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65416" yWindow="65416" windowWidth="29040" windowHeight="15720" activeTab="0"/>
  </bookViews>
  <sheets>
    <sheet name="Výkaz výměr projektu - Ostrov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<sst xmlns="http://schemas.openxmlformats.org/spreadsheetml/2006/main" count="195" uniqueCount="93">
  <si>
    <t>x</t>
  </si>
  <si>
    <t>Náklady v Kč s DPH</t>
  </si>
  <si>
    <t>Náklady v Kč bez DPH</t>
  </si>
  <si>
    <t>h</t>
  </si>
  <si>
    <t>Kč/MJ</t>
  </si>
  <si>
    <t>Materiál</t>
  </si>
  <si>
    <t>Číslo</t>
  </si>
  <si>
    <t>Položka</t>
  </si>
  <si>
    <t>Množství</t>
  </si>
  <si>
    <t>MJ</t>
  </si>
  <si>
    <t>Uznatelné</t>
  </si>
  <si>
    <t>Neuznatelné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</si>
  <si>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</si>
  <si>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</si>
  <si>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</si>
  <si>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</si>
  <si>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</si>
  <si>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</si>
  <si>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</si>
  <si>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</si>
  <si>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</si>
  <si>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</si>
  <si>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</si>
  <si>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</si>
  <si>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</si>
  <si>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</si>
  <si>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</t>
  </si>
  <si>
    <t>Podružný elektromateriál pro zapojení svítidel</t>
  </si>
  <si>
    <t>Montážní práce</t>
  </si>
  <si>
    <t>2.</t>
  </si>
  <si>
    <t>2.1</t>
  </si>
  <si>
    <t>2.2</t>
  </si>
  <si>
    <t>2.3</t>
  </si>
  <si>
    <t>2.4</t>
  </si>
  <si>
    <t>2.5</t>
  </si>
  <si>
    <t>Ostatní</t>
  </si>
  <si>
    <t>3.</t>
  </si>
  <si>
    <t>3.1</t>
  </si>
  <si>
    <t>3.2</t>
  </si>
  <si>
    <t>3.3</t>
  </si>
  <si>
    <t>3.4</t>
  </si>
  <si>
    <t>3.5</t>
  </si>
  <si>
    <t>3.6</t>
  </si>
  <si>
    <t>Pasport VO</t>
  </si>
  <si>
    <t>Ekologická likvidace svítidel a zdrojů</t>
  </si>
  <si>
    <t>Vyhotovení protokolu o ověření osvětlenosti</t>
  </si>
  <si>
    <t>Vyhotovení ZVA</t>
  </si>
  <si>
    <t>Ubytování a doprava</t>
  </si>
  <si>
    <t>Doprava a manipulace s materiálem</t>
  </si>
  <si>
    <t>VRN</t>
  </si>
  <si>
    <t>Související práce pro zařízení staveniště</t>
  </si>
  <si>
    <t>Skládky na staveništi</t>
  </si>
  <si>
    <t>Zabezpečení stanoviště</t>
  </si>
  <si>
    <t>Dopravní značení na staveništi</t>
  </si>
  <si>
    <t>Revize</t>
  </si>
  <si>
    <t>ks</t>
  </si>
  <si>
    <t>kpl</t>
  </si>
  <si>
    <t>CELKEM</t>
  </si>
  <si>
    <t>Dozbroojení RVO hybridními stykači</t>
  </si>
  <si>
    <t>Hybridní stykač 20A pro2 rozvaděče</t>
  </si>
  <si>
    <t>Výměna stožáru 8m (demontáž stávající stožáru a likvidace, napojení na stávající rozvody, 
betonový základ, montáž stožáru, montáž výložníku, rozvody uvnitř stožáru)</t>
  </si>
  <si>
    <t>2.6</t>
  </si>
  <si>
    <t>2.7</t>
  </si>
  <si>
    <t>2.8</t>
  </si>
  <si>
    <t>2.9</t>
  </si>
  <si>
    <t>Montáž svítidla na výložník</t>
  </si>
  <si>
    <t xml:space="preserve">Demontáž svítidla na výložník </t>
  </si>
  <si>
    <t>Plošina</t>
  </si>
  <si>
    <t>Výměna stožáru 8m + 1,5m obloukový výložník+elektrovýzbroj stožáru</t>
  </si>
  <si>
    <t>Úprava stávajícího stožáru (seříznout vrchní část stožáru o 0,5 m)</t>
  </si>
  <si>
    <t>Nátěr stožáru 8m</t>
  </si>
  <si>
    <t>Montáž výložníku na betonový stožár</t>
  </si>
  <si>
    <t>Demontáž stávajícího výložníku z betonového stožáru + likvidace materiálu</t>
  </si>
  <si>
    <t>Výložník rovný 0,5m na betonový stožár + montážní materiál (svorky, háky,…)</t>
  </si>
  <si>
    <t>Kabel AES 2x16mm</t>
  </si>
  <si>
    <t>m</t>
  </si>
  <si>
    <t>Svítidlo pro přechod pro chodce, CLO, stmívatelný předřadník, max. 61,5W, 4000K - typ A</t>
  </si>
  <si>
    <t>Svítidlo pro situaci 8, CLO, stmívatelný předřadník, max. 10,5W, 2700K - typ A</t>
  </si>
  <si>
    <t>Svítidlo pro situaci 7, CLO, stmívatelný předřadník, max. 12,1W, 2700K  - typ A</t>
  </si>
  <si>
    <t>Svítidlo pro situaci 6, CLO, stmívatelný předřadník, max. 19,3W, 2700K  - typ A</t>
  </si>
  <si>
    <t>Svítidlo pro situaci 5, CLO, stmívatelný předřadník, max. 19,3W, 2700K  - typ A</t>
  </si>
  <si>
    <t>Svítidlo pro situaci 4, CLO, stmívatelný předřadník, max. 22,4W, 2700K  - typ A</t>
  </si>
  <si>
    <t>Svítidlo pro situaci 3, CLO, stmívatelný předřadník, max. 42,5W, 2700K  - typ A</t>
  </si>
  <si>
    <t>Svítidlo pro situaci 2, CLO, stmívatelný předřadník, max. 61,5W, 2700K  - typ A</t>
  </si>
  <si>
    <t>Svítidlo pro situaci 1, CLO, stmívatelný předřadník, max. 68W, 2700K  - typ A</t>
  </si>
  <si>
    <t>Montáž kabelu AES 2x16mm</t>
  </si>
  <si>
    <t>2.10</t>
  </si>
  <si>
    <t>4.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</si>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</sst>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49" fontId="0" fillId="0" borderId="5" xfId="0" applyNumberForma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2" borderId="4" xfId="0" applyNumberFormat="1" applyFill="1" applyBorder="1"/>
    <xf numFmtId="49" fontId="0" fillId="2" borderId="11" xfId="0" applyNumberFormat="1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164" fontId="0" fillId="2" borderId="15" xfId="0" applyNumberFormat="1" applyFill="1" applyBorder="1"/>
    <xf numFmtId="0" fontId="3" fillId="0" borderId="16" xfId="0" applyFont="1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15" xfId="0" applyNumberFormat="1" applyFont="1" applyBorder="1"/>
    <xf numFmtId="0" fontId="0" fillId="2" borderId="11" xfId="0" applyFill="1" applyBorder="1"/>
    <xf numFmtId="0" fontId="0" fillId="2" borderId="16" xfId="0" applyFill="1" applyBorder="1"/>
    <xf numFmtId="49" fontId="0" fillId="2" borderId="17" xfId="0" applyNumberFormat="1" applyFill="1" applyBorder="1"/>
    <xf numFmtId="0" fontId="0" fillId="3" borderId="1" xfId="0" applyFill="1" applyBorder="1"/>
    <xf numFmtId="0" fontId="0" fillId="2" borderId="17" xfId="0" applyFill="1" applyBorder="1"/>
    <xf numFmtId="0" fontId="0" fillId="2" borderId="18" xfId="0" applyFill="1" applyBorder="1"/>
    <xf numFmtId="164" fontId="0" fillId="2" borderId="19" xfId="0" applyNumberFormat="1" applyFill="1" applyBorder="1"/>
    <xf numFmtId="164" fontId="0" fillId="2" borderId="20" xfId="0" applyNumberFormat="1" applyFill="1" applyBorder="1"/>
    <xf numFmtId="0" fontId="0" fillId="0" borderId="1" xfId="0" applyBorder="1" applyAlignment="1">
      <alignment wrapText="1"/>
    </xf>
    <xf numFmtId="49" fontId="0" fillId="0" borderId="21" xfId="0" applyNumberFormat="1" applyBorder="1"/>
    <xf numFmtId="0" fontId="0" fillId="0" borderId="13" xfId="0" applyBorder="1" applyAlignment="1">
      <alignment horizontal="center"/>
    </xf>
    <xf numFmtId="49" fontId="0" fillId="0" borderId="22" xfId="0" applyNumberFormat="1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4" xfId="0" applyBorder="1"/>
    <xf numFmtId="0" fontId="0" fillId="0" borderId="1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2" borderId="18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9" xfId="0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7BE0-B30A-4B0D-B290-0758ED8D91D4}">
  <dimension ref="A1:I43"/>
  <sheetViews>
    <sheetView tabSelected="1" zoomScale="94" zoomScaleNormal="94" workbookViewId="0" topLeftCell="A13">
      <selection activeCell="E4" sqref="E4"/>
    </sheetView>
  </sheetViews>
  <sheetFormatPr defaultColWidth="9.140625" defaultRowHeight="15"/>
  <cols>
    <col min="1" max="1" width="8.8515625" style="1" customWidth="1"/>
    <col min="2" max="2" width="82.140625" style="0" customWidth="1"/>
    <col min="6" max="6" width="16.7109375" style="0" customWidth="1"/>
    <col min="7" max="7" width="15.7109375" style="0" customWidth="1"/>
    <col min="8" max="8" width="17.7109375" style="0" customWidth="1"/>
    <col min="9" max="9" width="14.28125" style="0" customWidth="1"/>
    <col min="12" max="12" width="14.7109375" style="0" bestFit="1" customWidth="1"/>
  </cols>
  <sheetData>
    <row r="1" spans="1:9" ht="15">
      <c r="A1" s="9" t="s">
        <v>6</v>
      </c>
      <c r="B1" s="10" t="s">
        <v>7</v>
      </c>
      <c r="C1" s="10" t="s">
        <v>8</v>
      </c>
      <c r="D1" s="10" t="s">
        <v>9</v>
      </c>
      <c r="E1" s="10" t="s">
        <v>2</v>
      </c>
      <c r="F1" s="10"/>
      <c r="G1" s="10"/>
      <c r="H1" s="10" t="s">
        <v>1</v>
      </c>
      <c r="I1" s="11"/>
    </row>
    <row r="2" spans="1:9" ht="15.75" thickBot="1">
      <c r="A2" s="12"/>
      <c r="B2" s="13"/>
      <c r="C2" s="13"/>
      <c r="D2" s="13"/>
      <c r="E2" s="13" t="s">
        <v>4</v>
      </c>
      <c r="F2" s="13" t="s">
        <v>10</v>
      </c>
      <c r="G2" s="13" t="s">
        <v>11</v>
      </c>
      <c r="H2" s="13" t="s">
        <v>10</v>
      </c>
      <c r="I2" s="14" t="s">
        <v>11</v>
      </c>
    </row>
    <row r="3" spans="1:9" s="3" customFormat="1" ht="15.75" thickBot="1">
      <c r="A3" s="16" t="s">
        <v>26</v>
      </c>
      <c r="B3" s="26" t="s">
        <v>5</v>
      </c>
      <c r="C3" s="8"/>
      <c r="D3" s="8"/>
      <c r="E3" s="48"/>
      <c r="F3" s="15">
        <f>SUM(F4:F17)</f>
        <v>0</v>
      </c>
      <c r="G3" s="15">
        <f>SUM(G4:G17)</f>
        <v>0</v>
      </c>
      <c r="H3" s="15">
        <f>SUM(H4:H17)</f>
        <v>0</v>
      </c>
      <c r="I3" s="20">
        <f>SUM(I4:I17)</f>
        <v>0</v>
      </c>
    </row>
    <row r="4" spans="1:9" ht="15">
      <c r="A4" s="34" t="s">
        <v>12</v>
      </c>
      <c r="B4" s="6" t="s">
        <v>84</v>
      </c>
      <c r="C4" s="44">
        <v>23</v>
      </c>
      <c r="D4" s="6" t="s">
        <v>55</v>
      </c>
      <c r="E4" s="49"/>
      <c r="F4" s="6">
        <f>C4*E4</f>
        <v>0</v>
      </c>
      <c r="G4" s="7" t="s">
        <v>0</v>
      </c>
      <c r="H4" s="6">
        <f>F4*1.21</f>
        <v>0</v>
      </c>
      <c r="I4" s="35" t="s">
        <v>0</v>
      </c>
    </row>
    <row r="5" spans="1:9" ht="15">
      <c r="A5" s="36" t="s">
        <v>13</v>
      </c>
      <c r="B5" s="2" t="s">
        <v>83</v>
      </c>
      <c r="C5" s="43">
        <v>30</v>
      </c>
      <c r="D5" s="2" t="s">
        <v>55</v>
      </c>
      <c r="E5" s="50"/>
      <c r="F5" s="2">
        <f aca="true" t="shared" si="0" ref="F5:F21">C5*E5</f>
        <v>0</v>
      </c>
      <c r="G5" s="4" t="s">
        <v>0</v>
      </c>
      <c r="H5" s="2">
        <f aca="true" t="shared" si="1" ref="H5:H14">F5*1.21</f>
        <v>0</v>
      </c>
      <c r="I5" s="37" t="s">
        <v>0</v>
      </c>
    </row>
    <row r="6" spans="1:9" ht="15">
      <c r="A6" s="36" t="s">
        <v>14</v>
      </c>
      <c r="B6" s="2" t="s">
        <v>82</v>
      </c>
      <c r="C6" s="43">
        <v>46</v>
      </c>
      <c r="D6" s="2" t="s">
        <v>55</v>
      </c>
      <c r="E6" s="50"/>
      <c r="F6" s="2">
        <f t="shared" si="0"/>
        <v>0</v>
      </c>
      <c r="G6" s="4" t="s">
        <v>0</v>
      </c>
      <c r="H6" s="2">
        <f t="shared" si="1"/>
        <v>0</v>
      </c>
      <c r="I6" s="37" t="s">
        <v>0</v>
      </c>
    </row>
    <row r="7" spans="1:9" ht="15">
      <c r="A7" s="36" t="s">
        <v>15</v>
      </c>
      <c r="B7" s="2" t="s">
        <v>81</v>
      </c>
      <c r="C7" s="43">
        <v>13</v>
      </c>
      <c r="D7" s="2" t="s">
        <v>55</v>
      </c>
      <c r="E7" s="50"/>
      <c r="F7" s="2">
        <f t="shared" si="0"/>
        <v>0</v>
      </c>
      <c r="G7" s="4" t="s">
        <v>0</v>
      </c>
      <c r="H7" s="2">
        <f t="shared" si="1"/>
        <v>0</v>
      </c>
      <c r="I7" s="37" t="s">
        <v>0</v>
      </c>
    </row>
    <row r="8" spans="1:9" ht="15">
      <c r="A8" s="34" t="s">
        <v>16</v>
      </c>
      <c r="B8" s="2" t="s">
        <v>80</v>
      </c>
      <c r="C8" s="43">
        <v>21</v>
      </c>
      <c r="D8" s="2" t="s">
        <v>55</v>
      </c>
      <c r="E8" s="50"/>
      <c r="F8" s="2">
        <f t="shared" si="0"/>
        <v>0</v>
      </c>
      <c r="G8" s="4" t="s">
        <v>0</v>
      </c>
      <c r="H8" s="2">
        <f t="shared" si="1"/>
        <v>0</v>
      </c>
      <c r="I8" s="37" t="s">
        <v>0</v>
      </c>
    </row>
    <row r="9" spans="1:9" ht="15">
      <c r="A9" s="36" t="s">
        <v>17</v>
      </c>
      <c r="B9" s="2" t="s">
        <v>79</v>
      </c>
      <c r="C9" s="43">
        <v>23</v>
      </c>
      <c r="D9" s="2" t="s">
        <v>55</v>
      </c>
      <c r="E9" s="50"/>
      <c r="F9" s="2">
        <f t="shared" si="0"/>
        <v>0</v>
      </c>
      <c r="G9" s="4" t="s">
        <v>0</v>
      </c>
      <c r="H9" s="2">
        <f t="shared" si="1"/>
        <v>0</v>
      </c>
      <c r="I9" s="37" t="s">
        <v>0</v>
      </c>
    </row>
    <row r="10" spans="1:9" ht="15">
      <c r="A10" s="36" t="s">
        <v>18</v>
      </c>
      <c r="B10" s="2" t="s">
        <v>78</v>
      </c>
      <c r="C10" s="43">
        <v>53</v>
      </c>
      <c r="D10" s="2" t="s">
        <v>55</v>
      </c>
      <c r="E10" s="50"/>
      <c r="F10" s="2">
        <f t="shared" si="0"/>
        <v>0</v>
      </c>
      <c r="G10" s="4" t="s">
        <v>0</v>
      </c>
      <c r="H10" s="2">
        <f t="shared" si="1"/>
        <v>0</v>
      </c>
      <c r="I10" s="37" t="s">
        <v>0</v>
      </c>
    </row>
    <row r="11" spans="1:9" ht="15">
      <c r="A11" s="36" t="s">
        <v>19</v>
      </c>
      <c r="B11" s="2" t="s">
        <v>77</v>
      </c>
      <c r="C11" s="43">
        <v>26</v>
      </c>
      <c r="D11" s="2" t="s">
        <v>55</v>
      </c>
      <c r="E11" s="50"/>
      <c r="F11" s="2">
        <f t="shared" si="0"/>
        <v>0</v>
      </c>
      <c r="G11" s="4" t="s">
        <v>0</v>
      </c>
      <c r="H11" s="2">
        <f t="shared" si="1"/>
        <v>0</v>
      </c>
      <c r="I11" s="37" t="s">
        <v>0</v>
      </c>
    </row>
    <row r="12" spans="1:9" ht="15">
      <c r="A12" s="34" t="s">
        <v>20</v>
      </c>
      <c r="B12" s="2" t="s">
        <v>76</v>
      </c>
      <c r="C12" s="43">
        <v>1</v>
      </c>
      <c r="D12" s="2" t="s">
        <v>55</v>
      </c>
      <c r="E12" s="50"/>
      <c r="F12" s="2">
        <f t="shared" si="0"/>
        <v>0</v>
      </c>
      <c r="G12" s="4" t="s">
        <v>0</v>
      </c>
      <c r="H12" s="2">
        <f t="shared" si="1"/>
        <v>0</v>
      </c>
      <c r="I12" s="37" t="s">
        <v>0</v>
      </c>
    </row>
    <row r="13" spans="1:9" ht="15">
      <c r="A13" s="36" t="s">
        <v>21</v>
      </c>
      <c r="B13" s="28" t="s">
        <v>68</v>
      </c>
      <c r="C13" s="2">
        <v>2</v>
      </c>
      <c r="D13" s="2" t="s">
        <v>55</v>
      </c>
      <c r="E13" s="50"/>
      <c r="F13" s="2">
        <f t="shared" si="0"/>
        <v>0</v>
      </c>
      <c r="G13" s="4" t="s">
        <v>0</v>
      </c>
      <c r="H13" s="2">
        <f t="shared" si="1"/>
        <v>0</v>
      </c>
      <c r="I13" s="37" t="s">
        <v>0</v>
      </c>
    </row>
    <row r="14" spans="1:9" ht="15">
      <c r="A14" s="36" t="s">
        <v>22</v>
      </c>
      <c r="B14" s="2" t="s">
        <v>73</v>
      </c>
      <c r="C14" s="2">
        <v>107</v>
      </c>
      <c r="D14" s="2" t="s">
        <v>55</v>
      </c>
      <c r="E14" s="50"/>
      <c r="F14" s="2">
        <f t="shared" si="0"/>
        <v>0</v>
      </c>
      <c r="G14" s="4" t="s">
        <v>0</v>
      </c>
      <c r="H14" s="2">
        <f t="shared" si="1"/>
        <v>0</v>
      </c>
      <c r="I14" s="37" t="s">
        <v>0</v>
      </c>
    </row>
    <row r="15" spans="1:9" ht="15">
      <c r="A15" s="36" t="s">
        <v>23</v>
      </c>
      <c r="B15" s="28" t="s">
        <v>74</v>
      </c>
      <c r="C15" s="2">
        <v>350</v>
      </c>
      <c r="D15" s="2" t="s">
        <v>75</v>
      </c>
      <c r="E15" s="50"/>
      <c r="F15" s="4" t="s">
        <v>0</v>
      </c>
      <c r="G15" s="46">
        <f>E15*C15</f>
        <v>0</v>
      </c>
      <c r="H15" s="4" t="s">
        <v>0</v>
      </c>
      <c r="I15" s="38">
        <f>G15*1.21</f>
        <v>0</v>
      </c>
    </row>
    <row r="16" spans="1:9" ht="15">
      <c r="A16" s="34" t="s">
        <v>24</v>
      </c>
      <c r="B16" s="2" t="s">
        <v>59</v>
      </c>
      <c r="C16" s="2">
        <v>27</v>
      </c>
      <c r="D16" s="2" t="s">
        <v>55</v>
      </c>
      <c r="E16" s="50"/>
      <c r="F16" s="2">
        <f>C16*E16</f>
        <v>0</v>
      </c>
      <c r="G16" s="4" t="s">
        <v>0</v>
      </c>
      <c r="H16" s="2">
        <f>F16*1.21</f>
        <v>0</v>
      </c>
      <c r="I16" s="37" t="s">
        <v>0</v>
      </c>
    </row>
    <row r="17" spans="1:9" ht="15.75" thickBot="1">
      <c r="A17" s="36" t="s">
        <v>25</v>
      </c>
      <c r="B17" s="2" t="s">
        <v>27</v>
      </c>
      <c r="C17" s="2">
        <v>236</v>
      </c>
      <c r="D17" s="2" t="s">
        <v>55</v>
      </c>
      <c r="E17" s="50"/>
      <c r="F17" s="4" t="s">
        <v>0</v>
      </c>
      <c r="G17" s="46">
        <f>E17*C17</f>
        <v>0</v>
      </c>
      <c r="H17" s="4" t="s">
        <v>0</v>
      </c>
      <c r="I17" s="38">
        <f>G17*1.21</f>
        <v>0</v>
      </c>
    </row>
    <row r="18" spans="1:9" s="3" customFormat="1" ht="15.75" thickBot="1">
      <c r="A18" s="16" t="s">
        <v>29</v>
      </c>
      <c r="B18" s="25" t="s">
        <v>28</v>
      </c>
      <c r="C18" s="17"/>
      <c r="D18" s="17"/>
      <c r="E18" s="51"/>
      <c r="F18" s="15">
        <f>SUM(F19:F28)</f>
        <v>0</v>
      </c>
      <c r="G18" s="15">
        <f>SUM(G19:G28)</f>
        <v>0</v>
      </c>
      <c r="H18" s="15">
        <f>SUM(H19:H28)</f>
        <v>0</v>
      </c>
      <c r="I18" s="20">
        <f>SUM(I19:I28)</f>
        <v>0</v>
      </c>
    </row>
    <row r="19" spans="1:9" ht="15">
      <c r="A19" s="34" t="s">
        <v>30</v>
      </c>
      <c r="B19" s="6" t="s">
        <v>65</v>
      </c>
      <c r="C19" s="6">
        <v>236</v>
      </c>
      <c r="D19" s="6" t="s">
        <v>55</v>
      </c>
      <c r="E19" s="49"/>
      <c r="F19" s="6">
        <f t="shared" si="0"/>
        <v>0</v>
      </c>
      <c r="G19" s="7" t="s">
        <v>0</v>
      </c>
      <c r="H19" s="6">
        <f>F19*1.21</f>
        <v>0</v>
      </c>
      <c r="I19" s="35" t="s">
        <v>0</v>
      </c>
    </row>
    <row r="20" spans="1:9" ht="17.25" customHeight="1">
      <c r="A20" s="36" t="s">
        <v>31</v>
      </c>
      <c r="B20" s="33" t="s">
        <v>66</v>
      </c>
      <c r="C20" s="2">
        <v>211</v>
      </c>
      <c r="D20" s="2" t="s">
        <v>55</v>
      </c>
      <c r="E20" s="50"/>
      <c r="F20" s="2">
        <f t="shared" si="0"/>
        <v>0</v>
      </c>
      <c r="G20" s="4" t="s">
        <v>0</v>
      </c>
      <c r="H20" s="2">
        <f aca="true" t="shared" si="2" ref="H20:H27">F20*1.21</f>
        <v>0</v>
      </c>
      <c r="I20" s="37" t="s">
        <v>0</v>
      </c>
    </row>
    <row r="21" spans="1:9" ht="30">
      <c r="A21" s="34" t="s">
        <v>32</v>
      </c>
      <c r="B21" s="33" t="s">
        <v>60</v>
      </c>
      <c r="C21" s="2">
        <v>2</v>
      </c>
      <c r="D21" s="2" t="s">
        <v>55</v>
      </c>
      <c r="E21" s="50"/>
      <c r="F21" s="2">
        <f t="shared" si="0"/>
        <v>0</v>
      </c>
      <c r="G21" s="4" t="s">
        <v>0</v>
      </c>
      <c r="H21" s="2">
        <f t="shared" si="2"/>
        <v>0</v>
      </c>
      <c r="I21" s="37" t="s">
        <v>0</v>
      </c>
    </row>
    <row r="22" spans="1:9" ht="15">
      <c r="A22" s="36" t="s">
        <v>33</v>
      </c>
      <c r="B22" s="33" t="s">
        <v>69</v>
      </c>
      <c r="C22" s="2">
        <v>5</v>
      </c>
      <c r="D22" s="2" t="s">
        <v>55</v>
      </c>
      <c r="E22" s="50"/>
      <c r="F22" s="4" t="s">
        <v>0</v>
      </c>
      <c r="G22" s="46">
        <f>E22*C22</f>
        <v>0</v>
      </c>
      <c r="H22" s="4" t="s">
        <v>0</v>
      </c>
      <c r="I22" s="38">
        <f>G22*1.21</f>
        <v>0</v>
      </c>
    </row>
    <row r="23" spans="1:9" ht="15">
      <c r="A23" s="34" t="s">
        <v>34</v>
      </c>
      <c r="B23" s="33" t="s">
        <v>70</v>
      </c>
      <c r="C23" s="2">
        <v>3</v>
      </c>
      <c r="D23" s="2" t="s">
        <v>55</v>
      </c>
      <c r="E23" s="50"/>
      <c r="F23" s="4" t="s">
        <v>0</v>
      </c>
      <c r="G23" s="46">
        <f>E23*C23</f>
        <v>0</v>
      </c>
      <c r="H23" s="4" t="s">
        <v>0</v>
      </c>
      <c r="I23" s="38">
        <f>G23*1.21</f>
        <v>0</v>
      </c>
    </row>
    <row r="24" spans="1:9" ht="15">
      <c r="A24" s="36" t="s">
        <v>61</v>
      </c>
      <c r="B24" s="33" t="s">
        <v>72</v>
      </c>
      <c r="C24" s="2">
        <v>82</v>
      </c>
      <c r="D24" s="2" t="s">
        <v>55</v>
      </c>
      <c r="E24" s="50"/>
      <c r="F24" s="46">
        <f>C24*E24</f>
        <v>0</v>
      </c>
      <c r="G24" s="4" t="s">
        <v>0</v>
      </c>
      <c r="H24" s="46">
        <f>F24*1.21</f>
        <v>0</v>
      </c>
      <c r="I24" s="4" t="s">
        <v>0</v>
      </c>
    </row>
    <row r="25" spans="1:9" ht="15">
      <c r="A25" s="34" t="s">
        <v>62</v>
      </c>
      <c r="B25" s="33" t="s">
        <v>71</v>
      </c>
      <c r="C25" s="2">
        <v>107</v>
      </c>
      <c r="D25" s="2" t="s">
        <v>55</v>
      </c>
      <c r="E25" s="50"/>
      <c r="F25" s="2">
        <f>C25*E25</f>
        <v>0</v>
      </c>
      <c r="G25" s="4" t="s">
        <v>0</v>
      </c>
      <c r="H25" s="2">
        <f t="shared" si="2"/>
        <v>0</v>
      </c>
      <c r="I25" s="37" t="s">
        <v>0</v>
      </c>
    </row>
    <row r="26" spans="1:9" ht="15">
      <c r="A26" s="36" t="s">
        <v>63</v>
      </c>
      <c r="B26" s="33" t="s">
        <v>85</v>
      </c>
      <c r="C26" s="2">
        <v>350</v>
      </c>
      <c r="D26" s="2" t="s">
        <v>75</v>
      </c>
      <c r="E26" s="50"/>
      <c r="F26" s="4" t="s">
        <v>0</v>
      </c>
      <c r="G26" s="46">
        <f>E26*C26</f>
        <v>0</v>
      </c>
      <c r="H26" s="4" t="s">
        <v>0</v>
      </c>
      <c r="I26" s="47">
        <f>G26*1.21</f>
        <v>0</v>
      </c>
    </row>
    <row r="27" spans="1:9" ht="15">
      <c r="A27" s="34" t="s">
        <v>64</v>
      </c>
      <c r="B27" s="2" t="s">
        <v>58</v>
      </c>
      <c r="C27" s="2">
        <v>27</v>
      </c>
      <c r="D27" s="2" t="s">
        <v>3</v>
      </c>
      <c r="E27" s="50"/>
      <c r="F27" s="2">
        <f>C27*E27</f>
        <v>0</v>
      </c>
      <c r="G27" s="4" t="s">
        <v>0</v>
      </c>
      <c r="H27" s="2">
        <f t="shared" si="2"/>
        <v>0</v>
      </c>
      <c r="I27" s="37" t="s">
        <v>0</v>
      </c>
    </row>
    <row r="28" spans="1:9" ht="15.75" thickBot="1">
      <c r="A28" s="36" t="s">
        <v>86</v>
      </c>
      <c r="B28" s="45" t="s">
        <v>67</v>
      </c>
      <c r="C28">
        <v>225</v>
      </c>
      <c r="D28" s="45" t="s">
        <v>3</v>
      </c>
      <c r="E28" s="52"/>
      <c r="F28" s="45">
        <f>C28*E28</f>
        <v>0</v>
      </c>
      <c r="G28" s="4" t="s">
        <v>0</v>
      </c>
      <c r="H28" s="45">
        <f>F28*1.21</f>
        <v>0</v>
      </c>
      <c r="I28" s="4" t="s">
        <v>0</v>
      </c>
    </row>
    <row r="29" spans="1:9" s="3" customFormat="1" ht="15.75" thickBot="1">
      <c r="A29" s="16" t="s">
        <v>36</v>
      </c>
      <c r="B29" s="29" t="s">
        <v>35</v>
      </c>
      <c r="C29" s="30"/>
      <c r="D29" s="30"/>
      <c r="E29" s="53"/>
      <c r="F29" s="31">
        <f>SUM(F30:F35)</f>
        <v>0</v>
      </c>
      <c r="G29" s="31">
        <f>SUM(G30:G35)</f>
        <v>0</v>
      </c>
      <c r="H29" s="31">
        <f>SUM(H30:H35)</f>
        <v>0</v>
      </c>
      <c r="I29" s="32">
        <f>SUM(I30:I35)</f>
        <v>0</v>
      </c>
    </row>
    <row r="30" spans="1:9" ht="15">
      <c r="A30" s="34" t="s">
        <v>37</v>
      </c>
      <c r="B30" s="6" t="s">
        <v>43</v>
      </c>
      <c r="C30" s="6">
        <v>1</v>
      </c>
      <c r="D30" s="6" t="s">
        <v>56</v>
      </c>
      <c r="E30" s="49"/>
      <c r="F30" s="6">
        <f>E30*C30</f>
        <v>0</v>
      </c>
      <c r="G30" s="7" t="s">
        <v>0</v>
      </c>
      <c r="H30" s="6">
        <f>F30*1.21</f>
        <v>0</v>
      </c>
      <c r="I30" s="35" t="s">
        <v>0</v>
      </c>
    </row>
    <row r="31" spans="1:9" ht="15">
      <c r="A31" s="36" t="s">
        <v>38</v>
      </c>
      <c r="B31" s="2" t="s">
        <v>44</v>
      </c>
      <c r="C31" s="2">
        <v>211</v>
      </c>
      <c r="D31" s="2" t="s">
        <v>55</v>
      </c>
      <c r="E31" s="50"/>
      <c r="F31" s="7" t="s">
        <v>0</v>
      </c>
      <c r="G31" s="6">
        <f>C31*E31</f>
        <v>0</v>
      </c>
      <c r="H31" s="7" t="s">
        <v>0</v>
      </c>
      <c r="I31" s="18">
        <f>G31*1.21</f>
        <v>0</v>
      </c>
    </row>
    <row r="32" spans="1:9" ht="15">
      <c r="A32" s="36" t="s">
        <v>39</v>
      </c>
      <c r="B32" s="2" t="s">
        <v>45</v>
      </c>
      <c r="C32" s="2">
        <v>1</v>
      </c>
      <c r="D32" s="2" t="s">
        <v>56</v>
      </c>
      <c r="E32" s="50"/>
      <c r="F32" s="6">
        <f aca="true" t="shared" si="3" ref="F32:F33">E32*C32</f>
        <v>0</v>
      </c>
      <c r="G32" s="4" t="s">
        <v>0</v>
      </c>
      <c r="H32" s="6">
        <f aca="true" t="shared" si="4" ref="H32:H33">F32*1.21</f>
        <v>0</v>
      </c>
      <c r="I32" s="37" t="s">
        <v>0</v>
      </c>
    </row>
    <row r="33" spans="1:9" ht="15">
      <c r="A33" s="34" t="s">
        <v>40</v>
      </c>
      <c r="B33" s="2" t="s">
        <v>46</v>
      </c>
      <c r="C33" s="2">
        <v>1</v>
      </c>
      <c r="D33" s="2" t="s">
        <v>56</v>
      </c>
      <c r="E33" s="50"/>
      <c r="F33" s="6">
        <f t="shared" si="3"/>
        <v>0</v>
      </c>
      <c r="G33" s="4" t="s">
        <v>0</v>
      </c>
      <c r="H33" s="6">
        <f t="shared" si="4"/>
        <v>0</v>
      </c>
      <c r="I33" s="37" t="s">
        <v>0</v>
      </c>
    </row>
    <row r="34" spans="1:9" ht="15">
      <c r="A34" s="36" t="s">
        <v>41</v>
      </c>
      <c r="B34" s="2" t="s">
        <v>47</v>
      </c>
      <c r="C34" s="2">
        <v>1</v>
      </c>
      <c r="D34" s="2" t="s">
        <v>56</v>
      </c>
      <c r="E34" s="50"/>
      <c r="F34" s="7" t="s">
        <v>0</v>
      </c>
      <c r="G34" s="2">
        <f>C34*E34</f>
        <v>0</v>
      </c>
      <c r="H34" s="7" t="s">
        <v>0</v>
      </c>
      <c r="I34" s="18">
        <f>G34*1.21</f>
        <v>0</v>
      </c>
    </row>
    <row r="35" spans="1:9" ht="15.75" thickBot="1">
      <c r="A35" s="36" t="s">
        <v>42</v>
      </c>
      <c r="B35" s="5" t="s">
        <v>48</v>
      </c>
      <c r="C35" s="5">
        <v>1</v>
      </c>
      <c r="D35" s="5" t="s">
        <v>56</v>
      </c>
      <c r="E35" s="54"/>
      <c r="F35" s="19" t="s">
        <v>0</v>
      </c>
      <c r="G35" s="5">
        <f>C35*E35</f>
        <v>0</v>
      </c>
      <c r="H35" s="7" t="s">
        <v>0</v>
      </c>
      <c r="I35" s="18">
        <f>G35*1.21</f>
        <v>0</v>
      </c>
    </row>
    <row r="36" spans="1:9" s="3" customFormat="1" ht="15.75" thickBot="1">
      <c r="A36" s="27" t="s">
        <v>87</v>
      </c>
      <c r="B36" s="26" t="s">
        <v>49</v>
      </c>
      <c r="C36" s="8"/>
      <c r="D36" s="8"/>
      <c r="E36" s="48"/>
      <c r="F36" s="15">
        <f>F41</f>
        <v>0</v>
      </c>
      <c r="G36" s="15">
        <f>SUM(G37:G41)</f>
        <v>0</v>
      </c>
      <c r="H36" s="15">
        <f>H41</f>
        <v>0</v>
      </c>
      <c r="I36" s="20">
        <f>SUM(I37:I41)</f>
        <v>0</v>
      </c>
    </row>
    <row r="37" spans="1:9" ht="15">
      <c r="A37" s="34" t="s">
        <v>88</v>
      </c>
      <c r="B37" s="6" t="s">
        <v>50</v>
      </c>
      <c r="C37" s="6">
        <v>1</v>
      </c>
      <c r="D37" s="6" t="s">
        <v>56</v>
      </c>
      <c r="E37" s="49"/>
      <c r="F37" s="4" t="s">
        <v>0</v>
      </c>
      <c r="G37" s="4">
        <f>C37*E37</f>
        <v>0</v>
      </c>
      <c r="H37" s="4" t="s">
        <v>0</v>
      </c>
      <c r="I37" s="38">
        <f>G37*1.21</f>
        <v>0</v>
      </c>
    </row>
    <row r="38" spans="1:9" ht="15">
      <c r="A38" s="36" t="s">
        <v>89</v>
      </c>
      <c r="B38" s="2" t="s">
        <v>51</v>
      </c>
      <c r="C38" s="6">
        <v>1</v>
      </c>
      <c r="D38" s="6" t="s">
        <v>56</v>
      </c>
      <c r="E38" s="49"/>
      <c r="F38" s="4" t="s">
        <v>0</v>
      </c>
      <c r="G38" s="4">
        <f aca="true" t="shared" si="5" ref="G38:G40">C38*E38</f>
        <v>0</v>
      </c>
      <c r="H38" s="4" t="s">
        <v>0</v>
      </c>
      <c r="I38" s="38">
        <f>G38*1.21</f>
        <v>0</v>
      </c>
    </row>
    <row r="39" spans="1:9" ht="15">
      <c r="A39" s="36" t="s">
        <v>90</v>
      </c>
      <c r="B39" s="2" t="s">
        <v>52</v>
      </c>
      <c r="C39" s="6">
        <v>1</v>
      </c>
      <c r="D39" s="6" t="s">
        <v>56</v>
      </c>
      <c r="E39" s="49"/>
      <c r="F39" s="4" t="s">
        <v>0</v>
      </c>
      <c r="G39" s="4">
        <f t="shared" si="5"/>
        <v>0</v>
      </c>
      <c r="H39" s="4" t="s">
        <v>0</v>
      </c>
      <c r="I39" s="38">
        <f>G39*1.21</f>
        <v>0</v>
      </c>
    </row>
    <row r="40" spans="1:9" ht="15">
      <c r="A40" s="36" t="s">
        <v>91</v>
      </c>
      <c r="B40" s="2" t="s">
        <v>53</v>
      </c>
      <c r="C40" s="6">
        <v>1</v>
      </c>
      <c r="D40" s="6" t="s">
        <v>56</v>
      </c>
      <c r="E40" s="49"/>
      <c r="F40" s="4" t="s">
        <v>0</v>
      </c>
      <c r="G40" s="4">
        <f t="shared" si="5"/>
        <v>0</v>
      </c>
      <c r="H40" s="4" t="s">
        <v>0</v>
      </c>
      <c r="I40" s="38">
        <f>G40*1.21</f>
        <v>0</v>
      </c>
    </row>
    <row r="41" spans="1:9" ht="15.75" thickBot="1">
      <c r="A41" s="12" t="s">
        <v>92</v>
      </c>
      <c r="B41" s="13" t="s">
        <v>54</v>
      </c>
      <c r="C41" s="42">
        <v>1</v>
      </c>
      <c r="D41" s="42" t="s">
        <v>56</v>
      </c>
      <c r="E41" s="55"/>
      <c r="F41" s="39">
        <f>C41*E41</f>
        <v>0</v>
      </c>
      <c r="G41" s="40" t="s">
        <v>0</v>
      </c>
      <c r="H41" s="39">
        <f>F41*1.21</f>
        <v>0</v>
      </c>
      <c r="I41" s="41" t="s">
        <v>0</v>
      </c>
    </row>
    <row r="42" ht="15.75" thickBot="1"/>
    <row r="43" spans="2:9" ht="15.75" thickBot="1">
      <c r="B43" s="21" t="s">
        <v>57</v>
      </c>
      <c r="C43" s="22"/>
      <c r="D43" s="22"/>
      <c r="E43" s="22"/>
      <c r="F43" s="23">
        <f>F36+F29+F3+F18</f>
        <v>0</v>
      </c>
      <c r="G43" s="23">
        <f>G36+G29+G18+G3</f>
        <v>0</v>
      </c>
      <c r="H43" s="23">
        <f>H36+H29+H18+H3</f>
        <v>0</v>
      </c>
      <c r="I43" s="24">
        <f>I3+I18+I29+I36</f>
        <v>0</v>
      </c>
    </row>
  </sheetData>
  <sheetProtection sheet="1" objects="1" scenarios="1" selectLockedCells="1"/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5264AE20F3742814C79E8C932890A" ma:contentTypeVersion="12" ma:contentTypeDescription="Vytvoří nový dokument" ma:contentTypeScope="" ma:versionID="196e19de44e442566adfbc2f598d4a2c">
  <xsd:schema xmlns:xsd="http://www.w3.org/2001/XMLSchema" xmlns:xs="http://www.w3.org/2001/XMLSchema" xmlns:p="http://schemas.microsoft.com/office/2006/metadata/properties" xmlns:ns3="5bcbca81-c1bb-4701-8efe-b9956507924f" targetNamespace="http://schemas.microsoft.com/office/2006/metadata/properties" ma:root="true" ma:fieldsID="2df7dc3e66b2111447e825c95ac8dd01" ns3:_="">
    <xsd:import namespace="5bcbca81-c1bb-4701-8efe-b995650792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ca81-c1bb-4701-8efe-b995650792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A3DF7-EFF8-4BF8-9FD8-BC4312899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cbca81-c1bb-4701-8efe-b99565079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69304-655E-4676-8096-99ADEDFFE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EEB38-B19E-42B3-B83A-3D157D65B1ED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bcbca81-c1bb-4701-8efe-b995650792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Black</dc:creator>
  <cp:keywords/>
  <dc:description/>
  <cp:lastModifiedBy>Ille Karel</cp:lastModifiedBy>
  <dcterms:created xsi:type="dcterms:W3CDTF">2015-06-05T18:19:34Z</dcterms:created>
  <dcterms:modified xsi:type="dcterms:W3CDTF">2024-06-25T06:46:47Z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0x0101007B55264AE20F3742814C79E8C932890A</vt:lpwstr>
  </property>
</Properties>
</file>