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 - DIO" sheetId="2" r:id="rId2"/>
    <sheet name="SO 101 - Komunikace" sheetId="3" r:id="rId3"/>
    <sheet name="SO 801 - Vegetační úpravy" sheetId="4" r:id="rId4"/>
    <sheet name="VRN - VRN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001 - DIO'!$C$117:$K$137</definedName>
    <definedName name="_xlnm.Print_Area" localSheetId="1">'SO 001 - DIO'!$C$4:$J$76,'SO 001 - DIO'!$C$82:$J$99,'SO 001 - DIO'!$C$105:$K$137</definedName>
    <definedName name="_xlnm.Print_Titles" localSheetId="1">'SO 001 - DIO'!$117:$117</definedName>
    <definedName name="_xlnm._FilterDatabase" localSheetId="2" hidden="1">'SO 101 - Komunikace'!$C$130:$K$396</definedName>
    <definedName name="_xlnm.Print_Area" localSheetId="2">'SO 101 - Komunikace'!$C$4:$J$76,'SO 101 - Komunikace'!$C$82:$J$112,'SO 101 - Komunikace'!$C$118:$K$396</definedName>
    <definedName name="_xlnm.Print_Titles" localSheetId="2">'SO 101 - Komunikace'!$130:$130</definedName>
    <definedName name="_xlnm._FilterDatabase" localSheetId="3" hidden="1">'SO 801 - Vegetační úpravy'!$C$119:$K$164</definedName>
    <definedName name="_xlnm.Print_Area" localSheetId="3">'SO 801 - Vegetační úpravy'!$C$4:$J$76,'SO 801 - Vegetační úpravy'!$C$82:$J$101,'SO 801 - Vegetační úpravy'!$C$107:$K$164</definedName>
    <definedName name="_xlnm.Print_Titles" localSheetId="3">'SO 801 - Vegetační úpravy'!$119:$119</definedName>
    <definedName name="_xlnm._FilterDatabase" localSheetId="4" hidden="1">'VRN - VRN'!$C$118:$K$130</definedName>
    <definedName name="_xlnm.Print_Area" localSheetId="4">'VRN - VRN'!$C$4:$J$76,'VRN - VRN'!$C$82:$J$100,'VRN - VRN'!$C$106:$K$130</definedName>
    <definedName name="_xlnm.Print_Titles" localSheetId="4">'VRN - VRN'!$118:$118</definedName>
    <definedName name="_xlnm.Print_Area" localSheetId="5">'Seznam figur'!$C$4:$G$268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4" r="J37"/>
  <c r="J36"/>
  <c i="1" r="AY97"/>
  <c i="4" r="J35"/>
  <c i="1" r="AX97"/>
  <c i="4"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3" r="R299"/>
  <c r="J37"/>
  <c r="J36"/>
  <c i="1" r="AY96"/>
  <c i="3" r="J35"/>
  <c i="1" r="AX96"/>
  <c i="3"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1"/>
  <c r="BH381"/>
  <c r="BG381"/>
  <c r="BF381"/>
  <c r="T381"/>
  <c r="T380"/>
  <c r="R381"/>
  <c r="R380"/>
  <c r="P381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T363"/>
  <c r="R364"/>
  <c r="R363"/>
  <c r="P364"/>
  <c r="P363"/>
  <c r="BI360"/>
  <c r="BH360"/>
  <c r="BG360"/>
  <c r="BF360"/>
  <c r="T360"/>
  <c r="R360"/>
  <c r="P360"/>
  <c r="BI357"/>
  <c r="BH357"/>
  <c r="BG357"/>
  <c r="BF357"/>
  <c r="T357"/>
  <c r="R357"/>
  <c r="P357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T184"/>
  <c r="R185"/>
  <c r="R184"/>
  <c r="P185"/>
  <c r="P184"/>
  <c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85"/>
  <c i="2" r="J37"/>
  <c r="J36"/>
  <c i="1" r="AY95"/>
  <c i="2" r="J35"/>
  <c i="1" r="AX95"/>
  <c i="2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1" r="L90"/>
  <c r="AM90"/>
  <c r="AM89"/>
  <c r="L89"/>
  <c r="AM87"/>
  <c r="L87"/>
  <c r="L85"/>
  <c r="L84"/>
  <c r="AS94"/>
  <c i="3" r="BK258"/>
  <c r="J333"/>
  <c r="BK267"/>
  <c r="BK337"/>
  <c r="J168"/>
  <c r="BK236"/>
  <c r="J357"/>
  <c r="BK192"/>
  <c r="J267"/>
  <c r="J377"/>
  <c r="J206"/>
  <c r="BK290"/>
  <c i="4" r="BK163"/>
  <c r="J123"/>
  <c r="J125"/>
  <c r="BK131"/>
  <c i="2" r="J129"/>
  <c r="J132"/>
  <c i="3" r="BK189"/>
  <c r="BK371"/>
  <c r="J290"/>
  <c r="BK357"/>
  <c r="J181"/>
  <c r="BK243"/>
  <c r="J276"/>
  <c r="J212"/>
  <c r="J243"/>
  <c r="J137"/>
  <c r="J300"/>
  <c r="J148"/>
  <c r="J360"/>
  <c r="J340"/>
  <c r="BK168"/>
  <c r="BK335"/>
  <c r="BK150"/>
  <c r="J171"/>
  <c i="4" r="J149"/>
  <c r="J137"/>
  <c i="5" r="J124"/>
  <c i="2" r="F35"/>
  <c i="3" r="J349"/>
  <c r="BK250"/>
  <c r="BK284"/>
  <c r="BK317"/>
  <c r="J174"/>
  <c r="BK224"/>
  <c r="BK185"/>
  <c r="BK212"/>
  <c r="J352"/>
  <c r="J227"/>
  <c r="J388"/>
  <c r="BK311"/>
  <c r="BK326"/>
  <c r="BK206"/>
  <c r="J371"/>
  <c r="BK181"/>
  <c r="BK293"/>
  <c i="4" r="BK123"/>
  <c r="BK134"/>
  <c r="J156"/>
  <c r="J146"/>
  <c i="5" r="J129"/>
  <c i="3" r="J386"/>
  <c r="BK352"/>
  <c r="J156"/>
  <c r="J239"/>
  <c r="BK300"/>
  <c r="J140"/>
  <c i="4" r="BK137"/>
  <c r="J131"/>
  <c r="BK128"/>
  <c i="3" r="J215"/>
  <c r="BK391"/>
  <c r="J320"/>
  <c r="J261"/>
  <c r="J293"/>
  <c r="BK374"/>
  <c r="J255"/>
  <c i="4" r="J159"/>
  <c r="BK146"/>
  <c r="BK159"/>
  <c i="5" r="BK122"/>
  <c i="2" r="BK132"/>
  <c r="BK135"/>
  <c i="3" r="J296"/>
  <c r="J159"/>
  <c r="J153"/>
  <c r="J331"/>
  <c r="BK273"/>
  <c r="BK227"/>
  <c r="BK282"/>
  <c r="BK346"/>
  <c r="J246"/>
  <c r="J195"/>
  <c r="BK246"/>
  <c r="BK203"/>
  <c r="J145"/>
  <c r="J209"/>
  <c r="J374"/>
  <c r="J273"/>
  <c r="BK162"/>
  <c r="BK381"/>
  <c r="J308"/>
  <c r="J264"/>
  <c r="BK200"/>
  <c r="BK320"/>
  <c r="BK145"/>
  <c r="J162"/>
  <c i="4" r="BK140"/>
  <c r="BK149"/>
  <c i="5" r="J122"/>
  <c i="2" r="F36"/>
  <c i="3" r="BK308"/>
  <c r="J343"/>
  <c r="J177"/>
  <c r="J189"/>
  <c r="J230"/>
  <c r="J185"/>
  <c r="J203"/>
  <c r="BK287"/>
  <c r="J394"/>
  <c r="J317"/>
  <c r="BK333"/>
  <c r="J134"/>
  <c r="J250"/>
  <c i="5" r="BK126"/>
  <c i="2" r="J121"/>
  <c r="BK129"/>
  <c i="3" r="J311"/>
  <c r="J233"/>
  <c r="BK156"/>
  <c r="J323"/>
  <c r="J258"/>
  <c r="J346"/>
  <c r="BK218"/>
  <c r="BK331"/>
  <c i="2" r="BK121"/>
  <c i="3" r="J284"/>
  <c r="BK209"/>
  <c r="BK148"/>
  <c r="BK239"/>
  <c r="BK261"/>
  <c r="J305"/>
  <c r="BK195"/>
  <c r="BK296"/>
  <c r="J224"/>
  <c r="J221"/>
  <c r="BK177"/>
  <c r="BK349"/>
  <c r="BK394"/>
  <c r="BK264"/>
  <c r="J150"/>
  <c r="J337"/>
  <c r="BK134"/>
  <c r="J192"/>
  <c r="J329"/>
  <c r="J287"/>
  <c r="BK174"/>
  <c i="4" r="J140"/>
  <c r="BK156"/>
  <c r="J128"/>
  <c i="5" r="BK129"/>
  <c i="2" r="J135"/>
  <c i="3" r="BK360"/>
  <c r="J282"/>
  <c r="J368"/>
  <c r="J270"/>
  <c r="BK253"/>
  <c r="BK230"/>
  <c r="BK364"/>
  <c r="BK276"/>
  <c r="J253"/>
  <c r="BK159"/>
  <c r="BK340"/>
  <c r="J391"/>
  <c r="BK323"/>
  <c r="BK171"/>
  <c r="BK377"/>
  <c r="BK279"/>
  <c r="J335"/>
  <c r="BK388"/>
  <c r="J200"/>
  <c r="BK270"/>
  <c i="4" r="J153"/>
  <c r="J163"/>
  <c r="J134"/>
  <c r="BK153"/>
  <c i="5" r="J126"/>
  <c i="2" r="F37"/>
  <c i="3" r="BK329"/>
  <c r="J364"/>
  <c r="BK215"/>
  <c r="BK140"/>
  <c r="J279"/>
  <c r="BK221"/>
  <c r="BK343"/>
  <c r="J218"/>
  <c r="BK153"/>
  <c r="J236"/>
  <c r="J381"/>
  <c r="BK255"/>
  <c r="J165"/>
  <c r="BK368"/>
  <c r="BK165"/>
  <c r="BK305"/>
  <c r="BK386"/>
  <c r="BK233"/>
  <c r="J326"/>
  <c r="BK137"/>
  <c i="4" r="J143"/>
  <c r="BK143"/>
  <c r="BK125"/>
  <c i="5" r="BK124"/>
  <c i="3" l="1" r="P188"/>
  <c r="P242"/>
  <c r="P339"/>
  <c i="2" r="R120"/>
  <c r="R119"/>
  <c r="R118"/>
  <c i="3" r="BK188"/>
  <c r="J188"/>
  <c r="J101"/>
  <c r="BK242"/>
  <c r="J242"/>
  <c r="J102"/>
  <c r="R339"/>
  <c r="T385"/>
  <c r="T384"/>
  <c r="BK133"/>
  <c r="R249"/>
  <c r="T339"/>
  <c r="R385"/>
  <c r="R384"/>
  <c i="2" r="P120"/>
  <c r="P119"/>
  <c r="P118"/>
  <c i="1" r="AU95"/>
  <c i="3" r="P133"/>
  <c r="T188"/>
  <c r="T242"/>
  <c r="BK299"/>
  <c r="J299"/>
  <c r="J104"/>
  <c r="P367"/>
  <c r="P366"/>
  <c i="2" r="T120"/>
  <c r="T119"/>
  <c r="T118"/>
  <c i="3" r="R188"/>
  <c r="R242"/>
  <c r="BK249"/>
  <c r="J249"/>
  <c r="J103"/>
  <c r="T299"/>
  <c r="BK385"/>
  <c r="J385"/>
  <c r="J111"/>
  <c r="T367"/>
  <c r="T366"/>
  <c i="4" r="R122"/>
  <c r="P152"/>
  <c i="3" r="R133"/>
  <c r="P249"/>
  <c r="P299"/>
  <c r="R367"/>
  <c r="R366"/>
  <c r="P385"/>
  <c r="P384"/>
  <c i="4" r="P122"/>
  <c r="P121"/>
  <c r="P120"/>
  <c i="1" r="AU97"/>
  <c i="4" r="BK152"/>
  <c r="J152"/>
  <c r="J99"/>
  <c r="T152"/>
  <c i="5" r="BK121"/>
  <c r="J121"/>
  <c r="J98"/>
  <c r="R121"/>
  <c r="R120"/>
  <c r="R119"/>
  <c i="2" r="BK120"/>
  <c r="J120"/>
  <c r="J98"/>
  <c i="3" r="T133"/>
  <c r="T132"/>
  <c r="T131"/>
  <c r="T249"/>
  <c r="BK339"/>
  <c r="J339"/>
  <c r="J105"/>
  <c r="BK367"/>
  <c r="J367"/>
  <c r="J108"/>
  <c i="4" r="BK122"/>
  <c r="J122"/>
  <c r="J98"/>
  <c r="T122"/>
  <c r="T121"/>
  <c r="T120"/>
  <c r="R152"/>
  <c i="5" r="P121"/>
  <c r="P120"/>
  <c r="P119"/>
  <c i="1" r="AU98"/>
  <c i="5" r="T121"/>
  <c r="T120"/>
  <c r="T119"/>
  <c i="3" r="BK180"/>
  <c r="J180"/>
  <c r="J99"/>
  <c r="BK380"/>
  <c r="J380"/>
  <c r="J109"/>
  <c i="5" r="BK128"/>
  <c r="J128"/>
  <c r="J99"/>
  <c i="3" r="BK363"/>
  <c r="J363"/>
  <c r="J106"/>
  <c r="BK184"/>
  <c r="J184"/>
  <c r="J100"/>
  <c i="4" r="BK162"/>
  <c r="J162"/>
  <c r="J100"/>
  <c i="5" r="BE126"/>
  <c r="E109"/>
  <c r="F92"/>
  <c r="J113"/>
  <c r="BE124"/>
  <c r="BE129"/>
  <c r="BE122"/>
  <c i="4" r="F117"/>
  <c r="BE137"/>
  <c i="3" r="BK384"/>
  <c r="J384"/>
  <c r="J110"/>
  <c i="4" r="BE123"/>
  <c r="BE131"/>
  <c r="BE153"/>
  <c r="BE163"/>
  <c i="3" r="J133"/>
  <c r="J98"/>
  <c i="4" r="J89"/>
  <c r="BE128"/>
  <c r="E110"/>
  <c r="BE125"/>
  <c i="3" r="BK366"/>
  <c r="J366"/>
  <c r="J107"/>
  <c i="4" r="BE134"/>
  <c r="BE143"/>
  <c r="BE146"/>
  <c r="BE156"/>
  <c r="BE159"/>
  <c r="BE140"/>
  <c r="BE149"/>
  <c i="3" r="F92"/>
  <c r="BE148"/>
  <c r="BE150"/>
  <c r="BE177"/>
  <c r="BE181"/>
  <c r="BE192"/>
  <c r="BE250"/>
  <c r="BE258"/>
  <c r="BE296"/>
  <c r="BE320"/>
  <c r="BE323"/>
  <c r="BE329"/>
  <c r="BE368"/>
  <c r="BE371"/>
  <c r="BE377"/>
  <c r="BE153"/>
  <c r="BE165"/>
  <c r="BE203"/>
  <c r="BE215"/>
  <c r="BE218"/>
  <c r="BE255"/>
  <c r="BE261"/>
  <c r="BE273"/>
  <c r="BE282"/>
  <c r="BE357"/>
  <c r="BE360"/>
  <c r="BE374"/>
  <c r="BE381"/>
  <c r="BE145"/>
  <c r="BE159"/>
  <c r="BE174"/>
  <c r="BE195"/>
  <c r="BE267"/>
  <c r="BE391"/>
  <c i="2" r="BK119"/>
  <c r="J119"/>
  <c r="J97"/>
  <c i="3" r="E121"/>
  <c r="BE224"/>
  <c r="BE230"/>
  <c r="BE284"/>
  <c r="BE189"/>
  <c r="BE209"/>
  <c r="BE236"/>
  <c r="BE290"/>
  <c r="BE317"/>
  <c r="BE346"/>
  <c r="BE364"/>
  <c r="BE386"/>
  <c r="BE388"/>
  <c r="BE394"/>
  <c r="BE140"/>
  <c r="BE168"/>
  <c r="BE227"/>
  <c r="BE246"/>
  <c r="BE308"/>
  <c r="J89"/>
  <c r="BE137"/>
  <c r="BE333"/>
  <c r="BE337"/>
  <c r="BE253"/>
  <c r="BE300"/>
  <c r="BE349"/>
  <c r="BE156"/>
  <c r="BE162"/>
  <c r="BE171"/>
  <c r="BE185"/>
  <c r="BE206"/>
  <c r="BE239"/>
  <c r="BE264"/>
  <c r="BE293"/>
  <c r="BE233"/>
  <c r="BE311"/>
  <c r="BE326"/>
  <c r="BE335"/>
  <c r="BE340"/>
  <c r="BE352"/>
  <c r="BE243"/>
  <c r="BE279"/>
  <c r="BE343"/>
  <c r="BE134"/>
  <c r="BE200"/>
  <c r="BE212"/>
  <c r="BE221"/>
  <c r="BE270"/>
  <c r="BE276"/>
  <c r="BE287"/>
  <c r="BE305"/>
  <c r="BE331"/>
  <c i="2" r="J89"/>
  <c r="BE135"/>
  <c r="F115"/>
  <c r="BE121"/>
  <c r="BE129"/>
  <c i="1" r="BB95"/>
  <c i="2" r="E108"/>
  <c r="BE132"/>
  <c i="1" r="BD95"/>
  <c r="BC95"/>
  <c i="3" r="J34"/>
  <c i="1" r="AW96"/>
  <c i="4" r="J34"/>
  <c i="1" r="AW97"/>
  <c i="5" r="F35"/>
  <c i="1" r="BB98"/>
  <c i="3" r="F34"/>
  <c i="1" r="BA96"/>
  <c i="3" r="F36"/>
  <c i="1" r="BC96"/>
  <c i="3" r="F35"/>
  <c i="1" r="BB96"/>
  <c i="4" r="F35"/>
  <c i="1" r="BB97"/>
  <c i="5" r="F36"/>
  <c i="1" r="BC98"/>
  <c i="2" r="F34"/>
  <c i="1" r="BA95"/>
  <c i="4" r="F37"/>
  <c i="1" r="BD97"/>
  <c i="5" r="F37"/>
  <c i="1" r="BD98"/>
  <c i="3" r="F37"/>
  <c i="1" r="BD96"/>
  <c i="4" r="F36"/>
  <c i="1" r="BC97"/>
  <c i="5" r="J34"/>
  <c i="1" r="AW98"/>
  <c i="2" r="J34"/>
  <c i="1" r="AW95"/>
  <c i="4" r="F34"/>
  <c i="1" r="BA97"/>
  <c i="5" r="F34"/>
  <c i="1" r="BA98"/>
  <c i="3" l="1" r="P132"/>
  <c r="P131"/>
  <c i="1" r="AU96"/>
  <c i="4" r="R121"/>
  <c r="R120"/>
  <c i="3" r="BK132"/>
  <c r="J132"/>
  <c r="J97"/>
  <c r="R132"/>
  <c r="R131"/>
  <c i="4" r="BK121"/>
  <c r="J121"/>
  <c r="J97"/>
  <c i="5" r="BK120"/>
  <c r="J120"/>
  <c r="J97"/>
  <c i="4" r="BK120"/>
  <c r="J120"/>
  <c i="3" r="BK131"/>
  <c r="J131"/>
  <c i="2" r="BK118"/>
  <c r="J118"/>
  <c r="J96"/>
  <c i="1" r="AU94"/>
  <c i="2" r="F33"/>
  <c i="1" r="AZ95"/>
  <c i="4" r="F33"/>
  <c i="1" r="AZ97"/>
  <c r="BD94"/>
  <c r="W33"/>
  <c i="3" r="J30"/>
  <c i="1" r="AG96"/>
  <c i="4" r="J33"/>
  <c i="1" r="AV97"/>
  <c r="AT97"/>
  <c r="BA94"/>
  <c r="AW94"/>
  <c r="AK30"/>
  <c i="3" r="J33"/>
  <c i="1" r="AV96"/>
  <c r="AT96"/>
  <c i="2" r="J33"/>
  <c i="1" r="AV95"/>
  <c r="AT95"/>
  <c i="4" r="J30"/>
  <c i="1" r="AG97"/>
  <c i="5" r="F33"/>
  <c i="1" r="AZ98"/>
  <c r="BB94"/>
  <c r="W31"/>
  <c i="3" r="F33"/>
  <c i="1" r="AZ96"/>
  <c i="5" r="J33"/>
  <c i="1" r="AV98"/>
  <c r="AT98"/>
  <c r="BC94"/>
  <c r="W32"/>
  <c i="5" l="1" r="BK119"/>
  <c r="J119"/>
  <c i="1" r="AN97"/>
  <c i="4" r="J96"/>
  <c i="1" r="AN96"/>
  <c i="3" r="J96"/>
  <c i="4" r="J39"/>
  <c i="3" r="J39"/>
  <c i="5" r="J30"/>
  <c i="1" r="AG98"/>
  <c i="2" r="J30"/>
  <c i="1" r="AG95"/>
  <c r="AX94"/>
  <c r="AZ94"/>
  <c r="W29"/>
  <c r="AY94"/>
  <c r="W30"/>
  <c i="5" l="1" r="J39"/>
  <c r="J96"/>
  <c i="2" r="J39"/>
  <c i="1" r="AN95"/>
  <c r="AN98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<sst xmlns="http://schemas.openxmlformats.org/spreadsheetml/2006/main">
  <si>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</si>
  <si>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</si>
  <si>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</si>
  <si>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</si>
  <si>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</si>
  <si>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{ba49f611-77ff-4780-85ed-20a18222ec53}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</si>
  <si>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</si>
  <si>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</si>
  <si>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</si>
  <si>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</si>
  <si>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</si>
  <si>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</si>
  <si>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</si>
  <si>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</si>
  <si>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</si>
  <si>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</si>
  <si>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</si>
  <si>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Ostrov, Rekonstrukce vnitrobloku Tylova – Klicperova</t>
  </si>
  <si>
    <t>KSO:</t>
  </si>
  <si>
    <t>CC-CZ:</t>
  </si>
  <si>
    <t>Místo:</t>
  </si>
  <si>
    <t xml:space="preserve"> </t>
  </si>
  <si>
    <t>Datum:</t>
  </si>
  <si>
    <t>28. 6. 2023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</si>
  <si>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</si>
  <si>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</si>
  <si>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</si>
  <si>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</si>
  <si>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</si>
  <si>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</si>
  <si>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</si>
  <si>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</si>
  <si>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</si>
  <si>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10343237</t>
  </si>
  <si>
    <t>Ing. Igor Hrazdil</t>
  </si>
  <si>
    <t>CZ5802180043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</si>
  <si>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</si>
  <si>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</si>
  <si>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</si>
  <si>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</si>
  <si>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</si>
  <si>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</si>
  <si>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</si>
  <si>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</si>
  <si>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</si>
  <si>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</si>
  <si>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</si>
  <si>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</si>
  <si>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</si>
  <si>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</si>
  <si>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</si>
  <si>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</si>
  <si>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</si>
  <si>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</si>
  <si>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</si>
  <si>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</si>
  <si>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</si>
  <si>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</si>
  <si>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</si>
  <si>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</si>
  <si>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</si>
  <si>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</si>
  <si>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</si>
  <si>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</si>
  <si>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</si>
  <si>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</si>
  <si>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</si>
  <si>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</si>
  <si>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</si>
  <si>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</si>
  <si>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</si>
  <si>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</si>
  <si>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</si>
  <si>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</si>
  <si>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</si>
  <si>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</si>
  <si>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</si>
  <si>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</si>
  <si>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</si>
  <si>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</si>
  <si>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</si>
  <si>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</si>
  <si>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</si>
  <si>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</si>
  <si>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</si>
  <si>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DIO</t>
  </si>
  <si>
    <t>STA</t>
  </si>
  <si>
    <t>1</t>
  </si>
  <si>
    <t>{74f3bde0-e010-49ee-bbac-6853f0e9095d}</t>
  </si>
  <si>
    <t>2</t>
  </si>
  <si>
    <t>SO 101</t>
  </si>
  <si>
    <t>Komunikace</t>
  </si>
  <si>
    <t>{e82f9ae0-38ca-4a24-9dc6-db5fcb023639}</t>
  </si>
  <si>
    <t>SO 801</t>
  </si>
  <si>
    <t>Vegetační úpravy</t>
  </si>
  <si>
    <t>{6769c9c7-6be4-4467-bfdd-1170a0ea9e66}</t>
  </si>
  <si>
    <t>VRN</t>
  </si>
  <si>
    <t>{317a6f12-86be-4106-8b04-709eeaeb532c}</t>
  </si>
  <si>
    <t>znacky</t>
  </si>
  <si>
    <t>18</t>
  </si>
  <si>
    <t>Z2</t>
  </si>
  <si>
    <t>6</t>
  </si>
  <si>
    <t>KRYCÍ LIST SOUPISU PRACÍ</t>
  </si>
  <si>
    <t>Objekt:</t>
  </si>
  <si>
    <t>SO 001 - DIO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</si>
  <si>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</si>
  <si>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</si>
  <si>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</si>
  <si>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</si>
  <si>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</si>
  <si>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</si>
  <si>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</si>
  <si>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</si>
  <si>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</si>
  <si>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</si>
  <si>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</si>
  <si>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</si>
  <si>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</si>
  <si>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</si>
  <si>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</si>
  <si>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</si>
  <si>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</si>
  <si>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</si>
  <si>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</si>
  <si>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</si>
  <si>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</si>
  <si>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</si>
  <si>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</si>
  <si>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</si>
  <si>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</si>
  <si>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</si>
  <si>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913121111</t>
  </si>
  <si>
    <t>Montáž a demontáž dočasné dopravní značky kompletní základní</t>
  </si>
  <si>
    <t>kus</t>
  </si>
  <si>
    <t>CS ÚRS 2023 02</t>
  </si>
  <si>
    <t>4</t>
  </si>
  <si>
    <t>-1046303519</t>
  </si>
  <si>
    <t>PP</t>
  </si>
  <si>
    <t>Montáž a demontáž dočasných dopravních značek kompletních značek vč. podstavce a sloupku základních</t>
  </si>
  <si>
    <t>VV</t>
  </si>
  <si>
    <t>B1</t>
  </si>
  <si>
    <t>3</t>
  </si>
  <si>
    <t>B30</t>
  </si>
  <si>
    <t>8</t>
  </si>
  <si>
    <t>E13</t>
  </si>
  <si>
    <t>IS11c</t>
  </si>
  <si>
    <t>IP22</t>
  </si>
  <si>
    <t>Součet</t>
  </si>
  <si>
    <t>913121211</t>
  </si>
  <si>
    <t>Příplatek k dočasné dopravní značce kompletní základní za první a ZKD den použití</t>
  </si>
  <si>
    <t>485463673</t>
  </si>
  <si>
    <t>Montáž a demontáž dočasných dopravních značek Příplatek za první a každý další den použití dočasných dopravních značek k ceně 12-1111</t>
  </si>
  <si>
    <t>znacky*56</t>
  </si>
  <si>
    <t>913211113</t>
  </si>
  <si>
    <t>Montáž a demontáž dočasné dopravní zábrany reflexní šířky 3 m</t>
  </si>
  <si>
    <t>-2122419820</t>
  </si>
  <si>
    <t>Montáž a demontáž dočasných dopravních zábran reflexních, šířky 3 m</t>
  </si>
  <si>
    <t>913211213</t>
  </si>
  <si>
    <t>Příplatek k dočasné dopravní zábraně reflexní 3 m za první a ZKD den použití</t>
  </si>
  <si>
    <t>-545285433</t>
  </si>
  <si>
    <t>Montáž a demontáž dočasných dopravních zábran Příplatek za první a každý další den použití dočasných dopravních zábran k ceně 21-1113</t>
  </si>
  <si>
    <t>Z2*56</t>
  </si>
  <si>
    <t>dl_sil</t>
  </si>
  <si>
    <t>373,601</t>
  </si>
  <si>
    <t>dl_ch_60</t>
  </si>
  <si>
    <t>171,128</t>
  </si>
  <si>
    <t>dl_ch_80</t>
  </si>
  <si>
    <t>13,174</t>
  </si>
  <si>
    <t>podklad_oval</t>
  </si>
  <si>
    <t>94,573</t>
  </si>
  <si>
    <t>PVC160</t>
  </si>
  <si>
    <t>5</t>
  </si>
  <si>
    <t>loze</t>
  </si>
  <si>
    <t>0,45</t>
  </si>
  <si>
    <t>obeton</t>
  </si>
  <si>
    <t>0,19</t>
  </si>
  <si>
    <t>SO 101 - Komunikace</t>
  </si>
  <si>
    <t>obsyp</t>
  </si>
  <si>
    <t>0,49</t>
  </si>
  <si>
    <t>UV</t>
  </si>
  <si>
    <t>dlazdice</t>
  </si>
  <si>
    <t>22,949</t>
  </si>
  <si>
    <t>nopova</t>
  </si>
  <si>
    <t>42,09</t>
  </si>
  <si>
    <t>obr_ch_500</t>
  </si>
  <si>
    <t>515,783</t>
  </si>
  <si>
    <t>obr_ch_R05</t>
  </si>
  <si>
    <t>1,571</t>
  </si>
  <si>
    <t>obr_ch_R10</t>
  </si>
  <si>
    <t>15,708</t>
  </si>
  <si>
    <t>obr_sil_300</t>
  </si>
  <si>
    <t>41,739</t>
  </si>
  <si>
    <t>obr_sil_250</t>
  </si>
  <si>
    <t>17,847</t>
  </si>
  <si>
    <t>vykop</t>
  </si>
  <si>
    <t>5,76</t>
  </si>
  <si>
    <t>zasyp</t>
  </si>
  <si>
    <t>4,977</t>
  </si>
  <si>
    <t>odvoz_zem</t>
  </si>
  <si>
    <t>0,783</t>
  </si>
  <si>
    <t>sut_bet_1</t>
  </si>
  <si>
    <t>36,962</t>
  </si>
  <si>
    <t>ACO</t>
  </si>
  <si>
    <t>384,132</t>
  </si>
  <si>
    <t>dl_40</t>
  </si>
  <si>
    <t>85,559</t>
  </si>
  <si>
    <t>UV_dem</t>
  </si>
  <si>
    <t>dem_bet</t>
  </si>
  <si>
    <t>643,126</t>
  </si>
  <si>
    <t>frez_bet</t>
  </si>
  <si>
    <t>85,588</t>
  </si>
  <si>
    <t>odkop</t>
  </si>
  <si>
    <t>43,077</t>
  </si>
  <si>
    <t>podklad_OZ</t>
  </si>
  <si>
    <t>231,064</t>
  </si>
  <si>
    <t>SD_150</t>
  </si>
  <si>
    <t>284,848</t>
  </si>
  <si>
    <t>SD_200</t>
  </si>
  <si>
    <t>sut_ziv</t>
  </si>
  <si>
    <t>105,762</t>
  </si>
  <si>
    <t>sut_bet</t>
  </si>
  <si>
    <t>245,978</t>
  </si>
  <si>
    <t>sut_kam</t>
  </si>
  <si>
    <t>80,804</t>
  </si>
  <si>
    <t>pruchod</t>
  </si>
  <si>
    <t>27,285</t>
  </si>
  <si>
    <t>sondy</t>
  </si>
  <si>
    <t>10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</si>
  <si>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</si>
  <si>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</si>
  <si>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</si>
  <si>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</si>
  <si>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</si>
  <si>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</si>
  <si>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</si>
  <si>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</si>
  <si>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</si>
  <si>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</si>
  <si>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</si>
  <si>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M - Práce a dodávky M</t>
  </si>
  <si>
    <t xml:space="preserve">    46-M - Zemní práce při extr.mont.pracích</t>
  </si>
  <si>
    <t>Zemní práce</t>
  </si>
  <si>
    <t>113107222</t>
  </si>
  <si>
    <t>Odstranění podkladu z kameniva drceného tl přes 100 do 200 mm strojně pl přes 200 m2</t>
  </si>
  <si>
    <t>m2</t>
  </si>
  <si>
    <t>-2022896039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</si>
  <si>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</si>
  <si>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dem_kam</t>
  </si>
  <si>
    <t>278,636</t>
  </si>
  <si>
    <t>113107231</t>
  </si>
  <si>
    <t>Odstranění podkladu z betonu prostého tl přes 100 do 150 mm strojně pl přes 200 m2</t>
  </si>
  <si>
    <t>-628134659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</si>
  <si>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</si>
  <si>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336,445+306,681</t>
  </si>
  <si>
    <t>113107241</t>
  </si>
  <si>
    <t>Odstranění podkladu nebo krytu živičného tl 50 mm strojně pl přes 200 m2</t>
  </si>
  <si>
    <t>1717416522</t>
  </si>
  <si>
    <t>Odstranění podkladů nebo krytů strojně plochy jednotlivě přes 200 m2 s přemístěním hmot na skládku na vzdálenost do 20 m nebo s naložením na dopravní prostředek živičných, o tl. vrstvy do 50 mm</t>
  </si>
  <si>
    <t>dem_LA</t>
  </si>
  <si>
    <t>dem_bet+frez_bet+157,247+86,961+78,998</t>
  </si>
  <si>
    <t>113155122</t>
  </si>
  <si>
    <t>Frézování betonového krytu tl 40 mm pruh š přes 0,5 do 1 m pl do 500 m2 bez překážek v trase</t>
  </si>
  <si>
    <t>-1596575387</t>
  </si>
  <si>
    <t>Frézování betonového podkladu nebo krytu s naložením na dopravní prostředek plochy do 500 m2 bez překážek v trase pruhu šířky přes 0,5 m do 1 m, tloušťky vrstvy 40 mm</t>
  </si>
  <si>
    <t>16,833+16,824+51,931</t>
  </si>
  <si>
    <t>113204111</t>
  </si>
  <si>
    <t>Vytrhání obrub záhonových</t>
  </si>
  <si>
    <t>m</t>
  </si>
  <si>
    <t>78430864</t>
  </si>
  <si>
    <t>Vytrhání obrub s vybouráním lože, s přemístěním hmot na skládku na vzdálenost do 3 m nebo s naložením na dopravní prostředek záhonových</t>
  </si>
  <si>
    <t>122452203</t>
  </si>
  <si>
    <t>Odkopávky a prokopávky nezapažené pro silnice a dálnice v hornině třídy těžitelnosti II objem do 100 m3 strojně</t>
  </si>
  <si>
    <t>m3</t>
  </si>
  <si>
    <t>438112344</t>
  </si>
  <si>
    <t>Odkopávky a prokopávky nezapažené pro silnice a dálnice strojně v hornině třídy těžitelnosti II do 100 m3</t>
  </si>
  <si>
    <t>podklad_oval*0,4+17,491*0,3</t>
  </si>
  <si>
    <t>7</t>
  </si>
  <si>
    <t>132251101</t>
  </si>
  <si>
    <t>Hloubení rýh nezapažených š do 800 mm v hornině třídy těžitelnosti I skupiny 3 objem do 20 m3 strojně</t>
  </si>
  <si>
    <t>-495454</t>
  </si>
  <si>
    <t>Hloubení nezapažených rýh šířky do 800 mm strojně s urovnáním dna do předepsaného profilu a spádu v hornině třídy těžitelnosti I skupiny 3 do 20 m3</t>
  </si>
  <si>
    <t>UV*0,8*1,0*1,2+4*0,6*1,6</t>
  </si>
  <si>
    <t>162751117</t>
  </si>
  <si>
    <t>Vodorovné přemístění přes 9 000 do 10000 m výkopku/sypaniny z horniny třídy těžitelnosti I skupiny 1 až 3 (RC Sadov 11 km)</t>
  </si>
  <si>
    <t>618462099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</si>
  <si>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</si>
  <si>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vykop-zasyp</t>
  </si>
  <si>
    <t>162751119</t>
  </si>
  <si>
    <t>Příplatek k vodorovnému přemístění výkopku/sypaniny z horniny třídy těžitelnosti I skupiny 1 až 3 ZKD 1000 m přes 10000 m (další 1 km)</t>
  </si>
  <si>
    <t>223434043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</si>
  <si>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</si>
  <si>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odvoz_zem*1</t>
  </si>
  <si>
    <t>167151101</t>
  </si>
  <si>
    <t>Nakládání výkopku z hornin třídy těžitelnosti I skupiny 1 až 3 do 100 m3</t>
  </si>
  <si>
    <t>698874117</t>
  </si>
  <si>
    <t>Nakládání, skládání a překládání neulehlého výkopku nebo sypaniny strojně nakládání, množství do 100 m3, z horniny třídy těžitelnosti I, skupiny 1 až 3</t>
  </si>
  <si>
    <t>11</t>
  </si>
  <si>
    <t>171251101</t>
  </si>
  <si>
    <t>Uložení sypaniny do násypů nezhutněných strojně (336,445 m2 plochy po rušeném zpevnění tl. cca 13 cm)</t>
  </si>
  <si>
    <t>1026231916</t>
  </si>
  <si>
    <t>Uložení sypanin do násypů strojně s rozprostřením sypaniny ve vrstvách a s hrubým urovnáním nezhutněných jakékoliv třídy těžitelnosti</t>
  </si>
  <si>
    <t>12</t>
  </si>
  <si>
    <t>174151101</t>
  </si>
  <si>
    <t>Zásyp jam, šachet rýh nebo kolem objektů sypaninou se zhutněním</t>
  </si>
  <si>
    <t>1548355153</t>
  </si>
  <si>
    <t>Zásyp sypaninou z jakékoliv horniny strojně s uložením výkopku ve vrstvách se zhutněním jam, šachet, rýh nebo kolem objektů v těchto vykopávkách</t>
  </si>
  <si>
    <t>vykop-loze-obsyp-obeton-UV*0,25*0,25*3,14*1,4+0,8*0,8*1,4</t>
  </si>
  <si>
    <t>13</t>
  </si>
  <si>
    <t>175151101</t>
  </si>
  <si>
    <t>Obsypání potrubí strojně sypaninou bez prohození, uloženou do 3 m</t>
  </si>
  <si>
    <t>-558234240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</si>
  <si>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</si>
  <si>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PVC160*0,0979</t>
  </si>
  <si>
    <t>14</t>
  </si>
  <si>
    <t>M</t>
  </si>
  <si>
    <t>58344121</t>
  </si>
  <si>
    <t>štěrkodrť frakce 0/8</t>
  </si>
  <si>
    <t>t</t>
  </si>
  <si>
    <t>-1777646834</t>
  </si>
  <si>
    <t>obsyp*2,0</t>
  </si>
  <si>
    <t>181152302</t>
  </si>
  <si>
    <t>Úprava pláně pro silnice a dálnice v zářezech se zhutněním</t>
  </si>
  <si>
    <t>-1606799698</t>
  </si>
  <si>
    <t>Úprava pláně na stavbách silnic a dálnic strojně v zářezech mimo skalních se zhutněním</t>
  </si>
  <si>
    <t>SD_150+SD_200</t>
  </si>
  <si>
    <t>Zakládání</t>
  </si>
  <si>
    <t>16</t>
  </si>
  <si>
    <t>272313611</t>
  </si>
  <si>
    <t>Základové klenby z betonu tř. C 16/20 (zaslepení přípojky UV)</t>
  </si>
  <si>
    <t>2048472013</t>
  </si>
  <si>
    <t>Základy z betonu prostého klenby z betonu kamenem neprokládaného tř. C 16/20</t>
  </si>
  <si>
    <t>0,5*0,5*0,5</t>
  </si>
  <si>
    <t>Vodorovné konstrukce</t>
  </si>
  <si>
    <t>17</t>
  </si>
  <si>
    <t>451572111</t>
  </si>
  <si>
    <t>Lože pod potrubí otevřený výkop z kameniva drobného těženého</t>
  </si>
  <si>
    <t>-1008059122</t>
  </si>
  <si>
    <t>Lože pod potrubí, stoky a drobné objekty v otevřeném výkopu z kameniva drobného těženého 0 až 4 mm</t>
  </si>
  <si>
    <t>PVC160*0,6*0,15</t>
  </si>
  <si>
    <t>Komunikace pozemní</t>
  </si>
  <si>
    <t>564851111</t>
  </si>
  <si>
    <t>Podklad ze štěrkodrtě ŠD plochy přes 100 m2 tl 150 mm</t>
  </si>
  <si>
    <t>1910036072</t>
  </si>
  <si>
    <t>Podklad ze štěrkodrti ŠD s rozprostřením a zhutněním plochy přes 100 m2, po zhutnění tl. 150 mm</t>
  </si>
  <si>
    <t>podklad_OZ+dlazdice+dl_ch_60*0,15+1,187+0,430+2,515+0,375+0,6584</t>
  </si>
  <si>
    <t>19</t>
  </si>
  <si>
    <t>564861111</t>
  </si>
  <si>
    <t>Podklad ze štěrkodrtě ŠD 0/63 mm plochy přes 100 m2 tl 200 mm</t>
  </si>
  <si>
    <t>-1523024044</t>
  </si>
  <si>
    <t>Podklad ze štěrkodrti ŠD s rozprostřením a zhutněním plochy přes 100 m2, po zhutnění tl. 200 mm</t>
  </si>
  <si>
    <t>20</t>
  </si>
  <si>
    <t>567122111</t>
  </si>
  <si>
    <t>Podklad ze směsi stmelené cementem SC C 8/10 (KSC I) tl 120 mm</t>
  </si>
  <si>
    <t>1840503133</t>
  </si>
  <si>
    <t>Podklad ze směsi stmelené cementem SC bez dilatačních spár, s rozprostřením a zhutněním SC C 8/10 (KSC I), po zhutnění tl. 120 mm</t>
  </si>
  <si>
    <t>0,3522+0,2094+0,1474+0,0136+0,0223+0,1308+0,0261+0,0111+93,660</t>
  </si>
  <si>
    <t>0,464+0,126+0,071+230,403</t>
  </si>
  <si>
    <t>573191111</t>
  </si>
  <si>
    <t>Postřik infiltrační kationaktivní emulzí v množství 1 kg/m2</t>
  </si>
  <si>
    <t>-382090869</t>
  </si>
  <si>
    <t>Postřik infiltrační kationaktivní emulzí v množství 1,00 kg/m2</t>
  </si>
  <si>
    <t>22</t>
  </si>
  <si>
    <t>573231108</t>
  </si>
  <si>
    <t>Postřik živičný spojovací ze silniční emulze v množství 0,50 kg/m2</t>
  </si>
  <si>
    <t>-1734955366</t>
  </si>
  <si>
    <t>Postřik spojovací PS bez posypu kamenivem ze silniční emulze, v množství 0,50 kg/m2</t>
  </si>
  <si>
    <t>23</t>
  </si>
  <si>
    <t>577123111</t>
  </si>
  <si>
    <t xml:space="preserve">Asfaltový beton vrstva obrusná ACO 8 (ABJ) tl 30 mm š do 3 m z nemodifikovaného asfaltu  BARVA OKR</t>
  </si>
  <si>
    <t>1278867127</t>
  </si>
  <si>
    <t>Asfaltový beton vrstva obrusná ACO 8 (ABJ) s rozprostřením a se zhutněním z nemodifikovaného asfaltu v pruhu šířky do 3 m, po zhutnění tl. 30 mm</t>
  </si>
  <si>
    <t>24</t>
  </si>
  <si>
    <t>577144211</t>
  </si>
  <si>
    <t>Asfaltový beton vrstva obrusná ACO 11 (ABS) tř. II tl 50 mm š do 3 m z nemodifikovaného asfaltu</t>
  </si>
  <si>
    <t>1254967752</t>
  </si>
  <si>
    <t>Asfaltový beton vrstva obrusná ACO 11 (ABS) s rozprostřením a se zhutněním z nemodifikovaného asfaltu v pruhu šířky do 3 m tř. II, po zhutnění tl. 50 mm</t>
  </si>
  <si>
    <t>25</t>
  </si>
  <si>
    <t>596211112</t>
  </si>
  <si>
    <t>Kladení zámkové dlažby komunikací pro pěší ručně tl 60 mm skupiny A pl přes 100 do 300 m2</t>
  </si>
  <si>
    <t>-1962883715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</si>
  <si>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</si>
  <si>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88,066+83,062</t>
  </si>
  <si>
    <t>26</t>
  </si>
  <si>
    <t>59245018</t>
  </si>
  <si>
    <t>dlažba tvar obdélník betonová 200x100x60mm přírodní</t>
  </si>
  <si>
    <t>412381536</t>
  </si>
  <si>
    <t>dl_ch_60*1,02</t>
  </si>
  <si>
    <t>27</t>
  </si>
  <si>
    <t>596211212</t>
  </si>
  <si>
    <t>Kladení zámkové dlažby komunikací pro pěší ručně tl 80 mm skupiny A pl přes 100 do 300 m2</t>
  </si>
  <si>
    <t>70919229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</si>
  <si>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100 do 300 m2</t>
  </si>
  <si>
    <t>28</t>
  </si>
  <si>
    <t>59245005</t>
  </si>
  <si>
    <t>dlažba tvar obdélník betonová 200x100x80mm barevná - ČERVENÁ</t>
  </si>
  <si>
    <t>522734948</t>
  </si>
  <si>
    <t>dlažba tvar obdélník betonová 200x100x80mm barevná</t>
  </si>
  <si>
    <t>dl_ch_80*1,02</t>
  </si>
  <si>
    <t>29</t>
  </si>
  <si>
    <t>596212213</t>
  </si>
  <si>
    <t>Kladení zámkové dlažby pozemních komunikací ručně tl 80 mm skupiny A pl přes 300 m2</t>
  </si>
  <si>
    <t>443967309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</si>
  <si>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</si>
  <si>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143,198+230,403</t>
  </si>
  <si>
    <t>30</t>
  </si>
  <si>
    <t>59245030</t>
  </si>
  <si>
    <t>dlažba tvar čtverec betonová 200x200x80mm přírodní</t>
  </si>
  <si>
    <t>1756609488</t>
  </si>
  <si>
    <t>dl_sil*1,02</t>
  </si>
  <si>
    <t>31</t>
  </si>
  <si>
    <t>596811221</t>
  </si>
  <si>
    <t>Kladení betonové dlažby komunikací pro pěší do lože z kameniva velikosti přes 0,09 do 0,25 m2 pl přes 50 do 100 m2</t>
  </si>
  <si>
    <t>722157728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</si>
  <si>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50 do 100 m2</t>
  </si>
  <si>
    <t>32</t>
  </si>
  <si>
    <t>59245320</t>
  </si>
  <si>
    <t>dlažba plošná betonová 400x400x45mm přírodní</t>
  </si>
  <si>
    <t>823668175</t>
  </si>
  <si>
    <t>dlazdice*1,02</t>
  </si>
  <si>
    <t>33</t>
  </si>
  <si>
    <t>596841121</t>
  </si>
  <si>
    <t>Kladení betonové dlažby komunikací pro pěší do lože z cement malty velikosti do 0,09 m2 pl přes 50 do 100 m2</t>
  </si>
  <si>
    <t>640477135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</si>
  <si>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přes 50 do 100 m2</t>
  </si>
  <si>
    <t>17,118+16,766+51,675</t>
  </si>
  <si>
    <t>34</t>
  </si>
  <si>
    <t>59245018.1</t>
  </si>
  <si>
    <t>dlažba tvar obdélník betonová 200x100x40mm přírodní</t>
  </si>
  <si>
    <t>R-pol.</t>
  </si>
  <si>
    <t>771386136</t>
  </si>
  <si>
    <t>dl_40*1,02</t>
  </si>
  <si>
    <t>Úpravy povrchů, podlahy a osazování výplní</t>
  </si>
  <si>
    <t>35</t>
  </si>
  <si>
    <t>629995101</t>
  </si>
  <si>
    <t>Očištění vnějších ploch tlakovou vodou</t>
  </si>
  <si>
    <t>-1045406904</t>
  </si>
  <si>
    <t>Očištění vnějších ploch tlakovou vodou omytím</t>
  </si>
  <si>
    <t>36</t>
  </si>
  <si>
    <t>632452431</t>
  </si>
  <si>
    <t>Doplnění cementového potěru hlazeného pl přes 1 do 4 m2 tl přes 20 do 30 mm</t>
  </si>
  <si>
    <t>-1753283987</t>
  </si>
  <si>
    <t>Doplnění cementového potěru na mazaninách a betonových podkladech (s dodáním hmot), hlazeného dřevěným nebo ocelovým hladítkem, plochy jednotlivě přes 1 m2 do 4 m2 a tl. přes 20 do 30 mm</t>
  </si>
  <si>
    <t>Trubní vedení</t>
  </si>
  <si>
    <t>37</t>
  </si>
  <si>
    <t>871315221</t>
  </si>
  <si>
    <t>Kanalizační potrubí z tvrdého PVC jednovrstvé tuhost třídy SN8 DN 160</t>
  </si>
  <si>
    <t>-12767634</t>
  </si>
  <si>
    <t>Kanalizační potrubí z tvrdého PVC v otevřeném výkopu ve sklonu do 20 %, hladkého plnostěnného jednovrstvého, tuhost třídy SN 8 DN 160</t>
  </si>
  <si>
    <t>4+1</t>
  </si>
  <si>
    <t>38</t>
  </si>
  <si>
    <t>877315211</t>
  </si>
  <si>
    <t>Montáž tvarovek z tvrdého PVC-systém KG nebo z polypropylenu-systém KG 2000 jednoosé DN 160</t>
  </si>
  <si>
    <t>1259463736</t>
  </si>
  <si>
    <t>Montáž tvarovek na kanalizačním potrubí z trub z plastu z tvrdého PVC nebo z polypropylenu v otevřeném výkopu jednoosých DN 160</t>
  </si>
  <si>
    <t>39</t>
  </si>
  <si>
    <t>28611359</t>
  </si>
  <si>
    <t>koleno kanalizace PVC KG 160x15°</t>
  </si>
  <si>
    <t>-2094327880</t>
  </si>
  <si>
    <t>40</t>
  </si>
  <si>
    <t>28611361</t>
  </si>
  <si>
    <t>koleno kanalizační PVC KG 160x45°</t>
  </si>
  <si>
    <t>-1367514076</t>
  </si>
  <si>
    <t>3*UV</t>
  </si>
  <si>
    <t>41</t>
  </si>
  <si>
    <t>890411811</t>
  </si>
  <si>
    <t>Bourání šachet z prefabrikovaných skruží ručně obestavěného prostoru do 1,5 m3</t>
  </si>
  <si>
    <t>-684663224</t>
  </si>
  <si>
    <t>Bourání šachet a jímek ručně velikosti obestavěného prostoru do 1,5 m3 z prefabrikovaných skruží</t>
  </si>
  <si>
    <t>UV_vykop</t>
  </si>
  <si>
    <t>UV_dem*0,8*0,8*1,4</t>
  </si>
  <si>
    <t>42</t>
  </si>
  <si>
    <t>895941302</t>
  </si>
  <si>
    <t>Osazení vpusti uliční DN 450 z betonových dílců dno s kalištěm</t>
  </si>
  <si>
    <t>-892013112</t>
  </si>
  <si>
    <t>Osazení vpusti uliční z betonových dílců DN 450 dno s kalištěm</t>
  </si>
  <si>
    <t>43</t>
  </si>
  <si>
    <t>59224495</t>
  </si>
  <si>
    <t>vpusť uliční DN 450 kaliště nízké 450/240x50mm</t>
  </si>
  <si>
    <t>1148047045</t>
  </si>
  <si>
    <t>44</t>
  </si>
  <si>
    <t>895941314</t>
  </si>
  <si>
    <t>Osazení vpusti uliční DN 450 z betonových dílců skruž horní 570 mm</t>
  </si>
  <si>
    <t>256431184</t>
  </si>
  <si>
    <t>Osazení vpusti uliční z betonových dílců DN 450 skruž horní 570 mm</t>
  </si>
  <si>
    <t>45</t>
  </si>
  <si>
    <t>59223858</t>
  </si>
  <si>
    <t>skruž pro uliční vpusť horní betonová 450x570x50mm</t>
  </si>
  <si>
    <t>-1102683931</t>
  </si>
  <si>
    <t>46</t>
  </si>
  <si>
    <t>895941331</t>
  </si>
  <si>
    <t>Osazení vpusti uliční DN 450 z betonových dílců skruž průběžná s výtokem</t>
  </si>
  <si>
    <t>183849205</t>
  </si>
  <si>
    <t>Osazení vpusti uliční z betonových dílců DN 450 skruž průběžná s výtokem</t>
  </si>
  <si>
    <t>47</t>
  </si>
  <si>
    <t>59224490</t>
  </si>
  <si>
    <t>vpusť uliční DN 450 skruž průběžná s odtokem 150mm PVC 450/450x50mm</t>
  </si>
  <si>
    <t>1469554318</t>
  </si>
  <si>
    <t>48</t>
  </si>
  <si>
    <t>899132121</t>
  </si>
  <si>
    <t>Výměna poklopu kanalizačního pevného s ošetřením podkladu hloubky do 25 cm</t>
  </si>
  <si>
    <t>1435463119</t>
  </si>
  <si>
    <t>Výměna poklopu kanalizačního s rámem pevným s ošetřením podkladních vrstev hloubky do 25 cm</t>
  </si>
  <si>
    <t>49</t>
  </si>
  <si>
    <t>899204112</t>
  </si>
  <si>
    <t>Osazení mříží litinových včetně rámů a košů na bahno pro třídu zatížení D400, E600</t>
  </si>
  <si>
    <t>1328534622</t>
  </si>
  <si>
    <t>50</t>
  </si>
  <si>
    <t>59224481</t>
  </si>
  <si>
    <t>mříž vtoková s rámem pro uliční vpusť 500x500, zatížení 40 tun</t>
  </si>
  <si>
    <t>1644636220</t>
  </si>
  <si>
    <t>51</t>
  </si>
  <si>
    <t>59223864</t>
  </si>
  <si>
    <t>prstenec pro uliční vpusť vyrovnávací betonový 390x60x130mm</t>
  </si>
  <si>
    <t>-965203441</t>
  </si>
  <si>
    <t>52</t>
  </si>
  <si>
    <t>899301811</t>
  </si>
  <si>
    <t>Demontáž poklopů betonových nebo ŽB včetně rámu hmotnosti do 50 kg</t>
  </si>
  <si>
    <t>1977343006</t>
  </si>
  <si>
    <t>Demontáž poklopů betonových a železobetonových včetně rámu, hmotnosti jednotlivě do 50 kg</t>
  </si>
  <si>
    <t>53</t>
  </si>
  <si>
    <t>899623141</t>
  </si>
  <si>
    <t>Obetonování potrubí nebo zdiva stok betonem prostým tř. C 12/15 v otevřeném výkopu</t>
  </si>
  <si>
    <t>738009552</t>
  </si>
  <si>
    <t>Obetonování potrubí nebo zdiva stok betonem prostým v otevřeném výkopu, betonem tř. C 12/15</t>
  </si>
  <si>
    <t>PVC160*0,038</t>
  </si>
  <si>
    <t>54</t>
  </si>
  <si>
    <t>916131213</t>
  </si>
  <si>
    <t>Osazení silničního obrubníku betonového stojatého s boční opěrou do lože z betonu prostého</t>
  </si>
  <si>
    <t>1853760991</t>
  </si>
  <si>
    <t>Osazení silničního obrubníku betonového se zřízením lože, s vyplněním a zatřením spár cementovou maltou stojatého s boční opěrou z betonu prostého, do lože z betonu prostého</t>
  </si>
  <si>
    <t>17.847</t>
  </si>
  <si>
    <t>55</t>
  </si>
  <si>
    <t>59217034</t>
  </si>
  <si>
    <t>obrubník betonový silniční 1000x150x300mm</t>
  </si>
  <si>
    <t>-146634577</t>
  </si>
  <si>
    <t>obr_sil_300*1,02</t>
  </si>
  <si>
    <t>56</t>
  </si>
  <si>
    <t>59217026</t>
  </si>
  <si>
    <t>obrubník betonový silniční 500x150x250mm</t>
  </si>
  <si>
    <t>1345536233</t>
  </si>
  <si>
    <t>obr_sil_250*1,02</t>
  </si>
  <si>
    <t>57</t>
  </si>
  <si>
    <t>916231213</t>
  </si>
  <si>
    <t>Osazení chodníkového obrubníku betonového stojatého s boční opěrou do lože z betonu prostého</t>
  </si>
  <si>
    <t>-2027352339</t>
  </si>
  <si>
    <t>Osazení chodníkového obrubníku betonového se zřízením lože, s vyplněním a zatřením spár cementovou maltou stojatého s boční opěrou z betonu prostého, do lože z betonu prostého</t>
  </si>
  <si>
    <t>58</t>
  </si>
  <si>
    <t>59217036</t>
  </si>
  <si>
    <t>obrubník betonový parkový přírodní 500x80x250mm</t>
  </si>
  <si>
    <t>-984659189</t>
  </si>
  <si>
    <t>obr_ch_500*1,02</t>
  </si>
  <si>
    <t>59</t>
  </si>
  <si>
    <t>59217036.1</t>
  </si>
  <si>
    <t>obrubník betonový parkový přírodní oblouk vnější 780x80x250mm R=0,5 m</t>
  </si>
  <si>
    <t>-1141730049</t>
  </si>
  <si>
    <t>obr_ch_R05/0,78*1,02</t>
  </si>
  <si>
    <t>60</t>
  </si>
  <si>
    <t>59217036.2</t>
  </si>
  <si>
    <t>obrubník betonový parkový přírodní oblouk vnější 780x80x250mm R=1,0 m</t>
  </si>
  <si>
    <t>-845234978</t>
  </si>
  <si>
    <t>obr_ch_R10/0,78*1,02</t>
  </si>
  <si>
    <t>61</t>
  </si>
  <si>
    <t>919721221</t>
  </si>
  <si>
    <t>Geomříž pro vyztužení asfaltového povrchu ze skelných vláken</t>
  </si>
  <si>
    <t>1950206299</t>
  </si>
  <si>
    <t>(8,7+8,6+22,9)*2+6</t>
  </si>
  <si>
    <t>62</t>
  </si>
  <si>
    <t>919735123</t>
  </si>
  <si>
    <t>Řezání stávajícího betonového krytu hl přes 100 do 150 mm</t>
  </si>
  <si>
    <t>2048131837</t>
  </si>
  <si>
    <t>Řezání stávajícího betonového krytu nebo podkladu hloubky přes 100 do 150 mm</t>
  </si>
  <si>
    <t>63</t>
  </si>
  <si>
    <t>966001211</t>
  </si>
  <si>
    <t>Odstranění lavičky stabilní zabetonované</t>
  </si>
  <si>
    <t>-275425332</t>
  </si>
  <si>
    <t>Odstranění lavičky parkové stabilní zabetonované</t>
  </si>
  <si>
    <t>64</t>
  </si>
  <si>
    <t>966001311</t>
  </si>
  <si>
    <t>Odstranění odpadkového koše s betonovou patkou</t>
  </si>
  <si>
    <t>167142802</t>
  </si>
  <si>
    <t>Odstranění odpadkového koše s betonovou patkou</t>
  </si>
  <si>
    <t>65</t>
  </si>
  <si>
    <t>966006251</t>
  </si>
  <si>
    <t>Odstranění zábrany parkovací zabetonovaného sloupku v do 800 mm</t>
  </si>
  <si>
    <t>1055173026</t>
  </si>
  <si>
    <t>Odstranění parkovací zábrany s odklizením materiálu na vzdálenost do 20 m nebo s naložením na dopravní prostředek sloupku zabetonovaného</t>
  </si>
  <si>
    <t>66</t>
  </si>
  <si>
    <t>971052331</t>
  </si>
  <si>
    <t>Vybourání nebo prorážení otvorů v ŽB příčkách a zdech pl do 0,09 m2 tl do 150 mm (napojení UV1 na RŠ)</t>
  </si>
  <si>
    <t>390797128</t>
  </si>
  <si>
    <t>Vybourání a prorážení otvorů v železobetonových příčkách a zdech základových nebo nadzákladových, plochy do 0,09 m2, tl. do 150 mm</t>
  </si>
  <si>
    <t>997</t>
  </si>
  <si>
    <t>Přesun sutě</t>
  </si>
  <si>
    <t>67</t>
  </si>
  <si>
    <t>997013873</t>
  </si>
  <si>
    <t>Poplatek za uložení stavebního odpadu na recyklační skládce (skládkovné) zeminy a kamení zatříděného do Katalogu odpadů pod kódem 17 05 04</t>
  </si>
  <si>
    <t>-909025278</t>
  </si>
  <si>
    <t>odvoz_zem*1,7+sut_kam</t>
  </si>
  <si>
    <t>68</t>
  </si>
  <si>
    <t>997013875</t>
  </si>
  <si>
    <t>Poplatek za uložení stavebního odpadu na recyklační skládce (skládkovné) asfaltového bez obsahu dehtu zatříděného do Katalogu odpadů pod kódem 17 03 02</t>
  </si>
  <si>
    <t>-2024677908</t>
  </si>
  <si>
    <t>69</t>
  </si>
  <si>
    <t>997221551</t>
  </si>
  <si>
    <t>Vodorovná doprava suti ze sypkých materiálů do 1 km (RC Sadov 11 km)</t>
  </si>
  <si>
    <t>913709708</t>
  </si>
  <si>
    <t>Vodorovná doprava suti bez naložení, ale se složením a s hrubým urovnáním ze sypkých materiálů, na vzdálenost do 1 km</t>
  </si>
  <si>
    <t>70</t>
  </si>
  <si>
    <t>997221559</t>
  </si>
  <si>
    <t>Příplatek ZKD 1 km u vodorovné dopravy suti ze sypkých materiálů (dalších 10 km)</t>
  </si>
  <si>
    <t>1301630862</t>
  </si>
  <si>
    <t>Vodorovná doprava suti bez naložení, ale se složením a s hrubým urovnáním Příplatek k ceně za každý další i započatý 1 km přes 1 km</t>
  </si>
  <si>
    <t>sut_kam*10</t>
  </si>
  <si>
    <t>71</t>
  </si>
  <si>
    <t>997221561</t>
  </si>
  <si>
    <t>Vodorovná doprava suti z kusových materiálů do 1 km (RC Sadov 11 km, deponie 3 km)</t>
  </si>
  <si>
    <t>1566904652</t>
  </si>
  <si>
    <t>Vodorovná doprava suti bez naložení, ale se složením a s hrubým urovnáním z kusových materiálů, na vzdálenost do 1 km</t>
  </si>
  <si>
    <t>209,016+sut_bet_1</t>
  </si>
  <si>
    <t>72</t>
  </si>
  <si>
    <t>997221569</t>
  </si>
  <si>
    <t>Příplatek ZKD 1 km u vodorovné dopravy suti z kusových materiálů</t>
  </si>
  <si>
    <t>-1954869972</t>
  </si>
  <si>
    <t>sut_bet*2+sut_ziv*10</t>
  </si>
  <si>
    <t>73</t>
  </si>
  <si>
    <t>997221612</t>
  </si>
  <si>
    <t>Nakládání vybouraných hmot na dopravní prostředky pro vodorovnou dopravu</t>
  </si>
  <si>
    <t>-717156248</t>
  </si>
  <si>
    <t>Nakládání na dopravní prostředky pro vodorovnou dopravu vybouraných hmot</t>
  </si>
  <si>
    <t>8,816+19,861+3,441+3,856+0,522+0,432+0,034</t>
  </si>
  <si>
    <t>998</t>
  </si>
  <si>
    <t>Přesun hmot</t>
  </si>
  <si>
    <t>74</t>
  </si>
  <si>
    <t>998223011</t>
  </si>
  <si>
    <t>Přesun hmot pro pozemní komunikace s krytem dlážděným</t>
  </si>
  <si>
    <t>-1144689293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</si>
  <si>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</si>
  <si>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</si>
  <si>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</si>
  <si>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</si>
  <si>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</si>
  <si>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75</t>
  </si>
  <si>
    <t>711161383</t>
  </si>
  <si>
    <t>Izolace proti zemní vlhkosti nopovou fólií ukončení horní lištou</t>
  </si>
  <si>
    <t>-519896688</t>
  </si>
  <si>
    <t>Izolace proti zemní vlhkosti a beztlakové vodě nopovými fóliemi ostatní ukončení izolace lištou</t>
  </si>
  <si>
    <t>76</t>
  </si>
  <si>
    <t>28323018</t>
  </si>
  <si>
    <t>lišta ukončovací pro drenážní fólie profilované tl 20mm</t>
  </si>
  <si>
    <t>-1071304933</t>
  </si>
  <si>
    <t>nopova*1,05</t>
  </si>
  <si>
    <t>77</t>
  </si>
  <si>
    <t>711471053</t>
  </si>
  <si>
    <t>Provedení vodorovné izolace proti tlakové vodě termoplasty volně položenou fólií z nízkolehčeného PE</t>
  </si>
  <si>
    <t>-1864830348</t>
  </si>
  <si>
    <t>Provedení izolace proti povrchové a podpovrchové tlakové vodě termoplasty na ploše vodorovné V folií z nízkolehčeného PE položenou volně</t>
  </si>
  <si>
    <t>7,119+7,324+2,632+25,015</t>
  </si>
  <si>
    <t>78</t>
  </si>
  <si>
    <t>28323010</t>
  </si>
  <si>
    <t>fólie profilovaná (nopová) drenážní HDPE s výškou nopů 20mm</t>
  </si>
  <si>
    <t>-763630806</t>
  </si>
  <si>
    <t>783</t>
  </si>
  <si>
    <t>Dokončovací práce - nátěry</t>
  </si>
  <si>
    <t>79</t>
  </si>
  <si>
    <t>783913171</t>
  </si>
  <si>
    <t>Penetrační syntetický nátěr hrubých betonových podlah</t>
  </si>
  <si>
    <t>-357435367</t>
  </si>
  <si>
    <t>Penetrační nátěr betonových podlah hrubých syntetický</t>
  </si>
  <si>
    <t>pruchod+dl_40</t>
  </si>
  <si>
    <t>Práce a dodávky M</t>
  </si>
  <si>
    <t>46-M</t>
  </si>
  <si>
    <t>Zemní práce při extr.mont.pracích</t>
  </si>
  <si>
    <t>80</t>
  </si>
  <si>
    <t>460010024</t>
  </si>
  <si>
    <t>Vytyčení trasy vedení kabelového podzemního v zastavěném prostoru</t>
  </si>
  <si>
    <t>km</t>
  </si>
  <si>
    <t>98844377</t>
  </si>
  <si>
    <t>Vytyčení trasy vedení kabelového (podzemního) v zastavěném prostoru</t>
  </si>
  <si>
    <t>81</t>
  </si>
  <si>
    <t>460161161</t>
  </si>
  <si>
    <t>Hloubení kabelových rýh ručně š 35 cm hl 70 cm v hornině tř I skupiny 1 a 2 (sondy)</t>
  </si>
  <si>
    <t>1083590728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</si>
  <si>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1 a 2</t>
  </si>
  <si>
    <t>82</t>
  </si>
  <si>
    <t>460451171</t>
  </si>
  <si>
    <t>Zásyp kabelových rýh strojně se zhutněním š 35 cm hl 70 cm z horniny tř I skupiny 1 a 2</t>
  </si>
  <si>
    <t>-1385503931</t>
  </si>
  <si>
    <t>Zásyp kabelových rýh strojně s přemístěním sypaniny ze vzdálenosti do 10 m, s uložením výkopku ve vrstvách včetně zhutnění a urovnání povrchu šířky 35 cm hloubky 70 cm z horniny třídy těžitelnosti I skupiny 1 a 2</t>
  </si>
  <si>
    <t>83</t>
  </si>
  <si>
    <t>460671113</t>
  </si>
  <si>
    <t>Výstražná fólie pro krytí kabelů šířky 34 cm</t>
  </si>
  <si>
    <t>1315787919</t>
  </si>
  <si>
    <t>Výstražná fólie z PVC pro krytí kabelů včetně vyrovnání povrchu rýhy, rozvinutí a uložení fólie šířky do 34 cm</t>
  </si>
  <si>
    <t>kos_odpad</t>
  </si>
  <si>
    <t>lavicka</t>
  </si>
  <si>
    <t>travnik</t>
  </si>
  <si>
    <t>855,919</t>
  </si>
  <si>
    <t>voda</t>
  </si>
  <si>
    <t>12,839</t>
  </si>
  <si>
    <t>SO 801 - Vegetační úpravy</t>
  </si>
  <si>
    <t>112201114</t>
  </si>
  <si>
    <t>Odstranění pařezů D přes 0,4 do 0,5 m v rovině a svahu do 1:5 s odklizením do 20 m a zasypáním jámy</t>
  </si>
  <si>
    <t>1024043297</t>
  </si>
  <si>
    <t>Odstranění pařezu v rovině nebo na svahu do 1:5 o průměru pařezu na řezné ploše přes 400 do 500 mm</t>
  </si>
  <si>
    <t>122151103</t>
  </si>
  <si>
    <t>Odkopávky a prokopávky nezapažené v hornině třídy těžitelnosti I skupiny 1 a 2 objem do 100 m3 strojně</t>
  </si>
  <si>
    <t>387175288</t>
  </si>
  <si>
    <t>Odkopávky a prokopávky nezapažené strojně v hornině třídy těžitelnosti I skupiny 1 a 2 přes 50 do 100 m3</t>
  </si>
  <si>
    <t>zemina</t>
  </si>
  <si>
    <t>342,766*0,15</t>
  </si>
  <si>
    <t>181411131</t>
  </si>
  <si>
    <t>Založení parkového trávníku výsevem pl do 1000 m2 v rovině a ve svahu do 1:5</t>
  </si>
  <si>
    <t>177060688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</si>
  <si>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</si>
  <si>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</si>
  <si>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</si>
  <si>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</si>
  <si>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-1306928153</t>
  </si>
  <si>
    <t>travnik*0,025</t>
  </si>
  <si>
    <t>182303111</t>
  </si>
  <si>
    <t>Doplnění zeminy nebo substrátu na travnatých plochách tl do 50 mm rovina v rovinně a svahu do 1:5</t>
  </si>
  <si>
    <t>1924267391</t>
  </si>
  <si>
    <t>Doplnění zeminy nebo substrátu na travnatých plochách tloušťky do 50 mm v rovině nebo na svahu do 1:5</t>
  </si>
  <si>
    <t>travnik*2</t>
  </si>
  <si>
    <t>10371500</t>
  </si>
  <si>
    <t>substrát pro trávníky VL</t>
  </si>
  <si>
    <t>268929222</t>
  </si>
  <si>
    <t>travnik*0,05</t>
  </si>
  <si>
    <t>10364101</t>
  </si>
  <si>
    <t>zemina pro terénní úpravy - ornice</t>
  </si>
  <si>
    <t>-872059510</t>
  </si>
  <si>
    <t>travnik*0,05*1,5</t>
  </si>
  <si>
    <t>185804312</t>
  </si>
  <si>
    <t>Zalití rostlin vodou plocha přes 20 m2 (3x zalití 5 l/m2)</t>
  </si>
  <si>
    <t>317890302</t>
  </si>
  <si>
    <t>Zalití rostlin vodou plochy záhonů jednotlivě přes 20 m2</t>
  </si>
  <si>
    <t>3*travnik*0,005</t>
  </si>
  <si>
    <t>185851121</t>
  </si>
  <si>
    <t>Dovoz vody pro zálivku rostlin za vzdálenost do 1000 m</t>
  </si>
  <si>
    <t>-629465866</t>
  </si>
  <si>
    <t>Dovoz vody pro zálivku rostlin na vzdálenost do 1000 m</t>
  </si>
  <si>
    <t>185851129</t>
  </si>
  <si>
    <t>Příplatek k dovozu vody pro zálivku rostlin do 1000 m ZKD 1000 m</t>
  </si>
  <si>
    <t>-1651324276</t>
  </si>
  <si>
    <t>Dovoz vody pro zálivku rostlin Příplatek k ceně za každých dalších i započatých 1000 m</t>
  </si>
  <si>
    <t>voda*2</t>
  </si>
  <si>
    <t>936104211</t>
  </si>
  <si>
    <t>Montáž odpadkového koše do betonové patky</t>
  </si>
  <si>
    <t>-2138995463</t>
  </si>
  <si>
    <t>936124112</t>
  </si>
  <si>
    <t>Montáž lavičky stabilní parkové se zabetonováním noh</t>
  </si>
  <si>
    <t>-1626386795</t>
  </si>
  <si>
    <t>Montáž lavičky parkové stabilní se zabetonováním noh</t>
  </si>
  <si>
    <t>74910100.1</t>
  </si>
  <si>
    <t>lavička s opěradlem kotvená 500x610 mm konstrukce kov žárově pozinkovaný, sedák 3x dub, opěradlo 2x dub tl. 35 mm</t>
  </si>
  <si>
    <t>326756695</t>
  </si>
  <si>
    <t>998231411</t>
  </si>
  <si>
    <t>Ruční přesun hmot pro sadovnické a krajinářské úpravy do 100 m</t>
  </si>
  <si>
    <t>-1996608197</t>
  </si>
  <si>
    <t>Přesun hmot pro sadovnické a krajinářské úpravy - ručně bez užití mechanizace vodorovná dopravní vzdálenost do 100 m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</si>
  <si>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</si>
  <si>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</si>
  <si>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</si>
  <si>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</si>
  <si>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</si>
  <si>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</si>
  <si>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</si>
  <si>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</si>
  <si>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</si>
  <si>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Kč</t>
  </si>
  <si>
    <t>1024</t>
  </si>
  <si>
    <t>-1813692503</t>
  </si>
  <si>
    <t>012303000</t>
  </si>
  <si>
    <t>Geodetické práce po výstavbě</t>
  </si>
  <si>
    <t>-520311757</t>
  </si>
  <si>
    <t>013254000</t>
  </si>
  <si>
    <t>Dokumentace skutečného provedení stavby</t>
  </si>
  <si>
    <t>-1324049032</t>
  </si>
  <si>
    <t>VRN3</t>
  </si>
  <si>
    <t>Zařízení staveniště</t>
  </si>
  <si>
    <t>032103000</t>
  </si>
  <si>
    <t>Náklady na stavební buňky</t>
  </si>
  <si>
    <t>631767113</t>
  </si>
  <si>
    <t>SEZNAM FIGUR</t>
  </si>
  <si>
    <t>Výměra</t>
  </si>
  <si>
    <t xml:space="preserve"> SO 001</t>
  </si>
  <si>
    <t>Použití figury:</t>
  </si>
  <si>
    <t xml:space="preserve"> SO 101</t>
  </si>
  <si>
    <t xml:space="preserve"> SO 801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</si>
</sst>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9" fillId="0" borderId="0" xfId="0" applyFont="1" applyAlignment="1">
      <alignment horizontal="left"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35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23-015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Ostrov, Rekonstrukce vnitrobloku Tylova – Klicperova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28. 6. 2023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Ostrov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Ing. Igor Hrazdil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>Ing. Igor Hrazdil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118" t="s">
        <v>83</v>
      </c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001 - DIO'!J30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86</v>
      </c>
      <c r="AR95" s="125"/>
      <c r="AS95" s="126">
        <v>0</v>
      </c>
      <c r="AT95" s="127">
        <f>ROUND(SUM(AV95:AW95),2)</f>
        <v>0</v>
      </c>
      <c r="AU95" s="128">
        <f>'SO 001 - DIO'!P118</f>
        <v>0</v>
      </c>
      <c r="AV95" s="127">
        <f>'SO 001 - DIO'!J33</f>
        <v>0</v>
      </c>
      <c r="AW95" s="127">
        <f>'SO 001 - DIO'!J34</f>
        <v>0</v>
      </c>
      <c r="AX95" s="127">
        <f>'SO 001 - DIO'!J35</f>
        <v>0</v>
      </c>
      <c r="AY95" s="127">
        <f>'SO 001 - DIO'!J36</f>
        <v>0</v>
      </c>
      <c r="AZ95" s="127">
        <f>'SO 001 - DIO'!F33</f>
        <v>0</v>
      </c>
      <c r="BA95" s="127">
        <f>'SO 001 - DIO'!F34</f>
        <v>0</v>
      </c>
      <c r="BB95" s="127">
        <f>'SO 001 - DIO'!F35</f>
        <v>0</v>
      </c>
      <c r="BC95" s="127">
        <f>'SO 001 - DIO'!F36</f>
        <v>0</v>
      </c>
      <c r="BD95" s="129">
        <f>'SO 001 - DIO'!F37</f>
        <v>0</v>
      </c>
      <c r="BE95" s="7"/>
      <c r="BT95" s="130" t="s">
        <v>87</v>
      </c>
      <c r="BV95" s="130" t="s">
        <v>81</v>
      </c>
      <c r="BW95" s="130" t="s">
        <v>88</v>
      </c>
      <c r="BX95" s="130" t="s">
        <v>5</v>
      </c>
      <c r="CL95" s="130" t="s">
        <v>1</v>
      </c>
      <c r="CM95" s="130" t="s">
        <v>89</v>
      </c>
    </row>
    <row r="96" s="7" customFormat="1" ht="16.5" customHeight="1">
      <c r="A96" s="118" t="s">
        <v>83</v>
      </c>
      <c r="B96" s="119"/>
      <c r="C96" s="120"/>
      <c r="D96" s="121" t="s">
        <v>90</v>
      </c>
      <c r="E96" s="121"/>
      <c r="F96" s="121"/>
      <c r="G96" s="121"/>
      <c r="H96" s="121"/>
      <c r="I96" s="122"/>
      <c r="J96" s="121" t="s">
        <v>91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101 - Komunikace'!J30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86</v>
      </c>
      <c r="AR96" s="125"/>
      <c r="AS96" s="126">
        <v>0</v>
      </c>
      <c r="AT96" s="127">
        <f>ROUND(SUM(AV96:AW96),2)</f>
        <v>0</v>
      </c>
      <c r="AU96" s="128">
        <f>'SO 101 - Komunikace'!P131</f>
        <v>0</v>
      </c>
      <c r="AV96" s="127">
        <f>'SO 101 - Komunikace'!J33</f>
        <v>0</v>
      </c>
      <c r="AW96" s="127">
        <f>'SO 101 - Komunikace'!J34</f>
        <v>0</v>
      </c>
      <c r="AX96" s="127">
        <f>'SO 101 - Komunikace'!J35</f>
        <v>0</v>
      </c>
      <c r="AY96" s="127">
        <f>'SO 101 - Komunikace'!J36</f>
        <v>0</v>
      </c>
      <c r="AZ96" s="127">
        <f>'SO 101 - Komunikace'!F33</f>
        <v>0</v>
      </c>
      <c r="BA96" s="127">
        <f>'SO 101 - Komunikace'!F34</f>
        <v>0</v>
      </c>
      <c r="BB96" s="127">
        <f>'SO 101 - Komunikace'!F35</f>
        <v>0</v>
      </c>
      <c r="BC96" s="127">
        <f>'SO 101 - Komunikace'!F36</f>
        <v>0</v>
      </c>
      <c r="BD96" s="129">
        <f>'SO 101 - Komunikace'!F37</f>
        <v>0</v>
      </c>
      <c r="BE96" s="7"/>
      <c r="BT96" s="130" t="s">
        <v>87</v>
      </c>
      <c r="BV96" s="130" t="s">
        <v>81</v>
      </c>
      <c r="BW96" s="130" t="s">
        <v>92</v>
      </c>
      <c r="BX96" s="130" t="s">
        <v>5</v>
      </c>
      <c r="CL96" s="130" t="s">
        <v>1</v>
      </c>
      <c r="CM96" s="130" t="s">
        <v>89</v>
      </c>
    </row>
    <row r="97" s="7" customFormat="1" ht="16.5" customHeight="1">
      <c r="A97" s="118" t="s">
        <v>83</v>
      </c>
      <c r="B97" s="119"/>
      <c r="C97" s="120"/>
      <c r="D97" s="121" t="s">
        <v>93</v>
      </c>
      <c r="E97" s="121"/>
      <c r="F97" s="121"/>
      <c r="G97" s="121"/>
      <c r="H97" s="121"/>
      <c r="I97" s="122"/>
      <c r="J97" s="121" t="s">
        <v>94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801 - Vegetační úpravy'!J30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86</v>
      </c>
      <c r="AR97" s="125"/>
      <c r="AS97" s="126">
        <v>0</v>
      </c>
      <c r="AT97" s="127">
        <f>ROUND(SUM(AV97:AW97),2)</f>
        <v>0</v>
      </c>
      <c r="AU97" s="128">
        <f>'SO 801 - Vegetační úpravy'!P120</f>
        <v>0</v>
      </c>
      <c r="AV97" s="127">
        <f>'SO 801 - Vegetační úpravy'!J33</f>
        <v>0</v>
      </c>
      <c r="AW97" s="127">
        <f>'SO 801 - Vegetační úpravy'!J34</f>
        <v>0</v>
      </c>
      <c r="AX97" s="127">
        <f>'SO 801 - Vegetační úpravy'!J35</f>
        <v>0</v>
      </c>
      <c r="AY97" s="127">
        <f>'SO 801 - Vegetační úpravy'!J36</f>
        <v>0</v>
      </c>
      <c r="AZ97" s="127">
        <f>'SO 801 - Vegetační úpravy'!F33</f>
        <v>0</v>
      </c>
      <c r="BA97" s="127">
        <f>'SO 801 - Vegetační úpravy'!F34</f>
        <v>0</v>
      </c>
      <c r="BB97" s="127">
        <f>'SO 801 - Vegetační úpravy'!F35</f>
        <v>0</v>
      </c>
      <c r="BC97" s="127">
        <f>'SO 801 - Vegetační úpravy'!F36</f>
        <v>0</v>
      </c>
      <c r="BD97" s="129">
        <f>'SO 801 - Vegetační úpravy'!F37</f>
        <v>0</v>
      </c>
      <c r="BE97" s="7"/>
      <c r="BT97" s="130" t="s">
        <v>87</v>
      </c>
      <c r="BV97" s="130" t="s">
        <v>81</v>
      </c>
      <c r="BW97" s="130" t="s">
        <v>95</v>
      </c>
      <c r="BX97" s="130" t="s">
        <v>5</v>
      </c>
      <c r="CL97" s="130" t="s">
        <v>1</v>
      </c>
      <c r="CM97" s="130" t="s">
        <v>89</v>
      </c>
    </row>
    <row r="98" s="7" customFormat="1" ht="16.5" customHeight="1">
      <c r="A98" s="118" t="s">
        <v>83</v>
      </c>
      <c r="B98" s="119"/>
      <c r="C98" s="120"/>
      <c r="D98" s="121" t="s">
        <v>96</v>
      </c>
      <c r="E98" s="121"/>
      <c r="F98" s="121"/>
      <c r="G98" s="121"/>
      <c r="H98" s="121"/>
      <c r="I98" s="122"/>
      <c r="J98" s="121" t="s">
        <v>96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'VRN - VRN'!J30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86</v>
      </c>
      <c r="AR98" s="125"/>
      <c r="AS98" s="131">
        <v>0</v>
      </c>
      <c r="AT98" s="132">
        <f>ROUND(SUM(AV98:AW98),2)</f>
        <v>0</v>
      </c>
      <c r="AU98" s="133">
        <f>'VRN - VRN'!P119</f>
        <v>0</v>
      </c>
      <c r="AV98" s="132">
        <f>'VRN - VRN'!J33</f>
        <v>0</v>
      </c>
      <c r="AW98" s="132">
        <f>'VRN - VRN'!J34</f>
        <v>0</v>
      </c>
      <c r="AX98" s="132">
        <f>'VRN - VRN'!J35</f>
        <v>0</v>
      </c>
      <c r="AY98" s="132">
        <f>'VRN - VRN'!J36</f>
        <v>0</v>
      </c>
      <c r="AZ98" s="132">
        <f>'VRN - VRN'!F33</f>
        <v>0</v>
      </c>
      <c r="BA98" s="132">
        <f>'VRN - VRN'!F34</f>
        <v>0</v>
      </c>
      <c r="BB98" s="132">
        <f>'VRN - VRN'!F35</f>
        <v>0</v>
      </c>
      <c r="BC98" s="132">
        <f>'VRN - VRN'!F36</f>
        <v>0</v>
      </c>
      <c r="BD98" s="134">
        <f>'VRN - VRN'!F37</f>
        <v>0</v>
      </c>
      <c r="BE98" s="7"/>
      <c r="BT98" s="130" t="s">
        <v>87</v>
      </c>
      <c r="BV98" s="130" t="s">
        <v>81</v>
      </c>
      <c r="BW98" s="130" t="s">
        <v>97</v>
      </c>
      <c r="BX98" s="130" t="s">
        <v>5</v>
      </c>
      <c r="CL98" s="130" t="s">
        <v>1</v>
      </c>
      <c r="CM98" s="130" t="s">
        <v>89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zyO7s19hDQfFGHIJFJ0ZMv9+6m2jIVDQrzzwaucLsUnM+PjiVt0IEVKbWCvQC6t7h6YfyIMPBeyR2oZlnh3MXQ==" hashValue="9TJZ2R1/RkvEHomjwCQWdXpCvwt4KCPsSJSAxKAPTASUm6JlkJRKdwQ/WB1mzvU8wYEQfjopZmi+yJ0VGvzR2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DIO'!C2" display="/"/>
    <hyperlink ref="A96" location="'SO 101 - Komunikace'!C2" display="/"/>
    <hyperlink ref="A97" location="'SO 801 - Vegetační úpravy'!C2" display="/"/>
    <hyperlink ref="A98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  <c r="AZ2" s="135" t="s">
        <v>98</v>
      </c>
      <c r="BA2" s="135" t="s">
        <v>1</v>
      </c>
      <c r="BB2" s="135" t="s">
        <v>1</v>
      </c>
      <c r="BC2" s="135" t="s">
        <v>99</v>
      </c>
      <c r="BD2" s="135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89</v>
      </c>
      <c r="AZ3" s="135" t="s">
        <v>100</v>
      </c>
      <c r="BA3" s="135" t="s">
        <v>1</v>
      </c>
      <c r="BB3" s="135" t="s">
        <v>1</v>
      </c>
      <c r="BC3" s="135" t="s">
        <v>101</v>
      </c>
      <c r="BD3" s="135" t="s">
        <v>89</v>
      </c>
    </row>
    <row r="4" s="1" customFormat="1" ht="24.96" customHeight="1">
      <c r="B4" s="19"/>
      <c r="D4" s="138" t="s">
        <v>102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Ostrov, Rekonstrukce vnitrobloku Tylova – Klicperova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28. 6. 2023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30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32</v>
      </c>
      <c r="E20" s="37"/>
      <c r="F20" s="37"/>
      <c r="G20" s="37"/>
      <c r="H20" s="37"/>
      <c r="I20" s="140" t="s">
        <v>25</v>
      </c>
      <c r="J20" s="143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34</v>
      </c>
      <c r="F21" s="37"/>
      <c r="G21" s="37"/>
      <c r="H21" s="37"/>
      <c r="I21" s="140" t="s">
        <v>28</v>
      </c>
      <c r="J21" s="143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37</v>
      </c>
      <c r="E23" s="37"/>
      <c r="F23" s="37"/>
      <c r="G23" s="37"/>
      <c r="H23" s="37"/>
      <c r="I23" s="140" t="s">
        <v>25</v>
      </c>
      <c r="J23" s="143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0" t="s">
        <v>28</v>
      </c>
      <c r="J24" s="143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39</v>
      </c>
      <c r="E30" s="37"/>
      <c r="F30" s="37"/>
      <c r="G30" s="37"/>
      <c r="H30" s="37"/>
      <c r="I30" s="37"/>
      <c r="J30" s="151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41</v>
      </c>
      <c r="G32" s="37"/>
      <c r="H32" s="37"/>
      <c r="I32" s="152" t="s">
        <v>40</v>
      </c>
      <c r="J32" s="152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43</v>
      </c>
      <c r="E33" s="140" t="s">
        <v>44</v>
      </c>
      <c r="F33" s="154">
        <f>ROUND((SUM(BE118:BE137)),  2)</f>
        <v>0</v>
      </c>
      <c r="G33" s="37"/>
      <c r="H33" s="37"/>
      <c r="I33" s="155">
        <v>0.20999999999999999</v>
      </c>
      <c r="J33" s="154">
        <f>ROUND(((SUM(BE118:BE137))*I33),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45</v>
      </c>
      <c r="F34" s="154">
        <f>ROUND((SUM(BF118:BF137)),  2)</f>
        <v>0</v>
      </c>
      <c r="G34" s="37"/>
      <c r="H34" s="37"/>
      <c r="I34" s="155">
        <v>0.14999999999999999</v>
      </c>
      <c r="J34" s="154">
        <f>ROUND(((SUM(BF118:BF137))*I34),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46</v>
      </c>
      <c r="F35" s="154">
        <f>ROUND((SUM(BG118:BG137)),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47</v>
      </c>
      <c r="F36" s="154">
        <f>ROUND((SUM(BH118:BH137)),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48</v>
      </c>
      <c r="F37" s="154">
        <f>ROUND((SUM(BI118:BI137)),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Ostrov, Rekonstrukce vnitrobloku Tylova – Klicperova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001 - DIO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28. 6. 2023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Ostrov</v>
      </c>
      <c r="G91" s="39"/>
      <c r="H91" s="39"/>
      <c r="I91" s="31" t="s">
        <v>32</v>
      </c>
      <c r="J91" s="35" t="str">
        <f>E21</f>
        <v>Ing. Igor Hrazdil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Igor Hrazdil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112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4" t="str">
        <f>E7</f>
        <v>Ostrov, Rekonstrukce vnitrobloku Tylova – Klicperova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001 - DIO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28. 6. 2023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Město Ostrov</v>
      </c>
      <c r="G114" s="39"/>
      <c r="H114" s="39"/>
      <c r="I114" s="31" t="s">
        <v>32</v>
      </c>
      <c r="J114" s="35" t="str">
        <f>E21</f>
        <v>Ing. Igor Hrazdil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37</v>
      </c>
      <c r="J115" s="35" t="str">
        <f>E24</f>
        <v>Ing. Igor Hrazdil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1"/>
      <c r="B117" s="192"/>
      <c r="C117" s="193" t="s">
        <v>113</v>
      </c>
      <c r="D117" s="194" t="s">
        <v>64</v>
      </c>
      <c r="E117" s="194" t="s">
        <v>60</v>
      </c>
      <c r="F117" s="194" t="s">
        <v>61</v>
      </c>
      <c r="G117" s="194" t="s">
        <v>114</v>
      </c>
      <c r="H117" s="194" t="s">
        <v>115</v>
      </c>
      <c r="I117" s="194" t="s">
        <v>116</v>
      </c>
      <c r="J117" s="194" t="s">
        <v>107</v>
      </c>
      <c r="K117" s="195" t="s">
        <v>117</v>
      </c>
      <c r="L117" s="196"/>
      <c r="M117" s="99" t="s">
        <v>1</v>
      </c>
      <c r="N117" s="100" t="s">
        <v>43</v>
      </c>
      <c r="O117" s="100" t="s">
        <v>118</v>
      </c>
      <c r="P117" s="100" t="s">
        <v>119</v>
      </c>
      <c r="Q117" s="100" t="s">
        <v>120</v>
      </c>
      <c r="R117" s="100" t="s">
        <v>121</v>
      </c>
      <c r="S117" s="100" t="s">
        <v>122</v>
      </c>
      <c r="T117" s="101" t="s">
        <v>123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7"/>
      <c r="B118" s="38"/>
      <c r="C118" s="106" t="s">
        <v>124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78</v>
      </c>
      <c r="AU118" s="16" t="s">
        <v>109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78</v>
      </c>
      <c r="E119" s="205" t="s">
        <v>125</v>
      </c>
      <c r="F119" s="205" t="s">
        <v>126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87</v>
      </c>
      <c r="AT119" s="214" t="s">
        <v>78</v>
      </c>
      <c r="AU119" s="214" t="s">
        <v>79</v>
      </c>
      <c r="AY119" s="213" t="s">
        <v>127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78</v>
      </c>
      <c r="E120" s="216" t="s">
        <v>128</v>
      </c>
      <c r="F120" s="216" t="s">
        <v>129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SUM(P121:P137)</f>
        <v>0</v>
      </c>
      <c r="Q120" s="210"/>
      <c r="R120" s="211">
        <f>SUM(R121:R137)</f>
        <v>0</v>
      </c>
      <c r="S120" s="210"/>
      <c r="T120" s="21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87</v>
      </c>
      <c r="AT120" s="214" t="s">
        <v>78</v>
      </c>
      <c r="AU120" s="214" t="s">
        <v>87</v>
      </c>
      <c r="AY120" s="213" t="s">
        <v>127</v>
      </c>
      <c r="BK120" s="215">
        <f>SUM(BK121:BK137)</f>
        <v>0</v>
      </c>
    </row>
    <row r="121" s="2" customFormat="1" ht="24.15" customHeight="1">
      <c r="A121" s="37"/>
      <c r="B121" s="38"/>
      <c r="C121" s="218" t="s">
        <v>87</v>
      </c>
      <c r="D121" s="218" t="s">
        <v>130</v>
      </c>
      <c r="E121" s="219" t="s">
        <v>131</v>
      </c>
      <c r="F121" s="220" t="s">
        <v>132</v>
      </c>
      <c r="G121" s="221" t="s">
        <v>133</v>
      </c>
      <c r="H121" s="222">
        <v>18</v>
      </c>
      <c r="I121" s="223"/>
      <c r="J121" s="224">
        <f>ROUND(I121*H121,2)</f>
        <v>0</v>
      </c>
      <c r="K121" s="220" t="s">
        <v>134</v>
      </c>
      <c r="L121" s="43"/>
      <c r="M121" s="225" t="s">
        <v>1</v>
      </c>
      <c r="N121" s="226" t="s">
        <v>44</v>
      </c>
      <c r="O121" s="90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9" t="s">
        <v>135</v>
      </c>
      <c r="AT121" s="229" t="s">
        <v>130</v>
      </c>
      <c r="AU121" s="229" t="s">
        <v>89</v>
      </c>
      <c r="AY121" s="16" t="s">
        <v>127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6" t="s">
        <v>87</v>
      </c>
      <c r="BK121" s="230">
        <f>ROUND(I121*H121,2)</f>
        <v>0</v>
      </c>
      <c r="BL121" s="16" t="s">
        <v>135</v>
      </c>
      <c r="BM121" s="229" t="s">
        <v>136</v>
      </c>
    </row>
    <row r="122" s="2" customFormat="1">
      <c r="A122" s="37"/>
      <c r="B122" s="38"/>
      <c r="C122" s="39"/>
      <c r="D122" s="231" t="s">
        <v>137</v>
      </c>
      <c r="E122" s="39"/>
      <c r="F122" s="232" t="s">
        <v>138</v>
      </c>
      <c r="G122" s="39"/>
      <c r="H122" s="39"/>
      <c r="I122" s="233"/>
      <c r="J122" s="39"/>
      <c r="K122" s="39"/>
      <c r="L122" s="43"/>
      <c r="M122" s="234"/>
      <c r="N122" s="23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137</v>
      </c>
      <c r="AU122" s="16" t="s">
        <v>89</v>
      </c>
    </row>
    <row r="123" s="13" customFormat="1">
      <c r="A123" s="13"/>
      <c r="B123" s="236"/>
      <c r="C123" s="237"/>
      <c r="D123" s="231" t="s">
        <v>139</v>
      </c>
      <c r="E123" s="238" t="s">
        <v>140</v>
      </c>
      <c r="F123" s="239" t="s">
        <v>141</v>
      </c>
      <c r="G123" s="237"/>
      <c r="H123" s="240">
        <v>3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139</v>
      </c>
      <c r="AU123" s="246" t="s">
        <v>89</v>
      </c>
      <c r="AV123" s="13" t="s">
        <v>89</v>
      </c>
      <c r="AW123" s="13" t="s">
        <v>36</v>
      </c>
      <c r="AX123" s="13" t="s">
        <v>79</v>
      </c>
      <c r="AY123" s="246" t="s">
        <v>127</v>
      </c>
    </row>
    <row r="124" s="13" customFormat="1">
      <c r="A124" s="13"/>
      <c r="B124" s="236"/>
      <c r="C124" s="237"/>
      <c r="D124" s="231" t="s">
        <v>139</v>
      </c>
      <c r="E124" s="238" t="s">
        <v>142</v>
      </c>
      <c r="F124" s="239" t="s">
        <v>143</v>
      </c>
      <c r="G124" s="237"/>
      <c r="H124" s="240">
        <v>8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139</v>
      </c>
      <c r="AU124" s="246" t="s">
        <v>89</v>
      </c>
      <c r="AV124" s="13" t="s">
        <v>89</v>
      </c>
      <c r="AW124" s="13" t="s">
        <v>36</v>
      </c>
      <c r="AX124" s="13" t="s">
        <v>79</v>
      </c>
      <c r="AY124" s="246" t="s">
        <v>127</v>
      </c>
    </row>
    <row r="125" s="13" customFormat="1">
      <c r="A125" s="13"/>
      <c r="B125" s="236"/>
      <c r="C125" s="237"/>
      <c r="D125" s="231" t="s">
        <v>139</v>
      </c>
      <c r="E125" s="238" t="s">
        <v>144</v>
      </c>
      <c r="F125" s="239" t="s">
        <v>141</v>
      </c>
      <c r="G125" s="237"/>
      <c r="H125" s="240">
        <v>3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139</v>
      </c>
      <c r="AU125" s="246" t="s">
        <v>89</v>
      </c>
      <c r="AV125" s="13" t="s">
        <v>89</v>
      </c>
      <c r="AW125" s="13" t="s">
        <v>36</v>
      </c>
      <c r="AX125" s="13" t="s">
        <v>79</v>
      </c>
      <c r="AY125" s="246" t="s">
        <v>127</v>
      </c>
    </row>
    <row r="126" s="13" customFormat="1">
      <c r="A126" s="13"/>
      <c r="B126" s="236"/>
      <c r="C126" s="237"/>
      <c r="D126" s="231" t="s">
        <v>139</v>
      </c>
      <c r="E126" s="238" t="s">
        <v>145</v>
      </c>
      <c r="F126" s="239" t="s">
        <v>89</v>
      </c>
      <c r="G126" s="237"/>
      <c r="H126" s="240">
        <v>2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139</v>
      </c>
      <c r="AU126" s="246" t="s">
        <v>89</v>
      </c>
      <c r="AV126" s="13" t="s">
        <v>89</v>
      </c>
      <c r="AW126" s="13" t="s">
        <v>36</v>
      </c>
      <c r="AX126" s="13" t="s">
        <v>79</v>
      </c>
      <c r="AY126" s="246" t="s">
        <v>127</v>
      </c>
    </row>
    <row r="127" s="13" customFormat="1">
      <c r="A127" s="13"/>
      <c r="B127" s="236"/>
      <c r="C127" s="237"/>
      <c r="D127" s="231" t="s">
        <v>139</v>
      </c>
      <c r="E127" s="238" t="s">
        <v>146</v>
      </c>
      <c r="F127" s="239" t="s">
        <v>89</v>
      </c>
      <c r="G127" s="237"/>
      <c r="H127" s="240">
        <v>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139</v>
      </c>
      <c r="AU127" s="246" t="s">
        <v>89</v>
      </c>
      <c r="AV127" s="13" t="s">
        <v>89</v>
      </c>
      <c r="AW127" s="13" t="s">
        <v>36</v>
      </c>
      <c r="AX127" s="13" t="s">
        <v>79</v>
      </c>
      <c r="AY127" s="246" t="s">
        <v>127</v>
      </c>
    </row>
    <row r="128" s="14" customFormat="1">
      <c r="A128" s="14"/>
      <c r="B128" s="247"/>
      <c r="C128" s="248"/>
      <c r="D128" s="231" t="s">
        <v>139</v>
      </c>
      <c r="E128" s="249" t="s">
        <v>98</v>
      </c>
      <c r="F128" s="250" t="s">
        <v>147</v>
      </c>
      <c r="G128" s="248"/>
      <c r="H128" s="251">
        <v>18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139</v>
      </c>
      <c r="AU128" s="257" t="s">
        <v>89</v>
      </c>
      <c r="AV128" s="14" t="s">
        <v>135</v>
      </c>
      <c r="AW128" s="14" t="s">
        <v>36</v>
      </c>
      <c r="AX128" s="14" t="s">
        <v>87</v>
      </c>
      <c r="AY128" s="257" t="s">
        <v>127</v>
      </c>
    </row>
    <row r="129" s="2" customFormat="1" ht="24.15" customHeight="1">
      <c r="A129" s="37"/>
      <c r="B129" s="38"/>
      <c r="C129" s="218" t="s">
        <v>89</v>
      </c>
      <c r="D129" s="218" t="s">
        <v>130</v>
      </c>
      <c r="E129" s="219" t="s">
        <v>148</v>
      </c>
      <c r="F129" s="220" t="s">
        <v>149</v>
      </c>
      <c r="G129" s="221" t="s">
        <v>133</v>
      </c>
      <c r="H129" s="222">
        <v>1008</v>
      </c>
      <c r="I129" s="223"/>
      <c r="J129" s="224">
        <f>ROUND(I129*H129,2)</f>
        <v>0</v>
      </c>
      <c r="K129" s="220" t="s">
        <v>134</v>
      </c>
      <c r="L129" s="43"/>
      <c r="M129" s="225" t="s">
        <v>1</v>
      </c>
      <c r="N129" s="226" t="s">
        <v>44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135</v>
      </c>
      <c r="AT129" s="229" t="s">
        <v>130</v>
      </c>
      <c r="AU129" s="229" t="s">
        <v>89</v>
      </c>
      <c r="AY129" s="16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87</v>
      </c>
      <c r="BK129" s="230">
        <f>ROUND(I129*H129,2)</f>
        <v>0</v>
      </c>
      <c r="BL129" s="16" t="s">
        <v>135</v>
      </c>
      <c r="BM129" s="229" t="s">
        <v>150</v>
      </c>
    </row>
    <row r="130" s="2" customFormat="1">
      <c r="A130" s="37"/>
      <c r="B130" s="38"/>
      <c r="C130" s="39"/>
      <c r="D130" s="231" t="s">
        <v>137</v>
      </c>
      <c r="E130" s="39"/>
      <c r="F130" s="232" t="s">
        <v>151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89</v>
      </c>
    </row>
    <row r="131" s="13" customFormat="1">
      <c r="A131" s="13"/>
      <c r="B131" s="236"/>
      <c r="C131" s="237"/>
      <c r="D131" s="231" t="s">
        <v>139</v>
      </c>
      <c r="E131" s="238" t="s">
        <v>1</v>
      </c>
      <c r="F131" s="239" t="s">
        <v>152</v>
      </c>
      <c r="G131" s="237"/>
      <c r="H131" s="240">
        <v>1008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139</v>
      </c>
      <c r="AU131" s="246" t="s">
        <v>89</v>
      </c>
      <c r="AV131" s="13" t="s">
        <v>89</v>
      </c>
      <c r="AW131" s="13" t="s">
        <v>36</v>
      </c>
      <c r="AX131" s="13" t="s">
        <v>87</v>
      </c>
      <c r="AY131" s="246" t="s">
        <v>127</v>
      </c>
    </row>
    <row r="132" s="2" customFormat="1" ht="24.15" customHeight="1">
      <c r="A132" s="37"/>
      <c r="B132" s="38"/>
      <c r="C132" s="218" t="s">
        <v>141</v>
      </c>
      <c r="D132" s="218" t="s">
        <v>130</v>
      </c>
      <c r="E132" s="219" t="s">
        <v>153</v>
      </c>
      <c r="F132" s="220" t="s">
        <v>154</v>
      </c>
      <c r="G132" s="221" t="s">
        <v>133</v>
      </c>
      <c r="H132" s="222">
        <v>6</v>
      </c>
      <c r="I132" s="223"/>
      <c r="J132" s="224">
        <f>ROUND(I132*H132,2)</f>
        <v>0</v>
      </c>
      <c r="K132" s="220" t="s">
        <v>134</v>
      </c>
      <c r="L132" s="43"/>
      <c r="M132" s="225" t="s">
        <v>1</v>
      </c>
      <c r="N132" s="226" t="s">
        <v>44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135</v>
      </c>
      <c r="AT132" s="229" t="s">
        <v>130</v>
      </c>
      <c r="AU132" s="229" t="s">
        <v>89</v>
      </c>
      <c r="AY132" s="16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87</v>
      </c>
      <c r="BK132" s="230">
        <f>ROUND(I132*H132,2)</f>
        <v>0</v>
      </c>
      <c r="BL132" s="16" t="s">
        <v>135</v>
      </c>
      <c r="BM132" s="229" t="s">
        <v>155</v>
      </c>
    </row>
    <row r="133" s="2" customFormat="1">
      <c r="A133" s="37"/>
      <c r="B133" s="38"/>
      <c r="C133" s="39"/>
      <c r="D133" s="231" t="s">
        <v>137</v>
      </c>
      <c r="E133" s="39"/>
      <c r="F133" s="232" t="s">
        <v>156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137</v>
      </c>
      <c r="AU133" s="16" t="s">
        <v>89</v>
      </c>
    </row>
    <row r="134" s="13" customFormat="1">
      <c r="A134" s="13"/>
      <c r="B134" s="236"/>
      <c r="C134" s="237"/>
      <c r="D134" s="231" t="s">
        <v>139</v>
      </c>
      <c r="E134" s="238" t="s">
        <v>100</v>
      </c>
      <c r="F134" s="239" t="s">
        <v>101</v>
      </c>
      <c r="G134" s="237"/>
      <c r="H134" s="240">
        <v>6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139</v>
      </c>
      <c r="AU134" s="246" t="s">
        <v>89</v>
      </c>
      <c r="AV134" s="13" t="s">
        <v>89</v>
      </c>
      <c r="AW134" s="13" t="s">
        <v>36</v>
      </c>
      <c r="AX134" s="13" t="s">
        <v>87</v>
      </c>
      <c r="AY134" s="246" t="s">
        <v>127</v>
      </c>
    </row>
    <row r="135" s="2" customFormat="1" ht="24.15" customHeight="1">
      <c r="A135" s="37"/>
      <c r="B135" s="38"/>
      <c r="C135" s="218" t="s">
        <v>135</v>
      </c>
      <c r="D135" s="218" t="s">
        <v>130</v>
      </c>
      <c r="E135" s="219" t="s">
        <v>157</v>
      </c>
      <c r="F135" s="220" t="s">
        <v>158</v>
      </c>
      <c r="G135" s="221" t="s">
        <v>133</v>
      </c>
      <c r="H135" s="222">
        <v>336</v>
      </c>
      <c r="I135" s="223"/>
      <c r="J135" s="224">
        <f>ROUND(I135*H135,2)</f>
        <v>0</v>
      </c>
      <c r="K135" s="220" t="s">
        <v>134</v>
      </c>
      <c r="L135" s="43"/>
      <c r="M135" s="225" t="s">
        <v>1</v>
      </c>
      <c r="N135" s="226" t="s">
        <v>44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135</v>
      </c>
      <c r="AT135" s="229" t="s">
        <v>130</v>
      </c>
      <c r="AU135" s="229" t="s">
        <v>89</v>
      </c>
      <c r="AY135" s="16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87</v>
      </c>
      <c r="BK135" s="230">
        <f>ROUND(I135*H135,2)</f>
        <v>0</v>
      </c>
      <c r="BL135" s="16" t="s">
        <v>135</v>
      </c>
      <c r="BM135" s="229" t="s">
        <v>159</v>
      </c>
    </row>
    <row r="136" s="2" customFormat="1">
      <c r="A136" s="37"/>
      <c r="B136" s="38"/>
      <c r="C136" s="39"/>
      <c r="D136" s="231" t="s">
        <v>137</v>
      </c>
      <c r="E136" s="39"/>
      <c r="F136" s="232" t="s">
        <v>160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137</v>
      </c>
      <c r="AU136" s="16" t="s">
        <v>89</v>
      </c>
    </row>
    <row r="137" s="13" customFormat="1">
      <c r="A137" s="13"/>
      <c r="B137" s="236"/>
      <c r="C137" s="237"/>
      <c r="D137" s="231" t="s">
        <v>139</v>
      </c>
      <c r="E137" s="238" t="s">
        <v>1</v>
      </c>
      <c r="F137" s="239" t="s">
        <v>161</v>
      </c>
      <c r="G137" s="237"/>
      <c r="H137" s="240">
        <v>336</v>
      </c>
      <c r="I137" s="241"/>
      <c r="J137" s="237"/>
      <c r="K137" s="237"/>
      <c r="L137" s="242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139</v>
      </c>
      <c r="AU137" s="246" t="s">
        <v>89</v>
      </c>
      <c r="AV137" s="13" t="s">
        <v>89</v>
      </c>
      <c r="AW137" s="13" t="s">
        <v>36</v>
      </c>
      <c r="AX137" s="13" t="s">
        <v>87</v>
      </c>
      <c r="AY137" s="246" t="s">
        <v>127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btWjC3WLhbF7VGNWWkA+LnpuNW0+7iZRtCufK49q80R0+yl7JMSuwjLjfBo1M/ObteAWVV/vyzZFaYxAS1BUkQ==" hashValue="u4u8Yf/Dyp/Yg/+sB6HozZnzrkNeV2qPAxewwJ4hFbV2UlEDoxeGGwPWVCdPTK3+thssS95Nbfy0KRwgaIbaQA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  <c r="AZ2" s="135" t="s">
        <v>162</v>
      </c>
      <c r="BA2" s="135" t="s">
        <v>1</v>
      </c>
      <c r="BB2" s="135" t="s">
        <v>1</v>
      </c>
      <c r="BC2" s="135" t="s">
        <v>163</v>
      </c>
      <c r="BD2" s="135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89</v>
      </c>
      <c r="AZ3" s="135" t="s">
        <v>164</v>
      </c>
      <c r="BA3" s="135" t="s">
        <v>1</v>
      </c>
      <c r="BB3" s="135" t="s">
        <v>1</v>
      </c>
      <c r="BC3" s="135" t="s">
        <v>165</v>
      </c>
      <c r="BD3" s="135" t="s">
        <v>89</v>
      </c>
    </row>
    <row r="4" s="1" customFormat="1" ht="24.96" customHeight="1">
      <c r="B4" s="19"/>
      <c r="D4" s="138" t="s">
        <v>102</v>
      </c>
      <c r="L4" s="19"/>
      <c r="M4" s="139" t="s">
        <v>10</v>
      </c>
      <c r="AT4" s="16" t="s">
        <v>4</v>
      </c>
      <c r="AZ4" s="135" t="s">
        <v>166</v>
      </c>
      <c r="BA4" s="135" t="s">
        <v>1</v>
      </c>
      <c r="BB4" s="135" t="s">
        <v>1</v>
      </c>
      <c r="BC4" s="135" t="s">
        <v>167</v>
      </c>
      <c r="BD4" s="135" t="s">
        <v>89</v>
      </c>
    </row>
    <row r="5" s="1" customFormat="1" ht="6.96" customHeight="1">
      <c r="B5" s="19"/>
      <c r="L5" s="19"/>
      <c r="AZ5" s="135" t="s">
        <v>168</v>
      </c>
      <c r="BA5" s="135" t="s">
        <v>1</v>
      </c>
      <c r="BB5" s="135" t="s">
        <v>1</v>
      </c>
      <c r="BC5" s="135" t="s">
        <v>169</v>
      </c>
      <c r="BD5" s="135" t="s">
        <v>89</v>
      </c>
    </row>
    <row r="6" s="1" customFormat="1" ht="12" customHeight="1">
      <c r="B6" s="19"/>
      <c r="D6" s="140" t="s">
        <v>16</v>
      </c>
      <c r="L6" s="19"/>
      <c r="AZ6" s="135" t="s">
        <v>170</v>
      </c>
      <c r="BA6" s="135" t="s">
        <v>1</v>
      </c>
      <c r="BB6" s="135" t="s">
        <v>1</v>
      </c>
      <c r="BC6" s="135" t="s">
        <v>171</v>
      </c>
      <c r="BD6" s="135" t="s">
        <v>89</v>
      </c>
    </row>
    <row r="7" s="1" customFormat="1" ht="16.5" customHeight="1">
      <c r="B7" s="19"/>
      <c r="E7" s="141" t="str">
        <f>'Rekapitulace stavby'!K6</f>
        <v>Ostrov, Rekonstrukce vnitrobloku Tylova – Klicperova</v>
      </c>
      <c r="F7" s="140"/>
      <c r="G7" s="140"/>
      <c r="H7" s="140"/>
      <c r="L7" s="19"/>
      <c r="AZ7" s="135" t="s">
        <v>172</v>
      </c>
      <c r="BA7" s="135" t="s">
        <v>1</v>
      </c>
      <c r="BB7" s="135" t="s">
        <v>1</v>
      </c>
      <c r="BC7" s="135" t="s">
        <v>173</v>
      </c>
      <c r="BD7" s="135" t="s">
        <v>89</v>
      </c>
    </row>
    <row r="8" s="2" customFormat="1" ht="12" customHeight="1">
      <c r="A8" s="37"/>
      <c r="B8" s="43"/>
      <c r="C8" s="37"/>
      <c r="D8" s="140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5" t="s">
        <v>174</v>
      </c>
      <c r="BA8" s="135" t="s">
        <v>1</v>
      </c>
      <c r="BB8" s="135" t="s">
        <v>1</v>
      </c>
      <c r="BC8" s="135" t="s">
        <v>175</v>
      </c>
      <c r="BD8" s="135" t="s">
        <v>89</v>
      </c>
    </row>
    <row r="9" s="2" customFormat="1" ht="16.5" customHeight="1">
      <c r="A9" s="37"/>
      <c r="B9" s="43"/>
      <c r="C9" s="37"/>
      <c r="D9" s="37"/>
      <c r="E9" s="142" t="s">
        <v>176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5" t="s">
        <v>177</v>
      </c>
      <c r="BA9" s="135" t="s">
        <v>1</v>
      </c>
      <c r="BB9" s="135" t="s">
        <v>1</v>
      </c>
      <c r="BC9" s="135" t="s">
        <v>178</v>
      </c>
      <c r="BD9" s="135" t="s">
        <v>89</v>
      </c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35" t="s">
        <v>179</v>
      </c>
      <c r="BA10" s="135" t="s">
        <v>1</v>
      </c>
      <c r="BB10" s="135" t="s">
        <v>1</v>
      </c>
      <c r="BC10" s="135" t="s">
        <v>89</v>
      </c>
      <c r="BD10" s="135" t="s">
        <v>89</v>
      </c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35" t="s">
        <v>180</v>
      </c>
      <c r="BA11" s="135" t="s">
        <v>1</v>
      </c>
      <c r="BB11" s="135" t="s">
        <v>1</v>
      </c>
      <c r="BC11" s="135" t="s">
        <v>181</v>
      </c>
      <c r="BD11" s="135" t="s">
        <v>89</v>
      </c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28. 6. 2023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35" t="s">
        <v>182</v>
      </c>
      <c r="BA12" s="135" t="s">
        <v>1</v>
      </c>
      <c r="BB12" s="135" t="s">
        <v>1</v>
      </c>
      <c r="BC12" s="135" t="s">
        <v>183</v>
      </c>
      <c r="BD12" s="135" t="s">
        <v>89</v>
      </c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35" t="s">
        <v>184</v>
      </c>
      <c r="BA13" s="135" t="s">
        <v>1</v>
      </c>
      <c r="BB13" s="135" t="s">
        <v>1</v>
      </c>
      <c r="BC13" s="135" t="s">
        <v>185</v>
      </c>
      <c r="BD13" s="135" t="s">
        <v>89</v>
      </c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35" t="s">
        <v>186</v>
      </c>
      <c r="BA14" s="135" t="s">
        <v>1</v>
      </c>
      <c r="BB14" s="135" t="s">
        <v>1</v>
      </c>
      <c r="BC14" s="135" t="s">
        <v>187</v>
      </c>
      <c r="BD14" s="135" t="s">
        <v>89</v>
      </c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35" t="s">
        <v>188</v>
      </c>
      <c r="BA15" s="135" t="s">
        <v>1</v>
      </c>
      <c r="BB15" s="135" t="s">
        <v>1</v>
      </c>
      <c r="BC15" s="135" t="s">
        <v>189</v>
      </c>
      <c r="BD15" s="135" t="s">
        <v>89</v>
      </c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35" t="s">
        <v>190</v>
      </c>
      <c r="BA16" s="135" t="s">
        <v>1</v>
      </c>
      <c r="BB16" s="135" t="s">
        <v>1</v>
      </c>
      <c r="BC16" s="135" t="s">
        <v>191</v>
      </c>
      <c r="BD16" s="135" t="s">
        <v>89</v>
      </c>
    </row>
    <row r="17" s="2" customFormat="1" ht="12" customHeight="1">
      <c r="A17" s="37"/>
      <c r="B17" s="43"/>
      <c r="C17" s="37"/>
      <c r="D17" s="140" t="s">
        <v>30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35" t="s">
        <v>192</v>
      </c>
      <c r="BA17" s="135" t="s">
        <v>1</v>
      </c>
      <c r="BB17" s="135" t="s">
        <v>1</v>
      </c>
      <c r="BC17" s="135" t="s">
        <v>193</v>
      </c>
      <c r="BD17" s="135" t="s">
        <v>89</v>
      </c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35" t="s">
        <v>194</v>
      </c>
      <c r="BA18" s="135" t="s">
        <v>1</v>
      </c>
      <c r="BB18" s="135" t="s">
        <v>1</v>
      </c>
      <c r="BC18" s="135" t="s">
        <v>195</v>
      </c>
      <c r="BD18" s="135" t="s">
        <v>89</v>
      </c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35" t="s">
        <v>196</v>
      </c>
      <c r="BA19" s="135" t="s">
        <v>1</v>
      </c>
      <c r="BB19" s="135" t="s">
        <v>1</v>
      </c>
      <c r="BC19" s="135" t="s">
        <v>197</v>
      </c>
      <c r="BD19" s="135" t="s">
        <v>89</v>
      </c>
    </row>
    <row r="20" s="2" customFormat="1" ht="12" customHeight="1">
      <c r="A20" s="37"/>
      <c r="B20" s="43"/>
      <c r="C20" s="37"/>
      <c r="D20" s="140" t="s">
        <v>32</v>
      </c>
      <c r="E20" s="37"/>
      <c r="F20" s="37"/>
      <c r="G20" s="37"/>
      <c r="H20" s="37"/>
      <c r="I20" s="140" t="s">
        <v>25</v>
      </c>
      <c r="J20" s="143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35" t="s">
        <v>198</v>
      </c>
      <c r="BA20" s="135" t="s">
        <v>1</v>
      </c>
      <c r="BB20" s="135" t="s">
        <v>1</v>
      </c>
      <c r="BC20" s="135" t="s">
        <v>199</v>
      </c>
      <c r="BD20" s="135" t="s">
        <v>89</v>
      </c>
    </row>
    <row r="21" s="2" customFormat="1" ht="18" customHeight="1">
      <c r="A21" s="37"/>
      <c r="B21" s="43"/>
      <c r="C21" s="37"/>
      <c r="D21" s="37"/>
      <c r="E21" s="143" t="s">
        <v>34</v>
      </c>
      <c r="F21" s="37"/>
      <c r="G21" s="37"/>
      <c r="H21" s="37"/>
      <c r="I21" s="140" t="s">
        <v>28</v>
      </c>
      <c r="J21" s="143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35" t="s">
        <v>200</v>
      </c>
      <c r="BA21" s="135" t="s">
        <v>1</v>
      </c>
      <c r="BB21" s="135" t="s">
        <v>1</v>
      </c>
      <c r="BC21" s="135" t="s">
        <v>201</v>
      </c>
      <c r="BD21" s="135" t="s">
        <v>89</v>
      </c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35" t="s">
        <v>202</v>
      </c>
      <c r="BA22" s="135" t="s">
        <v>1</v>
      </c>
      <c r="BB22" s="135" t="s">
        <v>1</v>
      </c>
      <c r="BC22" s="135" t="s">
        <v>203</v>
      </c>
      <c r="BD22" s="135" t="s">
        <v>89</v>
      </c>
    </row>
    <row r="23" s="2" customFormat="1" ht="12" customHeight="1">
      <c r="A23" s="37"/>
      <c r="B23" s="43"/>
      <c r="C23" s="37"/>
      <c r="D23" s="140" t="s">
        <v>37</v>
      </c>
      <c r="E23" s="37"/>
      <c r="F23" s="37"/>
      <c r="G23" s="37"/>
      <c r="H23" s="37"/>
      <c r="I23" s="140" t="s">
        <v>25</v>
      </c>
      <c r="J23" s="143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35" t="s">
        <v>204</v>
      </c>
      <c r="BA23" s="135" t="s">
        <v>1</v>
      </c>
      <c r="BB23" s="135" t="s">
        <v>1</v>
      </c>
      <c r="BC23" s="135" t="s">
        <v>205</v>
      </c>
      <c r="BD23" s="135" t="s">
        <v>89</v>
      </c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0" t="s">
        <v>28</v>
      </c>
      <c r="J24" s="143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35" t="s">
        <v>206</v>
      </c>
      <c r="BA24" s="135" t="s">
        <v>1</v>
      </c>
      <c r="BB24" s="135" t="s">
        <v>1</v>
      </c>
      <c r="BC24" s="135" t="s">
        <v>89</v>
      </c>
      <c r="BD24" s="135" t="s">
        <v>89</v>
      </c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35" t="s">
        <v>207</v>
      </c>
      <c r="BA25" s="135" t="s">
        <v>1</v>
      </c>
      <c r="BB25" s="135" t="s">
        <v>1</v>
      </c>
      <c r="BC25" s="135" t="s">
        <v>208</v>
      </c>
      <c r="BD25" s="135" t="s">
        <v>89</v>
      </c>
    </row>
    <row r="26" s="2" customFormat="1" ht="12" customHeight="1">
      <c r="A26" s="37"/>
      <c r="B26" s="43"/>
      <c r="C26" s="37"/>
      <c r="D26" s="140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35" t="s">
        <v>209</v>
      </c>
      <c r="BA26" s="135" t="s">
        <v>1</v>
      </c>
      <c r="BB26" s="135" t="s">
        <v>1</v>
      </c>
      <c r="BC26" s="135" t="s">
        <v>210</v>
      </c>
      <c r="BD26" s="135" t="s">
        <v>89</v>
      </c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Z27" s="261" t="s">
        <v>211</v>
      </c>
      <c r="BA27" s="261" t="s">
        <v>1</v>
      </c>
      <c r="BB27" s="261" t="s">
        <v>1</v>
      </c>
      <c r="BC27" s="261" t="s">
        <v>212</v>
      </c>
      <c r="BD27" s="261" t="s">
        <v>89</v>
      </c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Z28" s="135" t="s">
        <v>213</v>
      </c>
      <c r="BA28" s="135" t="s">
        <v>1</v>
      </c>
      <c r="BB28" s="135" t="s">
        <v>1</v>
      </c>
      <c r="BC28" s="135" t="s">
        <v>214</v>
      </c>
      <c r="BD28" s="135" t="s">
        <v>89</v>
      </c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Z29" s="135" t="s">
        <v>215</v>
      </c>
      <c r="BA29" s="135" t="s">
        <v>1</v>
      </c>
      <c r="BB29" s="135" t="s">
        <v>1</v>
      </c>
      <c r="BC29" s="135" t="s">
        <v>216</v>
      </c>
      <c r="BD29" s="135" t="s">
        <v>89</v>
      </c>
    </row>
    <row r="30" s="2" customFormat="1" ht="25.44" customHeight="1">
      <c r="A30" s="37"/>
      <c r="B30" s="43"/>
      <c r="C30" s="37"/>
      <c r="D30" s="150" t="s">
        <v>39</v>
      </c>
      <c r="E30" s="37"/>
      <c r="F30" s="37"/>
      <c r="G30" s="37"/>
      <c r="H30" s="37"/>
      <c r="I30" s="37"/>
      <c r="J30" s="151">
        <f>ROUND(J131,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Z30" s="135" t="s">
        <v>217</v>
      </c>
      <c r="BA30" s="135" t="s">
        <v>1</v>
      </c>
      <c r="BB30" s="135" t="s">
        <v>1</v>
      </c>
      <c r="BC30" s="135" t="s">
        <v>169</v>
      </c>
      <c r="BD30" s="135" t="s">
        <v>89</v>
      </c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Z31" s="135" t="s">
        <v>218</v>
      </c>
      <c r="BA31" s="135" t="s">
        <v>1</v>
      </c>
      <c r="BB31" s="135" t="s">
        <v>1</v>
      </c>
      <c r="BC31" s="135" t="s">
        <v>219</v>
      </c>
      <c r="BD31" s="135" t="s">
        <v>89</v>
      </c>
    </row>
    <row r="32" s="2" customFormat="1" ht="14.4" customHeight="1">
      <c r="A32" s="37"/>
      <c r="B32" s="43"/>
      <c r="C32" s="37"/>
      <c r="D32" s="37"/>
      <c r="E32" s="37"/>
      <c r="F32" s="152" t="s">
        <v>41</v>
      </c>
      <c r="G32" s="37"/>
      <c r="H32" s="37"/>
      <c r="I32" s="152" t="s">
        <v>40</v>
      </c>
      <c r="J32" s="152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Z32" s="135" t="s">
        <v>220</v>
      </c>
      <c r="BA32" s="135" t="s">
        <v>1</v>
      </c>
      <c r="BB32" s="135" t="s">
        <v>1</v>
      </c>
      <c r="BC32" s="135" t="s">
        <v>221</v>
      </c>
      <c r="BD32" s="135" t="s">
        <v>89</v>
      </c>
    </row>
    <row r="33" s="2" customFormat="1" ht="14.4" customHeight="1">
      <c r="A33" s="37"/>
      <c r="B33" s="43"/>
      <c r="C33" s="37"/>
      <c r="D33" s="153" t="s">
        <v>43</v>
      </c>
      <c r="E33" s="140" t="s">
        <v>44</v>
      </c>
      <c r="F33" s="154">
        <f>ROUND((SUM(BE131:BE396)),  2)</f>
        <v>0</v>
      </c>
      <c r="G33" s="37"/>
      <c r="H33" s="37"/>
      <c r="I33" s="155">
        <v>0.20999999999999999</v>
      </c>
      <c r="J33" s="154">
        <f>ROUND(((SUM(BE131:BE396))*I33),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Z33" s="135" t="s">
        <v>222</v>
      </c>
      <c r="BA33" s="135" t="s">
        <v>1</v>
      </c>
      <c r="BB33" s="135" t="s">
        <v>1</v>
      </c>
      <c r="BC33" s="135" t="s">
        <v>223</v>
      </c>
      <c r="BD33" s="135" t="s">
        <v>89</v>
      </c>
    </row>
    <row r="34" s="2" customFormat="1" ht="14.4" customHeight="1">
      <c r="A34" s="37"/>
      <c r="B34" s="43"/>
      <c r="C34" s="37"/>
      <c r="D34" s="37"/>
      <c r="E34" s="140" t="s">
        <v>45</v>
      </c>
      <c r="F34" s="154">
        <f>ROUND((SUM(BF131:BF396)),  2)</f>
        <v>0</v>
      </c>
      <c r="G34" s="37"/>
      <c r="H34" s="37"/>
      <c r="I34" s="155">
        <v>0.14999999999999999</v>
      </c>
      <c r="J34" s="154">
        <f>ROUND(((SUM(BF131:BF396))*I34),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Z34" s="135" t="s">
        <v>224</v>
      </c>
      <c r="BA34" s="135" t="s">
        <v>1</v>
      </c>
      <c r="BB34" s="135" t="s">
        <v>1</v>
      </c>
      <c r="BC34" s="135" t="s">
        <v>225</v>
      </c>
      <c r="BD34" s="135" t="s">
        <v>89</v>
      </c>
    </row>
    <row r="35" hidden="1" s="2" customFormat="1" ht="14.4" customHeight="1">
      <c r="A35" s="37"/>
      <c r="B35" s="43"/>
      <c r="C35" s="37"/>
      <c r="D35" s="37"/>
      <c r="E35" s="140" t="s">
        <v>46</v>
      </c>
      <c r="F35" s="154">
        <f>ROUND((SUM(BG131:BG396)),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Z35" s="135" t="s">
        <v>226</v>
      </c>
      <c r="BA35" s="135" t="s">
        <v>1</v>
      </c>
      <c r="BB35" s="135" t="s">
        <v>1</v>
      </c>
      <c r="BC35" s="135" t="s">
        <v>227</v>
      </c>
      <c r="BD35" s="135" t="s">
        <v>89</v>
      </c>
    </row>
    <row r="36" hidden="1" s="2" customFormat="1" ht="14.4" customHeight="1">
      <c r="A36" s="37"/>
      <c r="B36" s="43"/>
      <c r="C36" s="37"/>
      <c r="D36" s="37"/>
      <c r="E36" s="140" t="s">
        <v>47</v>
      </c>
      <c r="F36" s="154">
        <f>ROUND((SUM(BH131:BH396)),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48</v>
      </c>
      <c r="F37" s="154">
        <f>ROUND((SUM(BI131:BI396)),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Ostrov, Rekonstrukce vnitrobloku Tylova – Klicperova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101 -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28. 6. 2023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Ostrov</v>
      </c>
      <c r="G91" s="39"/>
      <c r="H91" s="39"/>
      <c r="I91" s="31" t="s">
        <v>32</v>
      </c>
      <c r="J91" s="35" t="str">
        <f>E21</f>
        <v>Ing. Igor Hrazdil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Igor Hrazdil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108</v>
      </c>
      <c r="D96" s="39"/>
      <c r="E96" s="39"/>
      <c r="F96" s="39"/>
      <c r="G96" s="39"/>
      <c r="H96" s="39"/>
      <c r="I96" s="39"/>
      <c r="J96" s="109">
        <f>J131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J132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228</v>
      </c>
      <c r="E98" s="188"/>
      <c r="F98" s="188"/>
      <c r="G98" s="188"/>
      <c r="H98" s="188"/>
      <c r="I98" s="188"/>
      <c r="J98" s="189">
        <f>J133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229</v>
      </c>
      <c r="E99" s="188"/>
      <c r="F99" s="188"/>
      <c r="G99" s="188"/>
      <c r="H99" s="188"/>
      <c r="I99" s="188"/>
      <c r="J99" s="189">
        <f>J180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230</v>
      </c>
      <c r="E100" s="188"/>
      <c r="F100" s="188"/>
      <c r="G100" s="188"/>
      <c r="H100" s="188"/>
      <c r="I100" s="188"/>
      <c r="J100" s="189">
        <f>J184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231</v>
      </c>
      <c r="E101" s="188"/>
      <c r="F101" s="188"/>
      <c r="G101" s="188"/>
      <c r="H101" s="188"/>
      <c r="I101" s="188"/>
      <c r="J101" s="189">
        <f>J188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232</v>
      </c>
      <c r="E102" s="188"/>
      <c r="F102" s="188"/>
      <c r="G102" s="188"/>
      <c r="H102" s="188"/>
      <c r="I102" s="188"/>
      <c r="J102" s="189">
        <f>J242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233</v>
      </c>
      <c r="E103" s="188"/>
      <c r="F103" s="188"/>
      <c r="G103" s="188"/>
      <c r="H103" s="188"/>
      <c r="I103" s="188"/>
      <c r="J103" s="189">
        <f>J249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J299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234</v>
      </c>
      <c r="E105" s="188"/>
      <c r="F105" s="188"/>
      <c r="G105" s="188"/>
      <c r="H105" s="188"/>
      <c r="I105" s="188"/>
      <c r="J105" s="189">
        <f>J339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235</v>
      </c>
      <c r="E106" s="188"/>
      <c r="F106" s="188"/>
      <c r="G106" s="188"/>
      <c r="H106" s="188"/>
      <c r="I106" s="188"/>
      <c r="J106" s="189">
        <f>J363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236</v>
      </c>
      <c r="E107" s="182"/>
      <c r="F107" s="182"/>
      <c r="G107" s="182"/>
      <c r="H107" s="182"/>
      <c r="I107" s="182"/>
      <c r="J107" s="183">
        <f>J366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237</v>
      </c>
      <c r="E108" s="188"/>
      <c r="F108" s="188"/>
      <c r="G108" s="188"/>
      <c r="H108" s="188"/>
      <c r="I108" s="188"/>
      <c r="J108" s="189">
        <f>J367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238</v>
      </c>
      <c r="E109" s="188"/>
      <c r="F109" s="188"/>
      <c r="G109" s="188"/>
      <c r="H109" s="188"/>
      <c r="I109" s="188"/>
      <c r="J109" s="189">
        <f>J380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239</v>
      </c>
      <c r="E110" s="182"/>
      <c r="F110" s="182"/>
      <c r="G110" s="182"/>
      <c r="H110" s="182"/>
      <c r="I110" s="182"/>
      <c r="J110" s="183">
        <f>J384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5"/>
      <c r="C111" s="186"/>
      <c r="D111" s="187" t="s">
        <v>240</v>
      </c>
      <c r="E111" s="188"/>
      <c r="F111" s="188"/>
      <c r="G111" s="188"/>
      <c r="H111" s="188"/>
      <c r="I111" s="188"/>
      <c r="J111" s="189">
        <f>J385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112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174" t="str">
        <f>E7</f>
        <v>Ostrov, Rekonstrukce vnitrobloku Tylova – Klicperova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103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E9</f>
        <v>SO 101 - Komunikace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F12</f>
        <v xml:space="preserve"> </v>
      </c>
      <c r="G125" s="39"/>
      <c r="H125" s="39"/>
      <c r="I125" s="31" t="s">
        <v>22</v>
      </c>
      <c r="J125" s="78" t="str">
        <f>IF(J12="","",J12)</f>
        <v>28. 6. 2023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E15</f>
        <v>Město Ostrov</v>
      </c>
      <c r="G127" s="39"/>
      <c r="H127" s="39"/>
      <c r="I127" s="31" t="s">
        <v>32</v>
      </c>
      <c r="J127" s="35" t="str">
        <f>E21</f>
        <v>Ing. Igor Hrazdil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30</v>
      </c>
      <c r="D128" s="39"/>
      <c r="E128" s="39"/>
      <c r="F128" s="26" t="str">
        <f>IF(E18="","",E18)</f>
        <v>Vyplň údaj</v>
      </c>
      <c r="G128" s="39"/>
      <c r="H128" s="39"/>
      <c r="I128" s="31" t="s">
        <v>37</v>
      </c>
      <c r="J128" s="35" t="str">
        <f>E24</f>
        <v>Ing. Igor Hrazdil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1"/>
      <c r="B130" s="192"/>
      <c r="C130" s="193" t="s">
        <v>113</v>
      </c>
      <c r="D130" s="194" t="s">
        <v>64</v>
      </c>
      <c r="E130" s="194" t="s">
        <v>60</v>
      </c>
      <c r="F130" s="194" t="s">
        <v>61</v>
      </c>
      <c r="G130" s="194" t="s">
        <v>114</v>
      </c>
      <c r="H130" s="194" t="s">
        <v>115</v>
      </c>
      <c r="I130" s="194" t="s">
        <v>116</v>
      </c>
      <c r="J130" s="194" t="s">
        <v>107</v>
      </c>
      <c r="K130" s="195" t="s">
        <v>117</v>
      </c>
      <c r="L130" s="196"/>
      <c r="M130" s="99" t="s">
        <v>1</v>
      </c>
      <c r="N130" s="100" t="s">
        <v>43</v>
      </c>
      <c r="O130" s="100" t="s">
        <v>118</v>
      </c>
      <c r="P130" s="100" t="s">
        <v>119</v>
      </c>
      <c r="Q130" s="100" t="s">
        <v>120</v>
      </c>
      <c r="R130" s="100" t="s">
        <v>121</v>
      </c>
      <c r="S130" s="100" t="s">
        <v>122</v>
      </c>
      <c r="T130" s="101" t="s">
        <v>123</v>
      </c>
      <c r="U130" s="191"/>
      <c r="V130" s="191"/>
      <c r="W130" s="191"/>
      <c r="X130" s="191"/>
      <c r="Y130" s="191"/>
      <c r="Z130" s="191"/>
      <c r="AA130" s="191"/>
      <c r="AB130" s="191"/>
      <c r="AC130" s="191"/>
      <c r="AD130" s="191"/>
      <c r="AE130" s="191"/>
    </row>
    <row r="131" s="2" customFormat="1" ht="22.8" customHeight="1">
      <c r="A131" s="37"/>
      <c r="B131" s="38"/>
      <c r="C131" s="106" t="s">
        <v>124</v>
      </c>
      <c r="D131" s="39"/>
      <c r="E131" s="39"/>
      <c r="F131" s="39"/>
      <c r="G131" s="39"/>
      <c r="H131" s="39"/>
      <c r="I131" s="39"/>
      <c r="J131" s="197">
        <f>BK131</f>
        <v>0</v>
      </c>
      <c r="K131" s="39"/>
      <c r="L131" s="43"/>
      <c r="M131" s="102"/>
      <c r="N131" s="198"/>
      <c r="O131" s="103"/>
      <c r="P131" s="199">
        <f>P132+P366+P384</f>
        <v>0</v>
      </c>
      <c r="Q131" s="103"/>
      <c r="R131" s="199">
        <f>R132+R366+R384</f>
        <v>319.29052799999999</v>
      </c>
      <c r="S131" s="103"/>
      <c r="T131" s="200">
        <f>T132+T366+T384</f>
        <v>434.62416400000006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78</v>
      </c>
      <c r="AU131" s="16" t="s">
        <v>109</v>
      </c>
      <c r="BK131" s="201">
        <f>BK132+BK366+BK384</f>
        <v>0</v>
      </c>
    </row>
    <row r="132" s="12" customFormat="1" ht="25.92" customHeight="1">
      <c r="A132" s="12"/>
      <c r="B132" s="202"/>
      <c r="C132" s="203"/>
      <c r="D132" s="204" t="s">
        <v>78</v>
      </c>
      <c r="E132" s="205" t="s">
        <v>125</v>
      </c>
      <c r="F132" s="205" t="s">
        <v>126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P133+P180+P184+P188+P242+P249+P299+P339+P363</f>
        <v>0</v>
      </c>
      <c r="Q132" s="210"/>
      <c r="R132" s="211">
        <f>R133+R180+R184+R188+R242+R249+R299+R339+R363</f>
        <v>319.20920074999998</v>
      </c>
      <c r="S132" s="210"/>
      <c r="T132" s="212">
        <f>T133+T180+T184+T188+T242+T249+T299+T339+T363</f>
        <v>434.62416400000006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87</v>
      </c>
      <c r="AT132" s="214" t="s">
        <v>78</v>
      </c>
      <c r="AU132" s="214" t="s">
        <v>79</v>
      </c>
      <c r="AY132" s="213" t="s">
        <v>127</v>
      </c>
      <c r="BK132" s="215">
        <f>BK133+BK180+BK184+BK188+BK242+BK249+BK299+BK339+BK363</f>
        <v>0</v>
      </c>
    </row>
    <row r="133" s="12" customFormat="1" ht="22.8" customHeight="1">
      <c r="A133" s="12"/>
      <c r="B133" s="202"/>
      <c r="C133" s="203"/>
      <c r="D133" s="204" t="s">
        <v>78</v>
      </c>
      <c r="E133" s="216" t="s">
        <v>87</v>
      </c>
      <c r="F133" s="216" t="s">
        <v>241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SUM(P134:P179)</f>
        <v>0</v>
      </c>
      <c r="Q133" s="210"/>
      <c r="R133" s="211">
        <f>SUM(R134:R179)</f>
        <v>0.98427940000000003</v>
      </c>
      <c r="S133" s="210"/>
      <c r="T133" s="212">
        <f>SUM(T134:T179)</f>
        <v>424.25952400000006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87</v>
      </c>
      <c r="AT133" s="214" t="s">
        <v>78</v>
      </c>
      <c r="AU133" s="214" t="s">
        <v>87</v>
      </c>
      <c r="AY133" s="213" t="s">
        <v>127</v>
      </c>
      <c r="BK133" s="215">
        <f>SUM(BK134:BK179)</f>
        <v>0</v>
      </c>
    </row>
    <row r="134" s="2" customFormat="1" ht="24.15" customHeight="1">
      <c r="A134" s="37"/>
      <c r="B134" s="38"/>
      <c r="C134" s="218" t="s">
        <v>87</v>
      </c>
      <c r="D134" s="218" t="s">
        <v>130</v>
      </c>
      <c r="E134" s="219" t="s">
        <v>242</v>
      </c>
      <c r="F134" s="220" t="s">
        <v>243</v>
      </c>
      <c r="G134" s="221" t="s">
        <v>244</v>
      </c>
      <c r="H134" s="222">
        <v>278.63600000000002</v>
      </c>
      <c r="I134" s="223"/>
      <c r="J134" s="224">
        <f>ROUND(I134*H134,2)</f>
        <v>0</v>
      </c>
      <c r="K134" s="220" t="s">
        <v>134</v>
      </c>
      <c r="L134" s="43"/>
      <c r="M134" s="225" t="s">
        <v>1</v>
      </c>
      <c r="N134" s="226" t="s">
        <v>44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0.28999999999999998</v>
      </c>
      <c r="T134" s="228">
        <f>S134*H134</f>
        <v>80.80444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135</v>
      </c>
      <c r="AT134" s="229" t="s">
        <v>130</v>
      </c>
      <c r="AU134" s="229" t="s">
        <v>89</v>
      </c>
      <c r="AY134" s="16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87</v>
      </c>
      <c r="BK134" s="230">
        <f>ROUND(I134*H134,2)</f>
        <v>0</v>
      </c>
      <c r="BL134" s="16" t="s">
        <v>135</v>
      </c>
      <c r="BM134" s="229" t="s">
        <v>245</v>
      </c>
    </row>
    <row r="135" s="2" customFormat="1">
      <c r="A135" s="37"/>
      <c r="B135" s="38"/>
      <c r="C135" s="39"/>
      <c r="D135" s="231" t="s">
        <v>137</v>
      </c>
      <c r="E135" s="39"/>
      <c r="F135" s="232" t="s">
        <v>246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89</v>
      </c>
    </row>
    <row r="136" s="13" customFormat="1">
      <c r="A136" s="13"/>
      <c r="B136" s="236"/>
      <c r="C136" s="237"/>
      <c r="D136" s="231" t="s">
        <v>139</v>
      </c>
      <c r="E136" s="238" t="s">
        <v>247</v>
      </c>
      <c r="F136" s="239" t="s">
        <v>248</v>
      </c>
      <c r="G136" s="237"/>
      <c r="H136" s="240">
        <v>278.63600000000002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139</v>
      </c>
      <c r="AU136" s="246" t="s">
        <v>89</v>
      </c>
      <c r="AV136" s="13" t="s">
        <v>89</v>
      </c>
      <c r="AW136" s="13" t="s">
        <v>36</v>
      </c>
      <c r="AX136" s="13" t="s">
        <v>87</v>
      </c>
      <c r="AY136" s="246" t="s">
        <v>127</v>
      </c>
    </row>
    <row r="137" s="2" customFormat="1" ht="24.15" customHeight="1">
      <c r="A137" s="37"/>
      <c r="B137" s="38"/>
      <c r="C137" s="218" t="s">
        <v>89</v>
      </c>
      <c r="D137" s="218" t="s">
        <v>130</v>
      </c>
      <c r="E137" s="219" t="s">
        <v>249</v>
      </c>
      <c r="F137" s="220" t="s">
        <v>250</v>
      </c>
      <c r="G137" s="221" t="s">
        <v>244</v>
      </c>
      <c r="H137" s="222">
        <v>643.12599999999998</v>
      </c>
      <c r="I137" s="223"/>
      <c r="J137" s="224">
        <f>ROUND(I137*H137,2)</f>
        <v>0</v>
      </c>
      <c r="K137" s="220" t="s">
        <v>134</v>
      </c>
      <c r="L137" s="43"/>
      <c r="M137" s="225" t="s">
        <v>1</v>
      </c>
      <c r="N137" s="226" t="s">
        <v>44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0.32500000000000001</v>
      </c>
      <c r="T137" s="228">
        <f>S137*H137</f>
        <v>209.01595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135</v>
      </c>
      <c r="AT137" s="229" t="s">
        <v>130</v>
      </c>
      <c r="AU137" s="229" t="s">
        <v>89</v>
      </c>
      <c r="AY137" s="16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87</v>
      </c>
      <c r="BK137" s="230">
        <f>ROUND(I137*H137,2)</f>
        <v>0</v>
      </c>
      <c r="BL137" s="16" t="s">
        <v>135</v>
      </c>
      <c r="BM137" s="229" t="s">
        <v>251</v>
      </c>
    </row>
    <row r="138" s="2" customFormat="1">
      <c r="A138" s="37"/>
      <c r="B138" s="38"/>
      <c r="C138" s="39"/>
      <c r="D138" s="231" t="s">
        <v>137</v>
      </c>
      <c r="E138" s="39"/>
      <c r="F138" s="232" t="s">
        <v>252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89</v>
      </c>
    </row>
    <row r="139" s="13" customFormat="1">
      <c r="A139" s="13"/>
      <c r="B139" s="236"/>
      <c r="C139" s="237"/>
      <c r="D139" s="231" t="s">
        <v>139</v>
      </c>
      <c r="E139" s="238" t="s">
        <v>207</v>
      </c>
      <c r="F139" s="239" t="s">
        <v>253</v>
      </c>
      <c r="G139" s="237"/>
      <c r="H139" s="240">
        <v>643.12599999999998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139</v>
      </c>
      <c r="AU139" s="246" t="s">
        <v>89</v>
      </c>
      <c r="AV139" s="13" t="s">
        <v>89</v>
      </c>
      <c r="AW139" s="13" t="s">
        <v>36</v>
      </c>
      <c r="AX139" s="13" t="s">
        <v>87</v>
      </c>
      <c r="AY139" s="246" t="s">
        <v>127</v>
      </c>
    </row>
    <row r="140" s="2" customFormat="1" ht="24.15" customHeight="1">
      <c r="A140" s="37"/>
      <c r="B140" s="38"/>
      <c r="C140" s="218" t="s">
        <v>141</v>
      </c>
      <c r="D140" s="218" t="s">
        <v>130</v>
      </c>
      <c r="E140" s="219" t="s">
        <v>254</v>
      </c>
      <c r="F140" s="220" t="s">
        <v>255</v>
      </c>
      <c r="G140" s="221" t="s">
        <v>244</v>
      </c>
      <c r="H140" s="222">
        <v>1079.2049999999999</v>
      </c>
      <c r="I140" s="223"/>
      <c r="J140" s="224">
        <f>ROUND(I140*H140,2)</f>
        <v>0</v>
      </c>
      <c r="K140" s="220" t="s">
        <v>134</v>
      </c>
      <c r="L140" s="43"/>
      <c r="M140" s="225" t="s">
        <v>1</v>
      </c>
      <c r="N140" s="226" t="s">
        <v>44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0.098000000000000004</v>
      </c>
      <c r="T140" s="228">
        <f>S140*H140</f>
        <v>105.76209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135</v>
      </c>
      <c r="AT140" s="229" t="s">
        <v>130</v>
      </c>
      <c r="AU140" s="229" t="s">
        <v>89</v>
      </c>
      <c r="AY140" s="16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87</v>
      </c>
      <c r="BK140" s="230">
        <f>ROUND(I140*H140,2)</f>
        <v>0</v>
      </c>
      <c r="BL140" s="16" t="s">
        <v>135</v>
      </c>
      <c r="BM140" s="229" t="s">
        <v>256</v>
      </c>
    </row>
    <row r="141" s="2" customFormat="1">
      <c r="A141" s="37"/>
      <c r="B141" s="38"/>
      <c r="C141" s="39"/>
      <c r="D141" s="231" t="s">
        <v>137</v>
      </c>
      <c r="E141" s="39"/>
      <c r="F141" s="232" t="s">
        <v>257</v>
      </c>
      <c r="G141" s="39"/>
      <c r="H141" s="39"/>
      <c r="I141" s="233"/>
      <c r="J141" s="39"/>
      <c r="K141" s="39"/>
      <c r="L141" s="43"/>
      <c r="M141" s="234"/>
      <c r="N141" s="23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89</v>
      </c>
    </row>
    <row r="142" s="13" customFormat="1">
      <c r="A142" s="13"/>
      <c r="B142" s="236"/>
      <c r="C142" s="237"/>
      <c r="D142" s="231" t="s">
        <v>139</v>
      </c>
      <c r="E142" s="238" t="s">
        <v>258</v>
      </c>
      <c r="F142" s="239" t="s">
        <v>259</v>
      </c>
      <c r="G142" s="237"/>
      <c r="H142" s="240">
        <v>1051.9200000000001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139</v>
      </c>
      <c r="AU142" s="246" t="s">
        <v>89</v>
      </c>
      <c r="AV142" s="13" t="s">
        <v>89</v>
      </c>
      <c r="AW142" s="13" t="s">
        <v>36</v>
      </c>
      <c r="AX142" s="13" t="s">
        <v>79</v>
      </c>
      <c r="AY142" s="246" t="s">
        <v>127</v>
      </c>
    </row>
    <row r="143" s="13" customFormat="1">
      <c r="A143" s="13"/>
      <c r="B143" s="236"/>
      <c r="C143" s="237"/>
      <c r="D143" s="231" t="s">
        <v>139</v>
      </c>
      <c r="E143" s="238" t="s">
        <v>224</v>
      </c>
      <c r="F143" s="239" t="s">
        <v>225</v>
      </c>
      <c r="G143" s="237"/>
      <c r="H143" s="240">
        <v>27.285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139</v>
      </c>
      <c r="AU143" s="246" t="s">
        <v>89</v>
      </c>
      <c r="AV143" s="13" t="s">
        <v>89</v>
      </c>
      <c r="AW143" s="13" t="s">
        <v>36</v>
      </c>
      <c r="AX143" s="13" t="s">
        <v>79</v>
      </c>
      <c r="AY143" s="246" t="s">
        <v>127</v>
      </c>
    </row>
    <row r="144" s="14" customFormat="1">
      <c r="A144" s="14"/>
      <c r="B144" s="247"/>
      <c r="C144" s="248"/>
      <c r="D144" s="231" t="s">
        <v>139</v>
      </c>
      <c r="E144" s="249" t="s">
        <v>1</v>
      </c>
      <c r="F144" s="250" t="s">
        <v>147</v>
      </c>
      <c r="G144" s="248"/>
      <c r="H144" s="251">
        <v>1079.2049999999999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139</v>
      </c>
      <c r="AU144" s="257" t="s">
        <v>89</v>
      </c>
      <c r="AV144" s="14" t="s">
        <v>135</v>
      </c>
      <c r="AW144" s="14" t="s">
        <v>36</v>
      </c>
      <c r="AX144" s="14" t="s">
        <v>87</v>
      </c>
      <c r="AY144" s="257" t="s">
        <v>127</v>
      </c>
    </row>
    <row r="145" s="2" customFormat="1" ht="33" customHeight="1">
      <c r="A145" s="37"/>
      <c r="B145" s="38"/>
      <c r="C145" s="218" t="s">
        <v>135</v>
      </c>
      <c r="D145" s="218" t="s">
        <v>130</v>
      </c>
      <c r="E145" s="219" t="s">
        <v>260</v>
      </c>
      <c r="F145" s="220" t="s">
        <v>261</v>
      </c>
      <c r="G145" s="221" t="s">
        <v>244</v>
      </c>
      <c r="H145" s="222">
        <v>85.587999999999994</v>
      </c>
      <c r="I145" s="223"/>
      <c r="J145" s="224">
        <f>ROUND(I145*H145,2)</f>
        <v>0</v>
      </c>
      <c r="K145" s="220" t="s">
        <v>134</v>
      </c>
      <c r="L145" s="43"/>
      <c r="M145" s="225" t="s">
        <v>1</v>
      </c>
      <c r="N145" s="226" t="s">
        <v>44</v>
      </c>
      <c r="O145" s="90"/>
      <c r="P145" s="227">
        <f>O145*H145</f>
        <v>0</v>
      </c>
      <c r="Q145" s="227">
        <v>5.0000000000000002E-05</v>
      </c>
      <c r="R145" s="227">
        <f>Q145*H145</f>
        <v>0.0042794</v>
      </c>
      <c r="S145" s="227">
        <v>0.10299999999999999</v>
      </c>
      <c r="T145" s="228">
        <f>S145*H145</f>
        <v>8.8155639999999984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135</v>
      </c>
      <c r="AT145" s="229" t="s">
        <v>130</v>
      </c>
      <c r="AU145" s="229" t="s">
        <v>89</v>
      </c>
      <c r="AY145" s="16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87</v>
      </c>
      <c r="BK145" s="230">
        <f>ROUND(I145*H145,2)</f>
        <v>0</v>
      </c>
      <c r="BL145" s="16" t="s">
        <v>135</v>
      </c>
      <c r="BM145" s="229" t="s">
        <v>262</v>
      </c>
    </row>
    <row r="146" s="2" customFormat="1">
      <c r="A146" s="37"/>
      <c r="B146" s="38"/>
      <c r="C146" s="39"/>
      <c r="D146" s="231" t="s">
        <v>137</v>
      </c>
      <c r="E146" s="39"/>
      <c r="F146" s="232" t="s">
        <v>263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137</v>
      </c>
      <c r="AU146" s="16" t="s">
        <v>89</v>
      </c>
    </row>
    <row r="147" s="13" customFormat="1">
      <c r="A147" s="13"/>
      <c r="B147" s="236"/>
      <c r="C147" s="237"/>
      <c r="D147" s="231" t="s">
        <v>139</v>
      </c>
      <c r="E147" s="238" t="s">
        <v>209</v>
      </c>
      <c r="F147" s="239" t="s">
        <v>264</v>
      </c>
      <c r="G147" s="237"/>
      <c r="H147" s="240">
        <v>85.587999999999994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139</v>
      </c>
      <c r="AU147" s="246" t="s">
        <v>89</v>
      </c>
      <c r="AV147" s="13" t="s">
        <v>89</v>
      </c>
      <c r="AW147" s="13" t="s">
        <v>36</v>
      </c>
      <c r="AX147" s="13" t="s">
        <v>87</v>
      </c>
      <c r="AY147" s="246" t="s">
        <v>127</v>
      </c>
    </row>
    <row r="148" s="2" customFormat="1" ht="16.5" customHeight="1">
      <c r="A148" s="37"/>
      <c r="B148" s="38"/>
      <c r="C148" s="218" t="s">
        <v>171</v>
      </c>
      <c r="D148" s="218" t="s">
        <v>130</v>
      </c>
      <c r="E148" s="219" t="s">
        <v>265</v>
      </c>
      <c r="F148" s="220" t="s">
        <v>266</v>
      </c>
      <c r="G148" s="221" t="s">
        <v>267</v>
      </c>
      <c r="H148" s="222">
        <v>496.53699999999998</v>
      </c>
      <c r="I148" s="223"/>
      <c r="J148" s="224">
        <f>ROUND(I148*H148,2)</f>
        <v>0</v>
      </c>
      <c r="K148" s="220" t="s">
        <v>134</v>
      </c>
      <c r="L148" s="43"/>
      <c r="M148" s="225" t="s">
        <v>1</v>
      </c>
      <c r="N148" s="226" t="s">
        <v>44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0.040000000000000001</v>
      </c>
      <c r="T148" s="228">
        <f>S148*H148</f>
        <v>19.86148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135</v>
      </c>
      <c r="AT148" s="229" t="s">
        <v>130</v>
      </c>
      <c r="AU148" s="229" t="s">
        <v>89</v>
      </c>
      <c r="AY148" s="16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87</v>
      </c>
      <c r="BK148" s="230">
        <f>ROUND(I148*H148,2)</f>
        <v>0</v>
      </c>
      <c r="BL148" s="16" t="s">
        <v>135</v>
      </c>
      <c r="BM148" s="229" t="s">
        <v>268</v>
      </c>
    </row>
    <row r="149" s="2" customFormat="1">
      <c r="A149" s="37"/>
      <c r="B149" s="38"/>
      <c r="C149" s="39"/>
      <c r="D149" s="231" t="s">
        <v>137</v>
      </c>
      <c r="E149" s="39"/>
      <c r="F149" s="232" t="s">
        <v>269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137</v>
      </c>
      <c r="AU149" s="16" t="s">
        <v>89</v>
      </c>
    </row>
    <row r="150" s="2" customFormat="1" ht="37.8" customHeight="1">
      <c r="A150" s="37"/>
      <c r="B150" s="38"/>
      <c r="C150" s="218" t="s">
        <v>101</v>
      </c>
      <c r="D150" s="218" t="s">
        <v>130</v>
      </c>
      <c r="E150" s="219" t="s">
        <v>270</v>
      </c>
      <c r="F150" s="220" t="s">
        <v>271</v>
      </c>
      <c r="G150" s="221" t="s">
        <v>272</v>
      </c>
      <c r="H150" s="222">
        <v>43.076999999999998</v>
      </c>
      <c r="I150" s="223"/>
      <c r="J150" s="224">
        <f>ROUND(I150*H150,2)</f>
        <v>0</v>
      </c>
      <c r="K150" s="220" t="s">
        <v>134</v>
      </c>
      <c r="L150" s="43"/>
      <c r="M150" s="225" t="s">
        <v>1</v>
      </c>
      <c r="N150" s="226" t="s">
        <v>44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135</v>
      </c>
      <c r="AT150" s="229" t="s">
        <v>130</v>
      </c>
      <c r="AU150" s="229" t="s">
        <v>89</v>
      </c>
      <c r="AY150" s="16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87</v>
      </c>
      <c r="BK150" s="230">
        <f>ROUND(I150*H150,2)</f>
        <v>0</v>
      </c>
      <c r="BL150" s="16" t="s">
        <v>135</v>
      </c>
      <c r="BM150" s="229" t="s">
        <v>273</v>
      </c>
    </row>
    <row r="151" s="2" customFormat="1">
      <c r="A151" s="37"/>
      <c r="B151" s="38"/>
      <c r="C151" s="39"/>
      <c r="D151" s="231" t="s">
        <v>137</v>
      </c>
      <c r="E151" s="39"/>
      <c r="F151" s="232" t="s">
        <v>274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137</v>
      </c>
      <c r="AU151" s="16" t="s">
        <v>89</v>
      </c>
    </row>
    <row r="152" s="13" customFormat="1">
      <c r="A152" s="13"/>
      <c r="B152" s="236"/>
      <c r="C152" s="237"/>
      <c r="D152" s="231" t="s">
        <v>139</v>
      </c>
      <c r="E152" s="238" t="s">
        <v>211</v>
      </c>
      <c r="F152" s="239" t="s">
        <v>275</v>
      </c>
      <c r="G152" s="237"/>
      <c r="H152" s="240">
        <v>43.076999999999998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139</v>
      </c>
      <c r="AU152" s="246" t="s">
        <v>89</v>
      </c>
      <c r="AV152" s="13" t="s">
        <v>89</v>
      </c>
      <c r="AW152" s="13" t="s">
        <v>36</v>
      </c>
      <c r="AX152" s="13" t="s">
        <v>87</v>
      </c>
      <c r="AY152" s="246" t="s">
        <v>127</v>
      </c>
    </row>
    <row r="153" s="2" customFormat="1" ht="33" customHeight="1">
      <c r="A153" s="37"/>
      <c r="B153" s="38"/>
      <c r="C153" s="218" t="s">
        <v>276</v>
      </c>
      <c r="D153" s="218" t="s">
        <v>130</v>
      </c>
      <c r="E153" s="219" t="s">
        <v>277</v>
      </c>
      <c r="F153" s="220" t="s">
        <v>278</v>
      </c>
      <c r="G153" s="221" t="s">
        <v>272</v>
      </c>
      <c r="H153" s="222">
        <v>5.7599999999999998</v>
      </c>
      <c r="I153" s="223"/>
      <c r="J153" s="224">
        <f>ROUND(I153*H153,2)</f>
        <v>0</v>
      </c>
      <c r="K153" s="220" t="s">
        <v>134</v>
      </c>
      <c r="L153" s="43"/>
      <c r="M153" s="225" t="s">
        <v>1</v>
      </c>
      <c r="N153" s="226" t="s">
        <v>44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135</v>
      </c>
      <c r="AT153" s="229" t="s">
        <v>130</v>
      </c>
      <c r="AU153" s="229" t="s">
        <v>89</v>
      </c>
      <c r="AY153" s="16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87</v>
      </c>
      <c r="BK153" s="230">
        <f>ROUND(I153*H153,2)</f>
        <v>0</v>
      </c>
      <c r="BL153" s="16" t="s">
        <v>135</v>
      </c>
      <c r="BM153" s="229" t="s">
        <v>279</v>
      </c>
    </row>
    <row r="154" s="2" customFormat="1">
      <c r="A154" s="37"/>
      <c r="B154" s="38"/>
      <c r="C154" s="39"/>
      <c r="D154" s="231" t="s">
        <v>137</v>
      </c>
      <c r="E154" s="39"/>
      <c r="F154" s="232" t="s">
        <v>280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89</v>
      </c>
    </row>
    <row r="155" s="13" customFormat="1">
      <c r="A155" s="13"/>
      <c r="B155" s="236"/>
      <c r="C155" s="237"/>
      <c r="D155" s="231" t="s">
        <v>139</v>
      </c>
      <c r="E155" s="238" t="s">
        <v>194</v>
      </c>
      <c r="F155" s="239" t="s">
        <v>281</v>
      </c>
      <c r="G155" s="237"/>
      <c r="H155" s="240">
        <v>5.7599999999999998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139</v>
      </c>
      <c r="AU155" s="246" t="s">
        <v>89</v>
      </c>
      <c r="AV155" s="13" t="s">
        <v>89</v>
      </c>
      <c r="AW155" s="13" t="s">
        <v>36</v>
      </c>
      <c r="AX155" s="13" t="s">
        <v>87</v>
      </c>
      <c r="AY155" s="246" t="s">
        <v>127</v>
      </c>
    </row>
    <row r="156" s="2" customFormat="1" ht="37.8" customHeight="1">
      <c r="A156" s="37"/>
      <c r="B156" s="38"/>
      <c r="C156" s="218" t="s">
        <v>143</v>
      </c>
      <c r="D156" s="218" t="s">
        <v>130</v>
      </c>
      <c r="E156" s="219" t="s">
        <v>282</v>
      </c>
      <c r="F156" s="220" t="s">
        <v>283</v>
      </c>
      <c r="G156" s="221" t="s">
        <v>272</v>
      </c>
      <c r="H156" s="222">
        <v>0.78300000000000003</v>
      </c>
      <c r="I156" s="223"/>
      <c r="J156" s="224">
        <f>ROUND(I156*H156,2)</f>
        <v>0</v>
      </c>
      <c r="K156" s="220" t="s">
        <v>134</v>
      </c>
      <c r="L156" s="43"/>
      <c r="M156" s="225" t="s">
        <v>1</v>
      </c>
      <c r="N156" s="226" t="s">
        <v>44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135</v>
      </c>
      <c r="AT156" s="229" t="s">
        <v>130</v>
      </c>
      <c r="AU156" s="229" t="s">
        <v>89</v>
      </c>
      <c r="AY156" s="16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87</v>
      </c>
      <c r="BK156" s="230">
        <f>ROUND(I156*H156,2)</f>
        <v>0</v>
      </c>
      <c r="BL156" s="16" t="s">
        <v>135</v>
      </c>
      <c r="BM156" s="229" t="s">
        <v>284</v>
      </c>
    </row>
    <row r="157" s="2" customFormat="1">
      <c r="A157" s="37"/>
      <c r="B157" s="38"/>
      <c r="C157" s="39"/>
      <c r="D157" s="231" t="s">
        <v>137</v>
      </c>
      <c r="E157" s="39"/>
      <c r="F157" s="232" t="s">
        <v>285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89</v>
      </c>
    </row>
    <row r="158" s="13" customFormat="1">
      <c r="A158" s="13"/>
      <c r="B158" s="236"/>
      <c r="C158" s="237"/>
      <c r="D158" s="231" t="s">
        <v>139</v>
      </c>
      <c r="E158" s="238" t="s">
        <v>198</v>
      </c>
      <c r="F158" s="239" t="s">
        <v>286</v>
      </c>
      <c r="G158" s="237"/>
      <c r="H158" s="240">
        <v>0.78300000000000003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139</v>
      </c>
      <c r="AU158" s="246" t="s">
        <v>89</v>
      </c>
      <c r="AV158" s="13" t="s">
        <v>89</v>
      </c>
      <c r="AW158" s="13" t="s">
        <v>36</v>
      </c>
      <c r="AX158" s="13" t="s">
        <v>87</v>
      </c>
      <c r="AY158" s="246" t="s">
        <v>127</v>
      </c>
    </row>
    <row r="159" s="2" customFormat="1" ht="44.25" customHeight="1">
      <c r="A159" s="37"/>
      <c r="B159" s="38"/>
      <c r="C159" s="218" t="s">
        <v>128</v>
      </c>
      <c r="D159" s="218" t="s">
        <v>130</v>
      </c>
      <c r="E159" s="219" t="s">
        <v>287</v>
      </c>
      <c r="F159" s="220" t="s">
        <v>288</v>
      </c>
      <c r="G159" s="221" t="s">
        <v>272</v>
      </c>
      <c r="H159" s="222">
        <v>0.78300000000000003</v>
      </c>
      <c r="I159" s="223"/>
      <c r="J159" s="224">
        <f>ROUND(I159*H159,2)</f>
        <v>0</v>
      </c>
      <c r="K159" s="220" t="s">
        <v>134</v>
      </c>
      <c r="L159" s="43"/>
      <c r="M159" s="225" t="s">
        <v>1</v>
      </c>
      <c r="N159" s="226" t="s">
        <v>44</v>
      </c>
      <c r="O159" s="90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135</v>
      </c>
      <c r="AT159" s="229" t="s">
        <v>130</v>
      </c>
      <c r="AU159" s="229" t="s">
        <v>89</v>
      </c>
      <c r="AY159" s="16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87</v>
      </c>
      <c r="BK159" s="230">
        <f>ROUND(I159*H159,2)</f>
        <v>0</v>
      </c>
      <c r="BL159" s="16" t="s">
        <v>135</v>
      </c>
      <c r="BM159" s="229" t="s">
        <v>289</v>
      </c>
    </row>
    <row r="160" s="2" customFormat="1">
      <c r="A160" s="37"/>
      <c r="B160" s="38"/>
      <c r="C160" s="39"/>
      <c r="D160" s="231" t="s">
        <v>137</v>
      </c>
      <c r="E160" s="39"/>
      <c r="F160" s="232" t="s">
        <v>290</v>
      </c>
      <c r="G160" s="39"/>
      <c r="H160" s="39"/>
      <c r="I160" s="233"/>
      <c r="J160" s="39"/>
      <c r="K160" s="39"/>
      <c r="L160" s="43"/>
      <c r="M160" s="234"/>
      <c r="N160" s="23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89</v>
      </c>
    </row>
    <row r="161" s="13" customFormat="1">
      <c r="A161" s="13"/>
      <c r="B161" s="236"/>
      <c r="C161" s="237"/>
      <c r="D161" s="231" t="s">
        <v>139</v>
      </c>
      <c r="E161" s="238" t="s">
        <v>1</v>
      </c>
      <c r="F161" s="239" t="s">
        <v>291</v>
      </c>
      <c r="G161" s="237"/>
      <c r="H161" s="240">
        <v>0.78300000000000003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139</v>
      </c>
      <c r="AU161" s="246" t="s">
        <v>89</v>
      </c>
      <c r="AV161" s="13" t="s">
        <v>89</v>
      </c>
      <c r="AW161" s="13" t="s">
        <v>36</v>
      </c>
      <c r="AX161" s="13" t="s">
        <v>87</v>
      </c>
      <c r="AY161" s="246" t="s">
        <v>127</v>
      </c>
    </row>
    <row r="162" s="2" customFormat="1" ht="24.15" customHeight="1">
      <c r="A162" s="37"/>
      <c r="B162" s="38"/>
      <c r="C162" s="218" t="s">
        <v>227</v>
      </c>
      <c r="D162" s="218" t="s">
        <v>130</v>
      </c>
      <c r="E162" s="219" t="s">
        <v>292</v>
      </c>
      <c r="F162" s="220" t="s">
        <v>293</v>
      </c>
      <c r="G162" s="221" t="s">
        <v>272</v>
      </c>
      <c r="H162" s="222">
        <v>43.076999999999998</v>
      </c>
      <c r="I162" s="223"/>
      <c r="J162" s="224">
        <f>ROUND(I162*H162,2)</f>
        <v>0</v>
      </c>
      <c r="K162" s="220" t="s">
        <v>134</v>
      </c>
      <c r="L162" s="43"/>
      <c r="M162" s="225" t="s">
        <v>1</v>
      </c>
      <c r="N162" s="226" t="s">
        <v>44</v>
      </c>
      <c r="O162" s="90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135</v>
      </c>
      <c r="AT162" s="229" t="s">
        <v>130</v>
      </c>
      <c r="AU162" s="229" t="s">
        <v>89</v>
      </c>
      <c r="AY162" s="16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87</v>
      </c>
      <c r="BK162" s="230">
        <f>ROUND(I162*H162,2)</f>
        <v>0</v>
      </c>
      <c r="BL162" s="16" t="s">
        <v>135</v>
      </c>
      <c r="BM162" s="229" t="s">
        <v>294</v>
      </c>
    </row>
    <row r="163" s="2" customFormat="1">
      <c r="A163" s="37"/>
      <c r="B163" s="38"/>
      <c r="C163" s="39"/>
      <c r="D163" s="231" t="s">
        <v>137</v>
      </c>
      <c r="E163" s="39"/>
      <c r="F163" s="232" t="s">
        <v>295</v>
      </c>
      <c r="G163" s="39"/>
      <c r="H163" s="39"/>
      <c r="I163" s="233"/>
      <c r="J163" s="39"/>
      <c r="K163" s="39"/>
      <c r="L163" s="43"/>
      <c r="M163" s="234"/>
      <c r="N163" s="235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137</v>
      </c>
      <c r="AU163" s="16" t="s">
        <v>89</v>
      </c>
    </row>
    <row r="164" s="13" customFormat="1">
      <c r="A164" s="13"/>
      <c r="B164" s="236"/>
      <c r="C164" s="237"/>
      <c r="D164" s="231" t="s">
        <v>139</v>
      </c>
      <c r="E164" s="238" t="s">
        <v>1</v>
      </c>
      <c r="F164" s="239" t="s">
        <v>211</v>
      </c>
      <c r="G164" s="237"/>
      <c r="H164" s="240">
        <v>43.076999999999998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139</v>
      </c>
      <c r="AU164" s="246" t="s">
        <v>89</v>
      </c>
      <c r="AV164" s="13" t="s">
        <v>89</v>
      </c>
      <c r="AW164" s="13" t="s">
        <v>36</v>
      </c>
      <c r="AX164" s="13" t="s">
        <v>87</v>
      </c>
      <c r="AY164" s="246" t="s">
        <v>127</v>
      </c>
    </row>
    <row r="165" s="2" customFormat="1" ht="37.8" customHeight="1">
      <c r="A165" s="37"/>
      <c r="B165" s="38"/>
      <c r="C165" s="218" t="s">
        <v>296</v>
      </c>
      <c r="D165" s="218" t="s">
        <v>130</v>
      </c>
      <c r="E165" s="219" t="s">
        <v>297</v>
      </c>
      <c r="F165" s="220" t="s">
        <v>298</v>
      </c>
      <c r="G165" s="221" t="s">
        <v>272</v>
      </c>
      <c r="H165" s="222">
        <v>43.076999999999998</v>
      </c>
      <c r="I165" s="223"/>
      <c r="J165" s="224">
        <f>ROUND(I165*H165,2)</f>
        <v>0</v>
      </c>
      <c r="K165" s="220" t="s">
        <v>134</v>
      </c>
      <c r="L165" s="43"/>
      <c r="M165" s="225" t="s">
        <v>1</v>
      </c>
      <c r="N165" s="226" t="s">
        <v>44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135</v>
      </c>
      <c r="AT165" s="229" t="s">
        <v>130</v>
      </c>
      <c r="AU165" s="229" t="s">
        <v>89</v>
      </c>
      <c r="AY165" s="16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87</v>
      </c>
      <c r="BK165" s="230">
        <f>ROUND(I165*H165,2)</f>
        <v>0</v>
      </c>
      <c r="BL165" s="16" t="s">
        <v>135</v>
      </c>
      <c r="BM165" s="229" t="s">
        <v>299</v>
      </c>
    </row>
    <row r="166" s="2" customFormat="1">
      <c r="A166" s="37"/>
      <c r="B166" s="38"/>
      <c r="C166" s="39"/>
      <c r="D166" s="231" t="s">
        <v>137</v>
      </c>
      <c r="E166" s="39"/>
      <c r="F166" s="232" t="s">
        <v>300</v>
      </c>
      <c r="G166" s="39"/>
      <c r="H166" s="39"/>
      <c r="I166" s="233"/>
      <c r="J166" s="39"/>
      <c r="K166" s="39"/>
      <c r="L166" s="43"/>
      <c r="M166" s="234"/>
      <c r="N166" s="23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137</v>
      </c>
      <c r="AU166" s="16" t="s">
        <v>89</v>
      </c>
    </row>
    <row r="167" s="13" customFormat="1">
      <c r="A167" s="13"/>
      <c r="B167" s="236"/>
      <c r="C167" s="237"/>
      <c r="D167" s="231" t="s">
        <v>139</v>
      </c>
      <c r="E167" s="238" t="s">
        <v>1</v>
      </c>
      <c r="F167" s="239" t="s">
        <v>211</v>
      </c>
      <c r="G167" s="237"/>
      <c r="H167" s="240">
        <v>43.076999999999998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139</v>
      </c>
      <c r="AU167" s="246" t="s">
        <v>89</v>
      </c>
      <c r="AV167" s="13" t="s">
        <v>89</v>
      </c>
      <c r="AW167" s="13" t="s">
        <v>36</v>
      </c>
      <c r="AX167" s="13" t="s">
        <v>87</v>
      </c>
      <c r="AY167" s="246" t="s">
        <v>127</v>
      </c>
    </row>
    <row r="168" s="2" customFormat="1" ht="24.15" customHeight="1">
      <c r="A168" s="37"/>
      <c r="B168" s="38"/>
      <c r="C168" s="218" t="s">
        <v>301</v>
      </c>
      <c r="D168" s="218" t="s">
        <v>130</v>
      </c>
      <c r="E168" s="219" t="s">
        <v>302</v>
      </c>
      <c r="F168" s="220" t="s">
        <v>303</v>
      </c>
      <c r="G168" s="221" t="s">
        <v>272</v>
      </c>
      <c r="H168" s="222">
        <v>4.9770000000000003</v>
      </c>
      <c r="I168" s="223"/>
      <c r="J168" s="224">
        <f>ROUND(I168*H168,2)</f>
        <v>0</v>
      </c>
      <c r="K168" s="220" t="s">
        <v>134</v>
      </c>
      <c r="L168" s="43"/>
      <c r="M168" s="225" t="s">
        <v>1</v>
      </c>
      <c r="N168" s="226" t="s">
        <v>44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135</v>
      </c>
      <c r="AT168" s="229" t="s">
        <v>130</v>
      </c>
      <c r="AU168" s="229" t="s">
        <v>89</v>
      </c>
      <c r="AY168" s="16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87</v>
      </c>
      <c r="BK168" s="230">
        <f>ROUND(I168*H168,2)</f>
        <v>0</v>
      </c>
      <c r="BL168" s="16" t="s">
        <v>135</v>
      </c>
      <c r="BM168" s="229" t="s">
        <v>304</v>
      </c>
    </row>
    <row r="169" s="2" customFormat="1">
      <c r="A169" s="37"/>
      <c r="B169" s="38"/>
      <c r="C169" s="39"/>
      <c r="D169" s="231" t="s">
        <v>137</v>
      </c>
      <c r="E169" s="39"/>
      <c r="F169" s="232" t="s">
        <v>305</v>
      </c>
      <c r="G169" s="39"/>
      <c r="H169" s="39"/>
      <c r="I169" s="233"/>
      <c r="J169" s="39"/>
      <c r="K169" s="39"/>
      <c r="L169" s="43"/>
      <c r="M169" s="234"/>
      <c r="N169" s="235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137</v>
      </c>
      <c r="AU169" s="16" t="s">
        <v>89</v>
      </c>
    </row>
    <row r="170" s="13" customFormat="1">
      <c r="A170" s="13"/>
      <c r="B170" s="236"/>
      <c r="C170" s="237"/>
      <c r="D170" s="231" t="s">
        <v>139</v>
      </c>
      <c r="E170" s="238" t="s">
        <v>196</v>
      </c>
      <c r="F170" s="239" t="s">
        <v>306</v>
      </c>
      <c r="G170" s="237"/>
      <c r="H170" s="240">
        <v>4.9770000000000003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139</v>
      </c>
      <c r="AU170" s="246" t="s">
        <v>89</v>
      </c>
      <c r="AV170" s="13" t="s">
        <v>89</v>
      </c>
      <c r="AW170" s="13" t="s">
        <v>36</v>
      </c>
      <c r="AX170" s="13" t="s">
        <v>87</v>
      </c>
      <c r="AY170" s="246" t="s">
        <v>127</v>
      </c>
    </row>
    <row r="171" s="2" customFormat="1" ht="24.15" customHeight="1">
      <c r="A171" s="37"/>
      <c r="B171" s="38"/>
      <c r="C171" s="218" t="s">
        <v>307</v>
      </c>
      <c r="D171" s="218" t="s">
        <v>130</v>
      </c>
      <c r="E171" s="219" t="s">
        <v>308</v>
      </c>
      <c r="F171" s="220" t="s">
        <v>309</v>
      </c>
      <c r="G171" s="221" t="s">
        <v>272</v>
      </c>
      <c r="H171" s="222">
        <v>0.48999999999999999</v>
      </c>
      <c r="I171" s="223"/>
      <c r="J171" s="224">
        <f>ROUND(I171*H171,2)</f>
        <v>0</v>
      </c>
      <c r="K171" s="220" t="s">
        <v>134</v>
      </c>
      <c r="L171" s="43"/>
      <c r="M171" s="225" t="s">
        <v>1</v>
      </c>
      <c r="N171" s="226" t="s">
        <v>44</v>
      </c>
      <c r="O171" s="90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135</v>
      </c>
      <c r="AT171" s="229" t="s">
        <v>130</v>
      </c>
      <c r="AU171" s="229" t="s">
        <v>89</v>
      </c>
      <c r="AY171" s="16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87</v>
      </c>
      <c r="BK171" s="230">
        <f>ROUND(I171*H171,2)</f>
        <v>0</v>
      </c>
      <c r="BL171" s="16" t="s">
        <v>135</v>
      </c>
      <c r="BM171" s="229" t="s">
        <v>310</v>
      </c>
    </row>
    <row r="172" s="2" customFormat="1">
      <c r="A172" s="37"/>
      <c r="B172" s="38"/>
      <c r="C172" s="39"/>
      <c r="D172" s="231" t="s">
        <v>137</v>
      </c>
      <c r="E172" s="39"/>
      <c r="F172" s="232" t="s">
        <v>311</v>
      </c>
      <c r="G172" s="39"/>
      <c r="H172" s="39"/>
      <c r="I172" s="233"/>
      <c r="J172" s="39"/>
      <c r="K172" s="39"/>
      <c r="L172" s="43"/>
      <c r="M172" s="234"/>
      <c r="N172" s="23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137</v>
      </c>
      <c r="AU172" s="16" t="s">
        <v>89</v>
      </c>
    </row>
    <row r="173" s="13" customFormat="1">
      <c r="A173" s="13"/>
      <c r="B173" s="236"/>
      <c r="C173" s="237"/>
      <c r="D173" s="231" t="s">
        <v>139</v>
      </c>
      <c r="E173" s="238" t="s">
        <v>177</v>
      </c>
      <c r="F173" s="239" t="s">
        <v>312</v>
      </c>
      <c r="G173" s="237"/>
      <c r="H173" s="240">
        <v>0.48999999999999999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139</v>
      </c>
      <c r="AU173" s="246" t="s">
        <v>89</v>
      </c>
      <c r="AV173" s="13" t="s">
        <v>89</v>
      </c>
      <c r="AW173" s="13" t="s">
        <v>36</v>
      </c>
      <c r="AX173" s="13" t="s">
        <v>87</v>
      </c>
      <c r="AY173" s="246" t="s">
        <v>127</v>
      </c>
    </row>
    <row r="174" s="2" customFormat="1" ht="16.5" customHeight="1">
      <c r="A174" s="37"/>
      <c r="B174" s="38"/>
      <c r="C174" s="262" t="s">
        <v>313</v>
      </c>
      <c r="D174" s="262" t="s">
        <v>314</v>
      </c>
      <c r="E174" s="263" t="s">
        <v>315</v>
      </c>
      <c r="F174" s="264" t="s">
        <v>316</v>
      </c>
      <c r="G174" s="265" t="s">
        <v>317</v>
      </c>
      <c r="H174" s="266">
        <v>0.97999999999999998</v>
      </c>
      <c r="I174" s="267"/>
      <c r="J174" s="268">
        <f>ROUND(I174*H174,2)</f>
        <v>0</v>
      </c>
      <c r="K174" s="264" t="s">
        <v>134</v>
      </c>
      <c r="L174" s="269"/>
      <c r="M174" s="270" t="s">
        <v>1</v>
      </c>
      <c r="N174" s="271" t="s">
        <v>44</v>
      </c>
      <c r="O174" s="90"/>
      <c r="P174" s="227">
        <f>O174*H174</f>
        <v>0</v>
      </c>
      <c r="Q174" s="227">
        <v>1</v>
      </c>
      <c r="R174" s="227">
        <f>Q174*H174</f>
        <v>0.97999999999999998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143</v>
      </c>
      <c r="AT174" s="229" t="s">
        <v>314</v>
      </c>
      <c r="AU174" s="229" t="s">
        <v>89</v>
      </c>
      <c r="AY174" s="16" t="s">
        <v>127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87</v>
      </c>
      <c r="BK174" s="230">
        <f>ROUND(I174*H174,2)</f>
        <v>0</v>
      </c>
      <c r="BL174" s="16" t="s">
        <v>135</v>
      </c>
      <c r="BM174" s="229" t="s">
        <v>318</v>
      </c>
    </row>
    <row r="175" s="2" customFormat="1">
      <c r="A175" s="37"/>
      <c r="B175" s="38"/>
      <c r="C175" s="39"/>
      <c r="D175" s="231" t="s">
        <v>137</v>
      </c>
      <c r="E175" s="39"/>
      <c r="F175" s="232" t="s">
        <v>316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137</v>
      </c>
      <c r="AU175" s="16" t="s">
        <v>89</v>
      </c>
    </row>
    <row r="176" s="13" customFormat="1">
      <c r="A176" s="13"/>
      <c r="B176" s="236"/>
      <c r="C176" s="237"/>
      <c r="D176" s="231" t="s">
        <v>139</v>
      </c>
      <c r="E176" s="238" t="s">
        <v>1</v>
      </c>
      <c r="F176" s="239" t="s">
        <v>319</v>
      </c>
      <c r="G176" s="237"/>
      <c r="H176" s="240">
        <v>0.97999999999999998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139</v>
      </c>
      <c r="AU176" s="246" t="s">
        <v>89</v>
      </c>
      <c r="AV176" s="13" t="s">
        <v>89</v>
      </c>
      <c r="AW176" s="13" t="s">
        <v>36</v>
      </c>
      <c r="AX176" s="13" t="s">
        <v>87</v>
      </c>
      <c r="AY176" s="246" t="s">
        <v>127</v>
      </c>
    </row>
    <row r="177" s="2" customFormat="1" ht="24.15" customHeight="1">
      <c r="A177" s="37"/>
      <c r="B177" s="38"/>
      <c r="C177" s="218" t="s">
        <v>8</v>
      </c>
      <c r="D177" s="218" t="s">
        <v>130</v>
      </c>
      <c r="E177" s="219" t="s">
        <v>320</v>
      </c>
      <c r="F177" s="220" t="s">
        <v>321</v>
      </c>
      <c r="G177" s="221" t="s">
        <v>244</v>
      </c>
      <c r="H177" s="222">
        <v>379.42099999999999</v>
      </c>
      <c r="I177" s="223"/>
      <c r="J177" s="224">
        <f>ROUND(I177*H177,2)</f>
        <v>0</v>
      </c>
      <c r="K177" s="220" t="s">
        <v>134</v>
      </c>
      <c r="L177" s="43"/>
      <c r="M177" s="225" t="s">
        <v>1</v>
      </c>
      <c r="N177" s="226" t="s">
        <v>44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135</v>
      </c>
      <c r="AT177" s="229" t="s">
        <v>130</v>
      </c>
      <c r="AU177" s="229" t="s">
        <v>89</v>
      </c>
      <c r="AY177" s="16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87</v>
      </c>
      <c r="BK177" s="230">
        <f>ROUND(I177*H177,2)</f>
        <v>0</v>
      </c>
      <c r="BL177" s="16" t="s">
        <v>135</v>
      </c>
      <c r="BM177" s="229" t="s">
        <v>322</v>
      </c>
    </row>
    <row r="178" s="2" customFormat="1">
      <c r="A178" s="37"/>
      <c r="B178" s="38"/>
      <c r="C178" s="39"/>
      <c r="D178" s="231" t="s">
        <v>137</v>
      </c>
      <c r="E178" s="39"/>
      <c r="F178" s="232" t="s">
        <v>323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137</v>
      </c>
      <c r="AU178" s="16" t="s">
        <v>89</v>
      </c>
    </row>
    <row r="179" s="13" customFormat="1">
      <c r="A179" s="13"/>
      <c r="B179" s="236"/>
      <c r="C179" s="237"/>
      <c r="D179" s="231" t="s">
        <v>139</v>
      </c>
      <c r="E179" s="238" t="s">
        <v>1</v>
      </c>
      <c r="F179" s="239" t="s">
        <v>324</v>
      </c>
      <c r="G179" s="237"/>
      <c r="H179" s="240">
        <v>379.42099999999999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139</v>
      </c>
      <c r="AU179" s="246" t="s">
        <v>89</v>
      </c>
      <c r="AV179" s="13" t="s">
        <v>89</v>
      </c>
      <c r="AW179" s="13" t="s">
        <v>36</v>
      </c>
      <c r="AX179" s="13" t="s">
        <v>87</v>
      </c>
      <c r="AY179" s="246" t="s">
        <v>127</v>
      </c>
    </row>
    <row r="180" s="12" customFormat="1" ht="22.8" customHeight="1">
      <c r="A180" s="12"/>
      <c r="B180" s="202"/>
      <c r="C180" s="203"/>
      <c r="D180" s="204" t="s">
        <v>78</v>
      </c>
      <c r="E180" s="216" t="s">
        <v>89</v>
      </c>
      <c r="F180" s="216" t="s">
        <v>325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SUM(P181:P183)</f>
        <v>0</v>
      </c>
      <c r="Q180" s="210"/>
      <c r="R180" s="211">
        <f>SUM(R181:R183)</f>
        <v>0.28762749999999998</v>
      </c>
      <c r="S180" s="210"/>
      <c r="T180" s="212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87</v>
      </c>
      <c r="AT180" s="214" t="s">
        <v>78</v>
      </c>
      <c r="AU180" s="214" t="s">
        <v>87</v>
      </c>
      <c r="AY180" s="213" t="s">
        <v>127</v>
      </c>
      <c r="BK180" s="215">
        <f>SUM(BK181:BK183)</f>
        <v>0</v>
      </c>
    </row>
    <row r="181" s="2" customFormat="1" ht="24.15" customHeight="1">
      <c r="A181" s="37"/>
      <c r="B181" s="38"/>
      <c r="C181" s="218" t="s">
        <v>326</v>
      </c>
      <c r="D181" s="218" t="s">
        <v>130</v>
      </c>
      <c r="E181" s="219" t="s">
        <v>327</v>
      </c>
      <c r="F181" s="220" t="s">
        <v>328</v>
      </c>
      <c r="G181" s="221" t="s">
        <v>272</v>
      </c>
      <c r="H181" s="222">
        <v>0.125</v>
      </c>
      <c r="I181" s="223"/>
      <c r="J181" s="224">
        <f>ROUND(I181*H181,2)</f>
        <v>0</v>
      </c>
      <c r="K181" s="220" t="s">
        <v>134</v>
      </c>
      <c r="L181" s="43"/>
      <c r="M181" s="225" t="s">
        <v>1</v>
      </c>
      <c r="N181" s="226" t="s">
        <v>44</v>
      </c>
      <c r="O181" s="90"/>
      <c r="P181" s="227">
        <f>O181*H181</f>
        <v>0</v>
      </c>
      <c r="Q181" s="227">
        <v>2.3010199999999998</v>
      </c>
      <c r="R181" s="227">
        <f>Q181*H181</f>
        <v>0.28762749999999998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135</v>
      </c>
      <c r="AT181" s="229" t="s">
        <v>130</v>
      </c>
      <c r="AU181" s="229" t="s">
        <v>89</v>
      </c>
      <c r="AY181" s="16" t="s">
        <v>127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87</v>
      </c>
      <c r="BK181" s="230">
        <f>ROUND(I181*H181,2)</f>
        <v>0</v>
      </c>
      <c r="BL181" s="16" t="s">
        <v>135</v>
      </c>
      <c r="BM181" s="229" t="s">
        <v>329</v>
      </c>
    </row>
    <row r="182" s="2" customFormat="1">
      <c r="A182" s="37"/>
      <c r="B182" s="38"/>
      <c r="C182" s="39"/>
      <c r="D182" s="231" t="s">
        <v>137</v>
      </c>
      <c r="E182" s="39"/>
      <c r="F182" s="232" t="s">
        <v>330</v>
      </c>
      <c r="G182" s="39"/>
      <c r="H182" s="39"/>
      <c r="I182" s="233"/>
      <c r="J182" s="39"/>
      <c r="K182" s="39"/>
      <c r="L182" s="43"/>
      <c r="M182" s="234"/>
      <c r="N182" s="23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137</v>
      </c>
      <c r="AU182" s="16" t="s">
        <v>89</v>
      </c>
    </row>
    <row r="183" s="13" customFormat="1">
      <c r="A183" s="13"/>
      <c r="B183" s="236"/>
      <c r="C183" s="237"/>
      <c r="D183" s="231" t="s">
        <v>139</v>
      </c>
      <c r="E183" s="238" t="s">
        <v>1</v>
      </c>
      <c r="F183" s="239" t="s">
        <v>331</v>
      </c>
      <c r="G183" s="237"/>
      <c r="H183" s="240">
        <v>0.125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139</v>
      </c>
      <c r="AU183" s="246" t="s">
        <v>89</v>
      </c>
      <c r="AV183" s="13" t="s">
        <v>89</v>
      </c>
      <c r="AW183" s="13" t="s">
        <v>36</v>
      </c>
      <c r="AX183" s="13" t="s">
        <v>87</v>
      </c>
      <c r="AY183" s="246" t="s">
        <v>127</v>
      </c>
    </row>
    <row r="184" s="12" customFormat="1" ht="22.8" customHeight="1">
      <c r="A184" s="12"/>
      <c r="B184" s="202"/>
      <c r="C184" s="203"/>
      <c r="D184" s="204" t="s">
        <v>78</v>
      </c>
      <c r="E184" s="216" t="s">
        <v>135</v>
      </c>
      <c r="F184" s="216" t="s">
        <v>332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SUM(P185:P187)</f>
        <v>0</v>
      </c>
      <c r="Q184" s="210"/>
      <c r="R184" s="211">
        <f>SUM(R185:R187)</f>
        <v>0.85084650000000006</v>
      </c>
      <c r="S184" s="210"/>
      <c r="T184" s="212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87</v>
      </c>
      <c r="AT184" s="214" t="s">
        <v>78</v>
      </c>
      <c r="AU184" s="214" t="s">
        <v>87</v>
      </c>
      <c r="AY184" s="213" t="s">
        <v>127</v>
      </c>
      <c r="BK184" s="215">
        <f>SUM(BK185:BK187)</f>
        <v>0</v>
      </c>
    </row>
    <row r="185" s="2" customFormat="1" ht="24.15" customHeight="1">
      <c r="A185" s="37"/>
      <c r="B185" s="38"/>
      <c r="C185" s="218" t="s">
        <v>333</v>
      </c>
      <c r="D185" s="218" t="s">
        <v>130</v>
      </c>
      <c r="E185" s="219" t="s">
        <v>334</v>
      </c>
      <c r="F185" s="220" t="s">
        <v>335</v>
      </c>
      <c r="G185" s="221" t="s">
        <v>272</v>
      </c>
      <c r="H185" s="222">
        <v>0.45000000000000001</v>
      </c>
      <c r="I185" s="223"/>
      <c r="J185" s="224">
        <f>ROUND(I185*H185,2)</f>
        <v>0</v>
      </c>
      <c r="K185" s="220" t="s">
        <v>134</v>
      </c>
      <c r="L185" s="43"/>
      <c r="M185" s="225" t="s">
        <v>1</v>
      </c>
      <c r="N185" s="226" t="s">
        <v>44</v>
      </c>
      <c r="O185" s="90"/>
      <c r="P185" s="227">
        <f>O185*H185</f>
        <v>0</v>
      </c>
      <c r="Q185" s="227">
        <v>1.8907700000000001</v>
      </c>
      <c r="R185" s="227">
        <f>Q185*H185</f>
        <v>0.85084650000000006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135</v>
      </c>
      <c r="AT185" s="229" t="s">
        <v>130</v>
      </c>
      <c r="AU185" s="229" t="s">
        <v>89</v>
      </c>
      <c r="AY185" s="16" t="s">
        <v>127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87</v>
      </c>
      <c r="BK185" s="230">
        <f>ROUND(I185*H185,2)</f>
        <v>0</v>
      </c>
      <c r="BL185" s="16" t="s">
        <v>135</v>
      </c>
      <c r="BM185" s="229" t="s">
        <v>336</v>
      </c>
    </row>
    <row r="186" s="2" customFormat="1">
      <c r="A186" s="37"/>
      <c r="B186" s="38"/>
      <c r="C186" s="39"/>
      <c r="D186" s="231" t="s">
        <v>137</v>
      </c>
      <c r="E186" s="39"/>
      <c r="F186" s="232" t="s">
        <v>337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137</v>
      </c>
      <c r="AU186" s="16" t="s">
        <v>89</v>
      </c>
    </row>
    <row r="187" s="13" customFormat="1">
      <c r="A187" s="13"/>
      <c r="B187" s="236"/>
      <c r="C187" s="237"/>
      <c r="D187" s="231" t="s">
        <v>139</v>
      </c>
      <c r="E187" s="238" t="s">
        <v>172</v>
      </c>
      <c r="F187" s="239" t="s">
        <v>338</v>
      </c>
      <c r="G187" s="237"/>
      <c r="H187" s="240">
        <v>0.45000000000000001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139</v>
      </c>
      <c r="AU187" s="246" t="s">
        <v>89</v>
      </c>
      <c r="AV187" s="13" t="s">
        <v>89</v>
      </c>
      <c r="AW187" s="13" t="s">
        <v>36</v>
      </c>
      <c r="AX187" s="13" t="s">
        <v>87</v>
      </c>
      <c r="AY187" s="246" t="s">
        <v>127</v>
      </c>
    </row>
    <row r="188" s="12" customFormat="1" ht="22.8" customHeight="1">
      <c r="A188" s="12"/>
      <c r="B188" s="202"/>
      <c r="C188" s="203"/>
      <c r="D188" s="204" t="s">
        <v>78</v>
      </c>
      <c r="E188" s="216" t="s">
        <v>171</v>
      </c>
      <c r="F188" s="216" t="s">
        <v>339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SUM(P189:P241)</f>
        <v>0</v>
      </c>
      <c r="Q188" s="210"/>
      <c r="R188" s="211">
        <f>SUM(R189:R241)</f>
        <v>209.79523655999998</v>
      </c>
      <c r="S188" s="210"/>
      <c r="T188" s="212">
        <f>SUM(T189:T241)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87</v>
      </c>
      <c r="AT188" s="214" t="s">
        <v>78</v>
      </c>
      <c r="AU188" s="214" t="s">
        <v>87</v>
      </c>
      <c r="AY188" s="213" t="s">
        <v>127</v>
      </c>
      <c r="BK188" s="215">
        <f>SUM(BK189:BK241)</f>
        <v>0</v>
      </c>
    </row>
    <row r="189" s="2" customFormat="1" ht="24.15" customHeight="1">
      <c r="A189" s="37"/>
      <c r="B189" s="38"/>
      <c r="C189" s="218" t="s">
        <v>99</v>
      </c>
      <c r="D189" s="218" t="s">
        <v>130</v>
      </c>
      <c r="E189" s="219" t="s">
        <v>340</v>
      </c>
      <c r="F189" s="220" t="s">
        <v>341</v>
      </c>
      <c r="G189" s="221" t="s">
        <v>244</v>
      </c>
      <c r="H189" s="222">
        <v>284.84800000000001</v>
      </c>
      <c r="I189" s="223"/>
      <c r="J189" s="224">
        <f>ROUND(I189*H189,2)</f>
        <v>0</v>
      </c>
      <c r="K189" s="220" t="s">
        <v>134</v>
      </c>
      <c r="L189" s="43"/>
      <c r="M189" s="225" t="s">
        <v>1</v>
      </c>
      <c r="N189" s="226" t="s">
        <v>44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135</v>
      </c>
      <c r="AT189" s="229" t="s">
        <v>130</v>
      </c>
      <c r="AU189" s="229" t="s">
        <v>89</v>
      </c>
      <c r="AY189" s="16" t="s">
        <v>127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87</v>
      </c>
      <c r="BK189" s="230">
        <f>ROUND(I189*H189,2)</f>
        <v>0</v>
      </c>
      <c r="BL189" s="16" t="s">
        <v>135</v>
      </c>
      <c r="BM189" s="229" t="s">
        <v>342</v>
      </c>
    </row>
    <row r="190" s="2" customFormat="1">
      <c r="A190" s="37"/>
      <c r="B190" s="38"/>
      <c r="C190" s="39"/>
      <c r="D190" s="231" t="s">
        <v>137</v>
      </c>
      <c r="E190" s="39"/>
      <c r="F190" s="232" t="s">
        <v>343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137</v>
      </c>
      <c r="AU190" s="16" t="s">
        <v>89</v>
      </c>
    </row>
    <row r="191" s="13" customFormat="1">
      <c r="A191" s="13"/>
      <c r="B191" s="236"/>
      <c r="C191" s="237"/>
      <c r="D191" s="231" t="s">
        <v>139</v>
      </c>
      <c r="E191" s="238" t="s">
        <v>215</v>
      </c>
      <c r="F191" s="239" t="s">
        <v>344</v>
      </c>
      <c r="G191" s="237"/>
      <c r="H191" s="240">
        <v>284.84800000000001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139</v>
      </c>
      <c r="AU191" s="246" t="s">
        <v>89</v>
      </c>
      <c r="AV191" s="13" t="s">
        <v>89</v>
      </c>
      <c r="AW191" s="13" t="s">
        <v>36</v>
      </c>
      <c r="AX191" s="13" t="s">
        <v>87</v>
      </c>
      <c r="AY191" s="246" t="s">
        <v>127</v>
      </c>
    </row>
    <row r="192" s="2" customFormat="1" ht="24.15" customHeight="1">
      <c r="A192" s="37"/>
      <c r="B192" s="38"/>
      <c r="C192" s="218" t="s">
        <v>345</v>
      </c>
      <c r="D192" s="218" t="s">
        <v>130</v>
      </c>
      <c r="E192" s="219" t="s">
        <v>346</v>
      </c>
      <c r="F192" s="220" t="s">
        <v>347</v>
      </c>
      <c r="G192" s="221" t="s">
        <v>244</v>
      </c>
      <c r="H192" s="222">
        <v>94.572999999999993</v>
      </c>
      <c r="I192" s="223"/>
      <c r="J192" s="224">
        <f>ROUND(I192*H192,2)</f>
        <v>0</v>
      </c>
      <c r="K192" s="220" t="s">
        <v>134</v>
      </c>
      <c r="L192" s="43"/>
      <c r="M192" s="225" t="s">
        <v>1</v>
      </c>
      <c r="N192" s="226" t="s">
        <v>44</v>
      </c>
      <c r="O192" s="90"/>
      <c r="P192" s="227">
        <f>O192*H192</f>
        <v>0</v>
      </c>
      <c r="Q192" s="227">
        <v>0.46000000000000002</v>
      </c>
      <c r="R192" s="227">
        <f>Q192*H192</f>
        <v>43.503579999999999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135</v>
      </c>
      <c r="AT192" s="229" t="s">
        <v>130</v>
      </c>
      <c r="AU192" s="229" t="s">
        <v>89</v>
      </c>
      <c r="AY192" s="16" t="s">
        <v>127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87</v>
      </c>
      <c r="BK192" s="230">
        <f>ROUND(I192*H192,2)</f>
        <v>0</v>
      </c>
      <c r="BL192" s="16" t="s">
        <v>135</v>
      </c>
      <c r="BM192" s="229" t="s">
        <v>348</v>
      </c>
    </row>
    <row r="193" s="2" customFormat="1">
      <c r="A193" s="37"/>
      <c r="B193" s="38"/>
      <c r="C193" s="39"/>
      <c r="D193" s="231" t="s">
        <v>137</v>
      </c>
      <c r="E193" s="39"/>
      <c r="F193" s="232" t="s">
        <v>349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137</v>
      </c>
      <c r="AU193" s="16" t="s">
        <v>89</v>
      </c>
    </row>
    <row r="194" s="13" customFormat="1">
      <c r="A194" s="13"/>
      <c r="B194" s="236"/>
      <c r="C194" s="237"/>
      <c r="D194" s="231" t="s">
        <v>139</v>
      </c>
      <c r="E194" s="238" t="s">
        <v>217</v>
      </c>
      <c r="F194" s="239" t="s">
        <v>168</v>
      </c>
      <c r="G194" s="237"/>
      <c r="H194" s="240">
        <v>94.572999999999993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139</v>
      </c>
      <c r="AU194" s="246" t="s">
        <v>89</v>
      </c>
      <c r="AV194" s="13" t="s">
        <v>89</v>
      </c>
      <c r="AW194" s="13" t="s">
        <v>36</v>
      </c>
      <c r="AX194" s="13" t="s">
        <v>87</v>
      </c>
      <c r="AY194" s="246" t="s">
        <v>127</v>
      </c>
    </row>
    <row r="195" s="2" customFormat="1" ht="24.15" customHeight="1">
      <c r="A195" s="37"/>
      <c r="B195" s="38"/>
      <c r="C195" s="218" t="s">
        <v>350</v>
      </c>
      <c r="D195" s="218" t="s">
        <v>130</v>
      </c>
      <c r="E195" s="219" t="s">
        <v>351</v>
      </c>
      <c r="F195" s="220" t="s">
        <v>352</v>
      </c>
      <c r="G195" s="221" t="s">
        <v>244</v>
      </c>
      <c r="H195" s="222">
        <v>325.637</v>
      </c>
      <c r="I195" s="223"/>
      <c r="J195" s="224">
        <f>ROUND(I195*H195,2)</f>
        <v>0</v>
      </c>
      <c r="K195" s="220" t="s">
        <v>134</v>
      </c>
      <c r="L195" s="43"/>
      <c r="M195" s="225" t="s">
        <v>1</v>
      </c>
      <c r="N195" s="226" t="s">
        <v>44</v>
      </c>
      <c r="O195" s="90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135</v>
      </c>
      <c r="AT195" s="229" t="s">
        <v>130</v>
      </c>
      <c r="AU195" s="229" t="s">
        <v>89</v>
      </c>
      <c r="AY195" s="16" t="s">
        <v>127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87</v>
      </c>
      <c r="BK195" s="230">
        <f>ROUND(I195*H195,2)</f>
        <v>0</v>
      </c>
      <c r="BL195" s="16" t="s">
        <v>135</v>
      </c>
      <c r="BM195" s="229" t="s">
        <v>353</v>
      </c>
    </row>
    <row r="196" s="2" customFormat="1">
      <c r="A196" s="37"/>
      <c r="B196" s="38"/>
      <c r="C196" s="39"/>
      <c r="D196" s="231" t="s">
        <v>137</v>
      </c>
      <c r="E196" s="39"/>
      <c r="F196" s="232" t="s">
        <v>354</v>
      </c>
      <c r="G196" s="39"/>
      <c r="H196" s="39"/>
      <c r="I196" s="233"/>
      <c r="J196" s="39"/>
      <c r="K196" s="39"/>
      <c r="L196" s="43"/>
      <c r="M196" s="234"/>
      <c r="N196" s="23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137</v>
      </c>
      <c r="AU196" s="16" t="s">
        <v>89</v>
      </c>
    </row>
    <row r="197" s="13" customFormat="1">
      <c r="A197" s="13"/>
      <c r="B197" s="236"/>
      <c r="C197" s="237"/>
      <c r="D197" s="231" t="s">
        <v>139</v>
      </c>
      <c r="E197" s="238" t="s">
        <v>168</v>
      </c>
      <c r="F197" s="239" t="s">
        <v>355</v>
      </c>
      <c r="G197" s="237"/>
      <c r="H197" s="240">
        <v>94.572999999999993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139</v>
      </c>
      <c r="AU197" s="246" t="s">
        <v>89</v>
      </c>
      <c r="AV197" s="13" t="s">
        <v>89</v>
      </c>
      <c r="AW197" s="13" t="s">
        <v>36</v>
      </c>
      <c r="AX197" s="13" t="s">
        <v>79</v>
      </c>
      <c r="AY197" s="246" t="s">
        <v>127</v>
      </c>
    </row>
    <row r="198" s="13" customFormat="1">
      <c r="A198" s="13"/>
      <c r="B198" s="236"/>
      <c r="C198" s="237"/>
      <c r="D198" s="231" t="s">
        <v>139</v>
      </c>
      <c r="E198" s="238" t="s">
        <v>213</v>
      </c>
      <c r="F198" s="239" t="s">
        <v>356</v>
      </c>
      <c r="G198" s="237"/>
      <c r="H198" s="240">
        <v>231.06399999999999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139</v>
      </c>
      <c r="AU198" s="246" t="s">
        <v>89</v>
      </c>
      <c r="AV198" s="13" t="s">
        <v>89</v>
      </c>
      <c r="AW198" s="13" t="s">
        <v>36</v>
      </c>
      <c r="AX198" s="13" t="s">
        <v>79</v>
      </c>
      <c r="AY198" s="246" t="s">
        <v>127</v>
      </c>
    </row>
    <row r="199" s="14" customFormat="1">
      <c r="A199" s="14"/>
      <c r="B199" s="247"/>
      <c r="C199" s="248"/>
      <c r="D199" s="231" t="s">
        <v>139</v>
      </c>
      <c r="E199" s="249" t="s">
        <v>1</v>
      </c>
      <c r="F199" s="250" t="s">
        <v>147</v>
      </c>
      <c r="G199" s="248"/>
      <c r="H199" s="251">
        <v>325.637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139</v>
      </c>
      <c r="AU199" s="257" t="s">
        <v>89</v>
      </c>
      <c r="AV199" s="14" t="s">
        <v>135</v>
      </c>
      <c r="AW199" s="14" t="s">
        <v>36</v>
      </c>
      <c r="AX199" s="14" t="s">
        <v>87</v>
      </c>
      <c r="AY199" s="257" t="s">
        <v>127</v>
      </c>
    </row>
    <row r="200" s="2" customFormat="1" ht="24.15" customHeight="1">
      <c r="A200" s="37"/>
      <c r="B200" s="38"/>
      <c r="C200" s="218" t="s">
        <v>7</v>
      </c>
      <c r="D200" s="218" t="s">
        <v>130</v>
      </c>
      <c r="E200" s="219" t="s">
        <v>357</v>
      </c>
      <c r="F200" s="220" t="s">
        <v>358</v>
      </c>
      <c r="G200" s="221" t="s">
        <v>244</v>
      </c>
      <c r="H200" s="222">
        <v>384.132</v>
      </c>
      <c r="I200" s="223"/>
      <c r="J200" s="224">
        <f>ROUND(I200*H200,2)</f>
        <v>0</v>
      </c>
      <c r="K200" s="220" t="s">
        <v>134</v>
      </c>
      <c r="L200" s="43"/>
      <c r="M200" s="225" t="s">
        <v>1</v>
      </c>
      <c r="N200" s="226" t="s">
        <v>44</v>
      </c>
      <c r="O200" s="90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135</v>
      </c>
      <c r="AT200" s="229" t="s">
        <v>130</v>
      </c>
      <c r="AU200" s="229" t="s">
        <v>89</v>
      </c>
      <c r="AY200" s="16" t="s">
        <v>127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87</v>
      </c>
      <c r="BK200" s="230">
        <f>ROUND(I200*H200,2)</f>
        <v>0</v>
      </c>
      <c r="BL200" s="16" t="s">
        <v>135</v>
      </c>
      <c r="BM200" s="229" t="s">
        <v>359</v>
      </c>
    </row>
    <row r="201" s="2" customFormat="1">
      <c r="A201" s="37"/>
      <c r="B201" s="38"/>
      <c r="C201" s="39"/>
      <c r="D201" s="231" t="s">
        <v>137</v>
      </c>
      <c r="E201" s="39"/>
      <c r="F201" s="232" t="s">
        <v>360</v>
      </c>
      <c r="G201" s="39"/>
      <c r="H201" s="39"/>
      <c r="I201" s="233"/>
      <c r="J201" s="39"/>
      <c r="K201" s="39"/>
      <c r="L201" s="43"/>
      <c r="M201" s="234"/>
      <c r="N201" s="23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137</v>
      </c>
      <c r="AU201" s="16" t="s">
        <v>89</v>
      </c>
    </row>
    <row r="202" s="13" customFormat="1">
      <c r="A202" s="13"/>
      <c r="B202" s="236"/>
      <c r="C202" s="237"/>
      <c r="D202" s="231" t="s">
        <v>139</v>
      </c>
      <c r="E202" s="238" t="s">
        <v>1</v>
      </c>
      <c r="F202" s="239" t="s">
        <v>202</v>
      </c>
      <c r="G202" s="237"/>
      <c r="H202" s="240">
        <v>384.132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139</v>
      </c>
      <c r="AU202" s="246" t="s">
        <v>89</v>
      </c>
      <c r="AV202" s="13" t="s">
        <v>89</v>
      </c>
      <c r="AW202" s="13" t="s">
        <v>36</v>
      </c>
      <c r="AX202" s="13" t="s">
        <v>87</v>
      </c>
      <c r="AY202" s="246" t="s">
        <v>127</v>
      </c>
    </row>
    <row r="203" s="2" customFormat="1" ht="24.15" customHeight="1">
      <c r="A203" s="37"/>
      <c r="B203" s="38"/>
      <c r="C203" s="218" t="s">
        <v>361</v>
      </c>
      <c r="D203" s="218" t="s">
        <v>130</v>
      </c>
      <c r="E203" s="219" t="s">
        <v>362</v>
      </c>
      <c r="F203" s="220" t="s">
        <v>363</v>
      </c>
      <c r="G203" s="221" t="s">
        <v>244</v>
      </c>
      <c r="H203" s="222">
        <v>384.132</v>
      </c>
      <c r="I203" s="223"/>
      <c r="J203" s="224">
        <f>ROUND(I203*H203,2)</f>
        <v>0</v>
      </c>
      <c r="K203" s="220" t="s">
        <v>134</v>
      </c>
      <c r="L203" s="43"/>
      <c r="M203" s="225" t="s">
        <v>1</v>
      </c>
      <c r="N203" s="226" t="s">
        <v>44</v>
      </c>
      <c r="O203" s="90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135</v>
      </c>
      <c r="AT203" s="229" t="s">
        <v>130</v>
      </c>
      <c r="AU203" s="229" t="s">
        <v>89</v>
      </c>
      <c r="AY203" s="16" t="s">
        <v>127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87</v>
      </c>
      <c r="BK203" s="230">
        <f>ROUND(I203*H203,2)</f>
        <v>0</v>
      </c>
      <c r="BL203" s="16" t="s">
        <v>135</v>
      </c>
      <c r="BM203" s="229" t="s">
        <v>364</v>
      </c>
    </row>
    <row r="204" s="2" customFormat="1">
      <c r="A204" s="37"/>
      <c r="B204" s="38"/>
      <c r="C204" s="39"/>
      <c r="D204" s="231" t="s">
        <v>137</v>
      </c>
      <c r="E204" s="39"/>
      <c r="F204" s="232" t="s">
        <v>365</v>
      </c>
      <c r="G204" s="39"/>
      <c r="H204" s="39"/>
      <c r="I204" s="233"/>
      <c r="J204" s="39"/>
      <c r="K204" s="39"/>
      <c r="L204" s="43"/>
      <c r="M204" s="234"/>
      <c r="N204" s="23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137</v>
      </c>
      <c r="AU204" s="16" t="s">
        <v>89</v>
      </c>
    </row>
    <row r="205" s="13" customFormat="1">
      <c r="A205" s="13"/>
      <c r="B205" s="236"/>
      <c r="C205" s="237"/>
      <c r="D205" s="231" t="s">
        <v>139</v>
      </c>
      <c r="E205" s="238" t="s">
        <v>1</v>
      </c>
      <c r="F205" s="239" t="s">
        <v>202</v>
      </c>
      <c r="G205" s="237"/>
      <c r="H205" s="240">
        <v>384.132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139</v>
      </c>
      <c r="AU205" s="246" t="s">
        <v>89</v>
      </c>
      <c r="AV205" s="13" t="s">
        <v>89</v>
      </c>
      <c r="AW205" s="13" t="s">
        <v>36</v>
      </c>
      <c r="AX205" s="13" t="s">
        <v>87</v>
      </c>
      <c r="AY205" s="246" t="s">
        <v>127</v>
      </c>
    </row>
    <row r="206" s="2" customFormat="1" ht="33" customHeight="1">
      <c r="A206" s="37"/>
      <c r="B206" s="38"/>
      <c r="C206" s="218" t="s">
        <v>366</v>
      </c>
      <c r="D206" s="218" t="s">
        <v>130</v>
      </c>
      <c r="E206" s="219" t="s">
        <v>367</v>
      </c>
      <c r="F206" s="220" t="s">
        <v>368</v>
      </c>
      <c r="G206" s="221" t="s">
        <v>244</v>
      </c>
      <c r="H206" s="222">
        <v>384.132</v>
      </c>
      <c r="I206" s="223"/>
      <c r="J206" s="224">
        <f>ROUND(I206*H206,2)</f>
        <v>0</v>
      </c>
      <c r="K206" s="220" t="s">
        <v>134</v>
      </c>
      <c r="L206" s="43"/>
      <c r="M206" s="225" t="s">
        <v>1</v>
      </c>
      <c r="N206" s="226" t="s">
        <v>44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135</v>
      </c>
      <c r="AT206" s="229" t="s">
        <v>130</v>
      </c>
      <c r="AU206" s="229" t="s">
        <v>89</v>
      </c>
      <c r="AY206" s="16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87</v>
      </c>
      <c r="BK206" s="230">
        <f>ROUND(I206*H206,2)</f>
        <v>0</v>
      </c>
      <c r="BL206" s="16" t="s">
        <v>135</v>
      </c>
      <c r="BM206" s="229" t="s">
        <v>369</v>
      </c>
    </row>
    <row r="207" s="2" customFormat="1">
      <c r="A207" s="37"/>
      <c r="B207" s="38"/>
      <c r="C207" s="39"/>
      <c r="D207" s="231" t="s">
        <v>137</v>
      </c>
      <c r="E207" s="39"/>
      <c r="F207" s="232" t="s">
        <v>370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137</v>
      </c>
      <c r="AU207" s="16" t="s">
        <v>89</v>
      </c>
    </row>
    <row r="208" s="13" customFormat="1">
      <c r="A208" s="13"/>
      <c r="B208" s="236"/>
      <c r="C208" s="237"/>
      <c r="D208" s="231" t="s">
        <v>139</v>
      </c>
      <c r="E208" s="238" t="s">
        <v>202</v>
      </c>
      <c r="F208" s="239" t="s">
        <v>203</v>
      </c>
      <c r="G208" s="237"/>
      <c r="H208" s="240">
        <v>384.132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139</v>
      </c>
      <c r="AU208" s="246" t="s">
        <v>89</v>
      </c>
      <c r="AV208" s="13" t="s">
        <v>89</v>
      </c>
      <c r="AW208" s="13" t="s">
        <v>36</v>
      </c>
      <c r="AX208" s="13" t="s">
        <v>87</v>
      </c>
      <c r="AY208" s="246" t="s">
        <v>127</v>
      </c>
    </row>
    <row r="209" s="2" customFormat="1" ht="33" customHeight="1">
      <c r="A209" s="37"/>
      <c r="B209" s="38"/>
      <c r="C209" s="218" t="s">
        <v>371</v>
      </c>
      <c r="D209" s="218" t="s">
        <v>130</v>
      </c>
      <c r="E209" s="219" t="s">
        <v>372</v>
      </c>
      <c r="F209" s="220" t="s">
        <v>373</v>
      </c>
      <c r="G209" s="221" t="s">
        <v>244</v>
      </c>
      <c r="H209" s="222">
        <v>384.132</v>
      </c>
      <c r="I209" s="223"/>
      <c r="J209" s="224">
        <f>ROUND(I209*H209,2)</f>
        <v>0</v>
      </c>
      <c r="K209" s="220" t="s">
        <v>134</v>
      </c>
      <c r="L209" s="43"/>
      <c r="M209" s="225" t="s">
        <v>1</v>
      </c>
      <c r="N209" s="226" t="s">
        <v>44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135</v>
      </c>
      <c r="AT209" s="229" t="s">
        <v>130</v>
      </c>
      <c r="AU209" s="229" t="s">
        <v>89</v>
      </c>
      <c r="AY209" s="16" t="s">
        <v>127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87</v>
      </c>
      <c r="BK209" s="230">
        <f>ROUND(I209*H209,2)</f>
        <v>0</v>
      </c>
      <c r="BL209" s="16" t="s">
        <v>135</v>
      </c>
      <c r="BM209" s="229" t="s">
        <v>374</v>
      </c>
    </row>
    <row r="210" s="2" customFormat="1">
      <c r="A210" s="37"/>
      <c r="B210" s="38"/>
      <c r="C210" s="39"/>
      <c r="D210" s="231" t="s">
        <v>137</v>
      </c>
      <c r="E210" s="39"/>
      <c r="F210" s="232" t="s">
        <v>375</v>
      </c>
      <c r="G210" s="39"/>
      <c r="H210" s="39"/>
      <c r="I210" s="233"/>
      <c r="J210" s="39"/>
      <c r="K210" s="39"/>
      <c r="L210" s="43"/>
      <c r="M210" s="234"/>
      <c r="N210" s="23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137</v>
      </c>
      <c r="AU210" s="16" t="s">
        <v>89</v>
      </c>
    </row>
    <row r="211" s="13" customFormat="1">
      <c r="A211" s="13"/>
      <c r="B211" s="236"/>
      <c r="C211" s="237"/>
      <c r="D211" s="231" t="s">
        <v>139</v>
      </c>
      <c r="E211" s="238" t="s">
        <v>1</v>
      </c>
      <c r="F211" s="239" t="s">
        <v>202</v>
      </c>
      <c r="G211" s="237"/>
      <c r="H211" s="240">
        <v>384.132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139</v>
      </c>
      <c r="AU211" s="246" t="s">
        <v>89</v>
      </c>
      <c r="AV211" s="13" t="s">
        <v>89</v>
      </c>
      <c r="AW211" s="13" t="s">
        <v>36</v>
      </c>
      <c r="AX211" s="13" t="s">
        <v>87</v>
      </c>
      <c r="AY211" s="246" t="s">
        <v>127</v>
      </c>
    </row>
    <row r="212" s="2" customFormat="1" ht="33" customHeight="1">
      <c r="A212" s="37"/>
      <c r="B212" s="38"/>
      <c r="C212" s="218" t="s">
        <v>376</v>
      </c>
      <c r="D212" s="218" t="s">
        <v>130</v>
      </c>
      <c r="E212" s="219" t="s">
        <v>377</v>
      </c>
      <c r="F212" s="220" t="s">
        <v>378</v>
      </c>
      <c r="G212" s="221" t="s">
        <v>244</v>
      </c>
      <c r="H212" s="222">
        <v>171.12799999999999</v>
      </c>
      <c r="I212" s="223"/>
      <c r="J212" s="224">
        <f>ROUND(I212*H212,2)</f>
        <v>0</v>
      </c>
      <c r="K212" s="220" t="s">
        <v>134</v>
      </c>
      <c r="L212" s="43"/>
      <c r="M212" s="225" t="s">
        <v>1</v>
      </c>
      <c r="N212" s="226" t="s">
        <v>44</v>
      </c>
      <c r="O212" s="90"/>
      <c r="P212" s="227">
        <f>O212*H212</f>
        <v>0</v>
      </c>
      <c r="Q212" s="227">
        <v>0.089219999999999994</v>
      </c>
      <c r="R212" s="227">
        <f>Q212*H212</f>
        <v>15.268040159999998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135</v>
      </c>
      <c r="AT212" s="229" t="s">
        <v>130</v>
      </c>
      <c r="AU212" s="229" t="s">
        <v>89</v>
      </c>
      <c r="AY212" s="16" t="s">
        <v>127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87</v>
      </c>
      <c r="BK212" s="230">
        <f>ROUND(I212*H212,2)</f>
        <v>0</v>
      </c>
      <c r="BL212" s="16" t="s">
        <v>135</v>
      </c>
      <c r="BM212" s="229" t="s">
        <v>379</v>
      </c>
    </row>
    <row r="213" s="2" customFormat="1">
      <c r="A213" s="37"/>
      <c r="B213" s="38"/>
      <c r="C213" s="39"/>
      <c r="D213" s="231" t="s">
        <v>137</v>
      </c>
      <c r="E213" s="39"/>
      <c r="F213" s="232" t="s">
        <v>380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137</v>
      </c>
      <c r="AU213" s="16" t="s">
        <v>89</v>
      </c>
    </row>
    <row r="214" s="13" customFormat="1">
      <c r="A214" s="13"/>
      <c r="B214" s="236"/>
      <c r="C214" s="237"/>
      <c r="D214" s="231" t="s">
        <v>139</v>
      </c>
      <c r="E214" s="238" t="s">
        <v>164</v>
      </c>
      <c r="F214" s="239" t="s">
        <v>381</v>
      </c>
      <c r="G214" s="237"/>
      <c r="H214" s="240">
        <v>171.12799999999999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139</v>
      </c>
      <c r="AU214" s="246" t="s">
        <v>89</v>
      </c>
      <c r="AV214" s="13" t="s">
        <v>89</v>
      </c>
      <c r="AW214" s="13" t="s">
        <v>36</v>
      </c>
      <c r="AX214" s="13" t="s">
        <v>87</v>
      </c>
      <c r="AY214" s="246" t="s">
        <v>127</v>
      </c>
    </row>
    <row r="215" s="2" customFormat="1" ht="21.75" customHeight="1">
      <c r="A215" s="37"/>
      <c r="B215" s="38"/>
      <c r="C215" s="262" t="s">
        <v>382</v>
      </c>
      <c r="D215" s="262" t="s">
        <v>314</v>
      </c>
      <c r="E215" s="263" t="s">
        <v>383</v>
      </c>
      <c r="F215" s="264" t="s">
        <v>384</v>
      </c>
      <c r="G215" s="265" t="s">
        <v>244</v>
      </c>
      <c r="H215" s="266">
        <v>174.55099999999999</v>
      </c>
      <c r="I215" s="267"/>
      <c r="J215" s="268">
        <f>ROUND(I215*H215,2)</f>
        <v>0</v>
      </c>
      <c r="K215" s="264" t="s">
        <v>134</v>
      </c>
      <c r="L215" s="269"/>
      <c r="M215" s="270" t="s">
        <v>1</v>
      </c>
      <c r="N215" s="271" t="s">
        <v>44</v>
      </c>
      <c r="O215" s="90"/>
      <c r="P215" s="227">
        <f>O215*H215</f>
        <v>0</v>
      </c>
      <c r="Q215" s="227">
        <v>0.13100000000000001</v>
      </c>
      <c r="R215" s="227">
        <f>Q215*H215</f>
        <v>22.866181000000001</v>
      </c>
      <c r="S215" s="227">
        <v>0</v>
      </c>
      <c r="T215" s="22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9" t="s">
        <v>143</v>
      </c>
      <c r="AT215" s="229" t="s">
        <v>314</v>
      </c>
      <c r="AU215" s="229" t="s">
        <v>89</v>
      </c>
      <c r="AY215" s="16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6" t="s">
        <v>87</v>
      </c>
      <c r="BK215" s="230">
        <f>ROUND(I215*H215,2)</f>
        <v>0</v>
      </c>
      <c r="BL215" s="16" t="s">
        <v>135</v>
      </c>
      <c r="BM215" s="229" t="s">
        <v>385</v>
      </c>
    </row>
    <row r="216" s="2" customFormat="1">
      <c r="A216" s="37"/>
      <c r="B216" s="38"/>
      <c r="C216" s="39"/>
      <c r="D216" s="231" t="s">
        <v>137</v>
      </c>
      <c r="E216" s="39"/>
      <c r="F216" s="232" t="s">
        <v>384</v>
      </c>
      <c r="G216" s="39"/>
      <c r="H216" s="39"/>
      <c r="I216" s="233"/>
      <c r="J216" s="39"/>
      <c r="K216" s="39"/>
      <c r="L216" s="43"/>
      <c r="M216" s="234"/>
      <c r="N216" s="23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137</v>
      </c>
      <c r="AU216" s="16" t="s">
        <v>89</v>
      </c>
    </row>
    <row r="217" s="13" customFormat="1">
      <c r="A217" s="13"/>
      <c r="B217" s="236"/>
      <c r="C217" s="237"/>
      <c r="D217" s="231" t="s">
        <v>139</v>
      </c>
      <c r="E217" s="238" t="s">
        <v>1</v>
      </c>
      <c r="F217" s="239" t="s">
        <v>386</v>
      </c>
      <c r="G217" s="237"/>
      <c r="H217" s="240">
        <v>174.55099999999999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139</v>
      </c>
      <c r="AU217" s="246" t="s">
        <v>89</v>
      </c>
      <c r="AV217" s="13" t="s">
        <v>89</v>
      </c>
      <c r="AW217" s="13" t="s">
        <v>36</v>
      </c>
      <c r="AX217" s="13" t="s">
        <v>87</v>
      </c>
      <c r="AY217" s="246" t="s">
        <v>127</v>
      </c>
    </row>
    <row r="218" s="2" customFormat="1" ht="33" customHeight="1">
      <c r="A218" s="37"/>
      <c r="B218" s="38"/>
      <c r="C218" s="218" t="s">
        <v>387</v>
      </c>
      <c r="D218" s="218" t="s">
        <v>130</v>
      </c>
      <c r="E218" s="219" t="s">
        <v>388</v>
      </c>
      <c r="F218" s="220" t="s">
        <v>389</v>
      </c>
      <c r="G218" s="221" t="s">
        <v>244</v>
      </c>
      <c r="H218" s="222">
        <v>13.174</v>
      </c>
      <c r="I218" s="223"/>
      <c r="J218" s="224">
        <f>ROUND(I218*H218,2)</f>
        <v>0</v>
      </c>
      <c r="K218" s="220" t="s">
        <v>134</v>
      </c>
      <c r="L218" s="43"/>
      <c r="M218" s="225" t="s">
        <v>1</v>
      </c>
      <c r="N218" s="226" t="s">
        <v>44</v>
      </c>
      <c r="O218" s="90"/>
      <c r="P218" s="227">
        <f>O218*H218</f>
        <v>0</v>
      </c>
      <c r="Q218" s="227">
        <v>0.090620000000000006</v>
      </c>
      <c r="R218" s="227">
        <f>Q218*H218</f>
        <v>1.19382788</v>
      </c>
      <c r="S218" s="227">
        <v>0</v>
      </c>
      <c r="T218" s="22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9" t="s">
        <v>135</v>
      </c>
      <c r="AT218" s="229" t="s">
        <v>130</v>
      </c>
      <c r="AU218" s="229" t="s">
        <v>89</v>
      </c>
      <c r="AY218" s="16" t="s">
        <v>127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6" t="s">
        <v>87</v>
      </c>
      <c r="BK218" s="230">
        <f>ROUND(I218*H218,2)</f>
        <v>0</v>
      </c>
      <c r="BL218" s="16" t="s">
        <v>135</v>
      </c>
      <c r="BM218" s="229" t="s">
        <v>390</v>
      </c>
    </row>
    <row r="219" s="2" customFormat="1">
      <c r="A219" s="37"/>
      <c r="B219" s="38"/>
      <c r="C219" s="39"/>
      <c r="D219" s="231" t="s">
        <v>137</v>
      </c>
      <c r="E219" s="39"/>
      <c r="F219" s="232" t="s">
        <v>391</v>
      </c>
      <c r="G219" s="39"/>
      <c r="H219" s="39"/>
      <c r="I219" s="233"/>
      <c r="J219" s="39"/>
      <c r="K219" s="39"/>
      <c r="L219" s="43"/>
      <c r="M219" s="234"/>
      <c r="N219" s="23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137</v>
      </c>
      <c r="AU219" s="16" t="s">
        <v>89</v>
      </c>
    </row>
    <row r="220" s="13" customFormat="1">
      <c r="A220" s="13"/>
      <c r="B220" s="236"/>
      <c r="C220" s="237"/>
      <c r="D220" s="231" t="s">
        <v>139</v>
      </c>
      <c r="E220" s="238" t="s">
        <v>166</v>
      </c>
      <c r="F220" s="239" t="s">
        <v>167</v>
      </c>
      <c r="G220" s="237"/>
      <c r="H220" s="240">
        <v>13.174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139</v>
      </c>
      <c r="AU220" s="246" t="s">
        <v>89</v>
      </c>
      <c r="AV220" s="13" t="s">
        <v>89</v>
      </c>
      <c r="AW220" s="13" t="s">
        <v>36</v>
      </c>
      <c r="AX220" s="13" t="s">
        <v>87</v>
      </c>
      <c r="AY220" s="246" t="s">
        <v>127</v>
      </c>
    </row>
    <row r="221" s="2" customFormat="1" ht="24.15" customHeight="1">
      <c r="A221" s="37"/>
      <c r="B221" s="38"/>
      <c r="C221" s="262" t="s">
        <v>392</v>
      </c>
      <c r="D221" s="262" t="s">
        <v>314</v>
      </c>
      <c r="E221" s="263" t="s">
        <v>393</v>
      </c>
      <c r="F221" s="264" t="s">
        <v>394</v>
      </c>
      <c r="G221" s="265" t="s">
        <v>244</v>
      </c>
      <c r="H221" s="266">
        <v>13.436999999999999</v>
      </c>
      <c r="I221" s="267"/>
      <c r="J221" s="268">
        <f>ROUND(I221*H221,2)</f>
        <v>0</v>
      </c>
      <c r="K221" s="264" t="s">
        <v>134</v>
      </c>
      <c r="L221" s="269"/>
      <c r="M221" s="270" t="s">
        <v>1</v>
      </c>
      <c r="N221" s="271" t="s">
        <v>44</v>
      </c>
      <c r="O221" s="90"/>
      <c r="P221" s="227">
        <f>O221*H221</f>
        <v>0</v>
      </c>
      <c r="Q221" s="227">
        <v>0.17599999999999999</v>
      </c>
      <c r="R221" s="227">
        <f>Q221*H221</f>
        <v>2.3649119999999999</v>
      </c>
      <c r="S221" s="227">
        <v>0</v>
      </c>
      <c r="T221" s="22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9" t="s">
        <v>143</v>
      </c>
      <c r="AT221" s="229" t="s">
        <v>314</v>
      </c>
      <c r="AU221" s="229" t="s">
        <v>89</v>
      </c>
      <c r="AY221" s="16" t="s">
        <v>127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6" t="s">
        <v>87</v>
      </c>
      <c r="BK221" s="230">
        <f>ROUND(I221*H221,2)</f>
        <v>0</v>
      </c>
      <c r="BL221" s="16" t="s">
        <v>135</v>
      </c>
      <c r="BM221" s="229" t="s">
        <v>395</v>
      </c>
    </row>
    <row r="222" s="2" customFormat="1">
      <c r="A222" s="37"/>
      <c r="B222" s="38"/>
      <c r="C222" s="39"/>
      <c r="D222" s="231" t="s">
        <v>137</v>
      </c>
      <c r="E222" s="39"/>
      <c r="F222" s="232" t="s">
        <v>396</v>
      </c>
      <c r="G222" s="39"/>
      <c r="H222" s="39"/>
      <c r="I222" s="233"/>
      <c r="J222" s="39"/>
      <c r="K222" s="39"/>
      <c r="L222" s="43"/>
      <c r="M222" s="234"/>
      <c r="N222" s="235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137</v>
      </c>
      <c r="AU222" s="16" t="s">
        <v>89</v>
      </c>
    </row>
    <row r="223" s="13" customFormat="1">
      <c r="A223" s="13"/>
      <c r="B223" s="236"/>
      <c r="C223" s="237"/>
      <c r="D223" s="231" t="s">
        <v>139</v>
      </c>
      <c r="E223" s="238" t="s">
        <v>1</v>
      </c>
      <c r="F223" s="239" t="s">
        <v>397</v>
      </c>
      <c r="G223" s="237"/>
      <c r="H223" s="240">
        <v>13.436999999999999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139</v>
      </c>
      <c r="AU223" s="246" t="s">
        <v>89</v>
      </c>
      <c r="AV223" s="13" t="s">
        <v>89</v>
      </c>
      <c r="AW223" s="13" t="s">
        <v>36</v>
      </c>
      <c r="AX223" s="13" t="s">
        <v>87</v>
      </c>
      <c r="AY223" s="246" t="s">
        <v>127</v>
      </c>
    </row>
    <row r="224" s="2" customFormat="1" ht="24.15" customHeight="1">
      <c r="A224" s="37"/>
      <c r="B224" s="38"/>
      <c r="C224" s="218" t="s">
        <v>398</v>
      </c>
      <c r="D224" s="218" t="s">
        <v>130</v>
      </c>
      <c r="E224" s="219" t="s">
        <v>399</v>
      </c>
      <c r="F224" s="220" t="s">
        <v>400</v>
      </c>
      <c r="G224" s="221" t="s">
        <v>244</v>
      </c>
      <c r="H224" s="222">
        <v>373.601</v>
      </c>
      <c r="I224" s="223"/>
      <c r="J224" s="224">
        <f>ROUND(I224*H224,2)</f>
        <v>0</v>
      </c>
      <c r="K224" s="220" t="s">
        <v>134</v>
      </c>
      <c r="L224" s="43"/>
      <c r="M224" s="225" t="s">
        <v>1</v>
      </c>
      <c r="N224" s="226" t="s">
        <v>44</v>
      </c>
      <c r="O224" s="90"/>
      <c r="P224" s="227">
        <f>O224*H224</f>
        <v>0</v>
      </c>
      <c r="Q224" s="227">
        <v>0.11162</v>
      </c>
      <c r="R224" s="227">
        <f>Q224*H224</f>
        <v>41.701343619999996</v>
      </c>
      <c r="S224" s="227">
        <v>0</v>
      </c>
      <c r="T224" s="22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9" t="s">
        <v>135</v>
      </c>
      <c r="AT224" s="229" t="s">
        <v>130</v>
      </c>
      <c r="AU224" s="229" t="s">
        <v>89</v>
      </c>
      <c r="AY224" s="16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6" t="s">
        <v>87</v>
      </c>
      <c r="BK224" s="230">
        <f>ROUND(I224*H224,2)</f>
        <v>0</v>
      </c>
      <c r="BL224" s="16" t="s">
        <v>135</v>
      </c>
      <c r="BM224" s="229" t="s">
        <v>401</v>
      </c>
    </row>
    <row r="225" s="2" customFormat="1">
      <c r="A225" s="37"/>
      <c r="B225" s="38"/>
      <c r="C225" s="39"/>
      <c r="D225" s="231" t="s">
        <v>137</v>
      </c>
      <c r="E225" s="39"/>
      <c r="F225" s="232" t="s">
        <v>402</v>
      </c>
      <c r="G225" s="39"/>
      <c r="H225" s="39"/>
      <c r="I225" s="233"/>
      <c r="J225" s="39"/>
      <c r="K225" s="39"/>
      <c r="L225" s="43"/>
      <c r="M225" s="234"/>
      <c r="N225" s="235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137</v>
      </c>
      <c r="AU225" s="16" t="s">
        <v>89</v>
      </c>
    </row>
    <row r="226" s="13" customFormat="1">
      <c r="A226" s="13"/>
      <c r="B226" s="236"/>
      <c r="C226" s="237"/>
      <c r="D226" s="231" t="s">
        <v>139</v>
      </c>
      <c r="E226" s="238" t="s">
        <v>162</v>
      </c>
      <c r="F226" s="239" t="s">
        <v>403</v>
      </c>
      <c r="G226" s="237"/>
      <c r="H226" s="240">
        <v>373.601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139</v>
      </c>
      <c r="AU226" s="246" t="s">
        <v>89</v>
      </c>
      <c r="AV226" s="13" t="s">
        <v>89</v>
      </c>
      <c r="AW226" s="13" t="s">
        <v>36</v>
      </c>
      <c r="AX226" s="13" t="s">
        <v>87</v>
      </c>
      <c r="AY226" s="246" t="s">
        <v>127</v>
      </c>
    </row>
    <row r="227" s="2" customFormat="1" ht="21.75" customHeight="1">
      <c r="A227" s="37"/>
      <c r="B227" s="38"/>
      <c r="C227" s="262" t="s">
        <v>404</v>
      </c>
      <c r="D227" s="262" t="s">
        <v>314</v>
      </c>
      <c r="E227" s="263" t="s">
        <v>405</v>
      </c>
      <c r="F227" s="264" t="s">
        <v>406</v>
      </c>
      <c r="G227" s="265" t="s">
        <v>244</v>
      </c>
      <c r="H227" s="266">
        <v>381.07299999999998</v>
      </c>
      <c r="I227" s="267"/>
      <c r="J227" s="268">
        <f>ROUND(I227*H227,2)</f>
        <v>0</v>
      </c>
      <c r="K227" s="264" t="s">
        <v>134</v>
      </c>
      <c r="L227" s="269"/>
      <c r="M227" s="270" t="s">
        <v>1</v>
      </c>
      <c r="N227" s="271" t="s">
        <v>44</v>
      </c>
      <c r="O227" s="90"/>
      <c r="P227" s="227">
        <f>O227*H227</f>
        <v>0</v>
      </c>
      <c r="Q227" s="227">
        <v>0.14999999999999999</v>
      </c>
      <c r="R227" s="227">
        <f>Q227*H227</f>
        <v>57.160949999999993</v>
      </c>
      <c r="S227" s="227">
        <v>0</v>
      </c>
      <c r="T227" s="22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9" t="s">
        <v>143</v>
      </c>
      <c r="AT227" s="229" t="s">
        <v>314</v>
      </c>
      <c r="AU227" s="229" t="s">
        <v>89</v>
      </c>
      <c r="AY227" s="16" t="s">
        <v>127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6" t="s">
        <v>87</v>
      </c>
      <c r="BK227" s="230">
        <f>ROUND(I227*H227,2)</f>
        <v>0</v>
      </c>
      <c r="BL227" s="16" t="s">
        <v>135</v>
      </c>
      <c r="BM227" s="229" t="s">
        <v>407</v>
      </c>
    </row>
    <row r="228" s="2" customFormat="1">
      <c r="A228" s="37"/>
      <c r="B228" s="38"/>
      <c r="C228" s="39"/>
      <c r="D228" s="231" t="s">
        <v>137</v>
      </c>
      <c r="E228" s="39"/>
      <c r="F228" s="232" t="s">
        <v>406</v>
      </c>
      <c r="G228" s="39"/>
      <c r="H228" s="39"/>
      <c r="I228" s="233"/>
      <c r="J228" s="39"/>
      <c r="K228" s="39"/>
      <c r="L228" s="43"/>
      <c r="M228" s="234"/>
      <c r="N228" s="235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137</v>
      </c>
      <c r="AU228" s="16" t="s">
        <v>89</v>
      </c>
    </row>
    <row r="229" s="13" customFormat="1">
      <c r="A229" s="13"/>
      <c r="B229" s="236"/>
      <c r="C229" s="237"/>
      <c r="D229" s="231" t="s">
        <v>139</v>
      </c>
      <c r="E229" s="238" t="s">
        <v>1</v>
      </c>
      <c r="F229" s="239" t="s">
        <v>408</v>
      </c>
      <c r="G229" s="237"/>
      <c r="H229" s="240">
        <v>381.07299999999998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139</v>
      </c>
      <c r="AU229" s="246" t="s">
        <v>89</v>
      </c>
      <c r="AV229" s="13" t="s">
        <v>89</v>
      </c>
      <c r="AW229" s="13" t="s">
        <v>36</v>
      </c>
      <c r="AX229" s="13" t="s">
        <v>87</v>
      </c>
      <c r="AY229" s="246" t="s">
        <v>127</v>
      </c>
    </row>
    <row r="230" s="2" customFormat="1" ht="37.8" customHeight="1">
      <c r="A230" s="37"/>
      <c r="B230" s="38"/>
      <c r="C230" s="218" t="s">
        <v>409</v>
      </c>
      <c r="D230" s="218" t="s">
        <v>130</v>
      </c>
      <c r="E230" s="219" t="s">
        <v>410</v>
      </c>
      <c r="F230" s="220" t="s">
        <v>411</v>
      </c>
      <c r="G230" s="221" t="s">
        <v>244</v>
      </c>
      <c r="H230" s="222">
        <v>22.949000000000002</v>
      </c>
      <c r="I230" s="223"/>
      <c r="J230" s="224">
        <f>ROUND(I230*H230,2)</f>
        <v>0</v>
      </c>
      <c r="K230" s="220" t="s">
        <v>134</v>
      </c>
      <c r="L230" s="43"/>
      <c r="M230" s="225" t="s">
        <v>1</v>
      </c>
      <c r="N230" s="226" t="s">
        <v>44</v>
      </c>
      <c r="O230" s="90"/>
      <c r="P230" s="227">
        <f>O230*H230</f>
        <v>0</v>
      </c>
      <c r="Q230" s="227">
        <v>0.10100000000000001</v>
      </c>
      <c r="R230" s="227">
        <f>Q230*H230</f>
        <v>2.3178490000000003</v>
      </c>
      <c r="S230" s="227">
        <v>0</v>
      </c>
      <c r="T230" s="228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9" t="s">
        <v>135</v>
      </c>
      <c r="AT230" s="229" t="s">
        <v>130</v>
      </c>
      <c r="AU230" s="229" t="s">
        <v>89</v>
      </c>
      <c r="AY230" s="16" t="s">
        <v>127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6" t="s">
        <v>87</v>
      </c>
      <c r="BK230" s="230">
        <f>ROUND(I230*H230,2)</f>
        <v>0</v>
      </c>
      <c r="BL230" s="16" t="s">
        <v>135</v>
      </c>
      <c r="BM230" s="229" t="s">
        <v>412</v>
      </c>
    </row>
    <row r="231" s="2" customFormat="1">
      <c r="A231" s="37"/>
      <c r="B231" s="38"/>
      <c r="C231" s="39"/>
      <c r="D231" s="231" t="s">
        <v>137</v>
      </c>
      <c r="E231" s="39"/>
      <c r="F231" s="232" t="s">
        <v>413</v>
      </c>
      <c r="G231" s="39"/>
      <c r="H231" s="39"/>
      <c r="I231" s="233"/>
      <c r="J231" s="39"/>
      <c r="K231" s="39"/>
      <c r="L231" s="43"/>
      <c r="M231" s="234"/>
      <c r="N231" s="235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137</v>
      </c>
      <c r="AU231" s="16" t="s">
        <v>89</v>
      </c>
    </row>
    <row r="232" s="13" customFormat="1">
      <c r="A232" s="13"/>
      <c r="B232" s="236"/>
      <c r="C232" s="237"/>
      <c r="D232" s="231" t="s">
        <v>139</v>
      </c>
      <c r="E232" s="238" t="s">
        <v>180</v>
      </c>
      <c r="F232" s="239" t="s">
        <v>181</v>
      </c>
      <c r="G232" s="237"/>
      <c r="H232" s="240">
        <v>22.949000000000002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139</v>
      </c>
      <c r="AU232" s="246" t="s">
        <v>89</v>
      </c>
      <c r="AV232" s="13" t="s">
        <v>89</v>
      </c>
      <c r="AW232" s="13" t="s">
        <v>36</v>
      </c>
      <c r="AX232" s="13" t="s">
        <v>87</v>
      </c>
      <c r="AY232" s="246" t="s">
        <v>127</v>
      </c>
    </row>
    <row r="233" s="2" customFormat="1" ht="16.5" customHeight="1">
      <c r="A233" s="37"/>
      <c r="B233" s="38"/>
      <c r="C233" s="262" t="s">
        <v>414</v>
      </c>
      <c r="D233" s="262" t="s">
        <v>314</v>
      </c>
      <c r="E233" s="263" t="s">
        <v>415</v>
      </c>
      <c r="F233" s="264" t="s">
        <v>416</v>
      </c>
      <c r="G233" s="265" t="s">
        <v>244</v>
      </c>
      <c r="H233" s="266">
        <v>23.408000000000001</v>
      </c>
      <c r="I233" s="267"/>
      <c r="J233" s="268">
        <f>ROUND(I233*H233,2)</f>
        <v>0</v>
      </c>
      <c r="K233" s="264" t="s">
        <v>134</v>
      </c>
      <c r="L233" s="269"/>
      <c r="M233" s="270" t="s">
        <v>1</v>
      </c>
      <c r="N233" s="271" t="s">
        <v>44</v>
      </c>
      <c r="O233" s="90"/>
      <c r="P233" s="227">
        <f>O233*H233</f>
        <v>0</v>
      </c>
      <c r="Q233" s="227">
        <v>0.13500000000000001</v>
      </c>
      <c r="R233" s="227">
        <f>Q233*H233</f>
        <v>3.1600800000000002</v>
      </c>
      <c r="S233" s="227">
        <v>0</v>
      </c>
      <c r="T233" s="22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9" t="s">
        <v>143</v>
      </c>
      <c r="AT233" s="229" t="s">
        <v>314</v>
      </c>
      <c r="AU233" s="229" t="s">
        <v>89</v>
      </c>
      <c r="AY233" s="16" t="s">
        <v>127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6" t="s">
        <v>87</v>
      </c>
      <c r="BK233" s="230">
        <f>ROUND(I233*H233,2)</f>
        <v>0</v>
      </c>
      <c r="BL233" s="16" t="s">
        <v>135</v>
      </c>
      <c r="BM233" s="229" t="s">
        <v>417</v>
      </c>
    </row>
    <row r="234" s="2" customFormat="1">
      <c r="A234" s="37"/>
      <c r="B234" s="38"/>
      <c r="C234" s="39"/>
      <c r="D234" s="231" t="s">
        <v>137</v>
      </c>
      <c r="E234" s="39"/>
      <c r="F234" s="232" t="s">
        <v>416</v>
      </c>
      <c r="G234" s="39"/>
      <c r="H234" s="39"/>
      <c r="I234" s="233"/>
      <c r="J234" s="39"/>
      <c r="K234" s="39"/>
      <c r="L234" s="43"/>
      <c r="M234" s="234"/>
      <c r="N234" s="235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137</v>
      </c>
      <c r="AU234" s="16" t="s">
        <v>89</v>
      </c>
    </row>
    <row r="235" s="13" customFormat="1">
      <c r="A235" s="13"/>
      <c r="B235" s="236"/>
      <c r="C235" s="237"/>
      <c r="D235" s="231" t="s">
        <v>139</v>
      </c>
      <c r="E235" s="238" t="s">
        <v>1</v>
      </c>
      <c r="F235" s="239" t="s">
        <v>418</v>
      </c>
      <c r="G235" s="237"/>
      <c r="H235" s="240">
        <v>23.408000000000001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139</v>
      </c>
      <c r="AU235" s="246" t="s">
        <v>89</v>
      </c>
      <c r="AV235" s="13" t="s">
        <v>89</v>
      </c>
      <c r="AW235" s="13" t="s">
        <v>36</v>
      </c>
      <c r="AX235" s="13" t="s">
        <v>87</v>
      </c>
      <c r="AY235" s="246" t="s">
        <v>127</v>
      </c>
    </row>
    <row r="236" s="2" customFormat="1" ht="37.8" customHeight="1">
      <c r="A236" s="37"/>
      <c r="B236" s="38"/>
      <c r="C236" s="218" t="s">
        <v>419</v>
      </c>
      <c r="D236" s="218" t="s">
        <v>130</v>
      </c>
      <c r="E236" s="219" t="s">
        <v>420</v>
      </c>
      <c r="F236" s="220" t="s">
        <v>421</v>
      </c>
      <c r="G236" s="221" t="s">
        <v>244</v>
      </c>
      <c r="H236" s="222">
        <v>85.558999999999998</v>
      </c>
      <c r="I236" s="223"/>
      <c r="J236" s="224">
        <f>ROUND(I236*H236,2)</f>
        <v>0</v>
      </c>
      <c r="K236" s="220" t="s">
        <v>134</v>
      </c>
      <c r="L236" s="43"/>
      <c r="M236" s="225" t="s">
        <v>1</v>
      </c>
      <c r="N236" s="226" t="s">
        <v>44</v>
      </c>
      <c r="O236" s="90"/>
      <c r="P236" s="227">
        <f>O236*H236</f>
        <v>0</v>
      </c>
      <c r="Q236" s="227">
        <v>0.14610000000000001</v>
      </c>
      <c r="R236" s="227">
        <f>Q236*H236</f>
        <v>12.5001699</v>
      </c>
      <c r="S236" s="227">
        <v>0</v>
      </c>
      <c r="T236" s="228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9" t="s">
        <v>135</v>
      </c>
      <c r="AT236" s="229" t="s">
        <v>130</v>
      </c>
      <c r="AU236" s="229" t="s">
        <v>89</v>
      </c>
      <c r="AY236" s="16" t="s">
        <v>127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6" t="s">
        <v>87</v>
      </c>
      <c r="BK236" s="230">
        <f>ROUND(I236*H236,2)</f>
        <v>0</v>
      </c>
      <c r="BL236" s="16" t="s">
        <v>135</v>
      </c>
      <c r="BM236" s="229" t="s">
        <v>422</v>
      </c>
    </row>
    <row r="237" s="2" customFormat="1">
      <c r="A237" s="37"/>
      <c r="B237" s="38"/>
      <c r="C237" s="39"/>
      <c r="D237" s="231" t="s">
        <v>137</v>
      </c>
      <c r="E237" s="39"/>
      <c r="F237" s="232" t="s">
        <v>423</v>
      </c>
      <c r="G237" s="39"/>
      <c r="H237" s="39"/>
      <c r="I237" s="233"/>
      <c r="J237" s="39"/>
      <c r="K237" s="39"/>
      <c r="L237" s="43"/>
      <c r="M237" s="234"/>
      <c r="N237" s="235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137</v>
      </c>
      <c r="AU237" s="16" t="s">
        <v>89</v>
      </c>
    </row>
    <row r="238" s="13" customFormat="1">
      <c r="A238" s="13"/>
      <c r="B238" s="236"/>
      <c r="C238" s="237"/>
      <c r="D238" s="231" t="s">
        <v>139</v>
      </c>
      <c r="E238" s="238" t="s">
        <v>204</v>
      </c>
      <c r="F238" s="239" t="s">
        <v>424</v>
      </c>
      <c r="G238" s="237"/>
      <c r="H238" s="240">
        <v>85.558999999999998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139</v>
      </c>
      <c r="AU238" s="246" t="s">
        <v>89</v>
      </c>
      <c r="AV238" s="13" t="s">
        <v>89</v>
      </c>
      <c r="AW238" s="13" t="s">
        <v>36</v>
      </c>
      <c r="AX238" s="13" t="s">
        <v>87</v>
      </c>
      <c r="AY238" s="246" t="s">
        <v>127</v>
      </c>
    </row>
    <row r="239" s="2" customFormat="1" ht="21.75" customHeight="1">
      <c r="A239" s="37"/>
      <c r="B239" s="38"/>
      <c r="C239" s="262" t="s">
        <v>425</v>
      </c>
      <c r="D239" s="262" t="s">
        <v>314</v>
      </c>
      <c r="E239" s="263" t="s">
        <v>426</v>
      </c>
      <c r="F239" s="264" t="s">
        <v>427</v>
      </c>
      <c r="G239" s="265" t="s">
        <v>244</v>
      </c>
      <c r="H239" s="266">
        <v>87.269999999999996</v>
      </c>
      <c r="I239" s="267"/>
      <c r="J239" s="268">
        <f>ROUND(I239*H239,2)</f>
        <v>0</v>
      </c>
      <c r="K239" s="264" t="s">
        <v>428</v>
      </c>
      <c r="L239" s="269"/>
      <c r="M239" s="270" t="s">
        <v>1</v>
      </c>
      <c r="N239" s="271" t="s">
        <v>44</v>
      </c>
      <c r="O239" s="90"/>
      <c r="P239" s="227">
        <f>O239*H239</f>
        <v>0</v>
      </c>
      <c r="Q239" s="227">
        <v>0.088900000000000007</v>
      </c>
      <c r="R239" s="227">
        <f>Q239*H239</f>
        <v>7.7583030000000006</v>
      </c>
      <c r="S239" s="227">
        <v>0</v>
      </c>
      <c r="T239" s="22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9" t="s">
        <v>143</v>
      </c>
      <c r="AT239" s="229" t="s">
        <v>314</v>
      </c>
      <c r="AU239" s="229" t="s">
        <v>89</v>
      </c>
      <c r="AY239" s="16" t="s">
        <v>127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6" t="s">
        <v>87</v>
      </c>
      <c r="BK239" s="230">
        <f>ROUND(I239*H239,2)</f>
        <v>0</v>
      </c>
      <c r="BL239" s="16" t="s">
        <v>135</v>
      </c>
      <c r="BM239" s="229" t="s">
        <v>429</v>
      </c>
    </row>
    <row r="240" s="2" customFormat="1">
      <c r="A240" s="37"/>
      <c r="B240" s="38"/>
      <c r="C240" s="39"/>
      <c r="D240" s="231" t="s">
        <v>137</v>
      </c>
      <c r="E240" s="39"/>
      <c r="F240" s="232" t="s">
        <v>384</v>
      </c>
      <c r="G240" s="39"/>
      <c r="H240" s="39"/>
      <c r="I240" s="233"/>
      <c r="J240" s="39"/>
      <c r="K240" s="39"/>
      <c r="L240" s="43"/>
      <c r="M240" s="234"/>
      <c r="N240" s="235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137</v>
      </c>
      <c r="AU240" s="16" t="s">
        <v>89</v>
      </c>
    </row>
    <row r="241" s="13" customFormat="1">
      <c r="A241" s="13"/>
      <c r="B241" s="236"/>
      <c r="C241" s="237"/>
      <c r="D241" s="231" t="s">
        <v>139</v>
      </c>
      <c r="E241" s="238" t="s">
        <v>1</v>
      </c>
      <c r="F241" s="239" t="s">
        <v>430</v>
      </c>
      <c r="G241" s="237"/>
      <c r="H241" s="240">
        <v>87.269999999999996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139</v>
      </c>
      <c r="AU241" s="246" t="s">
        <v>89</v>
      </c>
      <c r="AV241" s="13" t="s">
        <v>89</v>
      </c>
      <c r="AW241" s="13" t="s">
        <v>36</v>
      </c>
      <c r="AX241" s="13" t="s">
        <v>87</v>
      </c>
      <c r="AY241" s="246" t="s">
        <v>127</v>
      </c>
    </row>
    <row r="242" s="12" customFormat="1" ht="22.8" customHeight="1">
      <c r="A242" s="12"/>
      <c r="B242" s="202"/>
      <c r="C242" s="203"/>
      <c r="D242" s="204" t="s">
        <v>78</v>
      </c>
      <c r="E242" s="216" t="s">
        <v>101</v>
      </c>
      <c r="F242" s="216" t="s">
        <v>431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SUM(P243:P248)</f>
        <v>0</v>
      </c>
      <c r="Q242" s="210"/>
      <c r="R242" s="211">
        <f>SUM(R243:R248)</f>
        <v>1.9377807</v>
      </c>
      <c r="S242" s="210"/>
      <c r="T242" s="212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87</v>
      </c>
      <c r="AT242" s="214" t="s">
        <v>78</v>
      </c>
      <c r="AU242" s="214" t="s">
        <v>87</v>
      </c>
      <c r="AY242" s="213" t="s">
        <v>127</v>
      </c>
      <c r="BK242" s="215">
        <f>SUM(BK243:BK248)</f>
        <v>0</v>
      </c>
    </row>
    <row r="243" s="2" customFormat="1" ht="16.5" customHeight="1">
      <c r="A243" s="37"/>
      <c r="B243" s="38"/>
      <c r="C243" s="218" t="s">
        <v>432</v>
      </c>
      <c r="D243" s="218" t="s">
        <v>130</v>
      </c>
      <c r="E243" s="219" t="s">
        <v>433</v>
      </c>
      <c r="F243" s="220" t="s">
        <v>434</v>
      </c>
      <c r="G243" s="221" t="s">
        <v>244</v>
      </c>
      <c r="H243" s="222">
        <v>27.285</v>
      </c>
      <c r="I243" s="223"/>
      <c r="J243" s="224">
        <f>ROUND(I243*H243,2)</f>
        <v>0</v>
      </c>
      <c r="K243" s="220" t="s">
        <v>134</v>
      </c>
      <c r="L243" s="43"/>
      <c r="M243" s="225" t="s">
        <v>1</v>
      </c>
      <c r="N243" s="226" t="s">
        <v>44</v>
      </c>
      <c r="O243" s="90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9" t="s">
        <v>135</v>
      </c>
      <c r="AT243" s="229" t="s">
        <v>130</v>
      </c>
      <c r="AU243" s="229" t="s">
        <v>89</v>
      </c>
      <c r="AY243" s="16" t="s">
        <v>127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6" t="s">
        <v>87</v>
      </c>
      <c r="BK243" s="230">
        <f>ROUND(I243*H243,2)</f>
        <v>0</v>
      </c>
      <c r="BL243" s="16" t="s">
        <v>135</v>
      </c>
      <c r="BM243" s="229" t="s">
        <v>435</v>
      </c>
    </row>
    <row r="244" s="2" customFormat="1">
      <c r="A244" s="37"/>
      <c r="B244" s="38"/>
      <c r="C244" s="39"/>
      <c r="D244" s="231" t="s">
        <v>137</v>
      </c>
      <c r="E244" s="39"/>
      <c r="F244" s="232" t="s">
        <v>436</v>
      </c>
      <c r="G244" s="39"/>
      <c r="H244" s="39"/>
      <c r="I244" s="233"/>
      <c r="J244" s="39"/>
      <c r="K244" s="39"/>
      <c r="L244" s="43"/>
      <c r="M244" s="234"/>
      <c r="N244" s="235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137</v>
      </c>
      <c r="AU244" s="16" t="s">
        <v>89</v>
      </c>
    </row>
    <row r="245" s="13" customFormat="1">
      <c r="A245" s="13"/>
      <c r="B245" s="236"/>
      <c r="C245" s="237"/>
      <c r="D245" s="231" t="s">
        <v>139</v>
      </c>
      <c r="E245" s="238" t="s">
        <v>1</v>
      </c>
      <c r="F245" s="239" t="s">
        <v>224</v>
      </c>
      <c r="G245" s="237"/>
      <c r="H245" s="240">
        <v>27.285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139</v>
      </c>
      <c r="AU245" s="246" t="s">
        <v>89</v>
      </c>
      <c r="AV245" s="13" t="s">
        <v>89</v>
      </c>
      <c r="AW245" s="13" t="s">
        <v>36</v>
      </c>
      <c r="AX245" s="13" t="s">
        <v>87</v>
      </c>
      <c r="AY245" s="246" t="s">
        <v>127</v>
      </c>
    </row>
    <row r="246" s="2" customFormat="1" ht="24.15" customHeight="1">
      <c r="A246" s="37"/>
      <c r="B246" s="38"/>
      <c r="C246" s="218" t="s">
        <v>437</v>
      </c>
      <c r="D246" s="218" t="s">
        <v>130</v>
      </c>
      <c r="E246" s="219" t="s">
        <v>438</v>
      </c>
      <c r="F246" s="220" t="s">
        <v>439</v>
      </c>
      <c r="G246" s="221" t="s">
        <v>244</v>
      </c>
      <c r="H246" s="222">
        <v>27.285</v>
      </c>
      <c r="I246" s="223"/>
      <c r="J246" s="224">
        <f>ROUND(I246*H246,2)</f>
        <v>0</v>
      </c>
      <c r="K246" s="220" t="s">
        <v>134</v>
      </c>
      <c r="L246" s="43"/>
      <c r="M246" s="225" t="s">
        <v>1</v>
      </c>
      <c r="N246" s="226" t="s">
        <v>44</v>
      </c>
      <c r="O246" s="90"/>
      <c r="P246" s="227">
        <f>O246*H246</f>
        <v>0</v>
      </c>
      <c r="Q246" s="227">
        <v>0.07102</v>
      </c>
      <c r="R246" s="227">
        <f>Q246*H246</f>
        <v>1.9377807</v>
      </c>
      <c r="S246" s="227">
        <v>0</v>
      </c>
      <c r="T246" s="22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9" t="s">
        <v>135</v>
      </c>
      <c r="AT246" s="229" t="s">
        <v>130</v>
      </c>
      <c r="AU246" s="229" t="s">
        <v>89</v>
      </c>
      <c r="AY246" s="16" t="s">
        <v>127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6" t="s">
        <v>87</v>
      </c>
      <c r="BK246" s="230">
        <f>ROUND(I246*H246,2)</f>
        <v>0</v>
      </c>
      <c r="BL246" s="16" t="s">
        <v>135</v>
      </c>
      <c r="BM246" s="229" t="s">
        <v>440</v>
      </c>
    </row>
    <row r="247" s="2" customFormat="1">
      <c r="A247" s="37"/>
      <c r="B247" s="38"/>
      <c r="C247" s="39"/>
      <c r="D247" s="231" t="s">
        <v>137</v>
      </c>
      <c r="E247" s="39"/>
      <c r="F247" s="232" t="s">
        <v>441</v>
      </c>
      <c r="G247" s="39"/>
      <c r="H247" s="39"/>
      <c r="I247" s="233"/>
      <c r="J247" s="39"/>
      <c r="K247" s="39"/>
      <c r="L247" s="43"/>
      <c r="M247" s="234"/>
      <c r="N247" s="235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137</v>
      </c>
      <c r="AU247" s="16" t="s">
        <v>89</v>
      </c>
    </row>
    <row r="248" s="13" customFormat="1">
      <c r="A248" s="13"/>
      <c r="B248" s="236"/>
      <c r="C248" s="237"/>
      <c r="D248" s="231" t="s">
        <v>139</v>
      </c>
      <c r="E248" s="238" t="s">
        <v>1</v>
      </c>
      <c r="F248" s="239" t="s">
        <v>224</v>
      </c>
      <c r="G248" s="237"/>
      <c r="H248" s="240">
        <v>27.285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139</v>
      </c>
      <c r="AU248" s="246" t="s">
        <v>89</v>
      </c>
      <c r="AV248" s="13" t="s">
        <v>89</v>
      </c>
      <c r="AW248" s="13" t="s">
        <v>36</v>
      </c>
      <c r="AX248" s="13" t="s">
        <v>87</v>
      </c>
      <c r="AY248" s="246" t="s">
        <v>127</v>
      </c>
    </row>
    <row r="249" s="12" customFormat="1" ht="22.8" customHeight="1">
      <c r="A249" s="12"/>
      <c r="B249" s="202"/>
      <c r="C249" s="203"/>
      <c r="D249" s="204" t="s">
        <v>78</v>
      </c>
      <c r="E249" s="216" t="s">
        <v>143</v>
      </c>
      <c r="F249" s="216" t="s">
        <v>442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SUM(P250:P298)</f>
        <v>0</v>
      </c>
      <c r="Q249" s="210"/>
      <c r="R249" s="211">
        <f>SUM(R250:R298)</f>
        <v>4.0394138000000002</v>
      </c>
      <c r="S249" s="210"/>
      <c r="T249" s="212">
        <f>SUM(T250:T298)</f>
        <v>5.5206400000000002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87</v>
      </c>
      <c r="AT249" s="214" t="s">
        <v>78</v>
      </c>
      <c r="AU249" s="214" t="s">
        <v>87</v>
      </c>
      <c r="AY249" s="213" t="s">
        <v>127</v>
      </c>
      <c r="BK249" s="215">
        <f>SUM(BK250:BK298)</f>
        <v>0</v>
      </c>
    </row>
    <row r="250" s="2" customFormat="1" ht="24.15" customHeight="1">
      <c r="A250" s="37"/>
      <c r="B250" s="38"/>
      <c r="C250" s="218" t="s">
        <v>443</v>
      </c>
      <c r="D250" s="218" t="s">
        <v>130</v>
      </c>
      <c r="E250" s="219" t="s">
        <v>444</v>
      </c>
      <c r="F250" s="220" t="s">
        <v>445</v>
      </c>
      <c r="G250" s="221" t="s">
        <v>267</v>
      </c>
      <c r="H250" s="222">
        <v>5</v>
      </c>
      <c r="I250" s="223"/>
      <c r="J250" s="224">
        <f>ROUND(I250*H250,2)</f>
        <v>0</v>
      </c>
      <c r="K250" s="220" t="s">
        <v>134</v>
      </c>
      <c r="L250" s="43"/>
      <c r="M250" s="225" t="s">
        <v>1</v>
      </c>
      <c r="N250" s="226" t="s">
        <v>44</v>
      </c>
      <c r="O250" s="90"/>
      <c r="P250" s="227">
        <f>O250*H250</f>
        <v>0</v>
      </c>
      <c r="Q250" s="227">
        <v>0.0027599999999999999</v>
      </c>
      <c r="R250" s="227">
        <f>Q250*H250</f>
        <v>0.0138</v>
      </c>
      <c r="S250" s="227">
        <v>0</v>
      </c>
      <c r="T250" s="22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9" t="s">
        <v>135</v>
      </c>
      <c r="AT250" s="229" t="s">
        <v>130</v>
      </c>
      <c r="AU250" s="229" t="s">
        <v>89</v>
      </c>
      <c r="AY250" s="16" t="s">
        <v>127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6" t="s">
        <v>87</v>
      </c>
      <c r="BK250" s="230">
        <f>ROUND(I250*H250,2)</f>
        <v>0</v>
      </c>
      <c r="BL250" s="16" t="s">
        <v>135</v>
      </c>
      <c r="BM250" s="229" t="s">
        <v>446</v>
      </c>
    </row>
    <row r="251" s="2" customFormat="1">
      <c r="A251" s="37"/>
      <c r="B251" s="38"/>
      <c r="C251" s="39"/>
      <c r="D251" s="231" t="s">
        <v>137</v>
      </c>
      <c r="E251" s="39"/>
      <c r="F251" s="232" t="s">
        <v>447</v>
      </c>
      <c r="G251" s="39"/>
      <c r="H251" s="39"/>
      <c r="I251" s="233"/>
      <c r="J251" s="39"/>
      <c r="K251" s="39"/>
      <c r="L251" s="43"/>
      <c r="M251" s="234"/>
      <c r="N251" s="235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137</v>
      </c>
      <c r="AU251" s="16" t="s">
        <v>89</v>
      </c>
    </row>
    <row r="252" s="13" customFormat="1">
      <c r="A252" s="13"/>
      <c r="B252" s="236"/>
      <c r="C252" s="237"/>
      <c r="D252" s="231" t="s">
        <v>139</v>
      </c>
      <c r="E252" s="238" t="s">
        <v>170</v>
      </c>
      <c r="F252" s="239" t="s">
        <v>448</v>
      </c>
      <c r="G252" s="237"/>
      <c r="H252" s="240">
        <v>5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139</v>
      </c>
      <c r="AU252" s="246" t="s">
        <v>89</v>
      </c>
      <c r="AV252" s="13" t="s">
        <v>89</v>
      </c>
      <c r="AW252" s="13" t="s">
        <v>36</v>
      </c>
      <c r="AX252" s="13" t="s">
        <v>87</v>
      </c>
      <c r="AY252" s="246" t="s">
        <v>127</v>
      </c>
    </row>
    <row r="253" s="2" customFormat="1" ht="33" customHeight="1">
      <c r="A253" s="37"/>
      <c r="B253" s="38"/>
      <c r="C253" s="218" t="s">
        <v>449</v>
      </c>
      <c r="D253" s="218" t="s">
        <v>130</v>
      </c>
      <c r="E253" s="219" t="s">
        <v>450</v>
      </c>
      <c r="F253" s="220" t="s">
        <v>451</v>
      </c>
      <c r="G253" s="221" t="s">
        <v>133</v>
      </c>
      <c r="H253" s="222">
        <v>8</v>
      </c>
      <c r="I253" s="223"/>
      <c r="J253" s="224">
        <f>ROUND(I253*H253,2)</f>
        <v>0</v>
      </c>
      <c r="K253" s="220" t="s">
        <v>134</v>
      </c>
      <c r="L253" s="43"/>
      <c r="M253" s="225" t="s">
        <v>1</v>
      </c>
      <c r="N253" s="226" t="s">
        <v>44</v>
      </c>
      <c r="O253" s="90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9" t="s">
        <v>135</v>
      </c>
      <c r="AT253" s="229" t="s">
        <v>130</v>
      </c>
      <c r="AU253" s="229" t="s">
        <v>89</v>
      </c>
      <c r="AY253" s="16" t="s">
        <v>127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6" t="s">
        <v>87</v>
      </c>
      <c r="BK253" s="230">
        <f>ROUND(I253*H253,2)</f>
        <v>0</v>
      </c>
      <c r="BL253" s="16" t="s">
        <v>135</v>
      </c>
      <c r="BM253" s="229" t="s">
        <v>452</v>
      </c>
    </row>
    <row r="254" s="2" customFormat="1">
      <c r="A254" s="37"/>
      <c r="B254" s="38"/>
      <c r="C254" s="39"/>
      <c r="D254" s="231" t="s">
        <v>137</v>
      </c>
      <c r="E254" s="39"/>
      <c r="F254" s="232" t="s">
        <v>453</v>
      </c>
      <c r="G254" s="39"/>
      <c r="H254" s="39"/>
      <c r="I254" s="233"/>
      <c r="J254" s="39"/>
      <c r="K254" s="39"/>
      <c r="L254" s="43"/>
      <c r="M254" s="234"/>
      <c r="N254" s="235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137</v>
      </c>
      <c r="AU254" s="16" t="s">
        <v>89</v>
      </c>
    </row>
    <row r="255" s="2" customFormat="1" ht="16.5" customHeight="1">
      <c r="A255" s="37"/>
      <c r="B255" s="38"/>
      <c r="C255" s="262" t="s">
        <v>454</v>
      </c>
      <c r="D255" s="262" t="s">
        <v>314</v>
      </c>
      <c r="E255" s="263" t="s">
        <v>455</v>
      </c>
      <c r="F255" s="264" t="s">
        <v>456</v>
      </c>
      <c r="G255" s="265" t="s">
        <v>133</v>
      </c>
      <c r="H255" s="266">
        <v>2</v>
      </c>
      <c r="I255" s="267"/>
      <c r="J255" s="268">
        <f>ROUND(I255*H255,2)</f>
        <v>0</v>
      </c>
      <c r="K255" s="264" t="s">
        <v>134</v>
      </c>
      <c r="L255" s="269"/>
      <c r="M255" s="270" t="s">
        <v>1</v>
      </c>
      <c r="N255" s="271" t="s">
        <v>44</v>
      </c>
      <c r="O255" s="90"/>
      <c r="P255" s="227">
        <f>O255*H255</f>
        <v>0</v>
      </c>
      <c r="Q255" s="227">
        <v>0.00054000000000000001</v>
      </c>
      <c r="R255" s="227">
        <f>Q255*H255</f>
        <v>0.00108</v>
      </c>
      <c r="S255" s="227">
        <v>0</v>
      </c>
      <c r="T255" s="228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9" t="s">
        <v>143</v>
      </c>
      <c r="AT255" s="229" t="s">
        <v>314</v>
      </c>
      <c r="AU255" s="229" t="s">
        <v>89</v>
      </c>
      <c r="AY255" s="16" t="s">
        <v>127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6" t="s">
        <v>87</v>
      </c>
      <c r="BK255" s="230">
        <f>ROUND(I255*H255,2)</f>
        <v>0</v>
      </c>
      <c r="BL255" s="16" t="s">
        <v>135</v>
      </c>
      <c r="BM255" s="229" t="s">
        <v>457</v>
      </c>
    </row>
    <row r="256" s="2" customFormat="1">
      <c r="A256" s="37"/>
      <c r="B256" s="38"/>
      <c r="C256" s="39"/>
      <c r="D256" s="231" t="s">
        <v>137</v>
      </c>
      <c r="E256" s="39"/>
      <c r="F256" s="232" t="s">
        <v>456</v>
      </c>
      <c r="G256" s="39"/>
      <c r="H256" s="39"/>
      <c r="I256" s="233"/>
      <c r="J256" s="39"/>
      <c r="K256" s="39"/>
      <c r="L256" s="43"/>
      <c r="M256" s="234"/>
      <c r="N256" s="235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137</v>
      </c>
      <c r="AU256" s="16" t="s">
        <v>89</v>
      </c>
    </row>
    <row r="257" s="13" customFormat="1">
      <c r="A257" s="13"/>
      <c r="B257" s="236"/>
      <c r="C257" s="237"/>
      <c r="D257" s="231" t="s">
        <v>139</v>
      </c>
      <c r="E257" s="238" t="s">
        <v>1</v>
      </c>
      <c r="F257" s="239" t="s">
        <v>179</v>
      </c>
      <c r="G257" s="237"/>
      <c r="H257" s="240">
        <v>2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139</v>
      </c>
      <c r="AU257" s="246" t="s">
        <v>89</v>
      </c>
      <c r="AV257" s="13" t="s">
        <v>89</v>
      </c>
      <c r="AW257" s="13" t="s">
        <v>36</v>
      </c>
      <c r="AX257" s="13" t="s">
        <v>87</v>
      </c>
      <c r="AY257" s="246" t="s">
        <v>127</v>
      </c>
    </row>
    <row r="258" s="2" customFormat="1" ht="16.5" customHeight="1">
      <c r="A258" s="37"/>
      <c r="B258" s="38"/>
      <c r="C258" s="262" t="s">
        <v>458</v>
      </c>
      <c r="D258" s="262" t="s">
        <v>314</v>
      </c>
      <c r="E258" s="263" t="s">
        <v>459</v>
      </c>
      <c r="F258" s="264" t="s">
        <v>460</v>
      </c>
      <c r="G258" s="265" t="s">
        <v>133</v>
      </c>
      <c r="H258" s="266">
        <v>6</v>
      </c>
      <c r="I258" s="267"/>
      <c r="J258" s="268">
        <f>ROUND(I258*H258,2)</f>
        <v>0</v>
      </c>
      <c r="K258" s="264" t="s">
        <v>134</v>
      </c>
      <c r="L258" s="269"/>
      <c r="M258" s="270" t="s">
        <v>1</v>
      </c>
      <c r="N258" s="271" t="s">
        <v>44</v>
      </c>
      <c r="O258" s="90"/>
      <c r="P258" s="227">
        <f>O258*H258</f>
        <v>0</v>
      </c>
      <c r="Q258" s="227">
        <v>0.00064999999999999997</v>
      </c>
      <c r="R258" s="227">
        <f>Q258*H258</f>
        <v>0.0038999999999999998</v>
      </c>
      <c r="S258" s="227">
        <v>0</v>
      </c>
      <c r="T258" s="228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9" t="s">
        <v>143</v>
      </c>
      <c r="AT258" s="229" t="s">
        <v>314</v>
      </c>
      <c r="AU258" s="229" t="s">
        <v>89</v>
      </c>
      <c r="AY258" s="16" t="s">
        <v>127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6" t="s">
        <v>87</v>
      </c>
      <c r="BK258" s="230">
        <f>ROUND(I258*H258,2)</f>
        <v>0</v>
      </c>
      <c r="BL258" s="16" t="s">
        <v>135</v>
      </c>
      <c r="BM258" s="229" t="s">
        <v>461</v>
      </c>
    </row>
    <row r="259" s="2" customFormat="1">
      <c r="A259" s="37"/>
      <c r="B259" s="38"/>
      <c r="C259" s="39"/>
      <c r="D259" s="231" t="s">
        <v>137</v>
      </c>
      <c r="E259" s="39"/>
      <c r="F259" s="232" t="s">
        <v>460</v>
      </c>
      <c r="G259" s="39"/>
      <c r="H259" s="39"/>
      <c r="I259" s="233"/>
      <c r="J259" s="39"/>
      <c r="K259" s="39"/>
      <c r="L259" s="43"/>
      <c r="M259" s="234"/>
      <c r="N259" s="235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137</v>
      </c>
      <c r="AU259" s="16" t="s">
        <v>89</v>
      </c>
    </row>
    <row r="260" s="13" customFormat="1">
      <c r="A260" s="13"/>
      <c r="B260" s="236"/>
      <c r="C260" s="237"/>
      <c r="D260" s="231" t="s">
        <v>139</v>
      </c>
      <c r="E260" s="238" t="s">
        <v>1</v>
      </c>
      <c r="F260" s="239" t="s">
        <v>462</v>
      </c>
      <c r="G260" s="237"/>
      <c r="H260" s="240">
        <v>6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139</v>
      </c>
      <c r="AU260" s="246" t="s">
        <v>89</v>
      </c>
      <c r="AV260" s="13" t="s">
        <v>89</v>
      </c>
      <c r="AW260" s="13" t="s">
        <v>36</v>
      </c>
      <c r="AX260" s="13" t="s">
        <v>87</v>
      </c>
      <c r="AY260" s="246" t="s">
        <v>127</v>
      </c>
    </row>
    <row r="261" s="2" customFormat="1" ht="24.15" customHeight="1">
      <c r="A261" s="37"/>
      <c r="B261" s="38"/>
      <c r="C261" s="218" t="s">
        <v>463</v>
      </c>
      <c r="D261" s="218" t="s">
        <v>130</v>
      </c>
      <c r="E261" s="219" t="s">
        <v>464</v>
      </c>
      <c r="F261" s="220" t="s">
        <v>465</v>
      </c>
      <c r="G261" s="221" t="s">
        <v>272</v>
      </c>
      <c r="H261" s="222">
        <v>1.792</v>
      </c>
      <c r="I261" s="223"/>
      <c r="J261" s="224">
        <f>ROUND(I261*H261,2)</f>
        <v>0</v>
      </c>
      <c r="K261" s="220" t="s">
        <v>134</v>
      </c>
      <c r="L261" s="43"/>
      <c r="M261" s="225" t="s">
        <v>1</v>
      </c>
      <c r="N261" s="226" t="s">
        <v>44</v>
      </c>
      <c r="O261" s="90"/>
      <c r="P261" s="227">
        <f>O261*H261</f>
        <v>0</v>
      </c>
      <c r="Q261" s="227">
        <v>0</v>
      </c>
      <c r="R261" s="227">
        <f>Q261*H261</f>
        <v>0</v>
      </c>
      <c r="S261" s="227">
        <v>1.9199999999999999</v>
      </c>
      <c r="T261" s="228">
        <f>S261*H261</f>
        <v>3.4406400000000001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9" t="s">
        <v>135</v>
      </c>
      <c r="AT261" s="229" t="s">
        <v>130</v>
      </c>
      <c r="AU261" s="229" t="s">
        <v>89</v>
      </c>
      <c r="AY261" s="16" t="s">
        <v>127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6" t="s">
        <v>87</v>
      </c>
      <c r="BK261" s="230">
        <f>ROUND(I261*H261,2)</f>
        <v>0</v>
      </c>
      <c r="BL261" s="16" t="s">
        <v>135</v>
      </c>
      <c r="BM261" s="229" t="s">
        <v>466</v>
      </c>
    </row>
    <row r="262" s="2" customFormat="1">
      <c r="A262" s="37"/>
      <c r="B262" s="38"/>
      <c r="C262" s="39"/>
      <c r="D262" s="231" t="s">
        <v>137</v>
      </c>
      <c r="E262" s="39"/>
      <c r="F262" s="232" t="s">
        <v>467</v>
      </c>
      <c r="G262" s="39"/>
      <c r="H262" s="39"/>
      <c r="I262" s="233"/>
      <c r="J262" s="39"/>
      <c r="K262" s="39"/>
      <c r="L262" s="43"/>
      <c r="M262" s="234"/>
      <c r="N262" s="235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137</v>
      </c>
      <c r="AU262" s="16" t="s">
        <v>89</v>
      </c>
    </row>
    <row r="263" s="13" customFormat="1">
      <c r="A263" s="13"/>
      <c r="B263" s="236"/>
      <c r="C263" s="237"/>
      <c r="D263" s="231" t="s">
        <v>139</v>
      </c>
      <c r="E263" s="238" t="s">
        <v>468</v>
      </c>
      <c r="F263" s="239" t="s">
        <v>469</v>
      </c>
      <c r="G263" s="237"/>
      <c r="H263" s="240">
        <v>1.792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139</v>
      </c>
      <c r="AU263" s="246" t="s">
        <v>89</v>
      </c>
      <c r="AV263" s="13" t="s">
        <v>89</v>
      </c>
      <c r="AW263" s="13" t="s">
        <v>36</v>
      </c>
      <c r="AX263" s="13" t="s">
        <v>87</v>
      </c>
      <c r="AY263" s="246" t="s">
        <v>127</v>
      </c>
    </row>
    <row r="264" s="2" customFormat="1" ht="24.15" customHeight="1">
      <c r="A264" s="37"/>
      <c r="B264" s="38"/>
      <c r="C264" s="218" t="s">
        <v>470</v>
      </c>
      <c r="D264" s="218" t="s">
        <v>130</v>
      </c>
      <c r="E264" s="219" t="s">
        <v>471</v>
      </c>
      <c r="F264" s="220" t="s">
        <v>472</v>
      </c>
      <c r="G264" s="221" t="s">
        <v>133</v>
      </c>
      <c r="H264" s="222">
        <v>2</v>
      </c>
      <c r="I264" s="223"/>
      <c r="J264" s="224">
        <f>ROUND(I264*H264,2)</f>
        <v>0</v>
      </c>
      <c r="K264" s="220" t="s">
        <v>134</v>
      </c>
      <c r="L264" s="43"/>
      <c r="M264" s="225" t="s">
        <v>1</v>
      </c>
      <c r="N264" s="226" t="s">
        <v>44</v>
      </c>
      <c r="O264" s="90"/>
      <c r="P264" s="227">
        <f>O264*H264</f>
        <v>0</v>
      </c>
      <c r="Q264" s="227">
        <v>0.12422</v>
      </c>
      <c r="R264" s="227">
        <f>Q264*H264</f>
        <v>0.24843999999999999</v>
      </c>
      <c r="S264" s="227">
        <v>0</v>
      </c>
      <c r="T264" s="228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9" t="s">
        <v>135</v>
      </c>
      <c r="AT264" s="229" t="s">
        <v>130</v>
      </c>
      <c r="AU264" s="229" t="s">
        <v>89</v>
      </c>
      <c r="AY264" s="16" t="s">
        <v>127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6" t="s">
        <v>87</v>
      </c>
      <c r="BK264" s="230">
        <f>ROUND(I264*H264,2)</f>
        <v>0</v>
      </c>
      <c r="BL264" s="16" t="s">
        <v>135</v>
      </c>
      <c r="BM264" s="229" t="s">
        <v>473</v>
      </c>
    </row>
    <row r="265" s="2" customFormat="1">
      <c r="A265" s="37"/>
      <c r="B265" s="38"/>
      <c r="C265" s="39"/>
      <c r="D265" s="231" t="s">
        <v>137</v>
      </c>
      <c r="E265" s="39"/>
      <c r="F265" s="232" t="s">
        <v>474</v>
      </c>
      <c r="G265" s="39"/>
      <c r="H265" s="39"/>
      <c r="I265" s="233"/>
      <c r="J265" s="39"/>
      <c r="K265" s="39"/>
      <c r="L265" s="43"/>
      <c r="M265" s="234"/>
      <c r="N265" s="235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137</v>
      </c>
      <c r="AU265" s="16" t="s">
        <v>89</v>
      </c>
    </row>
    <row r="266" s="13" customFormat="1">
      <c r="A266" s="13"/>
      <c r="B266" s="236"/>
      <c r="C266" s="237"/>
      <c r="D266" s="231" t="s">
        <v>139</v>
      </c>
      <c r="E266" s="238" t="s">
        <v>179</v>
      </c>
      <c r="F266" s="239" t="s">
        <v>89</v>
      </c>
      <c r="G266" s="237"/>
      <c r="H266" s="240">
        <v>2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139</v>
      </c>
      <c r="AU266" s="246" t="s">
        <v>89</v>
      </c>
      <c r="AV266" s="13" t="s">
        <v>89</v>
      </c>
      <c r="AW266" s="13" t="s">
        <v>36</v>
      </c>
      <c r="AX266" s="13" t="s">
        <v>87</v>
      </c>
      <c r="AY266" s="246" t="s">
        <v>127</v>
      </c>
    </row>
    <row r="267" s="2" customFormat="1" ht="21.75" customHeight="1">
      <c r="A267" s="37"/>
      <c r="B267" s="38"/>
      <c r="C267" s="262" t="s">
        <v>475</v>
      </c>
      <c r="D267" s="262" t="s">
        <v>314</v>
      </c>
      <c r="E267" s="263" t="s">
        <v>476</v>
      </c>
      <c r="F267" s="264" t="s">
        <v>477</v>
      </c>
      <c r="G267" s="265" t="s">
        <v>133</v>
      </c>
      <c r="H267" s="266">
        <v>2</v>
      </c>
      <c r="I267" s="267"/>
      <c r="J267" s="268">
        <f>ROUND(I267*H267,2)</f>
        <v>0</v>
      </c>
      <c r="K267" s="264" t="s">
        <v>134</v>
      </c>
      <c r="L267" s="269"/>
      <c r="M267" s="270" t="s">
        <v>1</v>
      </c>
      <c r="N267" s="271" t="s">
        <v>44</v>
      </c>
      <c r="O267" s="90"/>
      <c r="P267" s="227">
        <f>O267*H267</f>
        <v>0</v>
      </c>
      <c r="Q267" s="227">
        <v>0.067000000000000004</v>
      </c>
      <c r="R267" s="227">
        <f>Q267*H267</f>
        <v>0.13400000000000001</v>
      </c>
      <c r="S267" s="227">
        <v>0</v>
      </c>
      <c r="T267" s="228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9" t="s">
        <v>143</v>
      </c>
      <c r="AT267" s="229" t="s">
        <v>314</v>
      </c>
      <c r="AU267" s="229" t="s">
        <v>89</v>
      </c>
      <c r="AY267" s="16" t="s">
        <v>127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6" t="s">
        <v>87</v>
      </c>
      <c r="BK267" s="230">
        <f>ROUND(I267*H267,2)</f>
        <v>0</v>
      </c>
      <c r="BL267" s="16" t="s">
        <v>135</v>
      </c>
      <c r="BM267" s="229" t="s">
        <v>478</v>
      </c>
    </row>
    <row r="268" s="2" customFormat="1">
      <c r="A268" s="37"/>
      <c r="B268" s="38"/>
      <c r="C268" s="39"/>
      <c r="D268" s="231" t="s">
        <v>137</v>
      </c>
      <c r="E268" s="39"/>
      <c r="F268" s="232" t="s">
        <v>477</v>
      </c>
      <c r="G268" s="39"/>
      <c r="H268" s="39"/>
      <c r="I268" s="233"/>
      <c r="J268" s="39"/>
      <c r="K268" s="39"/>
      <c r="L268" s="43"/>
      <c r="M268" s="234"/>
      <c r="N268" s="235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137</v>
      </c>
      <c r="AU268" s="16" t="s">
        <v>89</v>
      </c>
    </row>
    <row r="269" s="13" customFormat="1">
      <c r="A269" s="13"/>
      <c r="B269" s="236"/>
      <c r="C269" s="237"/>
      <c r="D269" s="231" t="s">
        <v>139</v>
      </c>
      <c r="E269" s="238" t="s">
        <v>1</v>
      </c>
      <c r="F269" s="239" t="s">
        <v>179</v>
      </c>
      <c r="G269" s="237"/>
      <c r="H269" s="240">
        <v>2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139</v>
      </c>
      <c r="AU269" s="246" t="s">
        <v>89</v>
      </c>
      <c r="AV269" s="13" t="s">
        <v>89</v>
      </c>
      <c r="AW269" s="13" t="s">
        <v>36</v>
      </c>
      <c r="AX269" s="13" t="s">
        <v>87</v>
      </c>
      <c r="AY269" s="246" t="s">
        <v>127</v>
      </c>
    </row>
    <row r="270" s="2" customFormat="1" ht="24.15" customHeight="1">
      <c r="A270" s="37"/>
      <c r="B270" s="38"/>
      <c r="C270" s="218" t="s">
        <v>479</v>
      </c>
      <c r="D270" s="218" t="s">
        <v>130</v>
      </c>
      <c r="E270" s="219" t="s">
        <v>480</v>
      </c>
      <c r="F270" s="220" t="s">
        <v>481</v>
      </c>
      <c r="G270" s="221" t="s">
        <v>133</v>
      </c>
      <c r="H270" s="222">
        <v>2</v>
      </c>
      <c r="I270" s="223"/>
      <c r="J270" s="224">
        <f>ROUND(I270*H270,2)</f>
        <v>0</v>
      </c>
      <c r="K270" s="220" t="s">
        <v>134</v>
      </c>
      <c r="L270" s="43"/>
      <c r="M270" s="225" t="s">
        <v>1</v>
      </c>
      <c r="N270" s="226" t="s">
        <v>44</v>
      </c>
      <c r="O270" s="90"/>
      <c r="P270" s="227">
        <f>O270*H270</f>
        <v>0</v>
      </c>
      <c r="Q270" s="227">
        <v>0.02972</v>
      </c>
      <c r="R270" s="227">
        <f>Q270*H270</f>
        <v>0.05944</v>
      </c>
      <c r="S270" s="227">
        <v>0</v>
      </c>
      <c r="T270" s="228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9" t="s">
        <v>135</v>
      </c>
      <c r="AT270" s="229" t="s">
        <v>130</v>
      </c>
      <c r="AU270" s="229" t="s">
        <v>89</v>
      </c>
      <c r="AY270" s="16" t="s">
        <v>127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6" t="s">
        <v>87</v>
      </c>
      <c r="BK270" s="230">
        <f>ROUND(I270*H270,2)</f>
        <v>0</v>
      </c>
      <c r="BL270" s="16" t="s">
        <v>135</v>
      </c>
      <c r="BM270" s="229" t="s">
        <v>482</v>
      </c>
    </row>
    <row r="271" s="2" customFormat="1">
      <c r="A271" s="37"/>
      <c r="B271" s="38"/>
      <c r="C271" s="39"/>
      <c r="D271" s="231" t="s">
        <v>137</v>
      </c>
      <c r="E271" s="39"/>
      <c r="F271" s="232" t="s">
        <v>483</v>
      </c>
      <c r="G271" s="39"/>
      <c r="H271" s="39"/>
      <c r="I271" s="233"/>
      <c r="J271" s="39"/>
      <c r="K271" s="39"/>
      <c r="L271" s="43"/>
      <c r="M271" s="234"/>
      <c r="N271" s="235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137</v>
      </c>
      <c r="AU271" s="16" t="s">
        <v>89</v>
      </c>
    </row>
    <row r="272" s="13" customFormat="1">
      <c r="A272" s="13"/>
      <c r="B272" s="236"/>
      <c r="C272" s="237"/>
      <c r="D272" s="231" t="s">
        <v>139</v>
      </c>
      <c r="E272" s="238" t="s">
        <v>1</v>
      </c>
      <c r="F272" s="239" t="s">
        <v>179</v>
      </c>
      <c r="G272" s="237"/>
      <c r="H272" s="240">
        <v>2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139</v>
      </c>
      <c r="AU272" s="246" t="s">
        <v>89</v>
      </c>
      <c r="AV272" s="13" t="s">
        <v>89</v>
      </c>
      <c r="AW272" s="13" t="s">
        <v>36</v>
      </c>
      <c r="AX272" s="13" t="s">
        <v>87</v>
      </c>
      <c r="AY272" s="246" t="s">
        <v>127</v>
      </c>
    </row>
    <row r="273" s="2" customFormat="1" ht="21.75" customHeight="1">
      <c r="A273" s="37"/>
      <c r="B273" s="38"/>
      <c r="C273" s="262" t="s">
        <v>484</v>
      </c>
      <c r="D273" s="262" t="s">
        <v>314</v>
      </c>
      <c r="E273" s="263" t="s">
        <v>485</v>
      </c>
      <c r="F273" s="264" t="s">
        <v>486</v>
      </c>
      <c r="G273" s="265" t="s">
        <v>133</v>
      </c>
      <c r="H273" s="266">
        <v>2</v>
      </c>
      <c r="I273" s="267"/>
      <c r="J273" s="268">
        <f>ROUND(I273*H273,2)</f>
        <v>0</v>
      </c>
      <c r="K273" s="264" t="s">
        <v>134</v>
      </c>
      <c r="L273" s="269"/>
      <c r="M273" s="270" t="s">
        <v>1</v>
      </c>
      <c r="N273" s="271" t="s">
        <v>44</v>
      </c>
      <c r="O273" s="90"/>
      <c r="P273" s="227">
        <f>O273*H273</f>
        <v>0</v>
      </c>
      <c r="Q273" s="227">
        <v>0.111</v>
      </c>
      <c r="R273" s="227">
        <f>Q273*H273</f>
        <v>0.222</v>
      </c>
      <c r="S273" s="227">
        <v>0</v>
      </c>
      <c r="T273" s="228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9" t="s">
        <v>143</v>
      </c>
      <c r="AT273" s="229" t="s">
        <v>314</v>
      </c>
      <c r="AU273" s="229" t="s">
        <v>89</v>
      </c>
      <c r="AY273" s="16" t="s">
        <v>127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6" t="s">
        <v>87</v>
      </c>
      <c r="BK273" s="230">
        <f>ROUND(I273*H273,2)</f>
        <v>0</v>
      </c>
      <c r="BL273" s="16" t="s">
        <v>135</v>
      </c>
      <c r="BM273" s="229" t="s">
        <v>487</v>
      </c>
    </row>
    <row r="274" s="2" customFormat="1">
      <c r="A274" s="37"/>
      <c r="B274" s="38"/>
      <c r="C274" s="39"/>
      <c r="D274" s="231" t="s">
        <v>137</v>
      </c>
      <c r="E274" s="39"/>
      <c r="F274" s="232" t="s">
        <v>486</v>
      </c>
      <c r="G274" s="39"/>
      <c r="H274" s="39"/>
      <c r="I274" s="233"/>
      <c r="J274" s="39"/>
      <c r="K274" s="39"/>
      <c r="L274" s="43"/>
      <c r="M274" s="234"/>
      <c r="N274" s="235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137</v>
      </c>
      <c r="AU274" s="16" t="s">
        <v>89</v>
      </c>
    </row>
    <row r="275" s="13" customFormat="1">
      <c r="A275" s="13"/>
      <c r="B275" s="236"/>
      <c r="C275" s="237"/>
      <c r="D275" s="231" t="s">
        <v>139</v>
      </c>
      <c r="E275" s="238" t="s">
        <v>1</v>
      </c>
      <c r="F275" s="239" t="s">
        <v>179</v>
      </c>
      <c r="G275" s="237"/>
      <c r="H275" s="240">
        <v>2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139</v>
      </c>
      <c r="AU275" s="246" t="s">
        <v>89</v>
      </c>
      <c r="AV275" s="13" t="s">
        <v>89</v>
      </c>
      <c r="AW275" s="13" t="s">
        <v>36</v>
      </c>
      <c r="AX275" s="13" t="s">
        <v>87</v>
      </c>
      <c r="AY275" s="246" t="s">
        <v>127</v>
      </c>
    </row>
    <row r="276" s="2" customFormat="1" ht="24.15" customHeight="1">
      <c r="A276" s="37"/>
      <c r="B276" s="38"/>
      <c r="C276" s="218" t="s">
        <v>488</v>
      </c>
      <c r="D276" s="218" t="s">
        <v>130</v>
      </c>
      <c r="E276" s="219" t="s">
        <v>489</v>
      </c>
      <c r="F276" s="220" t="s">
        <v>490</v>
      </c>
      <c r="G276" s="221" t="s">
        <v>133</v>
      </c>
      <c r="H276" s="222">
        <v>2</v>
      </c>
      <c r="I276" s="223"/>
      <c r="J276" s="224">
        <f>ROUND(I276*H276,2)</f>
        <v>0</v>
      </c>
      <c r="K276" s="220" t="s">
        <v>134</v>
      </c>
      <c r="L276" s="43"/>
      <c r="M276" s="225" t="s">
        <v>1</v>
      </c>
      <c r="N276" s="226" t="s">
        <v>44</v>
      </c>
      <c r="O276" s="90"/>
      <c r="P276" s="227">
        <f>O276*H276</f>
        <v>0</v>
      </c>
      <c r="Q276" s="227">
        <v>0.02972</v>
      </c>
      <c r="R276" s="227">
        <f>Q276*H276</f>
        <v>0.05944</v>
      </c>
      <c r="S276" s="227">
        <v>0</v>
      </c>
      <c r="T276" s="228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9" t="s">
        <v>135</v>
      </c>
      <c r="AT276" s="229" t="s">
        <v>130</v>
      </c>
      <c r="AU276" s="229" t="s">
        <v>89</v>
      </c>
      <c r="AY276" s="16" t="s">
        <v>127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6" t="s">
        <v>87</v>
      </c>
      <c r="BK276" s="230">
        <f>ROUND(I276*H276,2)</f>
        <v>0</v>
      </c>
      <c r="BL276" s="16" t="s">
        <v>135</v>
      </c>
      <c r="BM276" s="229" t="s">
        <v>491</v>
      </c>
    </row>
    <row r="277" s="2" customFormat="1">
      <c r="A277" s="37"/>
      <c r="B277" s="38"/>
      <c r="C277" s="39"/>
      <c r="D277" s="231" t="s">
        <v>137</v>
      </c>
      <c r="E277" s="39"/>
      <c r="F277" s="232" t="s">
        <v>492</v>
      </c>
      <c r="G277" s="39"/>
      <c r="H277" s="39"/>
      <c r="I277" s="233"/>
      <c r="J277" s="39"/>
      <c r="K277" s="39"/>
      <c r="L277" s="43"/>
      <c r="M277" s="234"/>
      <c r="N277" s="235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137</v>
      </c>
      <c r="AU277" s="16" t="s">
        <v>89</v>
      </c>
    </row>
    <row r="278" s="13" customFormat="1">
      <c r="A278" s="13"/>
      <c r="B278" s="236"/>
      <c r="C278" s="237"/>
      <c r="D278" s="231" t="s">
        <v>139</v>
      </c>
      <c r="E278" s="238" t="s">
        <v>1</v>
      </c>
      <c r="F278" s="239" t="s">
        <v>179</v>
      </c>
      <c r="G278" s="237"/>
      <c r="H278" s="240">
        <v>2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139</v>
      </c>
      <c r="AU278" s="246" t="s">
        <v>89</v>
      </c>
      <c r="AV278" s="13" t="s">
        <v>89</v>
      </c>
      <c r="AW278" s="13" t="s">
        <v>36</v>
      </c>
      <c r="AX278" s="13" t="s">
        <v>87</v>
      </c>
      <c r="AY278" s="246" t="s">
        <v>127</v>
      </c>
    </row>
    <row r="279" s="2" customFormat="1" ht="24.15" customHeight="1">
      <c r="A279" s="37"/>
      <c r="B279" s="38"/>
      <c r="C279" s="262" t="s">
        <v>493</v>
      </c>
      <c r="D279" s="262" t="s">
        <v>314</v>
      </c>
      <c r="E279" s="263" t="s">
        <v>494</v>
      </c>
      <c r="F279" s="264" t="s">
        <v>495</v>
      </c>
      <c r="G279" s="265" t="s">
        <v>133</v>
      </c>
      <c r="H279" s="266">
        <v>2</v>
      </c>
      <c r="I279" s="267"/>
      <c r="J279" s="268">
        <f>ROUND(I279*H279,2)</f>
        <v>0</v>
      </c>
      <c r="K279" s="264" t="s">
        <v>134</v>
      </c>
      <c r="L279" s="269"/>
      <c r="M279" s="270" t="s">
        <v>1</v>
      </c>
      <c r="N279" s="271" t="s">
        <v>44</v>
      </c>
      <c r="O279" s="90"/>
      <c r="P279" s="227">
        <f>O279*H279</f>
        <v>0</v>
      </c>
      <c r="Q279" s="227">
        <v>0.089999999999999997</v>
      </c>
      <c r="R279" s="227">
        <f>Q279*H279</f>
        <v>0.17999999999999999</v>
      </c>
      <c r="S279" s="227">
        <v>0</v>
      </c>
      <c r="T279" s="228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9" t="s">
        <v>143</v>
      </c>
      <c r="AT279" s="229" t="s">
        <v>314</v>
      </c>
      <c r="AU279" s="229" t="s">
        <v>89</v>
      </c>
      <c r="AY279" s="16" t="s">
        <v>127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6" t="s">
        <v>87</v>
      </c>
      <c r="BK279" s="230">
        <f>ROUND(I279*H279,2)</f>
        <v>0</v>
      </c>
      <c r="BL279" s="16" t="s">
        <v>135</v>
      </c>
      <c r="BM279" s="229" t="s">
        <v>496</v>
      </c>
    </row>
    <row r="280" s="2" customFormat="1">
      <c r="A280" s="37"/>
      <c r="B280" s="38"/>
      <c r="C280" s="39"/>
      <c r="D280" s="231" t="s">
        <v>137</v>
      </c>
      <c r="E280" s="39"/>
      <c r="F280" s="232" t="s">
        <v>495</v>
      </c>
      <c r="G280" s="39"/>
      <c r="H280" s="39"/>
      <c r="I280" s="233"/>
      <c r="J280" s="39"/>
      <c r="K280" s="39"/>
      <c r="L280" s="43"/>
      <c r="M280" s="234"/>
      <c r="N280" s="235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137</v>
      </c>
      <c r="AU280" s="16" t="s">
        <v>89</v>
      </c>
    </row>
    <row r="281" s="13" customFormat="1">
      <c r="A281" s="13"/>
      <c r="B281" s="236"/>
      <c r="C281" s="237"/>
      <c r="D281" s="231" t="s">
        <v>139</v>
      </c>
      <c r="E281" s="238" t="s">
        <v>1</v>
      </c>
      <c r="F281" s="239" t="s">
        <v>179</v>
      </c>
      <c r="G281" s="237"/>
      <c r="H281" s="240">
        <v>2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139</v>
      </c>
      <c r="AU281" s="246" t="s">
        <v>89</v>
      </c>
      <c r="AV281" s="13" t="s">
        <v>89</v>
      </c>
      <c r="AW281" s="13" t="s">
        <v>36</v>
      </c>
      <c r="AX281" s="13" t="s">
        <v>87</v>
      </c>
      <c r="AY281" s="246" t="s">
        <v>127</v>
      </c>
    </row>
    <row r="282" s="2" customFormat="1" ht="24.15" customHeight="1">
      <c r="A282" s="37"/>
      <c r="B282" s="38"/>
      <c r="C282" s="218" t="s">
        <v>497</v>
      </c>
      <c r="D282" s="218" t="s">
        <v>130</v>
      </c>
      <c r="E282" s="219" t="s">
        <v>498</v>
      </c>
      <c r="F282" s="220" t="s">
        <v>499</v>
      </c>
      <c r="G282" s="221" t="s">
        <v>133</v>
      </c>
      <c r="H282" s="222">
        <v>3</v>
      </c>
      <c r="I282" s="223"/>
      <c r="J282" s="224">
        <f>ROUND(I282*H282,2)</f>
        <v>0</v>
      </c>
      <c r="K282" s="220" t="s">
        <v>134</v>
      </c>
      <c r="L282" s="43"/>
      <c r="M282" s="225" t="s">
        <v>1</v>
      </c>
      <c r="N282" s="226" t="s">
        <v>44</v>
      </c>
      <c r="O282" s="90"/>
      <c r="P282" s="227">
        <f>O282*H282</f>
        <v>0</v>
      </c>
      <c r="Q282" s="227">
        <v>0.65847999999999995</v>
      </c>
      <c r="R282" s="227">
        <f>Q282*H282</f>
        <v>1.9754399999999999</v>
      </c>
      <c r="S282" s="227">
        <v>0.66000000000000003</v>
      </c>
      <c r="T282" s="228">
        <f>S282*H282</f>
        <v>1.98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9" t="s">
        <v>135</v>
      </c>
      <c r="AT282" s="229" t="s">
        <v>130</v>
      </c>
      <c r="AU282" s="229" t="s">
        <v>89</v>
      </c>
      <c r="AY282" s="16" t="s">
        <v>127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6" t="s">
        <v>87</v>
      </c>
      <c r="BK282" s="230">
        <f>ROUND(I282*H282,2)</f>
        <v>0</v>
      </c>
      <c r="BL282" s="16" t="s">
        <v>135</v>
      </c>
      <c r="BM282" s="229" t="s">
        <v>500</v>
      </c>
    </row>
    <row r="283" s="2" customFormat="1">
      <c r="A283" s="37"/>
      <c r="B283" s="38"/>
      <c r="C283" s="39"/>
      <c r="D283" s="231" t="s">
        <v>137</v>
      </c>
      <c r="E283" s="39"/>
      <c r="F283" s="232" t="s">
        <v>501</v>
      </c>
      <c r="G283" s="39"/>
      <c r="H283" s="39"/>
      <c r="I283" s="233"/>
      <c r="J283" s="39"/>
      <c r="K283" s="39"/>
      <c r="L283" s="43"/>
      <c r="M283" s="234"/>
      <c r="N283" s="235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137</v>
      </c>
      <c r="AU283" s="16" t="s">
        <v>89</v>
      </c>
    </row>
    <row r="284" s="2" customFormat="1" ht="24.15" customHeight="1">
      <c r="A284" s="37"/>
      <c r="B284" s="38"/>
      <c r="C284" s="218" t="s">
        <v>502</v>
      </c>
      <c r="D284" s="218" t="s">
        <v>130</v>
      </c>
      <c r="E284" s="219" t="s">
        <v>503</v>
      </c>
      <c r="F284" s="220" t="s">
        <v>504</v>
      </c>
      <c r="G284" s="221" t="s">
        <v>133</v>
      </c>
      <c r="H284" s="222">
        <v>2</v>
      </c>
      <c r="I284" s="223"/>
      <c r="J284" s="224">
        <f>ROUND(I284*H284,2)</f>
        <v>0</v>
      </c>
      <c r="K284" s="220" t="s">
        <v>134</v>
      </c>
      <c r="L284" s="43"/>
      <c r="M284" s="225" t="s">
        <v>1</v>
      </c>
      <c r="N284" s="226" t="s">
        <v>44</v>
      </c>
      <c r="O284" s="90"/>
      <c r="P284" s="227">
        <f>O284*H284</f>
        <v>0</v>
      </c>
      <c r="Q284" s="227">
        <v>0.21734000000000001</v>
      </c>
      <c r="R284" s="227">
        <f>Q284*H284</f>
        <v>0.43468000000000001</v>
      </c>
      <c r="S284" s="227">
        <v>0</v>
      </c>
      <c r="T284" s="228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9" t="s">
        <v>135</v>
      </c>
      <c r="AT284" s="229" t="s">
        <v>130</v>
      </c>
      <c r="AU284" s="229" t="s">
        <v>89</v>
      </c>
      <c r="AY284" s="16" t="s">
        <v>127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6" t="s">
        <v>87</v>
      </c>
      <c r="BK284" s="230">
        <f>ROUND(I284*H284,2)</f>
        <v>0</v>
      </c>
      <c r="BL284" s="16" t="s">
        <v>135</v>
      </c>
      <c r="BM284" s="229" t="s">
        <v>505</v>
      </c>
    </row>
    <row r="285" s="2" customFormat="1">
      <c r="A285" s="37"/>
      <c r="B285" s="38"/>
      <c r="C285" s="39"/>
      <c r="D285" s="231" t="s">
        <v>137</v>
      </c>
      <c r="E285" s="39"/>
      <c r="F285" s="232" t="s">
        <v>504</v>
      </c>
      <c r="G285" s="39"/>
      <c r="H285" s="39"/>
      <c r="I285" s="233"/>
      <c r="J285" s="39"/>
      <c r="K285" s="39"/>
      <c r="L285" s="43"/>
      <c r="M285" s="234"/>
      <c r="N285" s="235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137</v>
      </c>
      <c r="AU285" s="16" t="s">
        <v>89</v>
      </c>
    </row>
    <row r="286" s="13" customFormat="1">
      <c r="A286" s="13"/>
      <c r="B286" s="236"/>
      <c r="C286" s="237"/>
      <c r="D286" s="231" t="s">
        <v>139</v>
      </c>
      <c r="E286" s="238" t="s">
        <v>1</v>
      </c>
      <c r="F286" s="239" t="s">
        <v>179</v>
      </c>
      <c r="G286" s="237"/>
      <c r="H286" s="240">
        <v>2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139</v>
      </c>
      <c r="AU286" s="246" t="s">
        <v>89</v>
      </c>
      <c r="AV286" s="13" t="s">
        <v>89</v>
      </c>
      <c r="AW286" s="13" t="s">
        <v>36</v>
      </c>
      <c r="AX286" s="13" t="s">
        <v>87</v>
      </c>
      <c r="AY286" s="246" t="s">
        <v>127</v>
      </c>
    </row>
    <row r="287" s="2" customFormat="1" ht="24.15" customHeight="1">
      <c r="A287" s="37"/>
      <c r="B287" s="38"/>
      <c r="C287" s="262" t="s">
        <v>506</v>
      </c>
      <c r="D287" s="262" t="s">
        <v>314</v>
      </c>
      <c r="E287" s="263" t="s">
        <v>507</v>
      </c>
      <c r="F287" s="264" t="s">
        <v>508</v>
      </c>
      <c r="G287" s="265" t="s">
        <v>133</v>
      </c>
      <c r="H287" s="266">
        <v>2</v>
      </c>
      <c r="I287" s="267"/>
      <c r="J287" s="268">
        <f>ROUND(I287*H287,2)</f>
        <v>0</v>
      </c>
      <c r="K287" s="264" t="s">
        <v>134</v>
      </c>
      <c r="L287" s="269"/>
      <c r="M287" s="270" t="s">
        <v>1</v>
      </c>
      <c r="N287" s="271" t="s">
        <v>44</v>
      </c>
      <c r="O287" s="90"/>
      <c r="P287" s="227">
        <f>O287*H287</f>
        <v>0</v>
      </c>
      <c r="Q287" s="227">
        <v>0.108</v>
      </c>
      <c r="R287" s="227">
        <f>Q287*H287</f>
        <v>0.216</v>
      </c>
      <c r="S287" s="227">
        <v>0</v>
      </c>
      <c r="T287" s="228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9" t="s">
        <v>143</v>
      </c>
      <c r="AT287" s="229" t="s">
        <v>314</v>
      </c>
      <c r="AU287" s="229" t="s">
        <v>89</v>
      </c>
      <c r="AY287" s="16" t="s">
        <v>127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6" t="s">
        <v>87</v>
      </c>
      <c r="BK287" s="230">
        <f>ROUND(I287*H287,2)</f>
        <v>0</v>
      </c>
      <c r="BL287" s="16" t="s">
        <v>135</v>
      </c>
      <c r="BM287" s="229" t="s">
        <v>509</v>
      </c>
    </row>
    <row r="288" s="2" customFormat="1">
      <c r="A288" s="37"/>
      <c r="B288" s="38"/>
      <c r="C288" s="39"/>
      <c r="D288" s="231" t="s">
        <v>137</v>
      </c>
      <c r="E288" s="39"/>
      <c r="F288" s="232" t="s">
        <v>508</v>
      </c>
      <c r="G288" s="39"/>
      <c r="H288" s="39"/>
      <c r="I288" s="233"/>
      <c r="J288" s="39"/>
      <c r="K288" s="39"/>
      <c r="L288" s="43"/>
      <c r="M288" s="234"/>
      <c r="N288" s="235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137</v>
      </c>
      <c r="AU288" s="16" t="s">
        <v>89</v>
      </c>
    </row>
    <row r="289" s="13" customFormat="1">
      <c r="A289" s="13"/>
      <c r="B289" s="236"/>
      <c r="C289" s="237"/>
      <c r="D289" s="231" t="s">
        <v>139</v>
      </c>
      <c r="E289" s="238" t="s">
        <v>1</v>
      </c>
      <c r="F289" s="239" t="s">
        <v>179</v>
      </c>
      <c r="G289" s="237"/>
      <c r="H289" s="240">
        <v>2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139</v>
      </c>
      <c r="AU289" s="246" t="s">
        <v>89</v>
      </c>
      <c r="AV289" s="13" t="s">
        <v>89</v>
      </c>
      <c r="AW289" s="13" t="s">
        <v>36</v>
      </c>
      <c r="AX289" s="13" t="s">
        <v>87</v>
      </c>
      <c r="AY289" s="246" t="s">
        <v>127</v>
      </c>
    </row>
    <row r="290" s="2" customFormat="1" ht="24.15" customHeight="1">
      <c r="A290" s="37"/>
      <c r="B290" s="38"/>
      <c r="C290" s="262" t="s">
        <v>510</v>
      </c>
      <c r="D290" s="262" t="s">
        <v>314</v>
      </c>
      <c r="E290" s="263" t="s">
        <v>511</v>
      </c>
      <c r="F290" s="264" t="s">
        <v>512</v>
      </c>
      <c r="G290" s="265" t="s">
        <v>133</v>
      </c>
      <c r="H290" s="266">
        <v>2</v>
      </c>
      <c r="I290" s="267"/>
      <c r="J290" s="268">
        <f>ROUND(I290*H290,2)</f>
        <v>0</v>
      </c>
      <c r="K290" s="264" t="s">
        <v>134</v>
      </c>
      <c r="L290" s="269"/>
      <c r="M290" s="270" t="s">
        <v>1</v>
      </c>
      <c r="N290" s="271" t="s">
        <v>44</v>
      </c>
      <c r="O290" s="90"/>
      <c r="P290" s="227">
        <f>O290*H290</f>
        <v>0</v>
      </c>
      <c r="Q290" s="227">
        <v>0.027</v>
      </c>
      <c r="R290" s="227">
        <f>Q290*H290</f>
        <v>0.053999999999999999</v>
      </c>
      <c r="S290" s="227">
        <v>0</v>
      </c>
      <c r="T290" s="228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9" t="s">
        <v>143</v>
      </c>
      <c r="AT290" s="229" t="s">
        <v>314</v>
      </c>
      <c r="AU290" s="229" t="s">
        <v>89</v>
      </c>
      <c r="AY290" s="16" t="s">
        <v>127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6" t="s">
        <v>87</v>
      </c>
      <c r="BK290" s="230">
        <f>ROUND(I290*H290,2)</f>
        <v>0</v>
      </c>
      <c r="BL290" s="16" t="s">
        <v>135</v>
      </c>
      <c r="BM290" s="229" t="s">
        <v>513</v>
      </c>
    </row>
    <row r="291" s="2" customFormat="1">
      <c r="A291" s="37"/>
      <c r="B291" s="38"/>
      <c r="C291" s="39"/>
      <c r="D291" s="231" t="s">
        <v>137</v>
      </c>
      <c r="E291" s="39"/>
      <c r="F291" s="232" t="s">
        <v>512</v>
      </c>
      <c r="G291" s="39"/>
      <c r="H291" s="39"/>
      <c r="I291" s="233"/>
      <c r="J291" s="39"/>
      <c r="K291" s="39"/>
      <c r="L291" s="43"/>
      <c r="M291" s="234"/>
      <c r="N291" s="235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137</v>
      </c>
      <c r="AU291" s="16" t="s">
        <v>89</v>
      </c>
    </row>
    <row r="292" s="13" customFormat="1">
      <c r="A292" s="13"/>
      <c r="B292" s="236"/>
      <c r="C292" s="237"/>
      <c r="D292" s="231" t="s">
        <v>139</v>
      </c>
      <c r="E292" s="238" t="s">
        <v>1</v>
      </c>
      <c r="F292" s="239" t="s">
        <v>179</v>
      </c>
      <c r="G292" s="237"/>
      <c r="H292" s="240">
        <v>2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139</v>
      </c>
      <c r="AU292" s="246" t="s">
        <v>89</v>
      </c>
      <c r="AV292" s="13" t="s">
        <v>89</v>
      </c>
      <c r="AW292" s="13" t="s">
        <v>36</v>
      </c>
      <c r="AX292" s="13" t="s">
        <v>87</v>
      </c>
      <c r="AY292" s="246" t="s">
        <v>127</v>
      </c>
    </row>
    <row r="293" s="2" customFormat="1" ht="24.15" customHeight="1">
      <c r="A293" s="37"/>
      <c r="B293" s="38"/>
      <c r="C293" s="218" t="s">
        <v>514</v>
      </c>
      <c r="D293" s="218" t="s">
        <v>130</v>
      </c>
      <c r="E293" s="219" t="s">
        <v>515</v>
      </c>
      <c r="F293" s="220" t="s">
        <v>516</v>
      </c>
      <c r="G293" s="221" t="s">
        <v>133</v>
      </c>
      <c r="H293" s="222">
        <v>2</v>
      </c>
      <c r="I293" s="223"/>
      <c r="J293" s="224">
        <f>ROUND(I293*H293,2)</f>
        <v>0</v>
      </c>
      <c r="K293" s="220" t="s">
        <v>134</v>
      </c>
      <c r="L293" s="43"/>
      <c r="M293" s="225" t="s">
        <v>1</v>
      </c>
      <c r="N293" s="226" t="s">
        <v>44</v>
      </c>
      <c r="O293" s="90"/>
      <c r="P293" s="227">
        <f>O293*H293</f>
        <v>0</v>
      </c>
      <c r="Q293" s="227">
        <v>0</v>
      </c>
      <c r="R293" s="227">
        <f>Q293*H293</f>
        <v>0</v>
      </c>
      <c r="S293" s="227">
        <v>0.050000000000000003</v>
      </c>
      <c r="T293" s="228">
        <f>S293*H293</f>
        <v>0.10000000000000001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9" t="s">
        <v>135</v>
      </c>
      <c r="AT293" s="229" t="s">
        <v>130</v>
      </c>
      <c r="AU293" s="229" t="s">
        <v>89</v>
      </c>
      <c r="AY293" s="16" t="s">
        <v>127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6" t="s">
        <v>87</v>
      </c>
      <c r="BK293" s="230">
        <f>ROUND(I293*H293,2)</f>
        <v>0</v>
      </c>
      <c r="BL293" s="16" t="s">
        <v>135</v>
      </c>
      <c r="BM293" s="229" t="s">
        <v>517</v>
      </c>
    </row>
    <row r="294" s="2" customFormat="1">
      <c r="A294" s="37"/>
      <c r="B294" s="38"/>
      <c r="C294" s="39"/>
      <c r="D294" s="231" t="s">
        <v>137</v>
      </c>
      <c r="E294" s="39"/>
      <c r="F294" s="232" t="s">
        <v>518</v>
      </c>
      <c r="G294" s="39"/>
      <c r="H294" s="39"/>
      <c r="I294" s="233"/>
      <c r="J294" s="39"/>
      <c r="K294" s="39"/>
      <c r="L294" s="43"/>
      <c r="M294" s="234"/>
      <c r="N294" s="235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137</v>
      </c>
      <c r="AU294" s="16" t="s">
        <v>89</v>
      </c>
    </row>
    <row r="295" s="13" customFormat="1">
      <c r="A295" s="13"/>
      <c r="B295" s="236"/>
      <c r="C295" s="237"/>
      <c r="D295" s="231" t="s">
        <v>139</v>
      </c>
      <c r="E295" s="238" t="s">
        <v>206</v>
      </c>
      <c r="F295" s="239" t="s">
        <v>89</v>
      </c>
      <c r="G295" s="237"/>
      <c r="H295" s="240">
        <v>2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139</v>
      </c>
      <c r="AU295" s="246" t="s">
        <v>89</v>
      </c>
      <c r="AV295" s="13" t="s">
        <v>89</v>
      </c>
      <c r="AW295" s="13" t="s">
        <v>36</v>
      </c>
      <c r="AX295" s="13" t="s">
        <v>87</v>
      </c>
      <c r="AY295" s="246" t="s">
        <v>127</v>
      </c>
    </row>
    <row r="296" s="2" customFormat="1" ht="24.15" customHeight="1">
      <c r="A296" s="37"/>
      <c r="B296" s="38"/>
      <c r="C296" s="218" t="s">
        <v>519</v>
      </c>
      <c r="D296" s="218" t="s">
        <v>130</v>
      </c>
      <c r="E296" s="219" t="s">
        <v>520</v>
      </c>
      <c r="F296" s="220" t="s">
        <v>521</v>
      </c>
      <c r="G296" s="221" t="s">
        <v>272</v>
      </c>
      <c r="H296" s="222">
        <v>0.19</v>
      </c>
      <c r="I296" s="223"/>
      <c r="J296" s="224">
        <f>ROUND(I296*H296,2)</f>
        <v>0</v>
      </c>
      <c r="K296" s="220" t="s">
        <v>134</v>
      </c>
      <c r="L296" s="43"/>
      <c r="M296" s="225" t="s">
        <v>1</v>
      </c>
      <c r="N296" s="226" t="s">
        <v>44</v>
      </c>
      <c r="O296" s="90"/>
      <c r="P296" s="227">
        <f>O296*H296</f>
        <v>0</v>
      </c>
      <c r="Q296" s="227">
        <v>2.3010199999999998</v>
      </c>
      <c r="R296" s="227">
        <f>Q296*H296</f>
        <v>0.43719379999999997</v>
      </c>
      <c r="S296" s="227">
        <v>0</v>
      </c>
      <c r="T296" s="228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9" t="s">
        <v>135</v>
      </c>
      <c r="AT296" s="229" t="s">
        <v>130</v>
      </c>
      <c r="AU296" s="229" t="s">
        <v>89</v>
      </c>
      <c r="AY296" s="16" t="s">
        <v>127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6" t="s">
        <v>87</v>
      </c>
      <c r="BK296" s="230">
        <f>ROUND(I296*H296,2)</f>
        <v>0</v>
      </c>
      <c r="BL296" s="16" t="s">
        <v>135</v>
      </c>
      <c r="BM296" s="229" t="s">
        <v>522</v>
      </c>
    </row>
    <row r="297" s="2" customFormat="1">
      <c r="A297" s="37"/>
      <c r="B297" s="38"/>
      <c r="C297" s="39"/>
      <c r="D297" s="231" t="s">
        <v>137</v>
      </c>
      <c r="E297" s="39"/>
      <c r="F297" s="232" t="s">
        <v>523</v>
      </c>
      <c r="G297" s="39"/>
      <c r="H297" s="39"/>
      <c r="I297" s="233"/>
      <c r="J297" s="39"/>
      <c r="K297" s="39"/>
      <c r="L297" s="43"/>
      <c r="M297" s="234"/>
      <c r="N297" s="235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137</v>
      </c>
      <c r="AU297" s="16" t="s">
        <v>89</v>
      </c>
    </row>
    <row r="298" s="13" customFormat="1">
      <c r="A298" s="13"/>
      <c r="B298" s="236"/>
      <c r="C298" s="237"/>
      <c r="D298" s="231" t="s">
        <v>139</v>
      </c>
      <c r="E298" s="238" t="s">
        <v>174</v>
      </c>
      <c r="F298" s="239" t="s">
        <v>524</v>
      </c>
      <c r="G298" s="237"/>
      <c r="H298" s="240">
        <v>0.19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139</v>
      </c>
      <c r="AU298" s="246" t="s">
        <v>89</v>
      </c>
      <c r="AV298" s="13" t="s">
        <v>89</v>
      </c>
      <c r="AW298" s="13" t="s">
        <v>36</v>
      </c>
      <c r="AX298" s="13" t="s">
        <v>87</v>
      </c>
      <c r="AY298" s="246" t="s">
        <v>127</v>
      </c>
    </row>
    <row r="299" s="12" customFormat="1" ht="22.8" customHeight="1">
      <c r="A299" s="12"/>
      <c r="B299" s="202"/>
      <c r="C299" s="203"/>
      <c r="D299" s="204" t="s">
        <v>78</v>
      </c>
      <c r="E299" s="216" t="s">
        <v>128</v>
      </c>
      <c r="F299" s="216" t="s">
        <v>129</v>
      </c>
      <c r="G299" s="203"/>
      <c r="H299" s="203"/>
      <c r="I299" s="206"/>
      <c r="J299" s="217">
        <f>BK299</f>
        <v>0</v>
      </c>
      <c r="K299" s="203"/>
      <c r="L299" s="208"/>
      <c r="M299" s="209"/>
      <c r="N299" s="210"/>
      <c r="O299" s="210"/>
      <c r="P299" s="211">
        <f>SUM(P300:P338)</f>
        <v>0</v>
      </c>
      <c r="Q299" s="210"/>
      <c r="R299" s="211">
        <f>SUM(R300:R338)</f>
        <v>101.31401629</v>
      </c>
      <c r="S299" s="210"/>
      <c r="T299" s="212">
        <f>SUM(T300:T338)</f>
        <v>4.8440000000000003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3" t="s">
        <v>87</v>
      </c>
      <c r="AT299" s="214" t="s">
        <v>78</v>
      </c>
      <c r="AU299" s="214" t="s">
        <v>87</v>
      </c>
      <c r="AY299" s="213" t="s">
        <v>127</v>
      </c>
      <c r="BK299" s="215">
        <f>SUM(BK300:BK338)</f>
        <v>0</v>
      </c>
    </row>
    <row r="300" s="2" customFormat="1" ht="33" customHeight="1">
      <c r="A300" s="37"/>
      <c r="B300" s="38"/>
      <c r="C300" s="218" t="s">
        <v>525</v>
      </c>
      <c r="D300" s="218" t="s">
        <v>130</v>
      </c>
      <c r="E300" s="219" t="s">
        <v>526</v>
      </c>
      <c r="F300" s="220" t="s">
        <v>527</v>
      </c>
      <c r="G300" s="221" t="s">
        <v>267</v>
      </c>
      <c r="H300" s="222">
        <v>59.585999999999999</v>
      </c>
      <c r="I300" s="223"/>
      <c r="J300" s="224">
        <f>ROUND(I300*H300,2)</f>
        <v>0</v>
      </c>
      <c r="K300" s="220" t="s">
        <v>134</v>
      </c>
      <c r="L300" s="43"/>
      <c r="M300" s="225" t="s">
        <v>1</v>
      </c>
      <c r="N300" s="226" t="s">
        <v>44</v>
      </c>
      <c r="O300" s="90"/>
      <c r="P300" s="227">
        <f>O300*H300</f>
        <v>0</v>
      </c>
      <c r="Q300" s="227">
        <v>0.15540000000000001</v>
      </c>
      <c r="R300" s="227">
        <f>Q300*H300</f>
        <v>9.2596644000000001</v>
      </c>
      <c r="S300" s="227">
        <v>0</v>
      </c>
      <c r="T300" s="228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9" t="s">
        <v>135</v>
      </c>
      <c r="AT300" s="229" t="s">
        <v>130</v>
      </c>
      <c r="AU300" s="229" t="s">
        <v>89</v>
      </c>
      <c r="AY300" s="16" t="s">
        <v>127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6" t="s">
        <v>87</v>
      </c>
      <c r="BK300" s="230">
        <f>ROUND(I300*H300,2)</f>
        <v>0</v>
      </c>
      <c r="BL300" s="16" t="s">
        <v>135</v>
      </c>
      <c r="BM300" s="229" t="s">
        <v>528</v>
      </c>
    </row>
    <row r="301" s="2" customFormat="1">
      <c r="A301" s="37"/>
      <c r="B301" s="38"/>
      <c r="C301" s="39"/>
      <c r="D301" s="231" t="s">
        <v>137</v>
      </c>
      <c r="E301" s="39"/>
      <c r="F301" s="232" t="s">
        <v>529</v>
      </c>
      <c r="G301" s="39"/>
      <c r="H301" s="39"/>
      <c r="I301" s="233"/>
      <c r="J301" s="39"/>
      <c r="K301" s="39"/>
      <c r="L301" s="43"/>
      <c r="M301" s="234"/>
      <c r="N301" s="235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137</v>
      </c>
      <c r="AU301" s="16" t="s">
        <v>89</v>
      </c>
    </row>
    <row r="302" s="13" customFormat="1">
      <c r="A302" s="13"/>
      <c r="B302" s="236"/>
      <c r="C302" s="237"/>
      <c r="D302" s="231" t="s">
        <v>139</v>
      </c>
      <c r="E302" s="238" t="s">
        <v>190</v>
      </c>
      <c r="F302" s="239" t="s">
        <v>191</v>
      </c>
      <c r="G302" s="237"/>
      <c r="H302" s="240">
        <v>41.738999999999997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139</v>
      </c>
      <c r="AU302" s="246" t="s">
        <v>89</v>
      </c>
      <c r="AV302" s="13" t="s">
        <v>89</v>
      </c>
      <c r="AW302" s="13" t="s">
        <v>36</v>
      </c>
      <c r="AX302" s="13" t="s">
        <v>79</v>
      </c>
      <c r="AY302" s="246" t="s">
        <v>127</v>
      </c>
    </row>
    <row r="303" s="13" customFormat="1">
      <c r="A303" s="13"/>
      <c r="B303" s="236"/>
      <c r="C303" s="237"/>
      <c r="D303" s="231" t="s">
        <v>139</v>
      </c>
      <c r="E303" s="238" t="s">
        <v>192</v>
      </c>
      <c r="F303" s="239" t="s">
        <v>530</v>
      </c>
      <c r="G303" s="237"/>
      <c r="H303" s="240">
        <v>17.847000000000001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139</v>
      </c>
      <c r="AU303" s="246" t="s">
        <v>89</v>
      </c>
      <c r="AV303" s="13" t="s">
        <v>89</v>
      </c>
      <c r="AW303" s="13" t="s">
        <v>36</v>
      </c>
      <c r="AX303" s="13" t="s">
        <v>79</v>
      </c>
      <c r="AY303" s="246" t="s">
        <v>127</v>
      </c>
    </row>
    <row r="304" s="14" customFormat="1">
      <c r="A304" s="14"/>
      <c r="B304" s="247"/>
      <c r="C304" s="248"/>
      <c r="D304" s="231" t="s">
        <v>139</v>
      </c>
      <c r="E304" s="249" t="s">
        <v>1</v>
      </c>
      <c r="F304" s="250" t="s">
        <v>147</v>
      </c>
      <c r="G304" s="248"/>
      <c r="H304" s="251">
        <v>59.585999999999999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139</v>
      </c>
      <c r="AU304" s="257" t="s">
        <v>89</v>
      </c>
      <c r="AV304" s="14" t="s">
        <v>135</v>
      </c>
      <c r="AW304" s="14" t="s">
        <v>36</v>
      </c>
      <c r="AX304" s="14" t="s">
        <v>87</v>
      </c>
      <c r="AY304" s="257" t="s">
        <v>127</v>
      </c>
    </row>
    <row r="305" s="2" customFormat="1" ht="16.5" customHeight="1">
      <c r="A305" s="37"/>
      <c r="B305" s="38"/>
      <c r="C305" s="262" t="s">
        <v>531</v>
      </c>
      <c r="D305" s="262" t="s">
        <v>314</v>
      </c>
      <c r="E305" s="263" t="s">
        <v>532</v>
      </c>
      <c r="F305" s="264" t="s">
        <v>533</v>
      </c>
      <c r="G305" s="265" t="s">
        <v>267</v>
      </c>
      <c r="H305" s="266">
        <v>42.573999999999998</v>
      </c>
      <c r="I305" s="267"/>
      <c r="J305" s="268">
        <f>ROUND(I305*H305,2)</f>
        <v>0</v>
      </c>
      <c r="K305" s="264" t="s">
        <v>134</v>
      </c>
      <c r="L305" s="269"/>
      <c r="M305" s="270" t="s">
        <v>1</v>
      </c>
      <c r="N305" s="271" t="s">
        <v>44</v>
      </c>
      <c r="O305" s="90"/>
      <c r="P305" s="227">
        <f>O305*H305</f>
        <v>0</v>
      </c>
      <c r="Q305" s="227">
        <v>0.10199999999999999</v>
      </c>
      <c r="R305" s="227">
        <f>Q305*H305</f>
        <v>4.3425479999999999</v>
      </c>
      <c r="S305" s="227">
        <v>0</v>
      </c>
      <c r="T305" s="228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9" t="s">
        <v>143</v>
      </c>
      <c r="AT305" s="229" t="s">
        <v>314</v>
      </c>
      <c r="AU305" s="229" t="s">
        <v>89</v>
      </c>
      <c r="AY305" s="16" t="s">
        <v>127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6" t="s">
        <v>87</v>
      </c>
      <c r="BK305" s="230">
        <f>ROUND(I305*H305,2)</f>
        <v>0</v>
      </c>
      <c r="BL305" s="16" t="s">
        <v>135</v>
      </c>
      <c r="BM305" s="229" t="s">
        <v>534</v>
      </c>
    </row>
    <row r="306" s="2" customFormat="1">
      <c r="A306" s="37"/>
      <c r="B306" s="38"/>
      <c r="C306" s="39"/>
      <c r="D306" s="231" t="s">
        <v>137</v>
      </c>
      <c r="E306" s="39"/>
      <c r="F306" s="232" t="s">
        <v>533</v>
      </c>
      <c r="G306" s="39"/>
      <c r="H306" s="39"/>
      <c r="I306" s="233"/>
      <c r="J306" s="39"/>
      <c r="K306" s="39"/>
      <c r="L306" s="43"/>
      <c r="M306" s="234"/>
      <c r="N306" s="235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137</v>
      </c>
      <c r="AU306" s="16" t="s">
        <v>89</v>
      </c>
    </row>
    <row r="307" s="13" customFormat="1">
      <c r="A307" s="13"/>
      <c r="B307" s="236"/>
      <c r="C307" s="237"/>
      <c r="D307" s="231" t="s">
        <v>139</v>
      </c>
      <c r="E307" s="238" t="s">
        <v>1</v>
      </c>
      <c r="F307" s="239" t="s">
        <v>535</v>
      </c>
      <c r="G307" s="237"/>
      <c r="H307" s="240">
        <v>42.573999999999998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139</v>
      </c>
      <c r="AU307" s="246" t="s">
        <v>89</v>
      </c>
      <c r="AV307" s="13" t="s">
        <v>89</v>
      </c>
      <c r="AW307" s="13" t="s">
        <v>36</v>
      </c>
      <c r="AX307" s="13" t="s">
        <v>87</v>
      </c>
      <c r="AY307" s="246" t="s">
        <v>127</v>
      </c>
    </row>
    <row r="308" s="2" customFormat="1" ht="16.5" customHeight="1">
      <c r="A308" s="37"/>
      <c r="B308" s="38"/>
      <c r="C308" s="262" t="s">
        <v>536</v>
      </c>
      <c r="D308" s="262" t="s">
        <v>314</v>
      </c>
      <c r="E308" s="263" t="s">
        <v>537</v>
      </c>
      <c r="F308" s="264" t="s">
        <v>538</v>
      </c>
      <c r="G308" s="265" t="s">
        <v>267</v>
      </c>
      <c r="H308" s="266">
        <v>18.204000000000001</v>
      </c>
      <c r="I308" s="267"/>
      <c r="J308" s="268">
        <f>ROUND(I308*H308,2)</f>
        <v>0</v>
      </c>
      <c r="K308" s="264" t="s">
        <v>134</v>
      </c>
      <c r="L308" s="269"/>
      <c r="M308" s="270" t="s">
        <v>1</v>
      </c>
      <c r="N308" s="271" t="s">
        <v>44</v>
      </c>
      <c r="O308" s="90"/>
      <c r="P308" s="227">
        <f>O308*H308</f>
        <v>0</v>
      </c>
      <c r="Q308" s="227">
        <v>0.040000000000000001</v>
      </c>
      <c r="R308" s="227">
        <f>Q308*H308</f>
        <v>0.72816000000000003</v>
      </c>
      <c r="S308" s="227">
        <v>0</v>
      </c>
      <c r="T308" s="228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9" t="s">
        <v>143</v>
      </c>
      <c r="AT308" s="229" t="s">
        <v>314</v>
      </c>
      <c r="AU308" s="229" t="s">
        <v>89</v>
      </c>
      <c r="AY308" s="16" t="s">
        <v>127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6" t="s">
        <v>87</v>
      </c>
      <c r="BK308" s="230">
        <f>ROUND(I308*H308,2)</f>
        <v>0</v>
      </c>
      <c r="BL308" s="16" t="s">
        <v>135</v>
      </c>
      <c r="BM308" s="229" t="s">
        <v>539</v>
      </c>
    </row>
    <row r="309" s="2" customFormat="1">
      <c r="A309" s="37"/>
      <c r="B309" s="38"/>
      <c r="C309" s="39"/>
      <c r="D309" s="231" t="s">
        <v>137</v>
      </c>
      <c r="E309" s="39"/>
      <c r="F309" s="232" t="s">
        <v>538</v>
      </c>
      <c r="G309" s="39"/>
      <c r="H309" s="39"/>
      <c r="I309" s="233"/>
      <c r="J309" s="39"/>
      <c r="K309" s="39"/>
      <c r="L309" s="43"/>
      <c r="M309" s="234"/>
      <c r="N309" s="235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137</v>
      </c>
      <c r="AU309" s="16" t="s">
        <v>89</v>
      </c>
    </row>
    <row r="310" s="13" customFormat="1">
      <c r="A310" s="13"/>
      <c r="B310" s="236"/>
      <c r="C310" s="237"/>
      <c r="D310" s="231" t="s">
        <v>139</v>
      </c>
      <c r="E310" s="238" t="s">
        <v>1</v>
      </c>
      <c r="F310" s="239" t="s">
        <v>540</v>
      </c>
      <c r="G310" s="237"/>
      <c r="H310" s="240">
        <v>18.204000000000001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139</v>
      </c>
      <c r="AU310" s="246" t="s">
        <v>89</v>
      </c>
      <c r="AV310" s="13" t="s">
        <v>89</v>
      </c>
      <c r="AW310" s="13" t="s">
        <v>36</v>
      </c>
      <c r="AX310" s="13" t="s">
        <v>87</v>
      </c>
      <c r="AY310" s="246" t="s">
        <v>127</v>
      </c>
    </row>
    <row r="311" s="2" customFormat="1" ht="33" customHeight="1">
      <c r="A311" s="37"/>
      <c r="B311" s="38"/>
      <c r="C311" s="218" t="s">
        <v>541</v>
      </c>
      <c r="D311" s="218" t="s">
        <v>130</v>
      </c>
      <c r="E311" s="219" t="s">
        <v>542</v>
      </c>
      <c r="F311" s="220" t="s">
        <v>543</v>
      </c>
      <c r="G311" s="221" t="s">
        <v>267</v>
      </c>
      <c r="H311" s="222">
        <v>533.06200000000001</v>
      </c>
      <c r="I311" s="223"/>
      <c r="J311" s="224">
        <f>ROUND(I311*H311,2)</f>
        <v>0</v>
      </c>
      <c r="K311" s="220" t="s">
        <v>134</v>
      </c>
      <c r="L311" s="43"/>
      <c r="M311" s="225" t="s">
        <v>1</v>
      </c>
      <c r="N311" s="226" t="s">
        <v>44</v>
      </c>
      <c r="O311" s="90"/>
      <c r="P311" s="227">
        <f>O311*H311</f>
        <v>0</v>
      </c>
      <c r="Q311" s="227">
        <v>0.1295</v>
      </c>
      <c r="R311" s="227">
        <f>Q311*H311</f>
        <v>69.031529000000006</v>
      </c>
      <c r="S311" s="227">
        <v>0</v>
      </c>
      <c r="T311" s="228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9" t="s">
        <v>135</v>
      </c>
      <c r="AT311" s="229" t="s">
        <v>130</v>
      </c>
      <c r="AU311" s="229" t="s">
        <v>89</v>
      </c>
      <c r="AY311" s="16" t="s">
        <v>127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6" t="s">
        <v>87</v>
      </c>
      <c r="BK311" s="230">
        <f>ROUND(I311*H311,2)</f>
        <v>0</v>
      </c>
      <c r="BL311" s="16" t="s">
        <v>135</v>
      </c>
      <c r="BM311" s="229" t="s">
        <v>544</v>
      </c>
    </row>
    <row r="312" s="2" customFormat="1">
      <c r="A312" s="37"/>
      <c r="B312" s="38"/>
      <c r="C312" s="39"/>
      <c r="D312" s="231" t="s">
        <v>137</v>
      </c>
      <c r="E312" s="39"/>
      <c r="F312" s="232" t="s">
        <v>545</v>
      </c>
      <c r="G312" s="39"/>
      <c r="H312" s="39"/>
      <c r="I312" s="233"/>
      <c r="J312" s="39"/>
      <c r="K312" s="39"/>
      <c r="L312" s="43"/>
      <c r="M312" s="234"/>
      <c r="N312" s="235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137</v>
      </c>
      <c r="AU312" s="16" t="s">
        <v>89</v>
      </c>
    </row>
    <row r="313" s="13" customFormat="1">
      <c r="A313" s="13"/>
      <c r="B313" s="236"/>
      <c r="C313" s="237"/>
      <c r="D313" s="231" t="s">
        <v>139</v>
      </c>
      <c r="E313" s="238" t="s">
        <v>184</v>
      </c>
      <c r="F313" s="239" t="s">
        <v>185</v>
      </c>
      <c r="G313" s="237"/>
      <c r="H313" s="240">
        <v>515.78300000000002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139</v>
      </c>
      <c r="AU313" s="246" t="s">
        <v>89</v>
      </c>
      <c r="AV313" s="13" t="s">
        <v>89</v>
      </c>
      <c r="AW313" s="13" t="s">
        <v>36</v>
      </c>
      <c r="AX313" s="13" t="s">
        <v>79</v>
      </c>
      <c r="AY313" s="246" t="s">
        <v>127</v>
      </c>
    </row>
    <row r="314" s="13" customFormat="1">
      <c r="A314" s="13"/>
      <c r="B314" s="236"/>
      <c r="C314" s="237"/>
      <c r="D314" s="231" t="s">
        <v>139</v>
      </c>
      <c r="E314" s="238" t="s">
        <v>186</v>
      </c>
      <c r="F314" s="239" t="s">
        <v>187</v>
      </c>
      <c r="G314" s="237"/>
      <c r="H314" s="240">
        <v>1.571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139</v>
      </c>
      <c r="AU314" s="246" t="s">
        <v>89</v>
      </c>
      <c r="AV314" s="13" t="s">
        <v>89</v>
      </c>
      <c r="AW314" s="13" t="s">
        <v>36</v>
      </c>
      <c r="AX314" s="13" t="s">
        <v>79</v>
      </c>
      <c r="AY314" s="246" t="s">
        <v>127</v>
      </c>
    </row>
    <row r="315" s="13" customFormat="1">
      <c r="A315" s="13"/>
      <c r="B315" s="236"/>
      <c r="C315" s="237"/>
      <c r="D315" s="231" t="s">
        <v>139</v>
      </c>
      <c r="E315" s="238" t="s">
        <v>188</v>
      </c>
      <c r="F315" s="239" t="s">
        <v>189</v>
      </c>
      <c r="G315" s="237"/>
      <c r="H315" s="240">
        <v>15.708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139</v>
      </c>
      <c r="AU315" s="246" t="s">
        <v>89</v>
      </c>
      <c r="AV315" s="13" t="s">
        <v>89</v>
      </c>
      <c r="AW315" s="13" t="s">
        <v>36</v>
      </c>
      <c r="AX315" s="13" t="s">
        <v>79</v>
      </c>
      <c r="AY315" s="246" t="s">
        <v>127</v>
      </c>
    </row>
    <row r="316" s="14" customFormat="1">
      <c r="A316" s="14"/>
      <c r="B316" s="247"/>
      <c r="C316" s="248"/>
      <c r="D316" s="231" t="s">
        <v>139</v>
      </c>
      <c r="E316" s="249" t="s">
        <v>1</v>
      </c>
      <c r="F316" s="250" t="s">
        <v>147</v>
      </c>
      <c r="G316" s="248"/>
      <c r="H316" s="251">
        <v>533.06200000000001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139</v>
      </c>
      <c r="AU316" s="257" t="s">
        <v>89</v>
      </c>
      <c r="AV316" s="14" t="s">
        <v>135</v>
      </c>
      <c r="AW316" s="14" t="s">
        <v>36</v>
      </c>
      <c r="AX316" s="14" t="s">
        <v>87</v>
      </c>
      <c r="AY316" s="257" t="s">
        <v>127</v>
      </c>
    </row>
    <row r="317" s="2" customFormat="1" ht="21.75" customHeight="1">
      <c r="A317" s="37"/>
      <c r="B317" s="38"/>
      <c r="C317" s="262" t="s">
        <v>546</v>
      </c>
      <c r="D317" s="262" t="s">
        <v>314</v>
      </c>
      <c r="E317" s="263" t="s">
        <v>547</v>
      </c>
      <c r="F317" s="264" t="s">
        <v>548</v>
      </c>
      <c r="G317" s="265" t="s">
        <v>267</v>
      </c>
      <c r="H317" s="266">
        <v>526.09900000000005</v>
      </c>
      <c r="I317" s="267"/>
      <c r="J317" s="268">
        <f>ROUND(I317*H317,2)</f>
        <v>0</v>
      </c>
      <c r="K317" s="264" t="s">
        <v>134</v>
      </c>
      <c r="L317" s="269"/>
      <c r="M317" s="270" t="s">
        <v>1</v>
      </c>
      <c r="N317" s="271" t="s">
        <v>44</v>
      </c>
      <c r="O317" s="90"/>
      <c r="P317" s="227">
        <f>O317*H317</f>
        <v>0</v>
      </c>
      <c r="Q317" s="227">
        <v>0.048000000000000001</v>
      </c>
      <c r="R317" s="227">
        <f>Q317*H317</f>
        <v>25.252752000000001</v>
      </c>
      <c r="S317" s="227">
        <v>0</v>
      </c>
      <c r="T317" s="228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9" t="s">
        <v>143</v>
      </c>
      <c r="AT317" s="229" t="s">
        <v>314</v>
      </c>
      <c r="AU317" s="229" t="s">
        <v>89</v>
      </c>
      <c r="AY317" s="16" t="s">
        <v>127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6" t="s">
        <v>87</v>
      </c>
      <c r="BK317" s="230">
        <f>ROUND(I317*H317,2)</f>
        <v>0</v>
      </c>
      <c r="BL317" s="16" t="s">
        <v>135</v>
      </c>
      <c r="BM317" s="229" t="s">
        <v>549</v>
      </c>
    </row>
    <row r="318" s="2" customFormat="1">
      <c r="A318" s="37"/>
      <c r="B318" s="38"/>
      <c r="C318" s="39"/>
      <c r="D318" s="231" t="s">
        <v>137</v>
      </c>
      <c r="E318" s="39"/>
      <c r="F318" s="232" t="s">
        <v>548</v>
      </c>
      <c r="G318" s="39"/>
      <c r="H318" s="39"/>
      <c r="I318" s="233"/>
      <c r="J318" s="39"/>
      <c r="K318" s="39"/>
      <c r="L318" s="43"/>
      <c r="M318" s="234"/>
      <c r="N318" s="235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137</v>
      </c>
      <c r="AU318" s="16" t="s">
        <v>89</v>
      </c>
    </row>
    <row r="319" s="13" customFormat="1">
      <c r="A319" s="13"/>
      <c r="B319" s="236"/>
      <c r="C319" s="237"/>
      <c r="D319" s="231" t="s">
        <v>139</v>
      </c>
      <c r="E319" s="238" t="s">
        <v>1</v>
      </c>
      <c r="F319" s="239" t="s">
        <v>550</v>
      </c>
      <c r="G319" s="237"/>
      <c r="H319" s="240">
        <v>526.09900000000005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139</v>
      </c>
      <c r="AU319" s="246" t="s">
        <v>89</v>
      </c>
      <c r="AV319" s="13" t="s">
        <v>89</v>
      </c>
      <c r="AW319" s="13" t="s">
        <v>36</v>
      </c>
      <c r="AX319" s="13" t="s">
        <v>87</v>
      </c>
      <c r="AY319" s="246" t="s">
        <v>127</v>
      </c>
    </row>
    <row r="320" s="2" customFormat="1" ht="24.15" customHeight="1">
      <c r="A320" s="37"/>
      <c r="B320" s="38"/>
      <c r="C320" s="262" t="s">
        <v>551</v>
      </c>
      <c r="D320" s="262" t="s">
        <v>314</v>
      </c>
      <c r="E320" s="263" t="s">
        <v>552</v>
      </c>
      <c r="F320" s="264" t="s">
        <v>553</v>
      </c>
      <c r="G320" s="265" t="s">
        <v>267</v>
      </c>
      <c r="H320" s="266">
        <v>2.0539999999999998</v>
      </c>
      <c r="I320" s="267"/>
      <c r="J320" s="268">
        <f>ROUND(I320*H320,2)</f>
        <v>0</v>
      </c>
      <c r="K320" s="264" t="s">
        <v>428</v>
      </c>
      <c r="L320" s="269"/>
      <c r="M320" s="270" t="s">
        <v>1</v>
      </c>
      <c r="N320" s="271" t="s">
        <v>44</v>
      </c>
      <c r="O320" s="90"/>
      <c r="P320" s="227">
        <f>O320*H320</f>
        <v>0</v>
      </c>
      <c r="Q320" s="227">
        <v>0.034000000000000002</v>
      </c>
      <c r="R320" s="227">
        <f>Q320*H320</f>
        <v>0.069835999999999995</v>
      </c>
      <c r="S320" s="227">
        <v>0</v>
      </c>
      <c r="T320" s="228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9" t="s">
        <v>143</v>
      </c>
      <c r="AT320" s="229" t="s">
        <v>314</v>
      </c>
      <c r="AU320" s="229" t="s">
        <v>89</v>
      </c>
      <c r="AY320" s="16" t="s">
        <v>127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6" t="s">
        <v>87</v>
      </c>
      <c r="BK320" s="230">
        <f>ROUND(I320*H320,2)</f>
        <v>0</v>
      </c>
      <c r="BL320" s="16" t="s">
        <v>135</v>
      </c>
      <c r="BM320" s="229" t="s">
        <v>554</v>
      </c>
    </row>
    <row r="321" s="2" customFormat="1">
      <c r="A321" s="37"/>
      <c r="B321" s="38"/>
      <c r="C321" s="39"/>
      <c r="D321" s="231" t="s">
        <v>137</v>
      </c>
      <c r="E321" s="39"/>
      <c r="F321" s="232" t="s">
        <v>548</v>
      </c>
      <c r="G321" s="39"/>
      <c r="H321" s="39"/>
      <c r="I321" s="233"/>
      <c r="J321" s="39"/>
      <c r="K321" s="39"/>
      <c r="L321" s="43"/>
      <c r="M321" s="234"/>
      <c r="N321" s="235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137</v>
      </c>
      <c r="AU321" s="16" t="s">
        <v>89</v>
      </c>
    </row>
    <row r="322" s="13" customFormat="1">
      <c r="A322" s="13"/>
      <c r="B322" s="236"/>
      <c r="C322" s="237"/>
      <c r="D322" s="231" t="s">
        <v>139</v>
      </c>
      <c r="E322" s="238" t="s">
        <v>1</v>
      </c>
      <c r="F322" s="239" t="s">
        <v>555</v>
      </c>
      <c r="G322" s="237"/>
      <c r="H322" s="240">
        <v>2.0539999999999998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139</v>
      </c>
      <c r="AU322" s="246" t="s">
        <v>89</v>
      </c>
      <c r="AV322" s="13" t="s">
        <v>89</v>
      </c>
      <c r="AW322" s="13" t="s">
        <v>36</v>
      </c>
      <c r="AX322" s="13" t="s">
        <v>87</v>
      </c>
      <c r="AY322" s="246" t="s">
        <v>127</v>
      </c>
    </row>
    <row r="323" s="2" customFormat="1" ht="24.15" customHeight="1">
      <c r="A323" s="37"/>
      <c r="B323" s="38"/>
      <c r="C323" s="262" t="s">
        <v>556</v>
      </c>
      <c r="D323" s="262" t="s">
        <v>314</v>
      </c>
      <c r="E323" s="263" t="s">
        <v>557</v>
      </c>
      <c r="F323" s="264" t="s">
        <v>558</v>
      </c>
      <c r="G323" s="265" t="s">
        <v>267</v>
      </c>
      <c r="H323" s="266">
        <v>20.541</v>
      </c>
      <c r="I323" s="267"/>
      <c r="J323" s="268">
        <f>ROUND(I323*H323,2)</f>
        <v>0</v>
      </c>
      <c r="K323" s="264" t="s">
        <v>428</v>
      </c>
      <c r="L323" s="269"/>
      <c r="M323" s="270" t="s">
        <v>1</v>
      </c>
      <c r="N323" s="271" t="s">
        <v>44</v>
      </c>
      <c r="O323" s="90"/>
      <c r="P323" s="227">
        <f>O323*H323</f>
        <v>0</v>
      </c>
      <c r="Q323" s="227">
        <v>0.033000000000000002</v>
      </c>
      <c r="R323" s="227">
        <f>Q323*H323</f>
        <v>0.67785300000000004</v>
      </c>
      <c r="S323" s="227">
        <v>0</v>
      </c>
      <c r="T323" s="228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9" t="s">
        <v>143</v>
      </c>
      <c r="AT323" s="229" t="s">
        <v>314</v>
      </c>
      <c r="AU323" s="229" t="s">
        <v>89</v>
      </c>
      <c r="AY323" s="16" t="s">
        <v>127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6" t="s">
        <v>87</v>
      </c>
      <c r="BK323" s="230">
        <f>ROUND(I323*H323,2)</f>
        <v>0</v>
      </c>
      <c r="BL323" s="16" t="s">
        <v>135</v>
      </c>
      <c r="BM323" s="229" t="s">
        <v>559</v>
      </c>
    </row>
    <row r="324" s="2" customFormat="1">
      <c r="A324" s="37"/>
      <c r="B324" s="38"/>
      <c r="C324" s="39"/>
      <c r="D324" s="231" t="s">
        <v>137</v>
      </c>
      <c r="E324" s="39"/>
      <c r="F324" s="232" t="s">
        <v>548</v>
      </c>
      <c r="G324" s="39"/>
      <c r="H324" s="39"/>
      <c r="I324" s="233"/>
      <c r="J324" s="39"/>
      <c r="K324" s="39"/>
      <c r="L324" s="43"/>
      <c r="M324" s="234"/>
      <c r="N324" s="235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137</v>
      </c>
      <c r="AU324" s="16" t="s">
        <v>89</v>
      </c>
    </row>
    <row r="325" s="13" customFormat="1">
      <c r="A325" s="13"/>
      <c r="B325" s="236"/>
      <c r="C325" s="237"/>
      <c r="D325" s="231" t="s">
        <v>139</v>
      </c>
      <c r="E325" s="238" t="s">
        <v>1</v>
      </c>
      <c r="F325" s="239" t="s">
        <v>560</v>
      </c>
      <c r="G325" s="237"/>
      <c r="H325" s="240">
        <v>20.541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139</v>
      </c>
      <c r="AU325" s="246" t="s">
        <v>89</v>
      </c>
      <c r="AV325" s="13" t="s">
        <v>89</v>
      </c>
      <c r="AW325" s="13" t="s">
        <v>36</v>
      </c>
      <c r="AX325" s="13" t="s">
        <v>87</v>
      </c>
      <c r="AY325" s="246" t="s">
        <v>127</v>
      </c>
    </row>
    <row r="326" s="2" customFormat="1" ht="24.15" customHeight="1">
      <c r="A326" s="37"/>
      <c r="B326" s="38"/>
      <c r="C326" s="218" t="s">
        <v>561</v>
      </c>
      <c r="D326" s="218" t="s">
        <v>130</v>
      </c>
      <c r="E326" s="219" t="s">
        <v>562</v>
      </c>
      <c r="F326" s="220" t="s">
        <v>563</v>
      </c>
      <c r="G326" s="221" t="s">
        <v>244</v>
      </c>
      <c r="H326" s="222">
        <v>86.400000000000006</v>
      </c>
      <c r="I326" s="223"/>
      <c r="J326" s="224">
        <f>ROUND(I326*H326,2)</f>
        <v>0</v>
      </c>
      <c r="K326" s="220" t="s">
        <v>134</v>
      </c>
      <c r="L326" s="43"/>
      <c r="M326" s="225" t="s">
        <v>1</v>
      </c>
      <c r="N326" s="226" t="s">
        <v>44</v>
      </c>
      <c r="O326" s="90"/>
      <c r="P326" s="227">
        <f>O326*H326</f>
        <v>0</v>
      </c>
      <c r="Q326" s="227">
        <v>0.013860000000000001</v>
      </c>
      <c r="R326" s="227">
        <f>Q326*H326</f>
        <v>1.1975040000000001</v>
      </c>
      <c r="S326" s="227">
        <v>0</v>
      </c>
      <c r="T326" s="228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9" t="s">
        <v>135</v>
      </c>
      <c r="AT326" s="229" t="s">
        <v>130</v>
      </c>
      <c r="AU326" s="229" t="s">
        <v>89</v>
      </c>
      <c r="AY326" s="16" t="s">
        <v>127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6" t="s">
        <v>87</v>
      </c>
      <c r="BK326" s="230">
        <f>ROUND(I326*H326,2)</f>
        <v>0</v>
      </c>
      <c r="BL326" s="16" t="s">
        <v>135</v>
      </c>
      <c r="BM326" s="229" t="s">
        <v>564</v>
      </c>
    </row>
    <row r="327" s="2" customFormat="1">
      <c r="A327" s="37"/>
      <c r="B327" s="38"/>
      <c r="C327" s="39"/>
      <c r="D327" s="231" t="s">
        <v>137</v>
      </c>
      <c r="E327" s="39"/>
      <c r="F327" s="232" t="s">
        <v>563</v>
      </c>
      <c r="G327" s="39"/>
      <c r="H327" s="39"/>
      <c r="I327" s="233"/>
      <c r="J327" s="39"/>
      <c r="K327" s="39"/>
      <c r="L327" s="43"/>
      <c r="M327" s="234"/>
      <c r="N327" s="235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137</v>
      </c>
      <c r="AU327" s="16" t="s">
        <v>89</v>
      </c>
    </row>
    <row r="328" s="13" customFormat="1">
      <c r="A328" s="13"/>
      <c r="B328" s="236"/>
      <c r="C328" s="237"/>
      <c r="D328" s="231" t="s">
        <v>139</v>
      </c>
      <c r="E328" s="238" t="s">
        <v>1</v>
      </c>
      <c r="F328" s="239" t="s">
        <v>565</v>
      </c>
      <c r="G328" s="237"/>
      <c r="H328" s="240">
        <v>86.400000000000006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139</v>
      </c>
      <c r="AU328" s="246" t="s">
        <v>89</v>
      </c>
      <c r="AV328" s="13" t="s">
        <v>89</v>
      </c>
      <c r="AW328" s="13" t="s">
        <v>36</v>
      </c>
      <c r="AX328" s="13" t="s">
        <v>87</v>
      </c>
      <c r="AY328" s="246" t="s">
        <v>127</v>
      </c>
    </row>
    <row r="329" s="2" customFormat="1" ht="24.15" customHeight="1">
      <c r="A329" s="37"/>
      <c r="B329" s="38"/>
      <c r="C329" s="218" t="s">
        <v>566</v>
      </c>
      <c r="D329" s="218" t="s">
        <v>130</v>
      </c>
      <c r="E329" s="219" t="s">
        <v>567</v>
      </c>
      <c r="F329" s="220" t="s">
        <v>568</v>
      </c>
      <c r="G329" s="221" t="s">
        <v>267</v>
      </c>
      <c r="H329" s="222">
        <v>461.14299999999997</v>
      </c>
      <c r="I329" s="223"/>
      <c r="J329" s="224">
        <f>ROUND(I329*H329,2)</f>
        <v>0</v>
      </c>
      <c r="K329" s="220" t="s">
        <v>134</v>
      </c>
      <c r="L329" s="43"/>
      <c r="M329" s="225" t="s">
        <v>1</v>
      </c>
      <c r="N329" s="226" t="s">
        <v>44</v>
      </c>
      <c r="O329" s="90"/>
      <c r="P329" s="227">
        <f>O329*H329</f>
        <v>0</v>
      </c>
      <c r="Q329" s="227">
        <v>3.0000000000000001E-05</v>
      </c>
      <c r="R329" s="227">
        <f>Q329*H329</f>
        <v>0.013834289999999999</v>
      </c>
      <c r="S329" s="227">
        <v>0</v>
      </c>
      <c r="T329" s="228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9" t="s">
        <v>135</v>
      </c>
      <c r="AT329" s="229" t="s">
        <v>130</v>
      </c>
      <c r="AU329" s="229" t="s">
        <v>89</v>
      </c>
      <c r="AY329" s="16" t="s">
        <v>127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6" t="s">
        <v>87</v>
      </c>
      <c r="BK329" s="230">
        <f>ROUND(I329*H329,2)</f>
        <v>0</v>
      </c>
      <c r="BL329" s="16" t="s">
        <v>135</v>
      </c>
      <c r="BM329" s="229" t="s">
        <v>569</v>
      </c>
    </row>
    <row r="330" s="2" customFormat="1">
      <c r="A330" s="37"/>
      <c r="B330" s="38"/>
      <c r="C330" s="39"/>
      <c r="D330" s="231" t="s">
        <v>137</v>
      </c>
      <c r="E330" s="39"/>
      <c r="F330" s="232" t="s">
        <v>570</v>
      </c>
      <c r="G330" s="39"/>
      <c r="H330" s="39"/>
      <c r="I330" s="233"/>
      <c r="J330" s="39"/>
      <c r="K330" s="39"/>
      <c r="L330" s="43"/>
      <c r="M330" s="234"/>
      <c r="N330" s="235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137</v>
      </c>
      <c r="AU330" s="16" t="s">
        <v>89</v>
      </c>
    </row>
    <row r="331" s="2" customFormat="1" ht="16.5" customHeight="1">
      <c r="A331" s="37"/>
      <c r="B331" s="38"/>
      <c r="C331" s="218" t="s">
        <v>571</v>
      </c>
      <c r="D331" s="218" t="s">
        <v>130</v>
      </c>
      <c r="E331" s="219" t="s">
        <v>572</v>
      </c>
      <c r="F331" s="220" t="s">
        <v>573</v>
      </c>
      <c r="G331" s="221" t="s">
        <v>133</v>
      </c>
      <c r="H331" s="222">
        <v>8</v>
      </c>
      <c r="I331" s="223"/>
      <c r="J331" s="224">
        <f>ROUND(I331*H331,2)</f>
        <v>0</v>
      </c>
      <c r="K331" s="220" t="s">
        <v>134</v>
      </c>
      <c r="L331" s="43"/>
      <c r="M331" s="225" t="s">
        <v>1</v>
      </c>
      <c r="N331" s="226" t="s">
        <v>44</v>
      </c>
      <c r="O331" s="90"/>
      <c r="P331" s="227">
        <f>O331*H331</f>
        <v>0</v>
      </c>
      <c r="Q331" s="227">
        <v>0</v>
      </c>
      <c r="R331" s="227">
        <f>Q331*H331</f>
        <v>0</v>
      </c>
      <c r="S331" s="227">
        <v>0.48199999999999998</v>
      </c>
      <c r="T331" s="228">
        <f>S331*H331</f>
        <v>3.8559999999999999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9" t="s">
        <v>135</v>
      </c>
      <c r="AT331" s="229" t="s">
        <v>130</v>
      </c>
      <c r="AU331" s="229" t="s">
        <v>89</v>
      </c>
      <c r="AY331" s="16" t="s">
        <v>127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6" t="s">
        <v>87</v>
      </c>
      <c r="BK331" s="230">
        <f>ROUND(I331*H331,2)</f>
        <v>0</v>
      </c>
      <c r="BL331" s="16" t="s">
        <v>135</v>
      </c>
      <c r="BM331" s="229" t="s">
        <v>574</v>
      </c>
    </row>
    <row r="332" s="2" customFormat="1">
      <c r="A332" s="37"/>
      <c r="B332" s="38"/>
      <c r="C332" s="39"/>
      <c r="D332" s="231" t="s">
        <v>137</v>
      </c>
      <c r="E332" s="39"/>
      <c r="F332" s="232" t="s">
        <v>575</v>
      </c>
      <c r="G332" s="39"/>
      <c r="H332" s="39"/>
      <c r="I332" s="233"/>
      <c r="J332" s="39"/>
      <c r="K332" s="39"/>
      <c r="L332" s="43"/>
      <c r="M332" s="234"/>
      <c r="N332" s="235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137</v>
      </c>
      <c r="AU332" s="16" t="s">
        <v>89</v>
      </c>
    </row>
    <row r="333" s="2" customFormat="1" ht="21.75" customHeight="1">
      <c r="A333" s="37"/>
      <c r="B333" s="38"/>
      <c r="C333" s="218" t="s">
        <v>576</v>
      </c>
      <c r="D333" s="218" t="s">
        <v>130</v>
      </c>
      <c r="E333" s="219" t="s">
        <v>577</v>
      </c>
      <c r="F333" s="220" t="s">
        <v>578</v>
      </c>
      <c r="G333" s="221" t="s">
        <v>133</v>
      </c>
      <c r="H333" s="222">
        <v>6</v>
      </c>
      <c r="I333" s="223"/>
      <c r="J333" s="224">
        <f>ROUND(I333*H333,2)</f>
        <v>0</v>
      </c>
      <c r="K333" s="220" t="s">
        <v>134</v>
      </c>
      <c r="L333" s="43"/>
      <c r="M333" s="225" t="s">
        <v>1</v>
      </c>
      <c r="N333" s="226" t="s">
        <v>44</v>
      </c>
      <c r="O333" s="90"/>
      <c r="P333" s="227">
        <f>O333*H333</f>
        <v>0</v>
      </c>
      <c r="Q333" s="227">
        <v>0</v>
      </c>
      <c r="R333" s="227">
        <f>Q333*H333</f>
        <v>0</v>
      </c>
      <c r="S333" s="227">
        <v>0.086999999999999994</v>
      </c>
      <c r="T333" s="228">
        <f>S333*H333</f>
        <v>0.52200000000000002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9" t="s">
        <v>135</v>
      </c>
      <c r="AT333" s="229" t="s">
        <v>130</v>
      </c>
      <c r="AU333" s="229" t="s">
        <v>89</v>
      </c>
      <c r="AY333" s="16" t="s">
        <v>127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6" t="s">
        <v>87</v>
      </c>
      <c r="BK333" s="230">
        <f>ROUND(I333*H333,2)</f>
        <v>0</v>
      </c>
      <c r="BL333" s="16" t="s">
        <v>135</v>
      </c>
      <c r="BM333" s="229" t="s">
        <v>579</v>
      </c>
    </row>
    <row r="334" s="2" customFormat="1">
      <c r="A334" s="37"/>
      <c r="B334" s="38"/>
      <c r="C334" s="39"/>
      <c r="D334" s="231" t="s">
        <v>137</v>
      </c>
      <c r="E334" s="39"/>
      <c r="F334" s="232" t="s">
        <v>580</v>
      </c>
      <c r="G334" s="39"/>
      <c r="H334" s="39"/>
      <c r="I334" s="233"/>
      <c r="J334" s="39"/>
      <c r="K334" s="39"/>
      <c r="L334" s="43"/>
      <c r="M334" s="234"/>
      <c r="N334" s="235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137</v>
      </c>
      <c r="AU334" s="16" t="s">
        <v>89</v>
      </c>
    </row>
    <row r="335" s="2" customFormat="1" ht="24.15" customHeight="1">
      <c r="A335" s="37"/>
      <c r="B335" s="38"/>
      <c r="C335" s="218" t="s">
        <v>581</v>
      </c>
      <c r="D335" s="218" t="s">
        <v>130</v>
      </c>
      <c r="E335" s="219" t="s">
        <v>582</v>
      </c>
      <c r="F335" s="220" t="s">
        <v>583</v>
      </c>
      <c r="G335" s="221" t="s">
        <v>133</v>
      </c>
      <c r="H335" s="222">
        <v>4</v>
      </c>
      <c r="I335" s="223"/>
      <c r="J335" s="224">
        <f>ROUND(I335*H335,2)</f>
        <v>0</v>
      </c>
      <c r="K335" s="220" t="s">
        <v>134</v>
      </c>
      <c r="L335" s="43"/>
      <c r="M335" s="225" t="s">
        <v>1</v>
      </c>
      <c r="N335" s="226" t="s">
        <v>44</v>
      </c>
      <c r="O335" s="90"/>
      <c r="P335" s="227">
        <f>O335*H335</f>
        <v>0</v>
      </c>
      <c r="Q335" s="227">
        <v>0</v>
      </c>
      <c r="R335" s="227">
        <f>Q335*H335</f>
        <v>0</v>
      </c>
      <c r="S335" s="227">
        <v>0.108</v>
      </c>
      <c r="T335" s="228">
        <f>S335*H335</f>
        <v>0.432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9" t="s">
        <v>135</v>
      </c>
      <c r="AT335" s="229" t="s">
        <v>130</v>
      </c>
      <c r="AU335" s="229" t="s">
        <v>89</v>
      </c>
      <c r="AY335" s="16" t="s">
        <v>127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6" t="s">
        <v>87</v>
      </c>
      <c r="BK335" s="230">
        <f>ROUND(I335*H335,2)</f>
        <v>0</v>
      </c>
      <c r="BL335" s="16" t="s">
        <v>135</v>
      </c>
      <c r="BM335" s="229" t="s">
        <v>584</v>
      </c>
    </row>
    <row r="336" s="2" customFormat="1">
      <c r="A336" s="37"/>
      <c r="B336" s="38"/>
      <c r="C336" s="39"/>
      <c r="D336" s="231" t="s">
        <v>137</v>
      </c>
      <c r="E336" s="39"/>
      <c r="F336" s="232" t="s">
        <v>585</v>
      </c>
      <c r="G336" s="39"/>
      <c r="H336" s="39"/>
      <c r="I336" s="233"/>
      <c r="J336" s="39"/>
      <c r="K336" s="39"/>
      <c r="L336" s="43"/>
      <c r="M336" s="234"/>
      <c r="N336" s="235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137</v>
      </c>
      <c r="AU336" s="16" t="s">
        <v>89</v>
      </c>
    </row>
    <row r="337" s="2" customFormat="1" ht="33" customHeight="1">
      <c r="A337" s="37"/>
      <c r="B337" s="38"/>
      <c r="C337" s="218" t="s">
        <v>586</v>
      </c>
      <c r="D337" s="218" t="s">
        <v>130</v>
      </c>
      <c r="E337" s="219" t="s">
        <v>587</v>
      </c>
      <c r="F337" s="220" t="s">
        <v>588</v>
      </c>
      <c r="G337" s="221" t="s">
        <v>133</v>
      </c>
      <c r="H337" s="222">
        <v>1</v>
      </c>
      <c r="I337" s="223"/>
      <c r="J337" s="224">
        <f>ROUND(I337*H337,2)</f>
        <v>0</v>
      </c>
      <c r="K337" s="220" t="s">
        <v>134</v>
      </c>
      <c r="L337" s="43"/>
      <c r="M337" s="225" t="s">
        <v>1</v>
      </c>
      <c r="N337" s="226" t="s">
        <v>44</v>
      </c>
      <c r="O337" s="90"/>
      <c r="P337" s="227">
        <f>O337*H337</f>
        <v>0</v>
      </c>
      <c r="Q337" s="227">
        <v>0</v>
      </c>
      <c r="R337" s="227">
        <f>Q337*H337</f>
        <v>0</v>
      </c>
      <c r="S337" s="227">
        <v>0.034000000000000002</v>
      </c>
      <c r="T337" s="228">
        <f>S337*H337</f>
        <v>0.034000000000000002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9" t="s">
        <v>135</v>
      </c>
      <c r="AT337" s="229" t="s">
        <v>130</v>
      </c>
      <c r="AU337" s="229" t="s">
        <v>89</v>
      </c>
      <c r="AY337" s="16" t="s">
        <v>127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6" t="s">
        <v>87</v>
      </c>
      <c r="BK337" s="230">
        <f>ROUND(I337*H337,2)</f>
        <v>0</v>
      </c>
      <c r="BL337" s="16" t="s">
        <v>135</v>
      </c>
      <c r="BM337" s="229" t="s">
        <v>589</v>
      </c>
    </row>
    <row r="338" s="2" customFormat="1">
      <c r="A338" s="37"/>
      <c r="B338" s="38"/>
      <c r="C338" s="39"/>
      <c r="D338" s="231" t="s">
        <v>137</v>
      </c>
      <c r="E338" s="39"/>
      <c r="F338" s="232" t="s">
        <v>590</v>
      </c>
      <c r="G338" s="39"/>
      <c r="H338" s="39"/>
      <c r="I338" s="233"/>
      <c r="J338" s="39"/>
      <c r="K338" s="39"/>
      <c r="L338" s="43"/>
      <c r="M338" s="234"/>
      <c r="N338" s="235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137</v>
      </c>
      <c r="AU338" s="16" t="s">
        <v>89</v>
      </c>
    </row>
    <row r="339" s="12" customFormat="1" ht="22.8" customHeight="1">
      <c r="A339" s="12"/>
      <c r="B339" s="202"/>
      <c r="C339" s="203"/>
      <c r="D339" s="204" t="s">
        <v>78</v>
      </c>
      <c r="E339" s="216" t="s">
        <v>591</v>
      </c>
      <c r="F339" s="216" t="s">
        <v>592</v>
      </c>
      <c r="G339" s="203"/>
      <c r="H339" s="203"/>
      <c r="I339" s="206"/>
      <c r="J339" s="217">
        <f>BK339</f>
        <v>0</v>
      </c>
      <c r="K339" s="203"/>
      <c r="L339" s="208"/>
      <c r="M339" s="209"/>
      <c r="N339" s="210"/>
      <c r="O339" s="210"/>
      <c r="P339" s="211">
        <f>SUM(P340:P362)</f>
        <v>0</v>
      </c>
      <c r="Q339" s="210"/>
      <c r="R339" s="211">
        <f>SUM(R340:R362)</f>
        <v>0</v>
      </c>
      <c r="S339" s="210"/>
      <c r="T339" s="212">
        <f>SUM(T340:T362)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3" t="s">
        <v>87</v>
      </c>
      <c r="AT339" s="214" t="s">
        <v>78</v>
      </c>
      <c r="AU339" s="214" t="s">
        <v>87</v>
      </c>
      <c r="AY339" s="213" t="s">
        <v>127</v>
      </c>
      <c r="BK339" s="215">
        <f>SUM(BK340:BK362)</f>
        <v>0</v>
      </c>
    </row>
    <row r="340" s="2" customFormat="1" ht="44.25" customHeight="1">
      <c r="A340" s="37"/>
      <c r="B340" s="38"/>
      <c r="C340" s="218" t="s">
        <v>593</v>
      </c>
      <c r="D340" s="218" t="s">
        <v>130</v>
      </c>
      <c r="E340" s="219" t="s">
        <v>594</v>
      </c>
      <c r="F340" s="220" t="s">
        <v>595</v>
      </c>
      <c r="G340" s="221" t="s">
        <v>317</v>
      </c>
      <c r="H340" s="222">
        <v>82.135000000000005</v>
      </c>
      <c r="I340" s="223"/>
      <c r="J340" s="224">
        <f>ROUND(I340*H340,2)</f>
        <v>0</v>
      </c>
      <c r="K340" s="220" t="s">
        <v>134</v>
      </c>
      <c r="L340" s="43"/>
      <c r="M340" s="225" t="s">
        <v>1</v>
      </c>
      <c r="N340" s="226" t="s">
        <v>44</v>
      </c>
      <c r="O340" s="90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9" t="s">
        <v>135</v>
      </c>
      <c r="AT340" s="229" t="s">
        <v>130</v>
      </c>
      <c r="AU340" s="229" t="s">
        <v>89</v>
      </c>
      <c r="AY340" s="16" t="s">
        <v>127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6" t="s">
        <v>87</v>
      </c>
      <c r="BK340" s="230">
        <f>ROUND(I340*H340,2)</f>
        <v>0</v>
      </c>
      <c r="BL340" s="16" t="s">
        <v>135</v>
      </c>
      <c r="BM340" s="229" t="s">
        <v>596</v>
      </c>
    </row>
    <row r="341" s="2" customFormat="1">
      <c r="A341" s="37"/>
      <c r="B341" s="38"/>
      <c r="C341" s="39"/>
      <c r="D341" s="231" t="s">
        <v>137</v>
      </c>
      <c r="E341" s="39"/>
      <c r="F341" s="232" t="s">
        <v>595</v>
      </c>
      <c r="G341" s="39"/>
      <c r="H341" s="39"/>
      <c r="I341" s="233"/>
      <c r="J341" s="39"/>
      <c r="K341" s="39"/>
      <c r="L341" s="43"/>
      <c r="M341" s="234"/>
      <c r="N341" s="235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137</v>
      </c>
      <c r="AU341" s="16" t="s">
        <v>89</v>
      </c>
    </row>
    <row r="342" s="13" customFormat="1">
      <c r="A342" s="13"/>
      <c r="B342" s="236"/>
      <c r="C342" s="237"/>
      <c r="D342" s="231" t="s">
        <v>139</v>
      </c>
      <c r="E342" s="238" t="s">
        <v>1</v>
      </c>
      <c r="F342" s="239" t="s">
        <v>597</v>
      </c>
      <c r="G342" s="237"/>
      <c r="H342" s="240">
        <v>82.135000000000005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139</v>
      </c>
      <c r="AU342" s="246" t="s">
        <v>89</v>
      </c>
      <c r="AV342" s="13" t="s">
        <v>89</v>
      </c>
      <c r="AW342" s="13" t="s">
        <v>36</v>
      </c>
      <c r="AX342" s="13" t="s">
        <v>87</v>
      </c>
      <c r="AY342" s="246" t="s">
        <v>127</v>
      </c>
    </row>
    <row r="343" s="2" customFormat="1" ht="44.25" customHeight="1">
      <c r="A343" s="37"/>
      <c r="B343" s="38"/>
      <c r="C343" s="218" t="s">
        <v>598</v>
      </c>
      <c r="D343" s="218" t="s">
        <v>130</v>
      </c>
      <c r="E343" s="219" t="s">
        <v>599</v>
      </c>
      <c r="F343" s="220" t="s">
        <v>600</v>
      </c>
      <c r="G343" s="221" t="s">
        <v>317</v>
      </c>
      <c r="H343" s="222">
        <v>105.762</v>
      </c>
      <c r="I343" s="223"/>
      <c r="J343" s="224">
        <f>ROUND(I343*H343,2)</f>
        <v>0</v>
      </c>
      <c r="K343" s="220" t="s">
        <v>134</v>
      </c>
      <c r="L343" s="43"/>
      <c r="M343" s="225" t="s">
        <v>1</v>
      </c>
      <c r="N343" s="226" t="s">
        <v>44</v>
      </c>
      <c r="O343" s="90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9" t="s">
        <v>135</v>
      </c>
      <c r="AT343" s="229" t="s">
        <v>130</v>
      </c>
      <c r="AU343" s="229" t="s">
        <v>89</v>
      </c>
      <c r="AY343" s="16" t="s">
        <v>127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6" t="s">
        <v>87</v>
      </c>
      <c r="BK343" s="230">
        <f>ROUND(I343*H343,2)</f>
        <v>0</v>
      </c>
      <c r="BL343" s="16" t="s">
        <v>135</v>
      </c>
      <c r="BM343" s="229" t="s">
        <v>601</v>
      </c>
    </row>
    <row r="344" s="2" customFormat="1">
      <c r="A344" s="37"/>
      <c r="B344" s="38"/>
      <c r="C344" s="39"/>
      <c r="D344" s="231" t="s">
        <v>137</v>
      </c>
      <c r="E344" s="39"/>
      <c r="F344" s="232" t="s">
        <v>600</v>
      </c>
      <c r="G344" s="39"/>
      <c r="H344" s="39"/>
      <c r="I344" s="233"/>
      <c r="J344" s="39"/>
      <c r="K344" s="39"/>
      <c r="L344" s="43"/>
      <c r="M344" s="234"/>
      <c r="N344" s="235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137</v>
      </c>
      <c r="AU344" s="16" t="s">
        <v>89</v>
      </c>
    </row>
    <row r="345" s="13" customFormat="1">
      <c r="A345" s="13"/>
      <c r="B345" s="236"/>
      <c r="C345" s="237"/>
      <c r="D345" s="231" t="s">
        <v>139</v>
      </c>
      <c r="E345" s="238" t="s">
        <v>1</v>
      </c>
      <c r="F345" s="239" t="s">
        <v>218</v>
      </c>
      <c r="G345" s="237"/>
      <c r="H345" s="240">
        <v>105.762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139</v>
      </c>
      <c r="AU345" s="246" t="s">
        <v>89</v>
      </c>
      <c r="AV345" s="13" t="s">
        <v>89</v>
      </c>
      <c r="AW345" s="13" t="s">
        <v>36</v>
      </c>
      <c r="AX345" s="13" t="s">
        <v>87</v>
      </c>
      <c r="AY345" s="246" t="s">
        <v>127</v>
      </c>
    </row>
    <row r="346" s="2" customFormat="1" ht="24.15" customHeight="1">
      <c r="A346" s="37"/>
      <c r="B346" s="38"/>
      <c r="C346" s="218" t="s">
        <v>602</v>
      </c>
      <c r="D346" s="218" t="s">
        <v>130</v>
      </c>
      <c r="E346" s="219" t="s">
        <v>603</v>
      </c>
      <c r="F346" s="220" t="s">
        <v>604</v>
      </c>
      <c r="G346" s="221" t="s">
        <v>317</v>
      </c>
      <c r="H346" s="222">
        <v>80.804000000000002</v>
      </c>
      <c r="I346" s="223"/>
      <c r="J346" s="224">
        <f>ROUND(I346*H346,2)</f>
        <v>0</v>
      </c>
      <c r="K346" s="220" t="s">
        <v>134</v>
      </c>
      <c r="L346" s="43"/>
      <c r="M346" s="225" t="s">
        <v>1</v>
      </c>
      <c r="N346" s="226" t="s">
        <v>44</v>
      </c>
      <c r="O346" s="90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9" t="s">
        <v>135</v>
      </c>
      <c r="AT346" s="229" t="s">
        <v>130</v>
      </c>
      <c r="AU346" s="229" t="s">
        <v>89</v>
      </c>
      <c r="AY346" s="16" t="s">
        <v>127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6" t="s">
        <v>87</v>
      </c>
      <c r="BK346" s="230">
        <f>ROUND(I346*H346,2)</f>
        <v>0</v>
      </c>
      <c r="BL346" s="16" t="s">
        <v>135</v>
      </c>
      <c r="BM346" s="229" t="s">
        <v>605</v>
      </c>
    </row>
    <row r="347" s="2" customFormat="1">
      <c r="A347" s="37"/>
      <c r="B347" s="38"/>
      <c r="C347" s="39"/>
      <c r="D347" s="231" t="s">
        <v>137</v>
      </c>
      <c r="E347" s="39"/>
      <c r="F347" s="232" t="s">
        <v>606</v>
      </c>
      <c r="G347" s="39"/>
      <c r="H347" s="39"/>
      <c r="I347" s="233"/>
      <c r="J347" s="39"/>
      <c r="K347" s="39"/>
      <c r="L347" s="43"/>
      <c r="M347" s="234"/>
      <c r="N347" s="235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137</v>
      </c>
      <c r="AU347" s="16" t="s">
        <v>89</v>
      </c>
    </row>
    <row r="348" s="13" customFormat="1">
      <c r="A348" s="13"/>
      <c r="B348" s="236"/>
      <c r="C348" s="237"/>
      <c r="D348" s="231" t="s">
        <v>139</v>
      </c>
      <c r="E348" s="238" t="s">
        <v>222</v>
      </c>
      <c r="F348" s="239" t="s">
        <v>223</v>
      </c>
      <c r="G348" s="237"/>
      <c r="H348" s="240">
        <v>80.804000000000002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139</v>
      </c>
      <c r="AU348" s="246" t="s">
        <v>89</v>
      </c>
      <c r="AV348" s="13" t="s">
        <v>89</v>
      </c>
      <c r="AW348" s="13" t="s">
        <v>36</v>
      </c>
      <c r="AX348" s="13" t="s">
        <v>87</v>
      </c>
      <c r="AY348" s="246" t="s">
        <v>127</v>
      </c>
    </row>
    <row r="349" s="2" customFormat="1" ht="24.15" customHeight="1">
      <c r="A349" s="37"/>
      <c r="B349" s="38"/>
      <c r="C349" s="218" t="s">
        <v>607</v>
      </c>
      <c r="D349" s="218" t="s">
        <v>130</v>
      </c>
      <c r="E349" s="219" t="s">
        <v>608</v>
      </c>
      <c r="F349" s="220" t="s">
        <v>609</v>
      </c>
      <c r="G349" s="221" t="s">
        <v>317</v>
      </c>
      <c r="H349" s="222">
        <v>808.03999999999996</v>
      </c>
      <c r="I349" s="223"/>
      <c r="J349" s="224">
        <f>ROUND(I349*H349,2)</f>
        <v>0</v>
      </c>
      <c r="K349" s="220" t="s">
        <v>134</v>
      </c>
      <c r="L349" s="43"/>
      <c r="M349" s="225" t="s">
        <v>1</v>
      </c>
      <c r="N349" s="226" t="s">
        <v>44</v>
      </c>
      <c r="O349" s="90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9" t="s">
        <v>135</v>
      </c>
      <c r="AT349" s="229" t="s">
        <v>130</v>
      </c>
      <c r="AU349" s="229" t="s">
        <v>89</v>
      </c>
      <c r="AY349" s="16" t="s">
        <v>127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6" t="s">
        <v>87</v>
      </c>
      <c r="BK349" s="230">
        <f>ROUND(I349*H349,2)</f>
        <v>0</v>
      </c>
      <c r="BL349" s="16" t="s">
        <v>135</v>
      </c>
      <c r="BM349" s="229" t="s">
        <v>610</v>
      </c>
    </row>
    <row r="350" s="2" customFormat="1">
      <c r="A350" s="37"/>
      <c r="B350" s="38"/>
      <c r="C350" s="39"/>
      <c r="D350" s="231" t="s">
        <v>137</v>
      </c>
      <c r="E350" s="39"/>
      <c r="F350" s="232" t="s">
        <v>611</v>
      </c>
      <c r="G350" s="39"/>
      <c r="H350" s="39"/>
      <c r="I350" s="233"/>
      <c r="J350" s="39"/>
      <c r="K350" s="39"/>
      <c r="L350" s="43"/>
      <c r="M350" s="234"/>
      <c r="N350" s="235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137</v>
      </c>
      <c r="AU350" s="16" t="s">
        <v>89</v>
      </c>
    </row>
    <row r="351" s="13" customFormat="1">
      <c r="A351" s="13"/>
      <c r="B351" s="236"/>
      <c r="C351" s="237"/>
      <c r="D351" s="231" t="s">
        <v>139</v>
      </c>
      <c r="E351" s="238" t="s">
        <v>1</v>
      </c>
      <c r="F351" s="239" t="s">
        <v>612</v>
      </c>
      <c r="G351" s="237"/>
      <c r="H351" s="240">
        <v>808.03999999999996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139</v>
      </c>
      <c r="AU351" s="246" t="s">
        <v>89</v>
      </c>
      <c r="AV351" s="13" t="s">
        <v>89</v>
      </c>
      <c r="AW351" s="13" t="s">
        <v>36</v>
      </c>
      <c r="AX351" s="13" t="s">
        <v>87</v>
      </c>
      <c r="AY351" s="246" t="s">
        <v>127</v>
      </c>
    </row>
    <row r="352" s="2" customFormat="1" ht="24.15" customHeight="1">
      <c r="A352" s="37"/>
      <c r="B352" s="38"/>
      <c r="C352" s="218" t="s">
        <v>613</v>
      </c>
      <c r="D352" s="218" t="s">
        <v>130</v>
      </c>
      <c r="E352" s="219" t="s">
        <v>614</v>
      </c>
      <c r="F352" s="220" t="s">
        <v>615</v>
      </c>
      <c r="G352" s="221" t="s">
        <v>317</v>
      </c>
      <c r="H352" s="222">
        <v>351.74000000000001</v>
      </c>
      <c r="I352" s="223"/>
      <c r="J352" s="224">
        <f>ROUND(I352*H352,2)</f>
        <v>0</v>
      </c>
      <c r="K352" s="220" t="s">
        <v>134</v>
      </c>
      <c r="L352" s="43"/>
      <c r="M352" s="225" t="s">
        <v>1</v>
      </c>
      <c r="N352" s="226" t="s">
        <v>44</v>
      </c>
      <c r="O352" s="90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9" t="s">
        <v>135</v>
      </c>
      <c r="AT352" s="229" t="s">
        <v>130</v>
      </c>
      <c r="AU352" s="229" t="s">
        <v>89</v>
      </c>
      <c r="AY352" s="16" t="s">
        <v>127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6" t="s">
        <v>87</v>
      </c>
      <c r="BK352" s="230">
        <f>ROUND(I352*H352,2)</f>
        <v>0</v>
      </c>
      <c r="BL352" s="16" t="s">
        <v>135</v>
      </c>
      <c r="BM352" s="229" t="s">
        <v>616</v>
      </c>
    </row>
    <row r="353" s="2" customFormat="1">
      <c r="A353" s="37"/>
      <c r="B353" s="38"/>
      <c r="C353" s="39"/>
      <c r="D353" s="231" t="s">
        <v>137</v>
      </c>
      <c r="E353" s="39"/>
      <c r="F353" s="232" t="s">
        <v>617</v>
      </c>
      <c r="G353" s="39"/>
      <c r="H353" s="39"/>
      <c r="I353" s="233"/>
      <c r="J353" s="39"/>
      <c r="K353" s="39"/>
      <c r="L353" s="43"/>
      <c r="M353" s="234"/>
      <c r="N353" s="235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137</v>
      </c>
      <c r="AU353" s="16" t="s">
        <v>89</v>
      </c>
    </row>
    <row r="354" s="13" customFormat="1">
      <c r="A354" s="13"/>
      <c r="B354" s="236"/>
      <c r="C354" s="237"/>
      <c r="D354" s="231" t="s">
        <v>139</v>
      </c>
      <c r="E354" s="238" t="s">
        <v>218</v>
      </c>
      <c r="F354" s="239" t="s">
        <v>219</v>
      </c>
      <c r="G354" s="237"/>
      <c r="H354" s="240">
        <v>105.762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139</v>
      </c>
      <c r="AU354" s="246" t="s">
        <v>89</v>
      </c>
      <c r="AV354" s="13" t="s">
        <v>89</v>
      </c>
      <c r="AW354" s="13" t="s">
        <v>36</v>
      </c>
      <c r="AX354" s="13" t="s">
        <v>79</v>
      </c>
      <c r="AY354" s="246" t="s">
        <v>127</v>
      </c>
    </row>
    <row r="355" s="13" customFormat="1">
      <c r="A355" s="13"/>
      <c r="B355" s="236"/>
      <c r="C355" s="237"/>
      <c r="D355" s="231" t="s">
        <v>139</v>
      </c>
      <c r="E355" s="238" t="s">
        <v>220</v>
      </c>
      <c r="F355" s="239" t="s">
        <v>618</v>
      </c>
      <c r="G355" s="237"/>
      <c r="H355" s="240">
        <v>245.97800000000001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139</v>
      </c>
      <c r="AU355" s="246" t="s">
        <v>89</v>
      </c>
      <c r="AV355" s="13" t="s">
        <v>89</v>
      </c>
      <c r="AW355" s="13" t="s">
        <v>36</v>
      </c>
      <c r="AX355" s="13" t="s">
        <v>79</v>
      </c>
      <c r="AY355" s="246" t="s">
        <v>127</v>
      </c>
    </row>
    <row r="356" s="14" customFormat="1">
      <c r="A356" s="14"/>
      <c r="B356" s="247"/>
      <c r="C356" s="248"/>
      <c r="D356" s="231" t="s">
        <v>139</v>
      </c>
      <c r="E356" s="249" t="s">
        <v>1</v>
      </c>
      <c r="F356" s="250" t="s">
        <v>147</v>
      </c>
      <c r="G356" s="248"/>
      <c r="H356" s="251">
        <v>351.74000000000001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139</v>
      </c>
      <c r="AU356" s="257" t="s">
        <v>89</v>
      </c>
      <c r="AV356" s="14" t="s">
        <v>135</v>
      </c>
      <c r="AW356" s="14" t="s">
        <v>36</v>
      </c>
      <c r="AX356" s="14" t="s">
        <v>87</v>
      </c>
      <c r="AY356" s="257" t="s">
        <v>127</v>
      </c>
    </row>
    <row r="357" s="2" customFormat="1" ht="24.15" customHeight="1">
      <c r="A357" s="37"/>
      <c r="B357" s="38"/>
      <c r="C357" s="218" t="s">
        <v>619</v>
      </c>
      <c r="D357" s="218" t="s">
        <v>130</v>
      </c>
      <c r="E357" s="219" t="s">
        <v>620</v>
      </c>
      <c r="F357" s="220" t="s">
        <v>621</v>
      </c>
      <c r="G357" s="221" t="s">
        <v>317</v>
      </c>
      <c r="H357" s="222">
        <v>1549.576</v>
      </c>
      <c r="I357" s="223"/>
      <c r="J357" s="224">
        <f>ROUND(I357*H357,2)</f>
        <v>0</v>
      </c>
      <c r="K357" s="220" t="s">
        <v>134</v>
      </c>
      <c r="L357" s="43"/>
      <c r="M357" s="225" t="s">
        <v>1</v>
      </c>
      <c r="N357" s="226" t="s">
        <v>44</v>
      </c>
      <c r="O357" s="90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9" t="s">
        <v>135</v>
      </c>
      <c r="AT357" s="229" t="s">
        <v>130</v>
      </c>
      <c r="AU357" s="229" t="s">
        <v>89</v>
      </c>
      <c r="AY357" s="16" t="s">
        <v>127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6" t="s">
        <v>87</v>
      </c>
      <c r="BK357" s="230">
        <f>ROUND(I357*H357,2)</f>
        <v>0</v>
      </c>
      <c r="BL357" s="16" t="s">
        <v>135</v>
      </c>
      <c r="BM357" s="229" t="s">
        <v>622</v>
      </c>
    </row>
    <row r="358" s="2" customFormat="1">
      <c r="A358" s="37"/>
      <c r="B358" s="38"/>
      <c r="C358" s="39"/>
      <c r="D358" s="231" t="s">
        <v>137</v>
      </c>
      <c r="E358" s="39"/>
      <c r="F358" s="232" t="s">
        <v>611</v>
      </c>
      <c r="G358" s="39"/>
      <c r="H358" s="39"/>
      <c r="I358" s="233"/>
      <c r="J358" s="39"/>
      <c r="K358" s="39"/>
      <c r="L358" s="43"/>
      <c r="M358" s="234"/>
      <c r="N358" s="235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137</v>
      </c>
      <c r="AU358" s="16" t="s">
        <v>89</v>
      </c>
    </row>
    <row r="359" s="13" customFormat="1">
      <c r="A359" s="13"/>
      <c r="B359" s="236"/>
      <c r="C359" s="237"/>
      <c r="D359" s="231" t="s">
        <v>139</v>
      </c>
      <c r="E359" s="238" t="s">
        <v>1</v>
      </c>
      <c r="F359" s="239" t="s">
        <v>623</v>
      </c>
      <c r="G359" s="237"/>
      <c r="H359" s="240">
        <v>1549.576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139</v>
      </c>
      <c r="AU359" s="246" t="s">
        <v>89</v>
      </c>
      <c r="AV359" s="13" t="s">
        <v>89</v>
      </c>
      <c r="AW359" s="13" t="s">
        <v>36</v>
      </c>
      <c r="AX359" s="13" t="s">
        <v>87</v>
      </c>
      <c r="AY359" s="246" t="s">
        <v>127</v>
      </c>
    </row>
    <row r="360" s="2" customFormat="1" ht="24.15" customHeight="1">
      <c r="A360" s="37"/>
      <c r="B360" s="38"/>
      <c r="C360" s="218" t="s">
        <v>624</v>
      </c>
      <c r="D360" s="218" t="s">
        <v>130</v>
      </c>
      <c r="E360" s="219" t="s">
        <v>625</v>
      </c>
      <c r="F360" s="220" t="s">
        <v>626</v>
      </c>
      <c r="G360" s="221" t="s">
        <v>317</v>
      </c>
      <c r="H360" s="222">
        <v>36.962000000000003</v>
      </c>
      <c r="I360" s="223"/>
      <c r="J360" s="224">
        <f>ROUND(I360*H360,2)</f>
        <v>0</v>
      </c>
      <c r="K360" s="220" t="s">
        <v>134</v>
      </c>
      <c r="L360" s="43"/>
      <c r="M360" s="225" t="s">
        <v>1</v>
      </c>
      <c r="N360" s="226" t="s">
        <v>44</v>
      </c>
      <c r="O360" s="90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9" t="s">
        <v>135</v>
      </c>
      <c r="AT360" s="229" t="s">
        <v>130</v>
      </c>
      <c r="AU360" s="229" t="s">
        <v>89</v>
      </c>
      <c r="AY360" s="16" t="s">
        <v>127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6" t="s">
        <v>87</v>
      </c>
      <c r="BK360" s="230">
        <f>ROUND(I360*H360,2)</f>
        <v>0</v>
      </c>
      <c r="BL360" s="16" t="s">
        <v>135</v>
      </c>
      <c r="BM360" s="229" t="s">
        <v>627</v>
      </c>
    </row>
    <row r="361" s="2" customFormat="1">
      <c r="A361" s="37"/>
      <c r="B361" s="38"/>
      <c r="C361" s="39"/>
      <c r="D361" s="231" t="s">
        <v>137</v>
      </c>
      <c r="E361" s="39"/>
      <c r="F361" s="232" t="s">
        <v>628</v>
      </c>
      <c r="G361" s="39"/>
      <c r="H361" s="39"/>
      <c r="I361" s="233"/>
      <c r="J361" s="39"/>
      <c r="K361" s="39"/>
      <c r="L361" s="43"/>
      <c r="M361" s="234"/>
      <c r="N361" s="235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137</v>
      </c>
      <c r="AU361" s="16" t="s">
        <v>89</v>
      </c>
    </row>
    <row r="362" s="13" customFormat="1">
      <c r="A362" s="13"/>
      <c r="B362" s="236"/>
      <c r="C362" s="237"/>
      <c r="D362" s="231" t="s">
        <v>139</v>
      </c>
      <c r="E362" s="238" t="s">
        <v>200</v>
      </c>
      <c r="F362" s="239" t="s">
        <v>629</v>
      </c>
      <c r="G362" s="237"/>
      <c r="H362" s="240">
        <v>36.962000000000003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139</v>
      </c>
      <c r="AU362" s="246" t="s">
        <v>89</v>
      </c>
      <c r="AV362" s="13" t="s">
        <v>89</v>
      </c>
      <c r="AW362" s="13" t="s">
        <v>36</v>
      </c>
      <c r="AX362" s="13" t="s">
        <v>87</v>
      </c>
      <c r="AY362" s="246" t="s">
        <v>127</v>
      </c>
    </row>
    <row r="363" s="12" customFormat="1" ht="22.8" customHeight="1">
      <c r="A363" s="12"/>
      <c r="B363" s="202"/>
      <c r="C363" s="203"/>
      <c r="D363" s="204" t="s">
        <v>78</v>
      </c>
      <c r="E363" s="216" t="s">
        <v>630</v>
      </c>
      <c r="F363" s="216" t="s">
        <v>631</v>
      </c>
      <c r="G363" s="203"/>
      <c r="H363" s="203"/>
      <c r="I363" s="206"/>
      <c r="J363" s="217">
        <f>BK363</f>
        <v>0</v>
      </c>
      <c r="K363" s="203"/>
      <c r="L363" s="208"/>
      <c r="M363" s="209"/>
      <c r="N363" s="210"/>
      <c r="O363" s="210"/>
      <c r="P363" s="211">
        <f>SUM(P364:P365)</f>
        <v>0</v>
      </c>
      <c r="Q363" s="210"/>
      <c r="R363" s="211">
        <f>SUM(R364:R365)</f>
        <v>0</v>
      </c>
      <c r="S363" s="210"/>
      <c r="T363" s="212">
        <f>SUM(T364:T365)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3" t="s">
        <v>87</v>
      </c>
      <c r="AT363" s="214" t="s">
        <v>78</v>
      </c>
      <c r="AU363" s="214" t="s">
        <v>87</v>
      </c>
      <c r="AY363" s="213" t="s">
        <v>127</v>
      </c>
      <c r="BK363" s="215">
        <f>SUM(BK364:BK365)</f>
        <v>0</v>
      </c>
    </row>
    <row r="364" s="2" customFormat="1" ht="24.15" customHeight="1">
      <c r="A364" s="37"/>
      <c r="B364" s="38"/>
      <c r="C364" s="218" t="s">
        <v>632</v>
      </c>
      <c r="D364" s="218" t="s">
        <v>130</v>
      </c>
      <c r="E364" s="219" t="s">
        <v>633</v>
      </c>
      <c r="F364" s="220" t="s">
        <v>634</v>
      </c>
      <c r="G364" s="221" t="s">
        <v>317</v>
      </c>
      <c r="H364" s="222">
        <v>328.46899999999999</v>
      </c>
      <c r="I364" s="223"/>
      <c r="J364" s="224">
        <f>ROUND(I364*H364,2)</f>
        <v>0</v>
      </c>
      <c r="K364" s="220" t="s">
        <v>134</v>
      </c>
      <c r="L364" s="43"/>
      <c r="M364" s="225" t="s">
        <v>1</v>
      </c>
      <c r="N364" s="226" t="s">
        <v>44</v>
      </c>
      <c r="O364" s="90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9" t="s">
        <v>135</v>
      </c>
      <c r="AT364" s="229" t="s">
        <v>130</v>
      </c>
      <c r="AU364" s="229" t="s">
        <v>89</v>
      </c>
      <c r="AY364" s="16" t="s">
        <v>127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6" t="s">
        <v>87</v>
      </c>
      <c r="BK364" s="230">
        <f>ROUND(I364*H364,2)</f>
        <v>0</v>
      </c>
      <c r="BL364" s="16" t="s">
        <v>135</v>
      </c>
      <c r="BM364" s="229" t="s">
        <v>635</v>
      </c>
    </row>
    <row r="365" s="2" customFormat="1">
      <c r="A365" s="37"/>
      <c r="B365" s="38"/>
      <c r="C365" s="39"/>
      <c r="D365" s="231" t="s">
        <v>137</v>
      </c>
      <c r="E365" s="39"/>
      <c r="F365" s="232" t="s">
        <v>636</v>
      </c>
      <c r="G365" s="39"/>
      <c r="H365" s="39"/>
      <c r="I365" s="233"/>
      <c r="J365" s="39"/>
      <c r="K365" s="39"/>
      <c r="L365" s="43"/>
      <c r="M365" s="234"/>
      <c r="N365" s="235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137</v>
      </c>
      <c r="AU365" s="16" t="s">
        <v>89</v>
      </c>
    </row>
    <row r="366" s="12" customFormat="1" ht="25.92" customHeight="1">
      <c r="A366" s="12"/>
      <c r="B366" s="202"/>
      <c r="C366" s="203"/>
      <c r="D366" s="204" t="s">
        <v>78</v>
      </c>
      <c r="E366" s="205" t="s">
        <v>637</v>
      </c>
      <c r="F366" s="205" t="s">
        <v>638</v>
      </c>
      <c r="G366" s="203"/>
      <c r="H366" s="203"/>
      <c r="I366" s="206"/>
      <c r="J366" s="207">
        <f>BK366</f>
        <v>0</v>
      </c>
      <c r="K366" s="203"/>
      <c r="L366" s="208"/>
      <c r="M366" s="209"/>
      <c r="N366" s="210"/>
      <c r="O366" s="210"/>
      <c r="P366" s="211">
        <f>P367+P380</f>
        <v>0</v>
      </c>
      <c r="Q366" s="210"/>
      <c r="R366" s="211">
        <f>R367+R380</f>
        <v>0.071627250000000003</v>
      </c>
      <c r="S366" s="210"/>
      <c r="T366" s="212">
        <f>T367+T380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3" t="s">
        <v>89</v>
      </c>
      <c r="AT366" s="214" t="s">
        <v>78</v>
      </c>
      <c r="AU366" s="214" t="s">
        <v>79</v>
      </c>
      <c r="AY366" s="213" t="s">
        <v>127</v>
      </c>
      <c r="BK366" s="215">
        <f>BK367+BK380</f>
        <v>0</v>
      </c>
    </row>
    <row r="367" s="12" customFormat="1" ht="22.8" customHeight="1">
      <c r="A367" s="12"/>
      <c r="B367" s="202"/>
      <c r="C367" s="203"/>
      <c r="D367" s="204" t="s">
        <v>78</v>
      </c>
      <c r="E367" s="216" t="s">
        <v>639</v>
      </c>
      <c r="F367" s="216" t="s">
        <v>640</v>
      </c>
      <c r="G367" s="203"/>
      <c r="H367" s="203"/>
      <c r="I367" s="206"/>
      <c r="J367" s="217">
        <f>BK367</f>
        <v>0</v>
      </c>
      <c r="K367" s="203"/>
      <c r="L367" s="208"/>
      <c r="M367" s="209"/>
      <c r="N367" s="210"/>
      <c r="O367" s="210"/>
      <c r="P367" s="211">
        <f>SUM(P368:P379)</f>
        <v>0</v>
      </c>
      <c r="Q367" s="210"/>
      <c r="R367" s="211">
        <f>SUM(R368:R379)</f>
        <v>0.043416250000000003</v>
      </c>
      <c r="S367" s="210"/>
      <c r="T367" s="212">
        <f>SUM(T368:T379)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3" t="s">
        <v>89</v>
      </c>
      <c r="AT367" s="214" t="s">
        <v>78</v>
      </c>
      <c r="AU367" s="214" t="s">
        <v>87</v>
      </c>
      <c r="AY367" s="213" t="s">
        <v>127</v>
      </c>
      <c r="BK367" s="215">
        <f>SUM(BK368:BK379)</f>
        <v>0</v>
      </c>
    </row>
    <row r="368" s="2" customFormat="1" ht="24.15" customHeight="1">
      <c r="A368" s="37"/>
      <c r="B368" s="38"/>
      <c r="C368" s="218" t="s">
        <v>641</v>
      </c>
      <c r="D368" s="218" t="s">
        <v>130</v>
      </c>
      <c r="E368" s="219" t="s">
        <v>642</v>
      </c>
      <c r="F368" s="220" t="s">
        <v>643</v>
      </c>
      <c r="G368" s="221" t="s">
        <v>267</v>
      </c>
      <c r="H368" s="222">
        <v>42.090000000000003</v>
      </c>
      <c r="I368" s="223"/>
      <c r="J368" s="224">
        <f>ROUND(I368*H368,2)</f>
        <v>0</v>
      </c>
      <c r="K368" s="220" t="s">
        <v>134</v>
      </c>
      <c r="L368" s="43"/>
      <c r="M368" s="225" t="s">
        <v>1</v>
      </c>
      <c r="N368" s="226" t="s">
        <v>44</v>
      </c>
      <c r="O368" s="90"/>
      <c r="P368" s="227">
        <f>O368*H368</f>
        <v>0</v>
      </c>
      <c r="Q368" s="227">
        <v>0.00016000000000000001</v>
      </c>
      <c r="R368" s="227">
        <f>Q368*H368</f>
        <v>0.0067344000000000015</v>
      </c>
      <c r="S368" s="227">
        <v>0</v>
      </c>
      <c r="T368" s="228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9" t="s">
        <v>326</v>
      </c>
      <c r="AT368" s="229" t="s">
        <v>130</v>
      </c>
      <c r="AU368" s="229" t="s">
        <v>89</v>
      </c>
      <c r="AY368" s="16" t="s">
        <v>127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6" t="s">
        <v>87</v>
      </c>
      <c r="BK368" s="230">
        <f>ROUND(I368*H368,2)</f>
        <v>0</v>
      </c>
      <c r="BL368" s="16" t="s">
        <v>326</v>
      </c>
      <c r="BM368" s="229" t="s">
        <v>644</v>
      </c>
    </row>
    <row r="369" s="2" customFormat="1">
      <c r="A369" s="37"/>
      <c r="B369" s="38"/>
      <c r="C369" s="39"/>
      <c r="D369" s="231" t="s">
        <v>137</v>
      </c>
      <c r="E369" s="39"/>
      <c r="F369" s="232" t="s">
        <v>645</v>
      </c>
      <c r="G369" s="39"/>
      <c r="H369" s="39"/>
      <c r="I369" s="233"/>
      <c r="J369" s="39"/>
      <c r="K369" s="39"/>
      <c r="L369" s="43"/>
      <c r="M369" s="234"/>
      <c r="N369" s="235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137</v>
      </c>
      <c r="AU369" s="16" t="s">
        <v>89</v>
      </c>
    </row>
    <row r="370" s="13" customFormat="1">
      <c r="A370" s="13"/>
      <c r="B370" s="236"/>
      <c r="C370" s="237"/>
      <c r="D370" s="231" t="s">
        <v>139</v>
      </c>
      <c r="E370" s="238" t="s">
        <v>1</v>
      </c>
      <c r="F370" s="239" t="s">
        <v>182</v>
      </c>
      <c r="G370" s="237"/>
      <c r="H370" s="240">
        <v>42.090000000000003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139</v>
      </c>
      <c r="AU370" s="246" t="s">
        <v>89</v>
      </c>
      <c r="AV370" s="13" t="s">
        <v>89</v>
      </c>
      <c r="AW370" s="13" t="s">
        <v>36</v>
      </c>
      <c r="AX370" s="13" t="s">
        <v>87</v>
      </c>
      <c r="AY370" s="246" t="s">
        <v>127</v>
      </c>
    </row>
    <row r="371" s="2" customFormat="1" ht="21.75" customHeight="1">
      <c r="A371" s="37"/>
      <c r="B371" s="38"/>
      <c r="C371" s="262" t="s">
        <v>646</v>
      </c>
      <c r="D371" s="262" t="s">
        <v>314</v>
      </c>
      <c r="E371" s="263" t="s">
        <v>647</v>
      </c>
      <c r="F371" s="264" t="s">
        <v>648</v>
      </c>
      <c r="G371" s="265" t="s">
        <v>267</v>
      </c>
      <c r="H371" s="266">
        <v>44.195</v>
      </c>
      <c r="I371" s="267"/>
      <c r="J371" s="268">
        <f>ROUND(I371*H371,2)</f>
        <v>0</v>
      </c>
      <c r="K371" s="264" t="s">
        <v>134</v>
      </c>
      <c r="L371" s="269"/>
      <c r="M371" s="270" t="s">
        <v>1</v>
      </c>
      <c r="N371" s="271" t="s">
        <v>44</v>
      </c>
      <c r="O371" s="90"/>
      <c r="P371" s="227">
        <f>O371*H371</f>
        <v>0</v>
      </c>
      <c r="Q371" s="227">
        <v>0.00018000000000000001</v>
      </c>
      <c r="R371" s="227">
        <f>Q371*H371</f>
        <v>0.0079551000000000014</v>
      </c>
      <c r="S371" s="227">
        <v>0</v>
      </c>
      <c r="T371" s="228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9" t="s">
        <v>414</v>
      </c>
      <c r="AT371" s="229" t="s">
        <v>314</v>
      </c>
      <c r="AU371" s="229" t="s">
        <v>89</v>
      </c>
      <c r="AY371" s="16" t="s">
        <v>127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6" t="s">
        <v>87</v>
      </c>
      <c r="BK371" s="230">
        <f>ROUND(I371*H371,2)</f>
        <v>0</v>
      </c>
      <c r="BL371" s="16" t="s">
        <v>326</v>
      </c>
      <c r="BM371" s="229" t="s">
        <v>649</v>
      </c>
    </row>
    <row r="372" s="2" customFormat="1">
      <c r="A372" s="37"/>
      <c r="B372" s="38"/>
      <c r="C372" s="39"/>
      <c r="D372" s="231" t="s">
        <v>137</v>
      </c>
      <c r="E372" s="39"/>
      <c r="F372" s="232" t="s">
        <v>648</v>
      </c>
      <c r="G372" s="39"/>
      <c r="H372" s="39"/>
      <c r="I372" s="233"/>
      <c r="J372" s="39"/>
      <c r="K372" s="39"/>
      <c r="L372" s="43"/>
      <c r="M372" s="234"/>
      <c r="N372" s="235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137</v>
      </c>
      <c r="AU372" s="16" t="s">
        <v>89</v>
      </c>
    </row>
    <row r="373" s="13" customFormat="1">
      <c r="A373" s="13"/>
      <c r="B373" s="236"/>
      <c r="C373" s="237"/>
      <c r="D373" s="231" t="s">
        <v>139</v>
      </c>
      <c r="E373" s="238" t="s">
        <v>1</v>
      </c>
      <c r="F373" s="239" t="s">
        <v>650</v>
      </c>
      <c r="G373" s="237"/>
      <c r="H373" s="240">
        <v>44.195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139</v>
      </c>
      <c r="AU373" s="246" t="s">
        <v>89</v>
      </c>
      <c r="AV373" s="13" t="s">
        <v>89</v>
      </c>
      <c r="AW373" s="13" t="s">
        <v>36</v>
      </c>
      <c r="AX373" s="13" t="s">
        <v>87</v>
      </c>
      <c r="AY373" s="246" t="s">
        <v>127</v>
      </c>
    </row>
    <row r="374" s="2" customFormat="1" ht="33" customHeight="1">
      <c r="A374" s="37"/>
      <c r="B374" s="38"/>
      <c r="C374" s="218" t="s">
        <v>651</v>
      </c>
      <c r="D374" s="218" t="s">
        <v>130</v>
      </c>
      <c r="E374" s="219" t="s">
        <v>652</v>
      </c>
      <c r="F374" s="220" t="s">
        <v>653</v>
      </c>
      <c r="G374" s="221" t="s">
        <v>244</v>
      </c>
      <c r="H374" s="222">
        <v>42.090000000000003</v>
      </c>
      <c r="I374" s="223"/>
      <c r="J374" s="224">
        <f>ROUND(I374*H374,2)</f>
        <v>0</v>
      </c>
      <c r="K374" s="220" t="s">
        <v>134</v>
      </c>
      <c r="L374" s="43"/>
      <c r="M374" s="225" t="s">
        <v>1</v>
      </c>
      <c r="N374" s="226" t="s">
        <v>44</v>
      </c>
      <c r="O374" s="90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9" t="s">
        <v>326</v>
      </c>
      <c r="AT374" s="229" t="s">
        <v>130</v>
      </c>
      <c r="AU374" s="229" t="s">
        <v>89</v>
      </c>
      <c r="AY374" s="16" t="s">
        <v>127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6" t="s">
        <v>87</v>
      </c>
      <c r="BK374" s="230">
        <f>ROUND(I374*H374,2)</f>
        <v>0</v>
      </c>
      <c r="BL374" s="16" t="s">
        <v>326</v>
      </c>
      <c r="BM374" s="229" t="s">
        <v>654</v>
      </c>
    </row>
    <row r="375" s="2" customFormat="1">
      <c r="A375" s="37"/>
      <c r="B375" s="38"/>
      <c r="C375" s="39"/>
      <c r="D375" s="231" t="s">
        <v>137</v>
      </c>
      <c r="E375" s="39"/>
      <c r="F375" s="232" t="s">
        <v>655</v>
      </c>
      <c r="G375" s="39"/>
      <c r="H375" s="39"/>
      <c r="I375" s="233"/>
      <c r="J375" s="39"/>
      <c r="K375" s="39"/>
      <c r="L375" s="43"/>
      <c r="M375" s="234"/>
      <c r="N375" s="235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137</v>
      </c>
      <c r="AU375" s="16" t="s">
        <v>89</v>
      </c>
    </row>
    <row r="376" s="13" customFormat="1">
      <c r="A376" s="13"/>
      <c r="B376" s="236"/>
      <c r="C376" s="237"/>
      <c r="D376" s="231" t="s">
        <v>139</v>
      </c>
      <c r="E376" s="238" t="s">
        <v>182</v>
      </c>
      <c r="F376" s="239" t="s">
        <v>656</v>
      </c>
      <c r="G376" s="237"/>
      <c r="H376" s="240">
        <v>42.090000000000003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139</v>
      </c>
      <c r="AU376" s="246" t="s">
        <v>89</v>
      </c>
      <c r="AV376" s="13" t="s">
        <v>89</v>
      </c>
      <c r="AW376" s="13" t="s">
        <v>36</v>
      </c>
      <c r="AX376" s="13" t="s">
        <v>87</v>
      </c>
      <c r="AY376" s="246" t="s">
        <v>127</v>
      </c>
    </row>
    <row r="377" s="2" customFormat="1" ht="24.15" customHeight="1">
      <c r="A377" s="37"/>
      <c r="B377" s="38"/>
      <c r="C377" s="262" t="s">
        <v>657</v>
      </c>
      <c r="D377" s="262" t="s">
        <v>314</v>
      </c>
      <c r="E377" s="263" t="s">
        <v>658</v>
      </c>
      <c r="F377" s="264" t="s">
        <v>659</v>
      </c>
      <c r="G377" s="265" t="s">
        <v>244</v>
      </c>
      <c r="H377" s="266">
        <v>44.195</v>
      </c>
      <c r="I377" s="267"/>
      <c r="J377" s="268">
        <f>ROUND(I377*H377,2)</f>
        <v>0</v>
      </c>
      <c r="K377" s="264" t="s">
        <v>134</v>
      </c>
      <c r="L377" s="269"/>
      <c r="M377" s="270" t="s">
        <v>1</v>
      </c>
      <c r="N377" s="271" t="s">
        <v>44</v>
      </c>
      <c r="O377" s="90"/>
      <c r="P377" s="227">
        <f>O377*H377</f>
        <v>0</v>
      </c>
      <c r="Q377" s="227">
        <v>0.00064999999999999997</v>
      </c>
      <c r="R377" s="227">
        <f>Q377*H377</f>
        <v>0.028726749999999999</v>
      </c>
      <c r="S377" s="227">
        <v>0</v>
      </c>
      <c r="T377" s="228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9" t="s">
        <v>414</v>
      </c>
      <c r="AT377" s="229" t="s">
        <v>314</v>
      </c>
      <c r="AU377" s="229" t="s">
        <v>89</v>
      </c>
      <c r="AY377" s="16" t="s">
        <v>127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6" t="s">
        <v>87</v>
      </c>
      <c r="BK377" s="230">
        <f>ROUND(I377*H377,2)</f>
        <v>0</v>
      </c>
      <c r="BL377" s="16" t="s">
        <v>326</v>
      </c>
      <c r="BM377" s="229" t="s">
        <v>660</v>
      </c>
    </row>
    <row r="378" s="2" customFormat="1">
      <c r="A378" s="37"/>
      <c r="B378" s="38"/>
      <c r="C378" s="39"/>
      <c r="D378" s="231" t="s">
        <v>137</v>
      </c>
      <c r="E378" s="39"/>
      <c r="F378" s="232" t="s">
        <v>659</v>
      </c>
      <c r="G378" s="39"/>
      <c r="H378" s="39"/>
      <c r="I378" s="233"/>
      <c r="J378" s="39"/>
      <c r="K378" s="39"/>
      <c r="L378" s="43"/>
      <c r="M378" s="234"/>
      <c r="N378" s="235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137</v>
      </c>
      <c r="AU378" s="16" t="s">
        <v>89</v>
      </c>
    </row>
    <row r="379" s="13" customFormat="1">
      <c r="A379" s="13"/>
      <c r="B379" s="236"/>
      <c r="C379" s="237"/>
      <c r="D379" s="231" t="s">
        <v>139</v>
      </c>
      <c r="E379" s="238" t="s">
        <v>1</v>
      </c>
      <c r="F379" s="239" t="s">
        <v>650</v>
      </c>
      <c r="G379" s="237"/>
      <c r="H379" s="240">
        <v>44.195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139</v>
      </c>
      <c r="AU379" s="246" t="s">
        <v>89</v>
      </c>
      <c r="AV379" s="13" t="s">
        <v>89</v>
      </c>
      <c r="AW379" s="13" t="s">
        <v>36</v>
      </c>
      <c r="AX379" s="13" t="s">
        <v>87</v>
      </c>
      <c r="AY379" s="246" t="s">
        <v>127</v>
      </c>
    </row>
    <row r="380" s="12" customFormat="1" ht="22.8" customHeight="1">
      <c r="A380" s="12"/>
      <c r="B380" s="202"/>
      <c r="C380" s="203"/>
      <c r="D380" s="204" t="s">
        <v>78</v>
      </c>
      <c r="E380" s="216" t="s">
        <v>661</v>
      </c>
      <c r="F380" s="216" t="s">
        <v>662</v>
      </c>
      <c r="G380" s="203"/>
      <c r="H380" s="203"/>
      <c r="I380" s="206"/>
      <c r="J380" s="217">
        <f>BK380</f>
        <v>0</v>
      </c>
      <c r="K380" s="203"/>
      <c r="L380" s="208"/>
      <c r="M380" s="209"/>
      <c r="N380" s="210"/>
      <c r="O380" s="210"/>
      <c r="P380" s="211">
        <f>SUM(P381:P383)</f>
        <v>0</v>
      </c>
      <c r="Q380" s="210"/>
      <c r="R380" s="211">
        <f>SUM(R381:R383)</f>
        <v>0.028211</v>
      </c>
      <c r="S380" s="210"/>
      <c r="T380" s="212">
        <f>SUM(T381:T383)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3" t="s">
        <v>89</v>
      </c>
      <c r="AT380" s="214" t="s">
        <v>78</v>
      </c>
      <c r="AU380" s="214" t="s">
        <v>87</v>
      </c>
      <c r="AY380" s="213" t="s">
        <v>127</v>
      </c>
      <c r="BK380" s="215">
        <f>SUM(BK381:BK383)</f>
        <v>0</v>
      </c>
    </row>
    <row r="381" s="2" customFormat="1" ht="21.75" customHeight="1">
      <c r="A381" s="37"/>
      <c r="B381" s="38"/>
      <c r="C381" s="218" t="s">
        <v>663</v>
      </c>
      <c r="D381" s="218" t="s">
        <v>130</v>
      </c>
      <c r="E381" s="219" t="s">
        <v>664</v>
      </c>
      <c r="F381" s="220" t="s">
        <v>665</v>
      </c>
      <c r="G381" s="221" t="s">
        <v>244</v>
      </c>
      <c r="H381" s="222">
        <v>112.84399999999999</v>
      </c>
      <c r="I381" s="223"/>
      <c r="J381" s="224">
        <f>ROUND(I381*H381,2)</f>
        <v>0</v>
      </c>
      <c r="K381" s="220" t="s">
        <v>134</v>
      </c>
      <c r="L381" s="43"/>
      <c r="M381" s="225" t="s">
        <v>1</v>
      </c>
      <c r="N381" s="226" t="s">
        <v>44</v>
      </c>
      <c r="O381" s="90"/>
      <c r="P381" s="227">
        <f>O381*H381</f>
        <v>0</v>
      </c>
      <c r="Q381" s="227">
        <v>0.00025000000000000001</v>
      </c>
      <c r="R381" s="227">
        <f>Q381*H381</f>
        <v>0.028211</v>
      </c>
      <c r="S381" s="227">
        <v>0</v>
      </c>
      <c r="T381" s="228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9" t="s">
        <v>326</v>
      </c>
      <c r="AT381" s="229" t="s">
        <v>130</v>
      </c>
      <c r="AU381" s="229" t="s">
        <v>89</v>
      </c>
      <c r="AY381" s="16" t="s">
        <v>127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6" t="s">
        <v>87</v>
      </c>
      <c r="BK381" s="230">
        <f>ROUND(I381*H381,2)</f>
        <v>0</v>
      </c>
      <c r="BL381" s="16" t="s">
        <v>326</v>
      </c>
      <c r="BM381" s="229" t="s">
        <v>666</v>
      </c>
    </row>
    <row r="382" s="2" customFormat="1">
      <c r="A382" s="37"/>
      <c r="B382" s="38"/>
      <c r="C382" s="39"/>
      <c r="D382" s="231" t="s">
        <v>137</v>
      </c>
      <c r="E382" s="39"/>
      <c r="F382" s="232" t="s">
        <v>667</v>
      </c>
      <c r="G382" s="39"/>
      <c r="H382" s="39"/>
      <c r="I382" s="233"/>
      <c r="J382" s="39"/>
      <c r="K382" s="39"/>
      <c r="L382" s="43"/>
      <c r="M382" s="234"/>
      <c r="N382" s="235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137</v>
      </c>
      <c r="AU382" s="16" t="s">
        <v>89</v>
      </c>
    </row>
    <row r="383" s="13" customFormat="1">
      <c r="A383" s="13"/>
      <c r="B383" s="236"/>
      <c r="C383" s="237"/>
      <c r="D383" s="231" t="s">
        <v>139</v>
      </c>
      <c r="E383" s="238" t="s">
        <v>1</v>
      </c>
      <c r="F383" s="239" t="s">
        <v>668</v>
      </c>
      <c r="G383" s="237"/>
      <c r="H383" s="240">
        <v>112.84399999999999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6" t="s">
        <v>139</v>
      </c>
      <c r="AU383" s="246" t="s">
        <v>89</v>
      </c>
      <c r="AV383" s="13" t="s">
        <v>89</v>
      </c>
      <c r="AW383" s="13" t="s">
        <v>36</v>
      </c>
      <c r="AX383" s="13" t="s">
        <v>87</v>
      </c>
      <c r="AY383" s="246" t="s">
        <v>127</v>
      </c>
    </row>
    <row r="384" s="12" customFormat="1" ht="25.92" customHeight="1">
      <c r="A384" s="12"/>
      <c r="B384" s="202"/>
      <c r="C384" s="203"/>
      <c r="D384" s="204" t="s">
        <v>78</v>
      </c>
      <c r="E384" s="205" t="s">
        <v>314</v>
      </c>
      <c r="F384" s="205" t="s">
        <v>669</v>
      </c>
      <c r="G384" s="203"/>
      <c r="H384" s="203"/>
      <c r="I384" s="206"/>
      <c r="J384" s="207">
        <f>BK384</f>
        <v>0</v>
      </c>
      <c r="K384" s="203"/>
      <c r="L384" s="208"/>
      <c r="M384" s="209"/>
      <c r="N384" s="210"/>
      <c r="O384" s="210"/>
      <c r="P384" s="211">
        <f>P385</f>
        <v>0</v>
      </c>
      <c r="Q384" s="210"/>
      <c r="R384" s="211">
        <f>R385</f>
        <v>0.0097000000000000003</v>
      </c>
      <c r="S384" s="210"/>
      <c r="T384" s="212">
        <f>T385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3" t="s">
        <v>141</v>
      </c>
      <c r="AT384" s="214" t="s">
        <v>78</v>
      </c>
      <c r="AU384" s="214" t="s">
        <v>79</v>
      </c>
      <c r="AY384" s="213" t="s">
        <v>127</v>
      </c>
      <c r="BK384" s="215">
        <f>BK385</f>
        <v>0</v>
      </c>
    </row>
    <row r="385" s="12" customFormat="1" ht="22.8" customHeight="1">
      <c r="A385" s="12"/>
      <c r="B385" s="202"/>
      <c r="C385" s="203"/>
      <c r="D385" s="204" t="s">
        <v>78</v>
      </c>
      <c r="E385" s="216" t="s">
        <v>670</v>
      </c>
      <c r="F385" s="216" t="s">
        <v>671</v>
      </c>
      <c r="G385" s="203"/>
      <c r="H385" s="203"/>
      <c r="I385" s="206"/>
      <c r="J385" s="217">
        <f>BK385</f>
        <v>0</v>
      </c>
      <c r="K385" s="203"/>
      <c r="L385" s="208"/>
      <c r="M385" s="209"/>
      <c r="N385" s="210"/>
      <c r="O385" s="210"/>
      <c r="P385" s="211">
        <f>SUM(P386:P396)</f>
        <v>0</v>
      </c>
      <c r="Q385" s="210"/>
      <c r="R385" s="211">
        <f>SUM(R386:R396)</f>
        <v>0.0097000000000000003</v>
      </c>
      <c r="S385" s="210"/>
      <c r="T385" s="212">
        <f>SUM(T386:T396)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3" t="s">
        <v>141</v>
      </c>
      <c r="AT385" s="214" t="s">
        <v>78</v>
      </c>
      <c r="AU385" s="214" t="s">
        <v>87</v>
      </c>
      <c r="AY385" s="213" t="s">
        <v>127</v>
      </c>
      <c r="BK385" s="215">
        <f>SUM(BK386:BK396)</f>
        <v>0</v>
      </c>
    </row>
    <row r="386" s="2" customFormat="1" ht="24.15" customHeight="1">
      <c r="A386" s="37"/>
      <c r="B386" s="38"/>
      <c r="C386" s="218" t="s">
        <v>672</v>
      </c>
      <c r="D386" s="218" t="s">
        <v>130</v>
      </c>
      <c r="E386" s="219" t="s">
        <v>673</v>
      </c>
      <c r="F386" s="220" t="s">
        <v>674</v>
      </c>
      <c r="G386" s="221" t="s">
        <v>675</v>
      </c>
      <c r="H386" s="222">
        <v>1</v>
      </c>
      <c r="I386" s="223"/>
      <c r="J386" s="224">
        <f>ROUND(I386*H386,2)</f>
        <v>0</v>
      </c>
      <c r="K386" s="220" t="s">
        <v>134</v>
      </c>
      <c r="L386" s="43"/>
      <c r="M386" s="225" t="s">
        <v>1</v>
      </c>
      <c r="N386" s="226" t="s">
        <v>44</v>
      </c>
      <c r="O386" s="90"/>
      <c r="P386" s="227">
        <f>O386*H386</f>
        <v>0</v>
      </c>
      <c r="Q386" s="227">
        <v>0.0088000000000000005</v>
      </c>
      <c r="R386" s="227">
        <f>Q386*H386</f>
        <v>0.0088000000000000005</v>
      </c>
      <c r="S386" s="227">
        <v>0</v>
      </c>
      <c r="T386" s="228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9" t="s">
        <v>576</v>
      </c>
      <c r="AT386" s="229" t="s">
        <v>130</v>
      </c>
      <c r="AU386" s="229" t="s">
        <v>89</v>
      </c>
      <c r="AY386" s="16" t="s">
        <v>127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6" t="s">
        <v>87</v>
      </c>
      <c r="BK386" s="230">
        <f>ROUND(I386*H386,2)</f>
        <v>0</v>
      </c>
      <c r="BL386" s="16" t="s">
        <v>576</v>
      </c>
      <c r="BM386" s="229" t="s">
        <v>676</v>
      </c>
    </row>
    <row r="387" s="2" customFormat="1">
      <c r="A387" s="37"/>
      <c r="B387" s="38"/>
      <c r="C387" s="39"/>
      <c r="D387" s="231" t="s">
        <v>137</v>
      </c>
      <c r="E387" s="39"/>
      <c r="F387" s="232" t="s">
        <v>677</v>
      </c>
      <c r="G387" s="39"/>
      <c r="H387" s="39"/>
      <c r="I387" s="233"/>
      <c r="J387" s="39"/>
      <c r="K387" s="39"/>
      <c r="L387" s="43"/>
      <c r="M387" s="234"/>
      <c r="N387" s="235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137</v>
      </c>
      <c r="AU387" s="16" t="s">
        <v>89</v>
      </c>
    </row>
    <row r="388" s="2" customFormat="1" ht="24.15" customHeight="1">
      <c r="A388" s="37"/>
      <c r="B388" s="38"/>
      <c r="C388" s="218" t="s">
        <v>678</v>
      </c>
      <c r="D388" s="218" t="s">
        <v>130</v>
      </c>
      <c r="E388" s="219" t="s">
        <v>679</v>
      </c>
      <c r="F388" s="220" t="s">
        <v>680</v>
      </c>
      <c r="G388" s="221" t="s">
        <v>267</v>
      </c>
      <c r="H388" s="222">
        <v>10</v>
      </c>
      <c r="I388" s="223"/>
      <c r="J388" s="224">
        <f>ROUND(I388*H388,2)</f>
        <v>0</v>
      </c>
      <c r="K388" s="220" t="s">
        <v>134</v>
      </c>
      <c r="L388" s="43"/>
      <c r="M388" s="225" t="s">
        <v>1</v>
      </c>
      <c r="N388" s="226" t="s">
        <v>44</v>
      </c>
      <c r="O388" s="90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9" t="s">
        <v>576</v>
      </c>
      <c r="AT388" s="229" t="s">
        <v>130</v>
      </c>
      <c r="AU388" s="229" t="s">
        <v>89</v>
      </c>
      <c r="AY388" s="16" t="s">
        <v>127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6" t="s">
        <v>87</v>
      </c>
      <c r="BK388" s="230">
        <f>ROUND(I388*H388,2)</f>
        <v>0</v>
      </c>
      <c r="BL388" s="16" t="s">
        <v>576</v>
      </c>
      <c r="BM388" s="229" t="s">
        <v>681</v>
      </c>
    </row>
    <row r="389" s="2" customFormat="1">
      <c r="A389" s="37"/>
      <c r="B389" s="38"/>
      <c r="C389" s="39"/>
      <c r="D389" s="231" t="s">
        <v>137</v>
      </c>
      <c r="E389" s="39"/>
      <c r="F389" s="232" t="s">
        <v>682</v>
      </c>
      <c r="G389" s="39"/>
      <c r="H389" s="39"/>
      <c r="I389" s="233"/>
      <c r="J389" s="39"/>
      <c r="K389" s="39"/>
      <c r="L389" s="43"/>
      <c r="M389" s="234"/>
      <c r="N389" s="235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137</v>
      </c>
      <c r="AU389" s="16" t="s">
        <v>89</v>
      </c>
    </row>
    <row r="390" s="13" customFormat="1">
      <c r="A390" s="13"/>
      <c r="B390" s="236"/>
      <c r="C390" s="237"/>
      <c r="D390" s="231" t="s">
        <v>139</v>
      </c>
      <c r="E390" s="238" t="s">
        <v>226</v>
      </c>
      <c r="F390" s="239" t="s">
        <v>227</v>
      </c>
      <c r="G390" s="237"/>
      <c r="H390" s="240">
        <v>10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139</v>
      </c>
      <c r="AU390" s="246" t="s">
        <v>89</v>
      </c>
      <c r="AV390" s="13" t="s">
        <v>89</v>
      </c>
      <c r="AW390" s="13" t="s">
        <v>36</v>
      </c>
      <c r="AX390" s="13" t="s">
        <v>87</v>
      </c>
      <c r="AY390" s="246" t="s">
        <v>127</v>
      </c>
    </row>
    <row r="391" s="2" customFormat="1" ht="24.15" customHeight="1">
      <c r="A391" s="37"/>
      <c r="B391" s="38"/>
      <c r="C391" s="218" t="s">
        <v>683</v>
      </c>
      <c r="D391" s="218" t="s">
        <v>130</v>
      </c>
      <c r="E391" s="219" t="s">
        <v>684</v>
      </c>
      <c r="F391" s="220" t="s">
        <v>685</v>
      </c>
      <c r="G391" s="221" t="s">
        <v>267</v>
      </c>
      <c r="H391" s="222">
        <v>10</v>
      </c>
      <c r="I391" s="223"/>
      <c r="J391" s="224">
        <f>ROUND(I391*H391,2)</f>
        <v>0</v>
      </c>
      <c r="K391" s="220" t="s">
        <v>134</v>
      </c>
      <c r="L391" s="43"/>
      <c r="M391" s="225" t="s">
        <v>1</v>
      </c>
      <c r="N391" s="226" t="s">
        <v>44</v>
      </c>
      <c r="O391" s="90"/>
      <c r="P391" s="227">
        <f>O391*H391</f>
        <v>0</v>
      </c>
      <c r="Q391" s="227">
        <v>0</v>
      </c>
      <c r="R391" s="227">
        <f>Q391*H391</f>
        <v>0</v>
      </c>
      <c r="S391" s="227">
        <v>0</v>
      </c>
      <c r="T391" s="228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9" t="s">
        <v>576</v>
      </c>
      <c r="AT391" s="229" t="s">
        <v>130</v>
      </c>
      <c r="AU391" s="229" t="s">
        <v>89</v>
      </c>
      <c r="AY391" s="16" t="s">
        <v>127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6" t="s">
        <v>87</v>
      </c>
      <c r="BK391" s="230">
        <f>ROUND(I391*H391,2)</f>
        <v>0</v>
      </c>
      <c r="BL391" s="16" t="s">
        <v>576</v>
      </c>
      <c r="BM391" s="229" t="s">
        <v>686</v>
      </c>
    </row>
    <row r="392" s="2" customFormat="1">
      <c r="A392" s="37"/>
      <c r="B392" s="38"/>
      <c r="C392" s="39"/>
      <c r="D392" s="231" t="s">
        <v>137</v>
      </c>
      <c r="E392" s="39"/>
      <c r="F392" s="232" t="s">
        <v>687</v>
      </c>
      <c r="G392" s="39"/>
      <c r="H392" s="39"/>
      <c r="I392" s="233"/>
      <c r="J392" s="39"/>
      <c r="K392" s="39"/>
      <c r="L392" s="43"/>
      <c r="M392" s="234"/>
      <c r="N392" s="235"/>
      <c r="O392" s="90"/>
      <c r="P392" s="90"/>
      <c r="Q392" s="90"/>
      <c r="R392" s="90"/>
      <c r="S392" s="90"/>
      <c r="T392" s="91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137</v>
      </c>
      <c r="AU392" s="16" t="s">
        <v>89</v>
      </c>
    </row>
    <row r="393" s="13" customFormat="1">
      <c r="A393" s="13"/>
      <c r="B393" s="236"/>
      <c r="C393" s="237"/>
      <c r="D393" s="231" t="s">
        <v>139</v>
      </c>
      <c r="E393" s="238" t="s">
        <v>1</v>
      </c>
      <c r="F393" s="239" t="s">
        <v>226</v>
      </c>
      <c r="G393" s="237"/>
      <c r="H393" s="240">
        <v>10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139</v>
      </c>
      <c r="AU393" s="246" t="s">
        <v>89</v>
      </c>
      <c r="AV393" s="13" t="s">
        <v>89</v>
      </c>
      <c r="AW393" s="13" t="s">
        <v>36</v>
      </c>
      <c r="AX393" s="13" t="s">
        <v>87</v>
      </c>
      <c r="AY393" s="246" t="s">
        <v>127</v>
      </c>
    </row>
    <row r="394" s="2" customFormat="1" ht="16.5" customHeight="1">
      <c r="A394" s="37"/>
      <c r="B394" s="38"/>
      <c r="C394" s="218" t="s">
        <v>688</v>
      </c>
      <c r="D394" s="218" t="s">
        <v>130</v>
      </c>
      <c r="E394" s="219" t="s">
        <v>689</v>
      </c>
      <c r="F394" s="220" t="s">
        <v>690</v>
      </c>
      <c r="G394" s="221" t="s">
        <v>267</v>
      </c>
      <c r="H394" s="222">
        <v>10</v>
      </c>
      <c r="I394" s="223"/>
      <c r="J394" s="224">
        <f>ROUND(I394*H394,2)</f>
        <v>0</v>
      </c>
      <c r="K394" s="220" t="s">
        <v>134</v>
      </c>
      <c r="L394" s="43"/>
      <c r="M394" s="225" t="s">
        <v>1</v>
      </c>
      <c r="N394" s="226" t="s">
        <v>44</v>
      </c>
      <c r="O394" s="90"/>
      <c r="P394" s="227">
        <f>O394*H394</f>
        <v>0</v>
      </c>
      <c r="Q394" s="227">
        <v>9.0000000000000006E-05</v>
      </c>
      <c r="R394" s="227">
        <f>Q394*H394</f>
        <v>0.00090000000000000008</v>
      </c>
      <c r="S394" s="227">
        <v>0</v>
      </c>
      <c r="T394" s="228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9" t="s">
        <v>576</v>
      </c>
      <c r="AT394" s="229" t="s">
        <v>130</v>
      </c>
      <c r="AU394" s="229" t="s">
        <v>89</v>
      </c>
      <c r="AY394" s="16" t="s">
        <v>127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6" t="s">
        <v>87</v>
      </c>
      <c r="BK394" s="230">
        <f>ROUND(I394*H394,2)</f>
        <v>0</v>
      </c>
      <c r="BL394" s="16" t="s">
        <v>576</v>
      </c>
      <c r="BM394" s="229" t="s">
        <v>691</v>
      </c>
    </row>
    <row r="395" s="2" customFormat="1">
      <c r="A395" s="37"/>
      <c r="B395" s="38"/>
      <c r="C395" s="39"/>
      <c r="D395" s="231" t="s">
        <v>137</v>
      </c>
      <c r="E395" s="39"/>
      <c r="F395" s="232" t="s">
        <v>692</v>
      </c>
      <c r="G395" s="39"/>
      <c r="H395" s="39"/>
      <c r="I395" s="233"/>
      <c r="J395" s="39"/>
      <c r="K395" s="39"/>
      <c r="L395" s="43"/>
      <c r="M395" s="234"/>
      <c r="N395" s="235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137</v>
      </c>
      <c r="AU395" s="16" t="s">
        <v>89</v>
      </c>
    </row>
    <row r="396" s="13" customFormat="1">
      <c r="A396" s="13"/>
      <c r="B396" s="236"/>
      <c r="C396" s="237"/>
      <c r="D396" s="231" t="s">
        <v>139</v>
      </c>
      <c r="E396" s="238" t="s">
        <v>1</v>
      </c>
      <c r="F396" s="239" t="s">
        <v>226</v>
      </c>
      <c r="G396" s="237"/>
      <c r="H396" s="240">
        <v>10</v>
      </c>
      <c r="I396" s="241"/>
      <c r="J396" s="237"/>
      <c r="K396" s="237"/>
      <c r="L396" s="242"/>
      <c r="M396" s="258"/>
      <c r="N396" s="259"/>
      <c r="O396" s="259"/>
      <c r="P396" s="259"/>
      <c r="Q396" s="259"/>
      <c r="R396" s="259"/>
      <c r="S396" s="259"/>
      <c r="T396" s="26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6" t="s">
        <v>139</v>
      </c>
      <c r="AU396" s="246" t="s">
        <v>89</v>
      </c>
      <c r="AV396" s="13" t="s">
        <v>89</v>
      </c>
      <c r="AW396" s="13" t="s">
        <v>36</v>
      </c>
      <c r="AX396" s="13" t="s">
        <v>87</v>
      </c>
      <c r="AY396" s="246" t="s">
        <v>127</v>
      </c>
    </row>
    <row r="397" s="2" customFormat="1" ht="6.96" customHeight="1">
      <c r="A397" s="37"/>
      <c r="B397" s="65"/>
      <c r="C397" s="66"/>
      <c r="D397" s="66"/>
      <c r="E397" s="66"/>
      <c r="F397" s="66"/>
      <c r="G397" s="66"/>
      <c r="H397" s="66"/>
      <c r="I397" s="66"/>
      <c r="J397" s="66"/>
      <c r="K397" s="66"/>
      <c r="L397" s="43"/>
      <c r="M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</row>
  </sheetData>
  <sheetProtection sheet="1" autoFilter="0" formatColumns="0" formatRows="0" objects="1" scenarios="1" spinCount="100000" saltValue="x+j+cqIssrJ832YKWtfFGuoV1so4cLcyIuKQ0Wx2rg8mNrRuVstNO4PJAyZPwkOhTqlzYTuGC9PrxOt3kPa4+w==" hashValue="bQ+DdBej5rDr6XnAp0yVftB8xqJZX7kGzvN0qyQ/bRnSVkGVD89ZN2+n0s4leAyoeuuQ7nx++6p2ABwzw2yK3A==" algorithmName="SHA-512" password="CC35"/>
  <autoFilter ref="C130:K39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  <c r="AZ2" s="135" t="s">
        <v>693</v>
      </c>
      <c r="BA2" s="135" t="s">
        <v>1</v>
      </c>
      <c r="BB2" s="135" t="s">
        <v>1</v>
      </c>
      <c r="BC2" s="135" t="s">
        <v>101</v>
      </c>
      <c r="BD2" s="135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89</v>
      </c>
      <c r="AZ3" s="135" t="s">
        <v>694</v>
      </c>
      <c r="BA3" s="135" t="s">
        <v>1</v>
      </c>
      <c r="BB3" s="135" t="s">
        <v>1</v>
      </c>
      <c r="BC3" s="135" t="s">
        <v>143</v>
      </c>
      <c r="BD3" s="135" t="s">
        <v>89</v>
      </c>
    </row>
    <row r="4" s="1" customFormat="1" ht="24.96" customHeight="1">
      <c r="B4" s="19"/>
      <c r="D4" s="138" t="s">
        <v>102</v>
      </c>
      <c r="L4" s="19"/>
      <c r="M4" s="139" t="s">
        <v>10</v>
      </c>
      <c r="AT4" s="16" t="s">
        <v>4</v>
      </c>
      <c r="AZ4" s="135" t="s">
        <v>695</v>
      </c>
      <c r="BA4" s="135" t="s">
        <v>1</v>
      </c>
      <c r="BB4" s="135" t="s">
        <v>1</v>
      </c>
      <c r="BC4" s="135" t="s">
        <v>696</v>
      </c>
      <c r="BD4" s="135" t="s">
        <v>89</v>
      </c>
    </row>
    <row r="5" s="1" customFormat="1" ht="6.96" customHeight="1">
      <c r="B5" s="19"/>
      <c r="L5" s="19"/>
      <c r="AZ5" s="135" t="s">
        <v>697</v>
      </c>
      <c r="BA5" s="135" t="s">
        <v>1</v>
      </c>
      <c r="BB5" s="135" t="s">
        <v>1</v>
      </c>
      <c r="BC5" s="135" t="s">
        <v>698</v>
      </c>
      <c r="BD5" s="135" t="s">
        <v>89</v>
      </c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Ostrov, Rekonstrukce vnitrobloku Tylova – Klicperova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699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28. 6. 2023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30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32</v>
      </c>
      <c r="E20" s="37"/>
      <c r="F20" s="37"/>
      <c r="G20" s="37"/>
      <c r="H20" s="37"/>
      <c r="I20" s="140" t="s">
        <v>25</v>
      </c>
      <c r="J20" s="143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34</v>
      </c>
      <c r="F21" s="37"/>
      <c r="G21" s="37"/>
      <c r="H21" s="37"/>
      <c r="I21" s="140" t="s">
        <v>28</v>
      </c>
      <c r="J21" s="143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37</v>
      </c>
      <c r="E23" s="37"/>
      <c r="F23" s="37"/>
      <c r="G23" s="37"/>
      <c r="H23" s="37"/>
      <c r="I23" s="140" t="s">
        <v>25</v>
      </c>
      <c r="J23" s="143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0" t="s">
        <v>28</v>
      </c>
      <c r="J24" s="143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39</v>
      </c>
      <c r="E30" s="37"/>
      <c r="F30" s="37"/>
      <c r="G30" s="37"/>
      <c r="H30" s="37"/>
      <c r="I30" s="37"/>
      <c r="J30" s="151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41</v>
      </c>
      <c r="G32" s="37"/>
      <c r="H32" s="37"/>
      <c r="I32" s="152" t="s">
        <v>40</v>
      </c>
      <c r="J32" s="152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43</v>
      </c>
      <c r="E33" s="140" t="s">
        <v>44</v>
      </c>
      <c r="F33" s="154">
        <f>ROUND((SUM(BE120:BE164)),  2)</f>
        <v>0</v>
      </c>
      <c r="G33" s="37"/>
      <c r="H33" s="37"/>
      <c r="I33" s="155">
        <v>0.20999999999999999</v>
      </c>
      <c r="J33" s="154">
        <f>ROUND(((SUM(BE120:BE164))*I33),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45</v>
      </c>
      <c r="F34" s="154">
        <f>ROUND((SUM(BF120:BF164)),  2)</f>
        <v>0</v>
      </c>
      <c r="G34" s="37"/>
      <c r="H34" s="37"/>
      <c r="I34" s="155">
        <v>0.14999999999999999</v>
      </c>
      <c r="J34" s="154">
        <f>ROUND(((SUM(BF120:BF164))*I34),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46</v>
      </c>
      <c r="F35" s="154">
        <f>ROUND((SUM(BG120:BG164)),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47</v>
      </c>
      <c r="F36" s="154">
        <f>ROUND((SUM(BH120:BH164)),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48</v>
      </c>
      <c r="F37" s="154">
        <f>ROUND((SUM(BI120:BI164)),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Ostrov, Rekonstrukce vnitrobloku Tylova – Klicperova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801 - Vegetační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28. 6. 2023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Ostrov</v>
      </c>
      <c r="G91" s="39"/>
      <c r="H91" s="39"/>
      <c r="I91" s="31" t="s">
        <v>32</v>
      </c>
      <c r="J91" s="35" t="str">
        <f>E21</f>
        <v>Ing. Igor Hrazdil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Igor Hrazdil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108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228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J152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235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4" t="str">
        <f>E7</f>
        <v>Ostrov, Rekonstrukce vnitrobloku Tylova – Klicperova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 801 - Vegetační úpravy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28. 6. 2023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Město Ostrov</v>
      </c>
      <c r="G116" s="39"/>
      <c r="H116" s="39"/>
      <c r="I116" s="31" t="s">
        <v>32</v>
      </c>
      <c r="J116" s="35" t="str">
        <f>E21</f>
        <v>Ing. Igor Hrazdil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>Ing. Igor Hrazdil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1"/>
      <c r="B119" s="192"/>
      <c r="C119" s="193" t="s">
        <v>113</v>
      </c>
      <c r="D119" s="194" t="s">
        <v>64</v>
      </c>
      <c r="E119" s="194" t="s">
        <v>60</v>
      </c>
      <c r="F119" s="194" t="s">
        <v>61</v>
      </c>
      <c r="G119" s="194" t="s">
        <v>114</v>
      </c>
      <c r="H119" s="194" t="s">
        <v>115</v>
      </c>
      <c r="I119" s="194" t="s">
        <v>116</v>
      </c>
      <c r="J119" s="194" t="s">
        <v>107</v>
      </c>
      <c r="K119" s="195" t="s">
        <v>117</v>
      </c>
      <c r="L119" s="196"/>
      <c r="M119" s="99" t="s">
        <v>1</v>
      </c>
      <c r="N119" s="100" t="s">
        <v>43</v>
      </c>
      <c r="O119" s="100" t="s">
        <v>118</v>
      </c>
      <c r="P119" s="100" t="s">
        <v>119</v>
      </c>
      <c r="Q119" s="100" t="s">
        <v>120</v>
      </c>
      <c r="R119" s="100" t="s">
        <v>121</v>
      </c>
      <c r="S119" s="100" t="s">
        <v>122</v>
      </c>
      <c r="T119" s="101" t="s">
        <v>123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7"/>
      <c r="B120" s="38"/>
      <c r="C120" s="106" t="s">
        <v>124</v>
      </c>
      <c r="D120" s="39"/>
      <c r="E120" s="39"/>
      <c r="F120" s="39"/>
      <c r="G120" s="39"/>
      <c r="H120" s="39"/>
      <c r="I120" s="39"/>
      <c r="J120" s="197">
        <f>BK120</f>
        <v>0</v>
      </c>
      <c r="K120" s="39"/>
      <c r="L120" s="43"/>
      <c r="M120" s="102"/>
      <c r="N120" s="198"/>
      <c r="O120" s="103"/>
      <c r="P120" s="199">
        <f>P121</f>
        <v>0</v>
      </c>
      <c r="Q120" s="103"/>
      <c r="R120" s="199">
        <f>R121</f>
        <v>76.569298000000003</v>
      </c>
      <c r="S120" s="103"/>
      <c r="T120" s="200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78</v>
      </c>
      <c r="AU120" s="16" t="s">
        <v>109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78</v>
      </c>
      <c r="E121" s="205" t="s">
        <v>125</v>
      </c>
      <c r="F121" s="205" t="s">
        <v>126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P122+P152+P162</f>
        <v>0</v>
      </c>
      <c r="Q121" s="210"/>
      <c r="R121" s="211">
        <f>R122+R152+R162</f>
        <v>76.569298000000003</v>
      </c>
      <c r="S121" s="210"/>
      <c r="T121" s="212">
        <f>T122+T152+T162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87</v>
      </c>
      <c r="AT121" s="214" t="s">
        <v>78</v>
      </c>
      <c r="AU121" s="214" t="s">
        <v>79</v>
      </c>
      <c r="AY121" s="213" t="s">
        <v>127</v>
      </c>
      <c r="BK121" s="215">
        <f>BK122+BK152+BK162</f>
        <v>0</v>
      </c>
    </row>
    <row r="122" s="12" customFormat="1" ht="22.8" customHeight="1">
      <c r="A122" s="12"/>
      <c r="B122" s="202"/>
      <c r="C122" s="203"/>
      <c r="D122" s="204" t="s">
        <v>78</v>
      </c>
      <c r="E122" s="216" t="s">
        <v>87</v>
      </c>
      <c r="F122" s="216" t="s">
        <v>241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SUM(P123:P151)</f>
        <v>0</v>
      </c>
      <c r="Q122" s="210"/>
      <c r="R122" s="211">
        <f>SUM(R123:R151)</f>
        <v>73.20255800000001</v>
      </c>
      <c r="S122" s="210"/>
      <c r="T122" s="212">
        <f>SUM(T123:T151)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87</v>
      </c>
      <c r="AT122" s="214" t="s">
        <v>78</v>
      </c>
      <c r="AU122" s="214" t="s">
        <v>87</v>
      </c>
      <c r="AY122" s="213" t="s">
        <v>127</v>
      </c>
      <c r="BK122" s="215">
        <f>SUM(BK123:BK151)</f>
        <v>0</v>
      </c>
    </row>
    <row r="123" s="2" customFormat="1" ht="33" customHeight="1">
      <c r="A123" s="37"/>
      <c r="B123" s="38"/>
      <c r="C123" s="218" t="s">
        <v>87</v>
      </c>
      <c r="D123" s="218" t="s">
        <v>130</v>
      </c>
      <c r="E123" s="219" t="s">
        <v>700</v>
      </c>
      <c r="F123" s="220" t="s">
        <v>701</v>
      </c>
      <c r="G123" s="221" t="s">
        <v>133</v>
      </c>
      <c r="H123" s="222">
        <v>2</v>
      </c>
      <c r="I123" s="223"/>
      <c r="J123" s="224">
        <f>ROUND(I123*H123,2)</f>
        <v>0</v>
      </c>
      <c r="K123" s="220" t="s">
        <v>134</v>
      </c>
      <c r="L123" s="43"/>
      <c r="M123" s="225" t="s">
        <v>1</v>
      </c>
      <c r="N123" s="226" t="s">
        <v>44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135</v>
      </c>
      <c r="AT123" s="229" t="s">
        <v>130</v>
      </c>
      <c r="AU123" s="229" t="s">
        <v>89</v>
      </c>
      <c r="AY123" s="16" t="s">
        <v>127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87</v>
      </c>
      <c r="BK123" s="230">
        <f>ROUND(I123*H123,2)</f>
        <v>0</v>
      </c>
      <c r="BL123" s="16" t="s">
        <v>135</v>
      </c>
      <c r="BM123" s="229" t="s">
        <v>702</v>
      </c>
    </row>
    <row r="124" s="2" customFormat="1">
      <c r="A124" s="37"/>
      <c r="B124" s="38"/>
      <c r="C124" s="39"/>
      <c r="D124" s="231" t="s">
        <v>137</v>
      </c>
      <c r="E124" s="39"/>
      <c r="F124" s="232" t="s">
        <v>703</v>
      </c>
      <c r="G124" s="39"/>
      <c r="H124" s="39"/>
      <c r="I124" s="233"/>
      <c r="J124" s="39"/>
      <c r="K124" s="39"/>
      <c r="L124" s="43"/>
      <c r="M124" s="234"/>
      <c r="N124" s="23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137</v>
      </c>
      <c r="AU124" s="16" t="s">
        <v>89</v>
      </c>
    </row>
    <row r="125" s="2" customFormat="1" ht="33" customHeight="1">
      <c r="A125" s="37"/>
      <c r="B125" s="38"/>
      <c r="C125" s="218" t="s">
        <v>89</v>
      </c>
      <c r="D125" s="218" t="s">
        <v>130</v>
      </c>
      <c r="E125" s="219" t="s">
        <v>704</v>
      </c>
      <c r="F125" s="220" t="s">
        <v>705</v>
      </c>
      <c r="G125" s="221" t="s">
        <v>272</v>
      </c>
      <c r="H125" s="222">
        <v>51.414999999999999</v>
      </c>
      <c r="I125" s="223"/>
      <c r="J125" s="224">
        <f>ROUND(I125*H125,2)</f>
        <v>0</v>
      </c>
      <c r="K125" s="220" t="s">
        <v>134</v>
      </c>
      <c r="L125" s="43"/>
      <c r="M125" s="225" t="s">
        <v>1</v>
      </c>
      <c r="N125" s="226" t="s">
        <v>44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135</v>
      </c>
      <c r="AT125" s="229" t="s">
        <v>130</v>
      </c>
      <c r="AU125" s="229" t="s">
        <v>89</v>
      </c>
      <c r="AY125" s="16" t="s">
        <v>127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87</v>
      </c>
      <c r="BK125" s="230">
        <f>ROUND(I125*H125,2)</f>
        <v>0</v>
      </c>
      <c r="BL125" s="16" t="s">
        <v>135</v>
      </c>
      <c r="BM125" s="229" t="s">
        <v>706</v>
      </c>
    </row>
    <row r="126" s="2" customFormat="1">
      <c r="A126" s="37"/>
      <c r="B126" s="38"/>
      <c r="C126" s="39"/>
      <c r="D126" s="231" t="s">
        <v>137</v>
      </c>
      <c r="E126" s="39"/>
      <c r="F126" s="232" t="s">
        <v>707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137</v>
      </c>
      <c r="AU126" s="16" t="s">
        <v>89</v>
      </c>
    </row>
    <row r="127" s="13" customFormat="1">
      <c r="A127" s="13"/>
      <c r="B127" s="236"/>
      <c r="C127" s="237"/>
      <c r="D127" s="231" t="s">
        <v>139</v>
      </c>
      <c r="E127" s="238" t="s">
        <v>708</v>
      </c>
      <c r="F127" s="239" t="s">
        <v>709</v>
      </c>
      <c r="G127" s="237"/>
      <c r="H127" s="240">
        <v>51.414999999999999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139</v>
      </c>
      <c r="AU127" s="246" t="s">
        <v>89</v>
      </c>
      <c r="AV127" s="13" t="s">
        <v>89</v>
      </c>
      <c r="AW127" s="13" t="s">
        <v>36</v>
      </c>
      <c r="AX127" s="13" t="s">
        <v>87</v>
      </c>
      <c r="AY127" s="246" t="s">
        <v>127</v>
      </c>
    </row>
    <row r="128" s="2" customFormat="1" ht="24.15" customHeight="1">
      <c r="A128" s="37"/>
      <c r="B128" s="38"/>
      <c r="C128" s="218" t="s">
        <v>141</v>
      </c>
      <c r="D128" s="218" t="s">
        <v>130</v>
      </c>
      <c r="E128" s="219" t="s">
        <v>710</v>
      </c>
      <c r="F128" s="220" t="s">
        <v>711</v>
      </c>
      <c r="G128" s="221" t="s">
        <v>244</v>
      </c>
      <c r="H128" s="222">
        <v>855.91899999999998</v>
      </c>
      <c r="I128" s="223"/>
      <c r="J128" s="224">
        <f>ROUND(I128*H128,2)</f>
        <v>0</v>
      </c>
      <c r="K128" s="220" t="s">
        <v>134</v>
      </c>
      <c r="L128" s="43"/>
      <c r="M128" s="225" t="s">
        <v>1</v>
      </c>
      <c r="N128" s="226" t="s">
        <v>44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135</v>
      </c>
      <c r="AT128" s="229" t="s">
        <v>130</v>
      </c>
      <c r="AU128" s="229" t="s">
        <v>89</v>
      </c>
      <c r="AY128" s="16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87</v>
      </c>
      <c r="BK128" s="230">
        <f>ROUND(I128*H128,2)</f>
        <v>0</v>
      </c>
      <c r="BL128" s="16" t="s">
        <v>135</v>
      </c>
      <c r="BM128" s="229" t="s">
        <v>712</v>
      </c>
    </row>
    <row r="129" s="2" customFormat="1">
      <c r="A129" s="37"/>
      <c r="B129" s="38"/>
      <c r="C129" s="39"/>
      <c r="D129" s="231" t="s">
        <v>137</v>
      </c>
      <c r="E129" s="39"/>
      <c r="F129" s="232" t="s">
        <v>713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137</v>
      </c>
      <c r="AU129" s="16" t="s">
        <v>89</v>
      </c>
    </row>
    <row r="130" s="13" customFormat="1">
      <c r="A130" s="13"/>
      <c r="B130" s="236"/>
      <c r="C130" s="237"/>
      <c r="D130" s="231" t="s">
        <v>139</v>
      </c>
      <c r="E130" s="238" t="s">
        <v>695</v>
      </c>
      <c r="F130" s="239" t="s">
        <v>696</v>
      </c>
      <c r="G130" s="237"/>
      <c r="H130" s="240">
        <v>855.91899999999998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139</v>
      </c>
      <c r="AU130" s="246" t="s">
        <v>89</v>
      </c>
      <c r="AV130" s="13" t="s">
        <v>89</v>
      </c>
      <c r="AW130" s="13" t="s">
        <v>36</v>
      </c>
      <c r="AX130" s="13" t="s">
        <v>87</v>
      </c>
      <c r="AY130" s="246" t="s">
        <v>127</v>
      </c>
    </row>
    <row r="131" s="2" customFormat="1" ht="16.5" customHeight="1">
      <c r="A131" s="37"/>
      <c r="B131" s="38"/>
      <c r="C131" s="262" t="s">
        <v>135</v>
      </c>
      <c r="D131" s="262" t="s">
        <v>314</v>
      </c>
      <c r="E131" s="263" t="s">
        <v>714</v>
      </c>
      <c r="F131" s="264" t="s">
        <v>715</v>
      </c>
      <c r="G131" s="265" t="s">
        <v>716</v>
      </c>
      <c r="H131" s="266">
        <v>21.398</v>
      </c>
      <c r="I131" s="267"/>
      <c r="J131" s="268">
        <f>ROUND(I131*H131,2)</f>
        <v>0</v>
      </c>
      <c r="K131" s="264" t="s">
        <v>134</v>
      </c>
      <c r="L131" s="269"/>
      <c r="M131" s="270" t="s">
        <v>1</v>
      </c>
      <c r="N131" s="271" t="s">
        <v>44</v>
      </c>
      <c r="O131" s="90"/>
      <c r="P131" s="227">
        <f>O131*H131</f>
        <v>0</v>
      </c>
      <c r="Q131" s="227">
        <v>0.001</v>
      </c>
      <c r="R131" s="227">
        <f>Q131*H131</f>
        <v>0.021398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143</v>
      </c>
      <c r="AT131" s="229" t="s">
        <v>314</v>
      </c>
      <c r="AU131" s="229" t="s">
        <v>89</v>
      </c>
      <c r="AY131" s="16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87</v>
      </c>
      <c r="BK131" s="230">
        <f>ROUND(I131*H131,2)</f>
        <v>0</v>
      </c>
      <c r="BL131" s="16" t="s">
        <v>135</v>
      </c>
      <c r="BM131" s="229" t="s">
        <v>717</v>
      </c>
    </row>
    <row r="132" s="2" customFormat="1">
      <c r="A132" s="37"/>
      <c r="B132" s="38"/>
      <c r="C132" s="39"/>
      <c r="D132" s="231" t="s">
        <v>137</v>
      </c>
      <c r="E132" s="39"/>
      <c r="F132" s="232" t="s">
        <v>715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137</v>
      </c>
      <c r="AU132" s="16" t="s">
        <v>89</v>
      </c>
    </row>
    <row r="133" s="13" customFormat="1">
      <c r="A133" s="13"/>
      <c r="B133" s="236"/>
      <c r="C133" s="237"/>
      <c r="D133" s="231" t="s">
        <v>139</v>
      </c>
      <c r="E133" s="238" t="s">
        <v>1</v>
      </c>
      <c r="F133" s="239" t="s">
        <v>718</v>
      </c>
      <c r="G133" s="237"/>
      <c r="H133" s="240">
        <v>21.398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139</v>
      </c>
      <c r="AU133" s="246" t="s">
        <v>89</v>
      </c>
      <c r="AV133" s="13" t="s">
        <v>89</v>
      </c>
      <c r="AW133" s="13" t="s">
        <v>36</v>
      </c>
      <c r="AX133" s="13" t="s">
        <v>87</v>
      </c>
      <c r="AY133" s="246" t="s">
        <v>127</v>
      </c>
    </row>
    <row r="134" s="2" customFormat="1" ht="33" customHeight="1">
      <c r="A134" s="37"/>
      <c r="B134" s="38"/>
      <c r="C134" s="218" t="s">
        <v>171</v>
      </c>
      <c r="D134" s="218" t="s">
        <v>130</v>
      </c>
      <c r="E134" s="219" t="s">
        <v>719</v>
      </c>
      <c r="F134" s="220" t="s">
        <v>720</v>
      </c>
      <c r="G134" s="221" t="s">
        <v>244</v>
      </c>
      <c r="H134" s="222">
        <v>1711.838</v>
      </c>
      <c r="I134" s="223"/>
      <c r="J134" s="224">
        <f>ROUND(I134*H134,2)</f>
        <v>0</v>
      </c>
      <c r="K134" s="220" t="s">
        <v>134</v>
      </c>
      <c r="L134" s="43"/>
      <c r="M134" s="225" t="s">
        <v>1</v>
      </c>
      <c r="N134" s="226" t="s">
        <v>44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135</v>
      </c>
      <c r="AT134" s="229" t="s">
        <v>130</v>
      </c>
      <c r="AU134" s="229" t="s">
        <v>89</v>
      </c>
      <c r="AY134" s="16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87</v>
      </c>
      <c r="BK134" s="230">
        <f>ROUND(I134*H134,2)</f>
        <v>0</v>
      </c>
      <c r="BL134" s="16" t="s">
        <v>135</v>
      </c>
      <c r="BM134" s="229" t="s">
        <v>721</v>
      </c>
    </row>
    <row r="135" s="2" customFormat="1">
      <c r="A135" s="37"/>
      <c r="B135" s="38"/>
      <c r="C135" s="39"/>
      <c r="D135" s="231" t="s">
        <v>137</v>
      </c>
      <c r="E135" s="39"/>
      <c r="F135" s="232" t="s">
        <v>722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137</v>
      </c>
      <c r="AU135" s="16" t="s">
        <v>89</v>
      </c>
    </row>
    <row r="136" s="13" customFormat="1">
      <c r="A136" s="13"/>
      <c r="B136" s="236"/>
      <c r="C136" s="237"/>
      <c r="D136" s="231" t="s">
        <v>139</v>
      </c>
      <c r="E136" s="238" t="s">
        <v>1</v>
      </c>
      <c r="F136" s="239" t="s">
        <v>723</v>
      </c>
      <c r="G136" s="237"/>
      <c r="H136" s="240">
        <v>1711.838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139</v>
      </c>
      <c r="AU136" s="246" t="s">
        <v>89</v>
      </c>
      <c r="AV136" s="13" t="s">
        <v>89</v>
      </c>
      <c r="AW136" s="13" t="s">
        <v>36</v>
      </c>
      <c r="AX136" s="13" t="s">
        <v>87</v>
      </c>
      <c r="AY136" s="246" t="s">
        <v>127</v>
      </c>
    </row>
    <row r="137" s="2" customFormat="1" ht="16.5" customHeight="1">
      <c r="A137" s="37"/>
      <c r="B137" s="38"/>
      <c r="C137" s="262" t="s">
        <v>101</v>
      </c>
      <c r="D137" s="262" t="s">
        <v>314</v>
      </c>
      <c r="E137" s="263" t="s">
        <v>724</v>
      </c>
      <c r="F137" s="264" t="s">
        <v>725</v>
      </c>
      <c r="G137" s="265" t="s">
        <v>272</v>
      </c>
      <c r="H137" s="266">
        <v>42.795999999999999</v>
      </c>
      <c r="I137" s="267"/>
      <c r="J137" s="268">
        <f>ROUND(I137*H137,2)</f>
        <v>0</v>
      </c>
      <c r="K137" s="264" t="s">
        <v>134</v>
      </c>
      <c r="L137" s="269"/>
      <c r="M137" s="270" t="s">
        <v>1</v>
      </c>
      <c r="N137" s="271" t="s">
        <v>44</v>
      </c>
      <c r="O137" s="90"/>
      <c r="P137" s="227">
        <f>O137*H137</f>
        <v>0</v>
      </c>
      <c r="Q137" s="227">
        <v>0.20999999999999999</v>
      </c>
      <c r="R137" s="227">
        <f>Q137*H137</f>
        <v>8.9871599999999994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143</v>
      </c>
      <c r="AT137" s="229" t="s">
        <v>314</v>
      </c>
      <c r="AU137" s="229" t="s">
        <v>89</v>
      </c>
      <c r="AY137" s="16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87</v>
      </c>
      <c r="BK137" s="230">
        <f>ROUND(I137*H137,2)</f>
        <v>0</v>
      </c>
      <c r="BL137" s="16" t="s">
        <v>135</v>
      </c>
      <c r="BM137" s="229" t="s">
        <v>726</v>
      </c>
    </row>
    <row r="138" s="2" customFormat="1">
      <c r="A138" s="37"/>
      <c r="B138" s="38"/>
      <c r="C138" s="39"/>
      <c r="D138" s="231" t="s">
        <v>137</v>
      </c>
      <c r="E138" s="39"/>
      <c r="F138" s="232" t="s">
        <v>725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137</v>
      </c>
      <c r="AU138" s="16" t="s">
        <v>89</v>
      </c>
    </row>
    <row r="139" s="13" customFormat="1">
      <c r="A139" s="13"/>
      <c r="B139" s="236"/>
      <c r="C139" s="237"/>
      <c r="D139" s="231" t="s">
        <v>139</v>
      </c>
      <c r="E139" s="238" t="s">
        <v>1</v>
      </c>
      <c r="F139" s="239" t="s">
        <v>727</v>
      </c>
      <c r="G139" s="237"/>
      <c r="H139" s="240">
        <v>42.795999999999999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139</v>
      </c>
      <c r="AU139" s="246" t="s">
        <v>89</v>
      </c>
      <c r="AV139" s="13" t="s">
        <v>89</v>
      </c>
      <c r="AW139" s="13" t="s">
        <v>36</v>
      </c>
      <c r="AX139" s="13" t="s">
        <v>87</v>
      </c>
      <c r="AY139" s="246" t="s">
        <v>127</v>
      </c>
    </row>
    <row r="140" s="2" customFormat="1" ht="16.5" customHeight="1">
      <c r="A140" s="37"/>
      <c r="B140" s="38"/>
      <c r="C140" s="262" t="s">
        <v>276</v>
      </c>
      <c r="D140" s="262" t="s">
        <v>314</v>
      </c>
      <c r="E140" s="263" t="s">
        <v>728</v>
      </c>
      <c r="F140" s="264" t="s">
        <v>729</v>
      </c>
      <c r="G140" s="265" t="s">
        <v>317</v>
      </c>
      <c r="H140" s="266">
        <v>64.194000000000003</v>
      </c>
      <c r="I140" s="267"/>
      <c r="J140" s="268">
        <f>ROUND(I140*H140,2)</f>
        <v>0</v>
      </c>
      <c r="K140" s="264" t="s">
        <v>134</v>
      </c>
      <c r="L140" s="269"/>
      <c r="M140" s="270" t="s">
        <v>1</v>
      </c>
      <c r="N140" s="271" t="s">
        <v>44</v>
      </c>
      <c r="O140" s="90"/>
      <c r="P140" s="227">
        <f>O140*H140</f>
        <v>0</v>
      </c>
      <c r="Q140" s="227">
        <v>1</v>
      </c>
      <c r="R140" s="227">
        <f>Q140*H140</f>
        <v>64.194000000000003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143</v>
      </c>
      <c r="AT140" s="229" t="s">
        <v>314</v>
      </c>
      <c r="AU140" s="229" t="s">
        <v>89</v>
      </c>
      <c r="AY140" s="16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87</v>
      </c>
      <c r="BK140" s="230">
        <f>ROUND(I140*H140,2)</f>
        <v>0</v>
      </c>
      <c r="BL140" s="16" t="s">
        <v>135</v>
      </c>
      <c r="BM140" s="229" t="s">
        <v>730</v>
      </c>
    </row>
    <row r="141" s="2" customFormat="1">
      <c r="A141" s="37"/>
      <c r="B141" s="38"/>
      <c r="C141" s="39"/>
      <c r="D141" s="231" t="s">
        <v>137</v>
      </c>
      <c r="E141" s="39"/>
      <c r="F141" s="232" t="s">
        <v>729</v>
      </c>
      <c r="G141" s="39"/>
      <c r="H141" s="39"/>
      <c r="I141" s="233"/>
      <c r="J141" s="39"/>
      <c r="K141" s="39"/>
      <c r="L141" s="43"/>
      <c r="M141" s="234"/>
      <c r="N141" s="23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137</v>
      </c>
      <c r="AU141" s="16" t="s">
        <v>89</v>
      </c>
    </row>
    <row r="142" s="13" customFormat="1">
      <c r="A142" s="13"/>
      <c r="B142" s="236"/>
      <c r="C142" s="237"/>
      <c r="D142" s="231" t="s">
        <v>139</v>
      </c>
      <c r="E142" s="238" t="s">
        <v>1</v>
      </c>
      <c r="F142" s="239" t="s">
        <v>731</v>
      </c>
      <c r="G142" s="237"/>
      <c r="H142" s="240">
        <v>64.194000000000003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139</v>
      </c>
      <c r="AU142" s="246" t="s">
        <v>89</v>
      </c>
      <c r="AV142" s="13" t="s">
        <v>89</v>
      </c>
      <c r="AW142" s="13" t="s">
        <v>36</v>
      </c>
      <c r="AX142" s="13" t="s">
        <v>87</v>
      </c>
      <c r="AY142" s="246" t="s">
        <v>127</v>
      </c>
    </row>
    <row r="143" s="2" customFormat="1" ht="21.75" customHeight="1">
      <c r="A143" s="37"/>
      <c r="B143" s="38"/>
      <c r="C143" s="218" t="s">
        <v>143</v>
      </c>
      <c r="D143" s="218" t="s">
        <v>130</v>
      </c>
      <c r="E143" s="219" t="s">
        <v>732</v>
      </c>
      <c r="F143" s="220" t="s">
        <v>733</v>
      </c>
      <c r="G143" s="221" t="s">
        <v>272</v>
      </c>
      <c r="H143" s="222">
        <v>12.839</v>
      </c>
      <c r="I143" s="223"/>
      <c r="J143" s="224">
        <f>ROUND(I143*H143,2)</f>
        <v>0</v>
      </c>
      <c r="K143" s="220" t="s">
        <v>134</v>
      </c>
      <c r="L143" s="43"/>
      <c r="M143" s="225" t="s">
        <v>1</v>
      </c>
      <c r="N143" s="226" t="s">
        <v>44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135</v>
      </c>
      <c r="AT143" s="229" t="s">
        <v>130</v>
      </c>
      <c r="AU143" s="229" t="s">
        <v>89</v>
      </c>
      <c r="AY143" s="16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87</v>
      </c>
      <c r="BK143" s="230">
        <f>ROUND(I143*H143,2)</f>
        <v>0</v>
      </c>
      <c r="BL143" s="16" t="s">
        <v>135</v>
      </c>
      <c r="BM143" s="229" t="s">
        <v>734</v>
      </c>
    </row>
    <row r="144" s="2" customFormat="1">
      <c r="A144" s="37"/>
      <c r="B144" s="38"/>
      <c r="C144" s="39"/>
      <c r="D144" s="231" t="s">
        <v>137</v>
      </c>
      <c r="E144" s="39"/>
      <c r="F144" s="232" t="s">
        <v>735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137</v>
      </c>
      <c r="AU144" s="16" t="s">
        <v>89</v>
      </c>
    </row>
    <row r="145" s="13" customFormat="1">
      <c r="A145" s="13"/>
      <c r="B145" s="236"/>
      <c r="C145" s="237"/>
      <c r="D145" s="231" t="s">
        <v>139</v>
      </c>
      <c r="E145" s="238" t="s">
        <v>697</v>
      </c>
      <c r="F145" s="239" t="s">
        <v>736</v>
      </c>
      <c r="G145" s="237"/>
      <c r="H145" s="240">
        <v>12.839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139</v>
      </c>
      <c r="AU145" s="246" t="s">
        <v>89</v>
      </c>
      <c r="AV145" s="13" t="s">
        <v>89</v>
      </c>
      <c r="AW145" s="13" t="s">
        <v>36</v>
      </c>
      <c r="AX145" s="13" t="s">
        <v>87</v>
      </c>
      <c r="AY145" s="246" t="s">
        <v>127</v>
      </c>
    </row>
    <row r="146" s="2" customFormat="1" ht="21.75" customHeight="1">
      <c r="A146" s="37"/>
      <c r="B146" s="38"/>
      <c r="C146" s="218" t="s">
        <v>128</v>
      </c>
      <c r="D146" s="218" t="s">
        <v>130</v>
      </c>
      <c r="E146" s="219" t="s">
        <v>737</v>
      </c>
      <c r="F146" s="220" t="s">
        <v>738</v>
      </c>
      <c r="G146" s="221" t="s">
        <v>272</v>
      </c>
      <c r="H146" s="222">
        <v>12.839</v>
      </c>
      <c r="I146" s="223"/>
      <c r="J146" s="224">
        <f>ROUND(I146*H146,2)</f>
        <v>0</v>
      </c>
      <c r="K146" s="220" t="s">
        <v>134</v>
      </c>
      <c r="L146" s="43"/>
      <c r="M146" s="225" t="s">
        <v>1</v>
      </c>
      <c r="N146" s="226" t="s">
        <v>44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135</v>
      </c>
      <c r="AT146" s="229" t="s">
        <v>130</v>
      </c>
      <c r="AU146" s="229" t="s">
        <v>89</v>
      </c>
      <c r="AY146" s="16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87</v>
      </c>
      <c r="BK146" s="230">
        <f>ROUND(I146*H146,2)</f>
        <v>0</v>
      </c>
      <c r="BL146" s="16" t="s">
        <v>135</v>
      </c>
      <c r="BM146" s="229" t="s">
        <v>739</v>
      </c>
    </row>
    <row r="147" s="2" customFormat="1">
      <c r="A147" s="37"/>
      <c r="B147" s="38"/>
      <c r="C147" s="39"/>
      <c r="D147" s="231" t="s">
        <v>137</v>
      </c>
      <c r="E147" s="39"/>
      <c r="F147" s="232" t="s">
        <v>740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137</v>
      </c>
      <c r="AU147" s="16" t="s">
        <v>89</v>
      </c>
    </row>
    <row r="148" s="13" customFormat="1">
      <c r="A148" s="13"/>
      <c r="B148" s="236"/>
      <c r="C148" s="237"/>
      <c r="D148" s="231" t="s">
        <v>139</v>
      </c>
      <c r="E148" s="238" t="s">
        <v>1</v>
      </c>
      <c r="F148" s="239" t="s">
        <v>697</v>
      </c>
      <c r="G148" s="237"/>
      <c r="H148" s="240">
        <v>12.839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139</v>
      </c>
      <c r="AU148" s="246" t="s">
        <v>89</v>
      </c>
      <c r="AV148" s="13" t="s">
        <v>89</v>
      </c>
      <c r="AW148" s="13" t="s">
        <v>36</v>
      </c>
      <c r="AX148" s="13" t="s">
        <v>87</v>
      </c>
      <c r="AY148" s="246" t="s">
        <v>127</v>
      </c>
    </row>
    <row r="149" s="2" customFormat="1" ht="24.15" customHeight="1">
      <c r="A149" s="37"/>
      <c r="B149" s="38"/>
      <c r="C149" s="218" t="s">
        <v>227</v>
      </c>
      <c r="D149" s="218" t="s">
        <v>130</v>
      </c>
      <c r="E149" s="219" t="s">
        <v>741</v>
      </c>
      <c r="F149" s="220" t="s">
        <v>742</v>
      </c>
      <c r="G149" s="221" t="s">
        <v>272</v>
      </c>
      <c r="H149" s="222">
        <v>25.678000000000001</v>
      </c>
      <c r="I149" s="223"/>
      <c r="J149" s="224">
        <f>ROUND(I149*H149,2)</f>
        <v>0</v>
      </c>
      <c r="K149" s="220" t="s">
        <v>134</v>
      </c>
      <c r="L149" s="43"/>
      <c r="M149" s="225" t="s">
        <v>1</v>
      </c>
      <c r="N149" s="226" t="s">
        <v>44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135</v>
      </c>
      <c r="AT149" s="229" t="s">
        <v>130</v>
      </c>
      <c r="AU149" s="229" t="s">
        <v>89</v>
      </c>
      <c r="AY149" s="16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87</v>
      </c>
      <c r="BK149" s="230">
        <f>ROUND(I149*H149,2)</f>
        <v>0</v>
      </c>
      <c r="BL149" s="16" t="s">
        <v>135</v>
      </c>
      <c r="BM149" s="229" t="s">
        <v>743</v>
      </c>
    </row>
    <row r="150" s="2" customFormat="1">
      <c r="A150" s="37"/>
      <c r="B150" s="38"/>
      <c r="C150" s="39"/>
      <c r="D150" s="231" t="s">
        <v>137</v>
      </c>
      <c r="E150" s="39"/>
      <c r="F150" s="232" t="s">
        <v>744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137</v>
      </c>
      <c r="AU150" s="16" t="s">
        <v>89</v>
      </c>
    </row>
    <row r="151" s="13" customFormat="1">
      <c r="A151" s="13"/>
      <c r="B151" s="236"/>
      <c r="C151" s="237"/>
      <c r="D151" s="231" t="s">
        <v>139</v>
      </c>
      <c r="E151" s="238" t="s">
        <v>1</v>
      </c>
      <c r="F151" s="239" t="s">
        <v>745</v>
      </c>
      <c r="G151" s="237"/>
      <c r="H151" s="240">
        <v>25.678000000000001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139</v>
      </c>
      <c r="AU151" s="246" t="s">
        <v>89</v>
      </c>
      <c r="AV151" s="13" t="s">
        <v>89</v>
      </c>
      <c r="AW151" s="13" t="s">
        <v>36</v>
      </c>
      <c r="AX151" s="13" t="s">
        <v>87</v>
      </c>
      <c r="AY151" s="246" t="s">
        <v>127</v>
      </c>
    </row>
    <row r="152" s="12" customFormat="1" ht="22.8" customHeight="1">
      <c r="A152" s="12"/>
      <c r="B152" s="202"/>
      <c r="C152" s="203"/>
      <c r="D152" s="204" t="s">
        <v>78</v>
      </c>
      <c r="E152" s="216" t="s">
        <v>128</v>
      </c>
      <c r="F152" s="216" t="s">
        <v>129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SUM(P153:P161)</f>
        <v>0</v>
      </c>
      <c r="Q152" s="210"/>
      <c r="R152" s="211">
        <f>SUM(R153:R161)</f>
        <v>3.3667399999999996</v>
      </c>
      <c r="S152" s="210"/>
      <c r="T152" s="212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87</v>
      </c>
      <c r="AT152" s="214" t="s">
        <v>78</v>
      </c>
      <c r="AU152" s="214" t="s">
        <v>87</v>
      </c>
      <c r="AY152" s="213" t="s">
        <v>127</v>
      </c>
      <c r="BK152" s="215">
        <f>SUM(BK153:BK161)</f>
        <v>0</v>
      </c>
    </row>
    <row r="153" s="2" customFormat="1" ht="16.5" customHeight="1">
      <c r="A153" s="37"/>
      <c r="B153" s="38"/>
      <c r="C153" s="218" t="s">
        <v>296</v>
      </c>
      <c r="D153" s="218" t="s">
        <v>130</v>
      </c>
      <c r="E153" s="219" t="s">
        <v>746</v>
      </c>
      <c r="F153" s="220" t="s">
        <v>747</v>
      </c>
      <c r="G153" s="221" t="s">
        <v>133</v>
      </c>
      <c r="H153" s="222">
        <v>6</v>
      </c>
      <c r="I153" s="223"/>
      <c r="J153" s="224">
        <f>ROUND(I153*H153,2)</f>
        <v>0</v>
      </c>
      <c r="K153" s="220" t="s">
        <v>134</v>
      </c>
      <c r="L153" s="43"/>
      <c r="M153" s="225" t="s">
        <v>1</v>
      </c>
      <c r="N153" s="226" t="s">
        <v>44</v>
      </c>
      <c r="O153" s="90"/>
      <c r="P153" s="227">
        <f>O153*H153</f>
        <v>0</v>
      </c>
      <c r="Q153" s="227">
        <v>0.072870000000000004</v>
      </c>
      <c r="R153" s="227">
        <f>Q153*H153</f>
        <v>0.43722000000000005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135</v>
      </c>
      <c r="AT153" s="229" t="s">
        <v>130</v>
      </c>
      <c r="AU153" s="229" t="s">
        <v>89</v>
      </c>
      <c r="AY153" s="16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87</v>
      </c>
      <c r="BK153" s="230">
        <f>ROUND(I153*H153,2)</f>
        <v>0</v>
      </c>
      <c r="BL153" s="16" t="s">
        <v>135</v>
      </c>
      <c r="BM153" s="229" t="s">
        <v>748</v>
      </c>
    </row>
    <row r="154" s="2" customFormat="1">
      <c r="A154" s="37"/>
      <c r="B154" s="38"/>
      <c r="C154" s="39"/>
      <c r="D154" s="231" t="s">
        <v>137</v>
      </c>
      <c r="E154" s="39"/>
      <c r="F154" s="232" t="s">
        <v>747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137</v>
      </c>
      <c r="AU154" s="16" t="s">
        <v>89</v>
      </c>
    </row>
    <row r="155" s="13" customFormat="1">
      <c r="A155" s="13"/>
      <c r="B155" s="236"/>
      <c r="C155" s="237"/>
      <c r="D155" s="231" t="s">
        <v>139</v>
      </c>
      <c r="E155" s="238" t="s">
        <v>1</v>
      </c>
      <c r="F155" s="239" t="s">
        <v>693</v>
      </c>
      <c r="G155" s="237"/>
      <c r="H155" s="240">
        <v>6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139</v>
      </c>
      <c r="AU155" s="246" t="s">
        <v>89</v>
      </c>
      <c r="AV155" s="13" t="s">
        <v>89</v>
      </c>
      <c r="AW155" s="13" t="s">
        <v>36</v>
      </c>
      <c r="AX155" s="13" t="s">
        <v>87</v>
      </c>
      <c r="AY155" s="246" t="s">
        <v>127</v>
      </c>
    </row>
    <row r="156" s="2" customFormat="1" ht="21.75" customHeight="1">
      <c r="A156" s="37"/>
      <c r="B156" s="38"/>
      <c r="C156" s="218" t="s">
        <v>301</v>
      </c>
      <c r="D156" s="218" t="s">
        <v>130</v>
      </c>
      <c r="E156" s="219" t="s">
        <v>749</v>
      </c>
      <c r="F156" s="220" t="s">
        <v>750</v>
      </c>
      <c r="G156" s="221" t="s">
        <v>133</v>
      </c>
      <c r="H156" s="222">
        <v>8</v>
      </c>
      <c r="I156" s="223"/>
      <c r="J156" s="224">
        <f>ROUND(I156*H156,2)</f>
        <v>0</v>
      </c>
      <c r="K156" s="220" t="s">
        <v>134</v>
      </c>
      <c r="L156" s="43"/>
      <c r="M156" s="225" t="s">
        <v>1</v>
      </c>
      <c r="N156" s="226" t="s">
        <v>44</v>
      </c>
      <c r="O156" s="90"/>
      <c r="P156" s="227">
        <f>O156*H156</f>
        <v>0</v>
      </c>
      <c r="Q156" s="227">
        <v>0.35743999999999998</v>
      </c>
      <c r="R156" s="227">
        <f>Q156*H156</f>
        <v>2.8595199999999998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135</v>
      </c>
      <c r="AT156" s="229" t="s">
        <v>130</v>
      </c>
      <c r="AU156" s="229" t="s">
        <v>89</v>
      </c>
      <c r="AY156" s="16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87</v>
      </c>
      <c r="BK156" s="230">
        <f>ROUND(I156*H156,2)</f>
        <v>0</v>
      </c>
      <c r="BL156" s="16" t="s">
        <v>135</v>
      </c>
      <c r="BM156" s="229" t="s">
        <v>751</v>
      </c>
    </row>
    <row r="157" s="2" customFormat="1">
      <c r="A157" s="37"/>
      <c r="B157" s="38"/>
      <c r="C157" s="39"/>
      <c r="D157" s="231" t="s">
        <v>137</v>
      </c>
      <c r="E157" s="39"/>
      <c r="F157" s="232" t="s">
        <v>752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137</v>
      </c>
      <c r="AU157" s="16" t="s">
        <v>89</v>
      </c>
    </row>
    <row r="158" s="13" customFormat="1">
      <c r="A158" s="13"/>
      <c r="B158" s="236"/>
      <c r="C158" s="237"/>
      <c r="D158" s="231" t="s">
        <v>139</v>
      </c>
      <c r="E158" s="238" t="s">
        <v>1</v>
      </c>
      <c r="F158" s="239" t="s">
        <v>694</v>
      </c>
      <c r="G158" s="237"/>
      <c r="H158" s="240">
        <v>8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139</v>
      </c>
      <c r="AU158" s="246" t="s">
        <v>89</v>
      </c>
      <c r="AV158" s="13" t="s">
        <v>89</v>
      </c>
      <c r="AW158" s="13" t="s">
        <v>36</v>
      </c>
      <c r="AX158" s="13" t="s">
        <v>87</v>
      </c>
      <c r="AY158" s="246" t="s">
        <v>127</v>
      </c>
    </row>
    <row r="159" s="2" customFormat="1" ht="37.8" customHeight="1">
      <c r="A159" s="37"/>
      <c r="B159" s="38"/>
      <c r="C159" s="262" t="s">
        <v>307</v>
      </c>
      <c r="D159" s="262" t="s">
        <v>314</v>
      </c>
      <c r="E159" s="263" t="s">
        <v>753</v>
      </c>
      <c r="F159" s="264" t="s">
        <v>754</v>
      </c>
      <c r="G159" s="265" t="s">
        <v>133</v>
      </c>
      <c r="H159" s="266">
        <v>1</v>
      </c>
      <c r="I159" s="267"/>
      <c r="J159" s="268">
        <f>ROUND(I159*H159,2)</f>
        <v>0</v>
      </c>
      <c r="K159" s="264" t="s">
        <v>428</v>
      </c>
      <c r="L159" s="269"/>
      <c r="M159" s="270" t="s">
        <v>1</v>
      </c>
      <c r="N159" s="271" t="s">
        <v>44</v>
      </c>
      <c r="O159" s="90"/>
      <c r="P159" s="227">
        <f>O159*H159</f>
        <v>0</v>
      </c>
      <c r="Q159" s="227">
        <v>0.070000000000000007</v>
      </c>
      <c r="R159" s="227">
        <f>Q159*H159</f>
        <v>0.070000000000000007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143</v>
      </c>
      <c r="AT159" s="229" t="s">
        <v>314</v>
      </c>
      <c r="AU159" s="229" t="s">
        <v>89</v>
      </c>
      <c r="AY159" s="16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87</v>
      </c>
      <c r="BK159" s="230">
        <f>ROUND(I159*H159,2)</f>
        <v>0</v>
      </c>
      <c r="BL159" s="16" t="s">
        <v>135</v>
      </c>
      <c r="BM159" s="229" t="s">
        <v>755</v>
      </c>
    </row>
    <row r="160" s="2" customFormat="1">
      <c r="A160" s="37"/>
      <c r="B160" s="38"/>
      <c r="C160" s="39"/>
      <c r="D160" s="231" t="s">
        <v>137</v>
      </c>
      <c r="E160" s="39"/>
      <c r="F160" s="232" t="s">
        <v>754</v>
      </c>
      <c r="G160" s="39"/>
      <c r="H160" s="39"/>
      <c r="I160" s="233"/>
      <c r="J160" s="39"/>
      <c r="K160" s="39"/>
      <c r="L160" s="43"/>
      <c r="M160" s="234"/>
      <c r="N160" s="23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137</v>
      </c>
      <c r="AU160" s="16" t="s">
        <v>89</v>
      </c>
    </row>
    <row r="161" s="13" customFormat="1">
      <c r="A161" s="13"/>
      <c r="B161" s="236"/>
      <c r="C161" s="237"/>
      <c r="D161" s="231" t="s">
        <v>139</v>
      </c>
      <c r="E161" s="238" t="s">
        <v>1</v>
      </c>
      <c r="F161" s="239" t="s">
        <v>87</v>
      </c>
      <c r="G161" s="237"/>
      <c r="H161" s="240">
        <v>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139</v>
      </c>
      <c r="AU161" s="246" t="s">
        <v>89</v>
      </c>
      <c r="AV161" s="13" t="s">
        <v>89</v>
      </c>
      <c r="AW161" s="13" t="s">
        <v>36</v>
      </c>
      <c r="AX161" s="13" t="s">
        <v>87</v>
      </c>
      <c r="AY161" s="246" t="s">
        <v>127</v>
      </c>
    </row>
    <row r="162" s="12" customFormat="1" ht="22.8" customHeight="1">
      <c r="A162" s="12"/>
      <c r="B162" s="202"/>
      <c r="C162" s="203"/>
      <c r="D162" s="204" t="s">
        <v>78</v>
      </c>
      <c r="E162" s="216" t="s">
        <v>630</v>
      </c>
      <c r="F162" s="216" t="s">
        <v>631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SUM(P163:P164)</f>
        <v>0</v>
      </c>
      <c r="Q162" s="210"/>
      <c r="R162" s="211">
        <f>SUM(R163:R164)</f>
        <v>0</v>
      </c>
      <c r="S162" s="210"/>
      <c r="T162" s="212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87</v>
      </c>
      <c r="AT162" s="214" t="s">
        <v>78</v>
      </c>
      <c r="AU162" s="214" t="s">
        <v>87</v>
      </c>
      <c r="AY162" s="213" t="s">
        <v>127</v>
      </c>
      <c r="BK162" s="215">
        <f>SUM(BK163:BK164)</f>
        <v>0</v>
      </c>
    </row>
    <row r="163" s="2" customFormat="1" ht="24.15" customHeight="1">
      <c r="A163" s="37"/>
      <c r="B163" s="38"/>
      <c r="C163" s="218" t="s">
        <v>313</v>
      </c>
      <c r="D163" s="218" t="s">
        <v>130</v>
      </c>
      <c r="E163" s="219" t="s">
        <v>756</v>
      </c>
      <c r="F163" s="220" t="s">
        <v>757</v>
      </c>
      <c r="G163" s="221" t="s">
        <v>317</v>
      </c>
      <c r="H163" s="222">
        <v>76.569000000000003</v>
      </c>
      <c r="I163" s="223"/>
      <c r="J163" s="224">
        <f>ROUND(I163*H163,2)</f>
        <v>0</v>
      </c>
      <c r="K163" s="220" t="s">
        <v>134</v>
      </c>
      <c r="L163" s="43"/>
      <c r="M163" s="225" t="s">
        <v>1</v>
      </c>
      <c r="N163" s="226" t="s">
        <v>44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135</v>
      </c>
      <c r="AT163" s="229" t="s">
        <v>130</v>
      </c>
      <c r="AU163" s="229" t="s">
        <v>89</v>
      </c>
      <c r="AY163" s="16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87</v>
      </c>
      <c r="BK163" s="230">
        <f>ROUND(I163*H163,2)</f>
        <v>0</v>
      </c>
      <c r="BL163" s="16" t="s">
        <v>135</v>
      </c>
      <c r="BM163" s="229" t="s">
        <v>758</v>
      </c>
    </row>
    <row r="164" s="2" customFormat="1">
      <c r="A164" s="37"/>
      <c r="B164" s="38"/>
      <c r="C164" s="39"/>
      <c r="D164" s="231" t="s">
        <v>137</v>
      </c>
      <c r="E164" s="39"/>
      <c r="F164" s="232" t="s">
        <v>759</v>
      </c>
      <c r="G164" s="39"/>
      <c r="H164" s="39"/>
      <c r="I164" s="233"/>
      <c r="J164" s="39"/>
      <c r="K164" s="39"/>
      <c r="L164" s="43"/>
      <c r="M164" s="272"/>
      <c r="N164" s="273"/>
      <c r="O164" s="274"/>
      <c r="P164" s="274"/>
      <c r="Q164" s="274"/>
      <c r="R164" s="274"/>
      <c r="S164" s="274"/>
      <c r="T164" s="275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137</v>
      </c>
      <c r="AU164" s="16" t="s">
        <v>89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92YJ5ZNAhxGgoRh64MrFkYgupd7Q6Z42kBJ5joUo68x6BHN/Ew6nEBT/ajMZQuQ81aBubyRPUNeYFIsOB6K78A==" hashValue="n9kQG3xIGfksHazKd+hQWMMHgGpuNdCVuLdjI4CI9WkzHCnLTPcZA+lqtR15+TLnmIljB3cdB5cJH9DntnsJTg==" algorithmName="SHA-512" password="CC35"/>
  <autoFilter ref="C119:K1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89</v>
      </c>
    </row>
    <row r="4" s="1" customFormat="1" ht="24.96" customHeight="1">
      <c r="B4" s="19"/>
      <c r="D4" s="138" t="s">
        <v>102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Ostrov, Rekonstrukce vnitrobloku Tylova – Klicperova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760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28. 6. 2023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30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32</v>
      </c>
      <c r="E20" s="37"/>
      <c r="F20" s="37"/>
      <c r="G20" s="37"/>
      <c r="H20" s="37"/>
      <c r="I20" s="140" t="s">
        <v>25</v>
      </c>
      <c r="J20" s="143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34</v>
      </c>
      <c r="F21" s="37"/>
      <c r="G21" s="37"/>
      <c r="H21" s="37"/>
      <c r="I21" s="140" t="s">
        <v>28</v>
      </c>
      <c r="J21" s="143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37</v>
      </c>
      <c r="E23" s="37"/>
      <c r="F23" s="37"/>
      <c r="G23" s="37"/>
      <c r="H23" s="37"/>
      <c r="I23" s="140" t="s">
        <v>25</v>
      </c>
      <c r="J23" s="143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0" t="s">
        <v>28</v>
      </c>
      <c r="J24" s="143" t="s">
        <v>35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39</v>
      </c>
      <c r="E30" s="37"/>
      <c r="F30" s="37"/>
      <c r="G30" s="37"/>
      <c r="H30" s="37"/>
      <c r="I30" s="37"/>
      <c r="J30" s="151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41</v>
      </c>
      <c r="G32" s="37"/>
      <c r="H32" s="37"/>
      <c r="I32" s="152" t="s">
        <v>40</v>
      </c>
      <c r="J32" s="152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43</v>
      </c>
      <c r="E33" s="140" t="s">
        <v>44</v>
      </c>
      <c r="F33" s="154">
        <f>ROUND((SUM(BE119:BE130)),  2)</f>
        <v>0</v>
      </c>
      <c r="G33" s="37"/>
      <c r="H33" s="37"/>
      <c r="I33" s="155">
        <v>0.20999999999999999</v>
      </c>
      <c r="J33" s="154">
        <f>ROUND(((SUM(BE119:BE130))*I33),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45</v>
      </c>
      <c r="F34" s="154">
        <f>ROUND((SUM(BF119:BF130)),  2)</f>
        <v>0</v>
      </c>
      <c r="G34" s="37"/>
      <c r="H34" s="37"/>
      <c r="I34" s="155">
        <v>0.14999999999999999</v>
      </c>
      <c r="J34" s="154">
        <f>ROUND(((SUM(BF119:BF130))*I34),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46</v>
      </c>
      <c r="F35" s="154">
        <f>ROUND((SUM(BG119:BG130)),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47</v>
      </c>
      <c r="F36" s="154">
        <f>ROUND((SUM(BH119:BH130)),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48</v>
      </c>
      <c r="F37" s="154">
        <f>ROUND((SUM(BI119:BI130)),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Ostrov, Rekonstrukce vnitrobloku Tylova – Klicperova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28. 6. 2023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Ostrov</v>
      </c>
      <c r="G91" s="39"/>
      <c r="H91" s="39"/>
      <c r="I91" s="31" t="s">
        <v>32</v>
      </c>
      <c r="J91" s="35" t="str">
        <f>E21</f>
        <v>Ing. Igor Hrazdil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>Ing. Igor Hrazdil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108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9"/>
      <c r="C97" s="180"/>
      <c r="D97" s="181" t="s">
        <v>761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762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763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112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4" t="str">
        <f>E7</f>
        <v>Ostrov, Rekonstrukce vnitrobloku Tylova – Klicperova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VRN - VRN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28. 6. 2023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Město Ostrov</v>
      </c>
      <c r="G115" s="39"/>
      <c r="H115" s="39"/>
      <c r="I115" s="31" t="s">
        <v>32</v>
      </c>
      <c r="J115" s="35" t="str">
        <f>E21</f>
        <v>Ing. Igor Hrazdil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37</v>
      </c>
      <c r="J116" s="35" t="str">
        <f>E24</f>
        <v>Ing. Igor Hrazdil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1"/>
      <c r="B118" s="192"/>
      <c r="C118" s="193" t="s">
        <v>113</v>
      </c>
      <c r="D118" s="194" t="s">
        <v>64</v>
      </c>
      <c r="E118" s="194" t="s">
        <v>60</v>
      </c>
      <c r="F118" s="194" t="s">
        <v>61</v>
      </c>
      <c r="G118" s="194" t="s">
        <v>114</v>
      </c>
      <c r="H118" s="194" t="s">
        <v>115</v>
      </c>
      <c r="I118" s="194" t="s">
        <v>116</v>
      </c>
      <c r="J118" s="194" t="s">
        <v>107</v>
      </c>
      <c r="K118" s="195" t="s">
        <v>117</v>
      </c>
      <c r="L118" s="196"/>
      <c r="M118" s="99" t="s">
        <v>1</v>
      </c>
      <c r="N118" s="100" t="s">
        <v>43</v>
      </c>
      <c r="O118" s="100" t="s">
        <v>118</v>
      </c>
      <c r="P118" s="100" t="s">
        <v>119</v>
      </c>
      <c r="Q118" s="100" t="s">
        <v>120</v>
      </c>
      <c r="R118" s="100" t="s">
        <v>121</v>
      </c>
      <c r="S118" s="100" t="s">
        <v>122</v>
      </c>
      <c r="T118" s="101" t="s">
        <v>123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7"/>
      <c r="B119" s="38"/>
      <c r="C119" s="106" t="s">
        <v>124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78</v>
      </c>
      <c r="AU119" s="16" t="s">
        <v>109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78</v>
      </c>
      <c r="E120" s="205" t="s">
        <v>96</v>
      </c>
      <c r="F120" s="205" t="s">
        <v>764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P121+P128</f>
        <v>0</v>
      </c>
      <c r="Q120" s="210"/>
      <c r="R120" s="211">
        <f>R121+R128</f>
        <v>0</v>
      </c>
      <c r="S120" s="210"/>
      <c r="T120" s="212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171</v>
      </c>
      <c r="AT120" s="214" t="s">
        <v>78</v>
      </c>
      <c r="AU120" s="214" t="s">
        <v>79</v>
      </c>
      <c r="AY120" s="213" t="s">
        <v>127</v>
      </c>
      <c r="BK120" s="215">
        <f>BK121+BK128</f>
        <v>0</v>
      </c>
    </row>
    <row r="121" s="12" customFormat="1" ht="22.8" customHeight="1">
      <c r="A121" s="12"/>
      <c r="B121" s="202"/>
      <c r="C121" s="203"/>
      <c r="D121" s="204" t="s">
        <v>78</v>
      </c>
      <c r="E121" s="216" t="s">
        <v>765</v>
      </c>
      <c r="F121" s="216" t="s">
        <v>766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SUM(P122:P127)</f>
        <v>0</v>
      </c>
      <c r="Q121" s="210"/>
      <c r="R121" s="211">
        <f>SUM(R122:R127)</f>
        <v>0</v>
      </c>
      <c r="S121" s="210"/>
      <c r="T121" s="212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171</v>
      </c>
      <c r="AT121" s="214" t="s">
        <v>78</v>
      </c>
      <c r="AU121" s="214" t="s">
        <v>87</v>
      </c>
      <c r="AY121" s="213" t="s">
        <v>127</v>
      </c>
      <c r="BK121" s="215">
        <f>SUM(BK122:BK127)</f>
        <v>0</v>
      </c>
    </row>
    <row r="122" s="2" customFormat="1" ht="16.5" customHeight="1">
      <c r="A122" s="37"/>
      <c r="B122" s="38"/>
      <c r="C122" s="218" t="s">
        <v>87</v>
      </c>
      <c r="D122" s="218" t="s">
        <v>130</v>
      </c>
      <c r="E122" s="219" t="s">
        <v>767</v>
      </c>
      <c r="F122" s="220" t="s">
        <v>768</v>
      </c>
      <c r="G122" s="221" t="s">
        <v>769</v>
      </c>
      <c r="H122" s="222">
        <v>1</v>
      </c>
      <c r="I122" s="223"/>
      <c r="J122" s="224">
        <f>ROUND(I122*H122,2)</f>
        <v>0</v>
      </c>
      <c r="K122" s="220" t="s">
        <v>428</v>
      </c>
      <c r="L122" s="43"/>
      <c r="M122" s="225" t="s">
        <v>1</v>
      </c>
      <c r="N122" s="226" t="s">
        <v>44</v>
      </c>
      <c r="O122" s="90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9" t="s">
        <v>770</v>
      </c>
      <c r="AT122" s="229" t="s">
        <v>130</v>
      </c>
      <c r="AU122" s="229" t="s">
        <v>89</v>
      </c>
      <c r="AY122" s="16" t="s">
        <v>127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6" t="s">
        <v>87</v>
      </c>
      <c r="BK122" s="230">
        <f>ROUND(I122*H122,2)</f>
        <v>0</v>
      </c>
      <c r="BL122" s="16" t="s">
        <v>770</v>
      </c>
      <c r="BM122" s="229" t="s">
        <v>771</v>
      </c>
    </row>
    <row r="123" s="2" customFormat="1">
      <c r="A123" s="37"/>
      <c r="B123" s="38"/>
      <c r="C123" s="39"/>
      <c r="D123" s="231" t="s">
        <v>137</v>
      </c>
      <c r="E123" s="39"/>
      <c r="F123" s="232" t="s">
        <v>768</v>
      </c>
      <c r="G123" s="39"/>
      <c r="H123" s="39"/>
      <c r="I123" s="233"/>
      <c r="J123" s="39"/>
      <c r="K123" s="39"/>
      <c r="L123" s="43"/>
      <c r="M123" s="234"/>
      <c r="N123" s="235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137</v>
      </c>
      <c r="AU123" s="16" t="s">
        <v>89</v>
      </c>
    </row>
    <row r="124" s="2" customFormat="1" ht="16.5" customHeight="1">
      <c r="A124" s="37"/>
      <c r="B124" s="38"/>
      <c r="C124" s="218" t="s">
        <v>89</v>
      </c>
      <c r="D124" s="218" t="s">
        <v>130</v>
      </c>
      <c r="E124" s="219" t="s">
        <v>772</v>
      </c>
      <c r="F124" s="220" t="s">
        <v>773</v>
      </c>
      <c r="G124" s="221" t="s">
        <v>769</v>
      </c>
      <c r="H124" s="222">
        <v>1</v>
      </c>
      <c r="I124" s="223"/>
      <c r="J124" s="224">
        <f>ROUND(I124*H124,2)</f>
        <v>0</v>
      </c>
      <c r="K124" s="220" t="s">
        <v>428</v>
      </c>
      <c r="L124" s="43"/>
      <c r="M124" s="225" t="s">
        <v>1</v>
      </c>
      <c r="N124" s="226" t="s">
        <v>44</v>
      </c>
      <c r="O124" s="90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9" t="s">
        <v>770</v>
      </c>
      <c r="AT124" s="229" t="s">
        <v>130</v>
      </c>
      <c r="AU124" s="229" t="s">
        <v>89</v>
      </c>
      <c r="AY124" s="16" t="s">
        <v>127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6" t="s">
        <v>87</v>
      </c>
      <c r="BK124" s="230">
        <f>ROUND(I124*H124,2)</f>
        <v>0</v>
      </c>
      <c r="BL124" s="16" t="s">
        <v>770</v>
      </c>
      <c r="BM124" s="229" t="s">
        <v>774</v>
      </c>
    </row>
    <row r="125" s="2" customFormat="1">
      <c r="A125" s="37"/>
      <c r="B125" s="38"/>
      <c r="C125" s="39"/>
      <c r="D125" s="231" t="s">
        <v>137</v>
      </c>
      <c r="E125" s="39"/>
      <c r="F125" s="232" t="s">
        <v>773</v>
      </c>
      <c r="G125" s="39"/>
      <c r="H125" s="39"/>
      <c r="I125" s="233"/>
      <c r="J125" s="39"/>
      <c r="K125" s="39"/>
      <c r="L125" s="43"/>
      <c r="M125" s="234"/>
      <c r="N125" s="235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137</v>
      </c>
      <c r="AU125" s="16" t="s">
        <v>89</v>
      </c>
    </row>
    <row r="126" s="2" customFormat="1" ht="16.5" customHeight="1">
      <c r="A126" s="37"/>
      <c r="B126" s="38"/>
      <c r="C126" s="218" t="s">
        <v>141</v>
      </c>
      <c r="D126" s="218" t="s">
        <v>130</v>
      </c>
      <c r="E126" s="219" t="s">
        <v>775</v>
      </c>
      <c r="F126" s="220" t="s">
        <v>776</v>
      </c>
      <c r="G126" s="221" t="s">
        <v>769</v>
      </c>
      <c r="H126" s="222">
        <v>1</v>
      </c>
      <c r="I126" s="223"/>
      <c r="J126" s="224">
        <f>ROUND(I126*H126,2)</f>
        <v>0</v>
      </c>
      <c r="K126" s="220" t="s">
        <v>428</v>
      </c>
      <c r="L126" s="43"/>
      <c r="M126" s="225" t="s">
        <v>1</v>
      </c>
      <c r="N126" s="226" t="s">
        <v>44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770</v>
      </c>
      <c r="AT126" s="229" t="s">
        <v>130</v>
      </c>
      <c r="AU126" s="229" t="s">
        <v>89</v>
      </c>
      <c r="AY126" s="16" t="s">
        <v>127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87</v>
      </c>
      <c r="BK126" s="230">
        <f>ROUND(I126*H126,2)</f>
        <v>0</v>
      </c>
      <c r="BL126" s="16" t="s">
        <v>770</v>
      </c>
      <c r="BM126" s="229" t="s">
        <v>777</v>
      </c>
    </row>
    <row r="127" s="2" customFormat="1">
      <c r="A127" s="37"/>
      <c r="B127" s="38"/>
      <c r="C127" s="39"/>
      <c r="D127" s="231" t="s">
        <v>137</v>
      </c>
      <c r="E127" s="39"/>
      <c r="F127" s="232" t="s">
        <v>776</v>
      </c>
      <c r="G127" s="39"/>
      <c r="H127" s="39"/>
      <c r="I127" s="233"/>
      <c r="J127" s="39"/>
      <c r="K127" s="39"/>
      <c r="L127" s="43"/>
      <c r="M127" s="234"/>
      <c r="N127" s="23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137</v>
      </c>
      <c r="AU127" s="16" t="s">
        <v>89</v>
      </c>
    </row>
    <row r="128" s="12" customFormat="1" ht="22.8" customHeight="1">
      <c r="A128" s="12"/>
      <c r="B128" s="202"/>
      <c r="C128" s="203"/>
      <c r="D128" s="204" t="s">
        <v>78</v>
      </c>
      <c r="E128" s="216" t="s">
        <v>778</v>
      </c>
      <c r="F128" s="216" t="s">
        <v>779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SUM(P129:P130)</f>
        <v>0</v>
      </c>
      <c r="Q128" s="210"/>
      <c r="R128" s="211">
        <f>SUM(R129:R130)</f>
        <v>0</v>
      </c>
      <c r="S128" s="210"/>
      <c r="T128" s="21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171</v>
      </c>
      <c r="AT128" s="214" t="s">
        <v>78</v>
      </c>
      <c r="AU128" s="214" t="s">
        <v>87</v>
      </c>
      <c r="AY128" s="213" t="s">
        <v>127</v>
      </c>
      <c r="BK128" s="215">
        <f>SUM(BK129:BK130)</f>
        <v>0</v>
      </c>
    </row>
    <row r="129" s="2" customFormat="1" ht="16.5" customHeight="1">
      <c r="A129" s="37"/>
      <c r="B129" s="38"/>
      <c r="C129" s="218" t="s">
        <v>135</v>
      </c>
      <c r="D129" s="218" t="s">
        <v>130</v>
      </c>
      <c r="E129" s="219" t="s">
        <v>780</v>
      </c>
      <c r="F129" s="220" t="s">
        <v>781</v>
      </c>
      <c r="G129" s="221" t="s">
        <v>769</v>
      </c>
      <c r="H129" s="222">
        <v>1</v>
      </c>
      <c r="I129" s="223"/>
      <c r="J129" s="224">
        <f>ROUND(I129*H129,2)</f>
        <v>0</v>
      </c>
      <c r="K129" s="220" t="s">
        <v>428</v>
      </c>
      <c r="L129" s="43"/>
      <c r="M129" s="225" t="s">
        <v>1</v>
      </c>
      <c r="N129" s="226" t="s">
        <v>44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770</v>
      </c>
      <c r="AT129" s="229" t="s">
        <v>130</v>
      </c>
      <c r="AU129" s="229" t="s">
        <v>89</v>
      </c>
      <c r="AY129" s="16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87</v>
      </c>
      <c r="BK129" s="230">
        <f>ROUND(I129*H129,2)</f>
        <v>0</v>
      </c>
      <c r="BL129" s="16" t="s">
        <v>770</v>
      </c>
      <c r="BM129" s="229" t="s">
        <v>782</v>
      </c>
    </row>
    <row r="130" s="2" customFormat="1">
      <c r="A130" s="37"/>
      <c r="B130" s="38"/>
      <c r="C130" s="39"/>
      <c r="D130" s="231" t="s">
        <v>137</v>
      </c>
      <c r="E130" s="39"/>
      <c r="F130" s="232" t="s">
        <v>781</v>
      </c>
      <c r="G130" s="39"/>
      <c r="H130" s="39"/>
      <c r="I130" s="233"/>
      <c r="J130" s="39"/>
      <c r="K130" s="39"/>
      <c r="L130" s="43"/>
      <c r="M130" s="272"/>
      <c r="N130" s="273"/>
      <c r="O130" s="274"/>
      <c r="P130" s="274"/>
      <c r="Q130" s="274"/>
      <c r="R130" s="274"/>
      <c r="S130" s="274"/>
      <c r="T130" s="275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137</v>
      </c>
      <c r="AU130" s="16" t="s">
        <v>89</v>
      </c>
    </row>
    <row r="131" s="2" customFormat="1" ht="6.96" customHeight="1">
      <c r="A131" s="37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W1T2tOgPGGMPu7/vc09Vudc9MRF3wuJ/XIdH9zUXDbypbpptGAn46PupCshCEbl0rX3UQmksigRKVXeA2VErbw==" hashValue="kSCDx88bRbpMLhkJEP2QPHuY3PXIjRlY2r1nlzDTPF3l4Vv5Ry1EZ0notWx+otc5lSO1zYCxUiE0vqVUX8J/DA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8" t="s">
        <v>783</v>
      </c>
      <c r="H4" s="19"/>
    </row>
    <row r="5" s="1" customFormat="1" ht="12" customHeight="1">
      <c r="B5" s="19"/>
      <c r="C5" s="276" t="s">
        <v>13</v>
      </c>
      <c r="D5" s="147" t="s">
        <v>14</v>
      </c>
      <c r="E5" s="1"/>
      <c r="F5" s="1"/>
      <c r="H5" s="19"/>
    </row>
    <row r="6" s="1" customFormat="1" ht="36.96" customHeight="1">
      <c r="B6" s="19"/>
      <c r="C6" s="277" t="s">
        <v>16</v>
      </c>
      <c r="D6" s="278" t="s">
        <v>17</v>
      </c>
      <c r="E6" s="1"/>
      <c r="F6" s="1"/>
      <c r="H6" s="19"/>
    </row>
    <row r="7" s="1" customFormat="1" ht="16.5" customHeight="1">
      <c r="B7" s="19"/>
      <c r="C7" s="140" t="s">
        <v>22</v>
      </c>
      <c r="D7" s="144" t="str">
        <f>'Rekapitulace stavby'!AN8</f>
        <v>28. 6. 2023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1"/>
      <c r="B9" s="279"/>
      <c r="C9" s="280" t="s">
        <v>60</v>
      </c>
      <c r="D9" s="281" t="s">
        <v>61</v>
      </c>
      <c r="E9" s="281" t="s">
        <v>114</v>
      </c>
      <c r="F9" s="282" t="s">
        <v>784</v>
      </c>
      <c r="G9" s="191"/>
      <c r="H9" s="279"/>
    </row>
    <row r="10" s="2" customFormat="1" ht="26.4" customHeight="1">
      <c r="A10" s="37"/>
      <c r="B10" s="43"/>
      <c r="C10" s="283" t="s">
        <v>785</v>
      </c>
      <c r="D10" s="283" t="s">
        <v>85</v>
      </c>
      <c r="E10" s="37"/>
      <c r="F10" s="37"/>
      <c r="G10" s="37"/>
      <c r="H10" s="43"/>
    </row>
    <row r="11" s="2" customFormat="1" ht="16.8" customHeight="1">
      <c r="A11" s="37"/>
      <c r="B11" s="43"/>
      <c r="C11" s="284" t="s">
        <v>140</v>
      </c>
      <c r="D11" s="285" t="s">
        <v>1</v>
      </c>
      <c r="E11" s="286" t="s">
        <v>1</v>
      </c>
      <c r="F11" s="287">
        <v>3</v>
      </c>
      <c r="G11" s="37"/>
      <c r="H11" s="43"/>
    </row>
    <row r="12" s="2" customFormat="1" ht="16.8" customHeight="1">
      <c r="A12" s="37"/>
      <c r="B12" s="43"/>
      <c r="C12" s="288" t="s">
        <v>140</v>
      </c>
      <c r="D12" s="288" t="s">
        <v>141</v>
      </c>
      <c r="E12" s="16" t="s">
        <v>1</v>
      </c>
      <c r="F12" s="289">
        <v>3</v>
      </c>
      <c r="G12" s="37"/>
      <c r="H12" s="43"/>
    </row>
    <row r="13" s="2" customFormat="1" ht="16.8" customHeight="1">
      <c r="A13" s="37"/>
      <c r="B13" s="43"/>
      <c r="C13" s="284" t="s">
        <v>142</v>
      </c>
      <c r="D13" s="285" t="s">
        <v>1</v>
      </c>
      <c r="E13" s="286" t="s">
        <v>1</v>
      </c>
      <c r="F13" s="287">
        <v>8</v>
      </c>
      <c r="G13" s="37"/>
      <c r="H13" s="43"/>
    </row>
    <row r="14" s="2" customFormat="1" ht="16.8" customHeight="1">
      <c r="A14" s="37"/>
      <c r="B14" s="43"/>
      <c r="C14" s="288" t="s">
        <v>142</v>
      </c>
      <c r="D14" s="288" t="s">
        <v>143</v>
      </c>
      <c r="E14" s="16" t="s">
        <v>1</v>
      </c>
      <c r="F14" s="289">
        <v>8</v>
      </c>
      <c r="G14" s="37"/>
      <c r="H14" s="43"/>
    </row>
    <row r="15" s="2" customFormat="1" ht="16.8" customHeight="1">
      <c r="A15" s="37"/>
      <c r="B15" s="43"/>
      <c r="C15" s="284" t="s">
        <v>144</v>
      </c>
      <c r="D15" s="285" t="s">
        <v>1</v>
      </c>
      <c r="E15" s="286" t="s">
        <v>1</v>
      </c>
      <c r="F15" s="287">
        <v>3</v>
      </c>
      <c r="G15" s="37"/>
      <c r="H15" s="43"/>
    </row>
    <row r="16" s="2" customFormat="1" ht="16.8" customHeight="1">
      <c r="A16" s="37"/>
      <c r="B16" s="43"/>
      <c r="C16" s="288" t="s">
        <v>144</v>
      </c>
      <c r="D16" s="288" t="s">
        <v>141</v>
      </c>
      <c r="E16" s="16" t="s">
        <v>1</v>
      </c>
      <c r="F16" s="289">
        <v>3</v>
      </c>
      <c r="G16" s="37"/>
      <c r="H16" s="43"/>
    </row>
    <row r="17" s="2" customFormat="1" ht="16.8" customHeight="1">
      <c r="A17" s="37"/>
      <c r="B17" s="43"/>
      <c r="C17" s="284" t="s">
        <v>146</v>
      </c>
      <c r="D17" s="285" t="s">
        <v>1</v>
      </c>
      <c r="E17" s="286" t="s">
        <v>1</v>
      </c>
      <c r="F17" s="287">
        <v>2</v>
      </c>
      <c r="G17" s="37"/>
      <c r="H17" s="43"/>
    </row>
    <row r="18" s="2" customFormat="1" ht="16.8" customHeight="1">
      <c r="A18" s="37"/>
      <c r="B18" s="43"/>
      <c r="C18" s="288" t="s">
        <v>146</v>
      </c>
      <c r="D18" s="288" t="s">
        <v>89</v>
      </c>
      <c r="E18" s="16" t="s">
        <v>1</v>
      </c>
      <c r="F18" s="289">
        <v>2</v>
      </c>
      <c r="G18" s="37"/>
      <c r="H18" s="43"/>
    </row>
    <row r="19" s="2" customFormat="1" ht="16.8" customHeight="1">
      <c r="A19" s="37"/>
      <c r="B19" s="43"/>
      <c r="C19" s="284" t="s">
        <v>145</v>
      </c>
      <c r="D19" s="285" t="s">
        <v>1</v>
      </c>
      <c r="E19" s="286" t="s">
        <v>1</v>
      </c>
      <c r="F19" s="287">
        <v>2</v>
      </c>
      <c r="G19" s="37"/>
      <c r="H19" s="43"/>
    </row>
    <row r="20" s="2" customFormat="1" ht="16.8" customHeight="1">
      <c r="A20" s="37"/>
      <c r="B20" s="43"/>
      <c r="C20" s="288" t="s">
        <v>145</v>
      </c>
      <c r="D20" s="288" t="s">
        <v>89</v>
      </c>
      <c r="E20" s="16" t="s">
        <v>1</v>
      </c>
      <c r="F20" s="289">
        <v>2</v>
      </c>
      <c r="G20" s="37"/>
      <c r="H20" s="43"/>
    </row>
    <row r="21" s="2" customFormat="1" ht="16.8" customHeight="1">
      <c r="A21" s="37"/>
      <c r="B21" s="43"/>
      <c r="C21" s="284" t="s">
        <v>100</v>
      </c>
      <c r="D21" s="285" t="s">
        <v>1</v>
      </c>
      <c r="E21" s="286" t="s">
        <v>1</v>
      </c>
      <c r="F21" s="287">
        <v>6</v>
      </c>
      <c r="G21" s="37"/>
      <c r="H21" s="43"/>
    </row>
    <row r="22" s="2" customFormat="1" ht="16.8" customHeight="1">
      <c r="A22" s="37"/>
      <c r="B22" s="43"/>
      <c r="C22" s="288" t="s">
        <v>100</v>
      </c>
      <c r="D22" s="288" t="s">
        <v>101</v>
      </c>
      <c r="E22" s="16" t="s">
        <v>1</v>
      </c>
      <c r="F22" s="289">
        <v>6</v>
      </c>
      <c r="G22" s="37"/>
      <c r="H22" s="43"/>
    </row>
    <row r="23" s="2" customFormat="1" ht="16.8" customHeight="1">
      <c r="A23" s="37"/>
      <c r="B23" s="43"/>
      <c r="C23" s="290" t="s">
        <v>786</v>
      </c>
      <c r="D23" s="37"/>
      <c r="E23" s="37"/>
      <c r="F23" s="37"/>
      <c r="G23" s="37"/>
      <c r="H23" s="43"/>
    </row>
    <row r="24" s="2" customFormat="1" ht="16.8" customHeight="1">
      <c r="A24" s="37"/>
      <c r="B24" s="43"/>
      <c r="C24" s="288" t="s">
        <v>153</v>
      </c>
      <c r="D24" s="288" t="s">
        <v>154</v>
      </c>
      <c r="E24" s="16" t="s">
        <v>133</v>
      </c>
      <c r="F24" s="289">
        <v>6</v>
      </c>
      <c r="G24" s="37"/>
      <c r="H24" s="43"/>
    </row>
    <row r="25" s="2" customFormat="1" ht="16.8" customHeight="1">
      <c r="A25" s="37"/>
      <c r="B25" s="43"/>
      <c r="C25" s="288" t="s">
        <v>157</v>
      </c>
      <c r="D25" s="288" t="s">
        <v>158</v>
      </c>
      <c r="E25" s="16" t="s">
        <v>133</v>
      </c>
      <c r="F25" s="289">
        <v>336</v>
      </c>
      <c r="G25" s="37"/>
      <c r="H25" s="43"/>
    </row>
    <row r="26" s="2" customFormat="1" ht="16.8" customHeight="1">
      <c r="A26" s="37"/>
      <c r="B26" s="43"/>
      <c r="C26" s="284" t="s">
        <v>98</v>
      </c>
      <c r="D26" s="285" t="s">
        <v>1</v>
      </c>
      <c r="E26" s="286" t="s">
        <v>1</v>
      </c>
      <c r="F26" s="287">
        <v>18</v>
      </c>
      <c r="G26" s="37"/>
      <c r="H26" s="43"/>
    </row>
    <row r="27" s="2" customFormat="1" ht="16.8" customHeight="1">
      <c r="A27" s="37"/>
      <c r="B27" s="43"/>
      <c r="C27" s="288" t="s">
        <v>140</v>
      </c>
      <c r="D27" s="288" t="s">
        <v>141</v>
      </c>
      <c r="E27" s="16" t="s">
        <v>1</v>
      </c>
      <c r="F27" s="289">
        <v>3</v>
      </c>
      <c r="G27" s="37"/>
      <c r="H27" s="43"/>
    </row>
    <row r="28" s="2" customFormat="1" ht="16.8" customHeight="1">
      <c r="A28" s="37"/>
      <c r="B28" s="43"/>
      <c r="C28" s="288" t="s">
        <v>142</v>
      </c>
      <c r="D28" s="288" t="s">
        <v>143</v>
      </c>
      <c r="E28" s="16" t="s">
        <v>1</v>
      </c>
      <c r="F28" s="289">
        <v>8</v>
      </c>
      <c r="G28" s="37"/>
      <c r="H28" s="43"/>
    </row>
    <row r="29" s="2" customFormat="1" ht="16.8" customHeight="1">
      <c r="A29" s="37"/>
      <c r="B29" s="43"/>
      <c r="C29" s="288" t="s">
        <v>144</v>
      </c>
      <c r="D29" s="288" t="s">
        <v>141</v>
      </c>
      <c r="E29" s="16" t="s">
        <v>1</v>
      </c>
      <c r="F29" s="289">
        <v>3</v>
      </c>
      <c r="G29" s="37"/>
      <c r="H29" s="43"/>
    </row>
    <row r="30" s="2" customFormat="1" ht="16.8" customHeight="1">
      <c r="A30" s="37"/>
      <c r="B30" s="43"/>
      <c r="C30" s="288" t="s">
        <v>145</v>
      </c>
      <c r="D30" s="288" t="s">
        <v>89</v>
      </c>
      <c r="E30" s="16" t="s">
        <v>1</v>
      </c>
      <c r="F30" s="289">
        <v>2</v>
      </c>
      <c r="G30" s="37"/>
      <c r="H30" s="43"/>
    </row>
    <row r="31" s="2" customFormat="1" ht="16.8" customHeight="1">
      <c r="A31" s="37"/>
      <c r="B31" s="43"/>
      <c r="C31" s="288" t="s">
        <v>146</v>
      </c>
      <c r="D31" s="288" t="s">
        <v>89</v>
      </c>
      <c r="E31" s="16" t="s">
        <v>1</v>
      </c>
      <c r="F31" s="289">
        <v>2</v>
      </c>
      <c r="G31" s="37"/>
      <c r="H31" s="43"/>
    </row>
    <row r="32" s="2" customFormat="1" ht="16.8" customHeight="1">
      <c r="A32" s="37"/>
      <c r="B32" s="43"/>
      <c r="C32" s="288" t="s">
        <v>98</v>
      </c>
      <c r="D32" s="288" t="s">
        <v>147</v>
      </c>
      <c r="E32" s="16" t="s">
        <v>1</v>
      </c>
      <c r="F32" s="289">
        <v>18</v>
      </c>
      <c r="G32" s="37"/>
      <c r="H32" s="43"/>
    </row>
    <row r="33" s="2" customFormat="1" ht="16.8" customHeight="1">
      <c r="A33" s="37"/>
      <c r="B33" s="43"/>
      <c r="C33" s="290" t="s">
        <v>786</v>
      </c>
      <c r="D33" s="37"/>
      <c r="E33" s="37"/>
      <c r="F33" s="37"/>
      <c r="G33" s="37"/>
      <c r="H33" s="43"/>
    </row>
    <row r="34" s="2" customFormat="1" ht="16.8" customHeight="1">
      <c r="A34" s="37"/>
      <c r="B34" s="43"/>
      <c r="C34" s="288" t="s">
        <v>131</v>
      </c>
      <c r="D34" s="288" t="s">
        <v>132</v>
      </c>
      <c r="E34" s="16" t="s">
        <v>133</v>
      </c>
      <c r="F34" s="289">
        <v>18</v>
      </c>
      <c r="G34" s="37"/>
      <c r="H34" s="43"/>
    </row>
    <row r="35" s="2" customFormat="1" ht="16.8" customHeight="1">
      <c r="A35" s="37"/>
      <c r="B35" s="43"/>
      <c r="C35" s="288" t="s">
        <v>148</v>
      </c>
      <c r="D35" s="288" t="s">
        <v>149</v>
      </c>
      <c r="E35" s="16" t="s">
        <v>133</v>
      </c>
      <c r="F35" s="289">
        <v>1008</v>
      </c>
      <c r="G35" s="37"/>
      <c r="H35" s="43"/>
    </row>
    <row r="36" s="2" customFormat="1" ht="26.4" customHeight="1">
      <c r="A36" s="37"/>
      <c r="B36" s="43"/>
      <c r="C36" s="283" t="s">
        <v>787</v>
      </c>
      <c r="D36" s="283" t="s">
        <v>91</v>
      </c>
      <c r="E36" s="37"/>
      <c r="F36" s="37"/>
      <c r="G36" s="37"/>
      <c r="H36" s="43"/>
    </row>
    <row r="37" s="2" customFormat="1" ht="16.8" customHeight="1">
      <c r="A37" s="37"/>
      <c r="B37" s="43"/>
      <c r="C37" s="284" t="s">
        <v>202</v>
      </c>
      <c r="D37" s="285" t="s">
        <v>1</v>
      </c>
      <c r="E37" s="286" t="s">
        <v>1</v>
      </c>
      <c r="F37" s="287">
        <v>384.132</v>
      </c>
      <c r="G37" s="37"/>
      <c r="H37" s="43"/>
    </row>
    <row r="38" s="2" customFormat="1" ht="16.8" customHeight="1">
      <c r="A38" s="37"/>
      <c r="B38" s="43"/>
      <c r="C38" s="288" t="s">
        <v>202</v>
      </c>
      <c r="D38" s="288" t="s">
        <v>203</v>
      </c>
      <c r="E38" s="16" t="s">
        <v>1</v>
      </c>
      <c r="F38" s="289">
        <v>384.132</v>
      </c>
      <c r="G38" s="37"/>
      <c r="H38" s="43"/>
    </row>
    <row r="39" s="2" customFormat="1" ht="16.8" customHeight="1">
      <c r="A39" s="37"/>
      <c r="B39" s="43"/>
      <c r="C39" s="290" t="s">
        <v>786</v>
      </c>
      <c r="D39" s="37"/>
      <c r="E39" s="37"/>
      <c r="F39" s="37"/>
      <c r="G39" s="37"/>
      <c r="H39" s="43"/>
    </row>
    <row r="40" s="2" customFormat="1">
      <c r="A40" s="37"/>
      <c r="B40" s="43"/>
      <c r="C40" s="288" t="s">
        <v>367</v>
      </c>
      <c r="D40" s="288" t="s">
        <v>368</v>
      </c>
      <c r="E40" s="16" t="s">
        <v>244</v>
      </c>
      <c r="F40" s="289">
        <v>384.132</v>
      </c>
      <c r="G40" s="37"/>
      <c r="H40" s="43"/>
    </row>
    <row r="41" s="2" customFormat="1" ht="16.8" customHeight="1">
      <c r="A41" s="37"/>
      <c r="B41" s="43"/>
      <c r="C41" s="288" t="s">
        <v>357</v>
      </c>
      <c r="D41" s="288" t="s">
        <v>358</v>
      </c>
      <c r="E41" s="16" t="s">
        <v>244</v>
      </c>
      <c r="F41" s="289">
        <v>384.132</v>
      </c>
      <c r="G41" s="37"/>
      <c r="H41" s="43"/>
    </row>
    <row r="42" s="2" customFormat="1" ht="16.8" customHeight="1">
      <c r="A42" s="37"/>
      <c r="B42" s="43"/>
      <c r="C42" s="288" t="s">
        <v>362</v>
      </c>
      <c r="D42" s="288" t="s">
        <v>363</v>
      </c>
      <c r="E42" s="16" t="s">
        <v>244</v>
      </c>
      <c r="F42" s="289">
        <v>384.132</v>
      </c>
      <c r="G42" s="37"/>
      <c r="H42" s="43"/>
    </row>
    <row r="43" s="2" customFormat="1">
      <c r="A43" s="37"/>
      <c r="B43" s="43"/>
      <c r="C43" s="288" t="s">
        <v>372</v>
      </c>
      <c r="D43" s="288" t="s">
        <v>373</v>
      </c>
      <c r="E43" s="16" t="s">
        <v>244</v>
      </c>
      <c r="F43" s="289">
        <v>384.132</v>
      </c>
      <c r="G43" s="37"/>
      <c r="H43" s="43"/>
    </row>
    <row r="44" s="2" customFormat="1" ht="16.8" customHeight="1">
      <c r="A44" s="37"/>
      <c r="B44" s="43"/>
      <c r="C44" s="284" t="s">
        <v>207</v>
      </c>
      <c r="D44" s="285" t="s">
        <v>1</v>
      </c>
      <c r="E44" s="286" t="s">
        <v>1</v>
      </c>
      <c r="F44" s="287">
        <v>643.12599999999998</v>
      </c>
      <c r="G44" s="37"/>
      <c r="H44" s="43"/>
    </row>
    <row r="45" s="2" customFormat="1" ht="16.8" customHeight="1">
      <c r="A45" s="37"/>
      <c r="B45" s="43"/>
      <c r="C45" s="288" t="s">
        <v>207</v>
      </c>
      <c r="D45" s="288" t="s">
        <v>253</v>
      </c>
      <c r="E45" s="16" t="s">
        <v>1</v>
      </c>
      <c r="F45" s="289">
        <v>643.12599999999998</v>
      </c>
      <c r="G45" s="37"/>
      <c r="H45" s="43"/>
    </row>
    <row r="46" s="2" customFormat="1" ht="16.8" customHeight="1">
      <c r="A46" s="37"/>
      <c r="B46" s="43"/>
      <c r="C46" s="290" t="s">
        <v>786</v>
      </c>
      <c r="D46" s="37"/>
      <c r="E46" s="37"/>
      <c r="F46" s="37"/>
      <c r="G46" s="37"/>
      <c r="H46" s="43"/>
    </row>
    <row r="47" s="2" customFormat="1" ht="16.8" customHeight="1">
      <c r="A47" s="37"/>
      <c r="B47" s="43"/>
      <c r="C47" s="288" t="s">
        <v>249</v>
      </c>
      <c r="D47" s="288" t="s">
        <v>250</v>
      </c>
      <c r="E47" s="16" t="s">
        <v>244</v>
      </c>
      <c r="F47" s="289">
        <v>643.12599999999998</v>
      </c>
      <c r="G47" s="37"/>
      <c r="H47" s="43"/>
    </row>
    <row r="48" s="2" customFormat="1" ht="16.8" customHeight="1">
      <c r="A48" s="37"/>
      <c r="B48" s="43"/>
      <c r="C48" s="288" t="s">
        <v>254</v>
      </c>
      <c r="D48" s="288" t="s">
        <v>255</v>
      </c>
      <c r="E48" s="16" t="s">
        <v>244</v>
      </c>
      <c r="F48" s="289">
        <v>1079.2049999999999</v>
      </c>
      <c r="G48" s="37"/>
      <c r="H48" s="43"/>
    </row>
    <row r="49" s="2" customFormat="1" ht="16.8" customHeight="1">
      <c r="A49" s="37"/>
      <c r="B49" s="43"/>
      <c r="C49" s="284" t="s">
        <v>247</v>
      </c>
      <c r="D49" s="285" t="s">
        <v>1</v>
      </c>
      <c r="E49" s="286" t="s">
        <v>1</v>
      </c>
      <c r="F49" s="287">
        <v>278.63600000000002</v>
      </c>
      <c r="G49" s="37"/>
      <c r="H49" s="43"/>
    </row>
    <row r="50" s="2" customFormat="1" ht="16.8" customHeight="1">
      <c r="A50" s="37"/>
      <c r="B50" s="43"/>
      <c r="C50" s="288" t="s">
        <v>247</v>
      </c>
      <c r="D50" s="288" t="s">
        <v>248</v>
      </c>
      <c r="E50" s="16" t="s">
        <v>1</v>
      </c>
      <c r="F50" s="289">
        <v>278.63600000000002</v>
      </c>
      <c r="G50" s="37"/>
      <c r="H50" s="43"/>
    </row>
    <row r="51" s="2" customFormat="1" ht="16.8" customHeight="1">
      <c r="A51" s="37"/>
      <c r="B51" s="43"/>
      <c r="C51" s="284" t="s">
        <v>258</v>
      </c>
      <c r="D51" s="285" t="s">
        <v>1</v>
      </c>
      <c r="E51" s="286" t="s">
        <v>1</v>
      </c>
      <c r="F51" s="287">
        <v>1051.9200000000001</v>
      </c>
      <c r="G51" s="37"/>
      <c r="H51" s="43"/>
    </row>
    <row r="52" s="2" customFormat="1" ht="16.8" customHeight="1">
      <c r="A52" s="37"/>
      <c r="B52" s="43"/>
      <c r="C52" s="288" t="s">
        <v>258</v>
      </c>
      <c r="D52" s="288" t="s">
        <v>259</v>
      </c>
      <c r="E52" s="16" t="s">
        <v>1</v>
      </c>
      <c r="F52" s="289">
        <v>1051.9200000000001</v>
      </c>
      <c r="G52" s="37"/>
      <c r="H52" s="43"/>
    </row>
    <row r="53" s="2" customFormat="1" ht="16.8" customHeight="1">
      <c r="A53" s="37"/>
      <c r="B53" s="43"/>
      <c r="C53" s="284" t="s">
        <v>204</v>
      </c>
      <c r="D53" s="285" t="s">
        <v>1</v>
      </c>
      <c r="E53" s="286" t="s">
        <v>1</v>
      </c>
      <c r="F53" s="287">
        <v>85.558999999999998</v>
      </c>
      <c r="G53" s="37"/>
      <c r="H53" s="43"/>
    </row>
    <row r="54" s="2" customFormat="1" ht="16.8" customHeight="1">
      <c r="A54" s="37"/>
      <c r="B54" s="43"/>
      <c r="C54" s="288" t="s">
        <v>204</v>
      </c>
      <c r="D54" s="288" t="s">
        <v>424</v>
      </c>
      <c r="E54" s="16" t="s">
        <v>1</v>
      </c>
      <c r="F54" s="289">
        <v>85.558999999999998</v>
      </c>
      <c r="G54" s="37"/>
      <c r="H54" s="43"/>
    </row>
    <row r="55" s="2" customFormat="1" ht="16.8" customHeight="1">
      <c r="A55" s="37"/>
      <c r="B55" s="43"/>
      <c r="C55" s="290" t="s">
        <v>786</v>
      </c>
      <c r="D55" s="37"/>
      <c r="E55" s="37"/>
      <c r="F55" s="37"/>
      <c r="G55" s="37"/>
      <c r="H55" s="43"/>
    </row>
    <row r="56" s="2" customFormat="1">
      <c r="A56" s="37"/>
      <c r="B56" s="43"/>
      <c r="C56" s="288" t="s">
        <v>420</v>
      </c>
      <c r="D56" s="288" t="s">
        <v>421</v>
      </c>
      <c r="E56" s="16" t="s">
        <v>244</v>
      </c>
      <c r="F56" s="289">
        <v>85.558999999999998</v>
      </c>
      <c r="G56" s="37"/>
      <c r="H56" s="43"/>
    </row>
    <row r="57" s="2" customFormat="1" ht="16.8" customHeight="1">
      <c r="A57" s="37"/>
      <c r="B57" s="43"/>
      <c r="C57" s="288" t="s">
        <v>664</v>
      </c>
      <c r="D57" s="288" t="s">
        <v>665</v>
      </c>
      <c r="E57" s="16" t="s">
        <v>244</v>
      </c>
      <c r="F57" s="289">
        <v>112.84399999999999</v>
      </c>
      <c r="G57" s="37"/>
      <c r="H57" s="43"/>
    </row>
    <row r="58" s="2" customFormat="1" ht="16.8" customHeight="1">
      <c r="A58" s="37"/>
      <c r="B58" s="43"/>
      <c r="C58" s="288" t="s">
        <v>426</v>
      </c>
      <c r="D58" s="288" t="s">
        <v>427</v>
      </c>
      <c r="E58" s="16" t="s">
        <v>244</v>
      </c>
      <c r="F58" s="289">
        <v>87.269999999999996</v>
      </c>
      <c r="G58" s="37"/>
      <c r="H58" s="43"/>
    </row>
    <row r="59" s="2" customFormat="1" ht="16.8" customHeight="1">
      <c r="A59" s="37"/>
      <c r="B59" s="43"/>
      <c r="C59" s="284" t="s">
        <v>164</v>
      </c>
      <c r="D59" s="285" t="s">
        <v>1</v>
      </c>
      <c r="E59" s="286" t="s">
        <v>1</v>
      </c>
      <c r="F59" s="287">
        <v>171.12799999999999</v>
      </c>
      <c r="G59" s="37"/>
      <c r="H59" s="43"/>
    </row>
    <row r="60" s="2" customFormat="1" ht="16.8" customHeight="1">
      <c r="A60" s="37"/>
      <c r="B60" s="43"/>
      <c r="C60" s="288" t="s">
        <v>164</v>
      </c>
      <c r="D60" s="288" t="s">
        <v>381</v>
      </c>
      <c r="E60" s="16" t="s">
        <v>1</v>
      </c>
      <c r="F60" s="289">
        <v>171.12799999999999</v>
      </c>
      <c r="G60" s="37"/>
      <c r="H60" s="43"/>
    </row>
    <row r="61" s="2" customFormat="1" ht="16.8" customHeight="1">
      <c r="A61" s="37"/>
      <c r="B61" s="43"/>
      <c r="C61" s="290" t="s">
        <v>786</v>
      </c>
      <c r="D61" s="37"/>
      <c r="E61" s="37"/>
      <c r="F61" s="37"/>
      <c r="G61" s="37"/>
      <c r="H61" s="43"/>
    </row>
    <row r="62" s="2" customFormat="1" ht="16.8" customHeight="1">
      <c r="A62" s="37"/>
      <c r="B62" s="43"/>
      <c r="C62" s="288" t="s">
        <v>377</v>
      </c>
      <c r="D62" s="288" t="s">
        <v>378</v>
      </c>
      <c r="E62" s="16" t="s">
        <v>244</v>
      </c>
      <c r="F62" s="289">
        <v>171.12799999999999</v>
      </c>
      <c r="G62" s="37"/>
      <c r="H62" s="43"/>
    </row>
    <row r="63" s="2" customFormat="1" ht="16.8" customHeight="1">
      <c r="A63" s="37"/>
      <c r="B63" s="43"/>
      <c r="C63" s="288" t="s">
        <v>340</v>
      </c>
      <c r="D63" s="288" t="s">
        <v>341</v>
      </c>
      <c r="E63" s="16" t="s">
        <v>244</v>
      </c>
      <c r="F63" s="289">
        <v>284.84800000000001</v>
      </c>
      <c r="G63" s="37"/>
      <c r="H63" s="43"/>
    </row>
    <row r="64" s="2" customFormat="1" ht="16.8" customHeight="1">
      <c r="A64" s="37"/>
      <c r="B64" s="43"/>
      <c r="C64" s="288" t="s">
        <v>383</v>
      </c>
      <c r="D64" s="288" t="s">
        <v>384</v>
      </c>
      <c r="E64" s="16" t="s">
        <v>244</v>
      </c>
      <c r="F64" s="289">
        <v>174.55099999999999</v>
      </c>
      <c r="G64" s="37"/>
      <c r="H64" s="43"/>
    </row>
    <row r="65" s="2" customFormat="1" ht="16.8" customHeight="1">
      <c r="A65" s="37"/>
      <c r="B65" s="43"/>
      <c r="C65" s="284" t="s">
        <v>166</v>
      </c>
      <c r="D65" s="285" t="s">
        <v>1</v>
      </c>
      <c r="E65" s="286" t="s">
        <v>1</v>
      </c>
      <c r="F65" s="287">
        <v>13.174</v>
      </c>
      <c r="G65" s="37"/>
      <c r="H65" s="43"/>
    </row>
    <row r="66" s="2" customFormat="1" ht="16.8" customHeight="1">
      <c r="A66" s="37"/>
      <c r="B66" s="43"/>
      <c r="C66" s="288" t="s">
        <v>166</v>
      </c>
      <c r="D66" s="288" t="s">
        <v>167</v>
      </c>
      <c r="E66" s="16" t="s">
        <v>1</v>
      </c>
      <c r="F66" s="289">
        <v>13.174</v>
      </c>
      <c r="G66" s="37"/>
      <c r="H66" s="43"/>
    </row>
    <row r="67" s="2" customFormat="1" ht="16.8" customHeight="1">
      <c r="A67" s="37"/>
      <c r="B67" s="43"/>
      <c r="C67" s="290" t="s">
        <v>786</v>
      </c>
      <c r="D67" s="37"/>
      <c r="E67" s="37"/>
      <c r="F67" s="37"/>
      <c r="G67" s="37"/>
      <c r="H67" s="43"/>
    </row>
    <row r="68" s="2" customFormat="1" ht="16.8" customHeight="1">
      <c r="A68" s="37"/>
      <c r="B68" s="43"/>
      <c r="C68" s="288" t="s">
        <v>388</v>
      </c>
      <c r="D68" s="288" t="s">
        <v>389</v>
      </c>
      <c r="E68" s="16" t="s">
        <v>244</v>
      </c>
      <c r="F68" s="289">
        <v>13.174</v>
      </c>
      <c r="G68" s="37"/>
      <c r="H68" s="43"/>
    </row>
    <row r="69" s="2" customFormat="1" ht="16.8" customHeight="1">
      <c r="A69" s="37"/>
      <c r="B69" s="43"/>
      <c r="C69" s="288" t="s">
        <v>393</v>
      </c>
      <c r="D69" s="288" t="s">
        <v>394</v>
      </c>
      <c r="E69" s="16" t="s">
        <v>244</v>
      </c>
      <c r="F69" s="289">
        <v>13.436999999999999</v>
      </c>
      <c r="G69" s="37"/>
      <c r="H69" s="43"/>
    </row>
    <row r="70" s="2" customFormat="1" ht="16.8" customHeight="1">
      <c r="A70" s="37"/>
      <c r="B70" s="43"/>
      <c r="C70" s="284" t="s">
        <v>162</v>
      </c>
      <c r="D70" s="285" t="s">
        <v>1</v>
      </c>
      <c r="E70" s="286" t="s">
        <v>1</v>
      </c>
      <c r="F70" s="287">
        <v>373.601</v>
      </c>
      <c r="G70" s="37"/>
      <c r="H70" s="43"/>
    </row>
    <row r="71" s="2" customFormat="1" ht="16.8" customHeight="1">
      <c r="A71" s="37"/>
      <c r="B71" s="43"/>
      <c r="C71" s="288" t="s">
        <v>162</v>
      </c>
      <c r="D71" s="288" t="s">
        <v>403</v>
      </c>
      <c r="E71" s="16" t="s">
        <v>1</v>
      </c>
      <c r="F71" s="289">
        <v>373.601</v>
      </c>
      <c r="G71" s="37"/>
      <c r="H71" s="43"/>
    </row>
    <row r="72" s="2" customFormat="1" ht="16.8" customHeight="1">
      <c r="A72" s="37"/>
      <c r="B72" s="43"/>
      <c r="C72" s="290" t="s">
        <v>786</v>
      </c>
      <c r="D72" s="37"/>
      <c r="E72" s="37"/>
      <c r="F72" s="37"/>
      <c r="G72" s="37"/>
      <c r="H72" s="43"/>
    </row>
    <row r="73" s="2" customFormat="1" ht="16.8" customHeight="1">
      <c r="A73" s="37"/>
      <c r="B73" s="43"/>
      <c r="C73" s="288" t="s">
        <v>399</v>
      </c>
      <c r="D73" s="288" t="s">
        <v>400</v>
      </c>
      <c r="E73" s="16" t="s">
        <v>244</v>
      </c>
      <c r="F73" s="289">
        <v>373.601</v>
      </c>
      <c r="G73" s="37"/>
      <c r="H73" s="43"/>
    </row>
    <row r="74" s="2" customFormat="1" ht="16.8" customHeight="1">
      <c r="A74" s="37"/>
      <c r="B74" s="43"/>
      <c r="C74" s="288" t="s">
        <v>405</v>
      </c>
      <c r="D74" s="288" t="s">
        <v>406</v>
      </c>
      <c r="E74" s="16" t="s">
        <v>244</v>
      </c>
      <c r="F74" s="289">
        <v>381.07299999999998</v>
      </c>
      <c r="G74" s="37"/>
      <c r="H74" s="43"/>
    </row>
    <row r="75" s="2" customFormat="1" ht="16.8" customHeight="1">
      <c r="A75" s="37"/>
      <c r="B75" s="43"/>
      <c r="C75" s="284" t="s">
        <v>180</v>
      </c>
      <c r="D75" s="285" t="s">
        <v>1</v>
      </c>
      <c r="E75" s="286" t="s">
        <v>1</v>
      </c>
      <c r="F75" s="287">
        <v>22.949000000000002</v>
      </c>
      <c r="G75" s="37"/>
      <c r="H75" s="43"/>
    </row>
    <row r="76" s="2" customFormat="1" ht="16.8" customHeight="1">
      <c r="A76" s="37"/>
      <c r="B76" s="43"/>
      <c r="C76" s="288" t="s">
        <v>180</v>
      </c>
      <c r="D76" s="288" t="s">
        <v>181</v>
      </c>
      <c r="E76" s="16" t="s">
        <v>1</v>
      </c>
      <c r="F76" s="289">
        <v>22.949000000000002</v>
      </c>
      <c r="G76" s="37"/>
      <c r="H76" s="43"/>
    </row>
    <row r="77" s="2" customFormat="1" ht="16.8" customHeight="1">
      <c r="A77" s="37"/>
      <c r="B77" s="43"/>
      <c r="C77" s="290" t="s">
        <v>786</v>
      </c>
      <c r="D77" s="37"/>
      <c r="E77" s="37"/>
      <c r="F77" s="37"/>
      <c r="G77" s="37"/>
      <c r="H77" s="43"/>
    </row>
    <row r="78" s="2" customFormat="1">
      <c r="A78" s="37"/>
      <c r="B78" s="43"/>
      <c r="C78" s="288" t="s">
        <v>410</v>
      </c>
      <c r="D78" s="288" t="s">
        <v>411</v>
      </c>
      <c r="E78" s="16" t="s">
        <v>244</v>
      </c>
      <c r="F78" s="289">
        <v>22.949000000000002</v>
      </c>
      <c r="G78" s="37"/>
      <c r="H78" s="43"/>
    </row>
    <row r="79" s="2" customFormat="1" ht="16.8" customHeight="1">
      <c r="A79" s="37"/>
      <c r="B79" s="43"/>
      <c r="C79" s="288" t="s">
        <v>340</v>
      </c>
      <c r="D79" s="288" t="s">
        <v>341</v>
      </c>
      <c r="E79" s="16" t="s">
        <v>244</v>
      </c>
      <c r="F79" s="289">
        <v>284.84800000000001</v>
      </c>
      <c r="G79" s="37"/>
      <c r="H79" s="43"/>
    </row>
    <row r="80" s="2" customFormat="1" ht="16.8" customHeight="1">
      <c r="A80" s="37"/>
      <c r="B80" s="43"/>
      <c r="C80" s="288" t="s">
        <v>415</v>
      </c>
      <c r="D80" s="288" t="s">
        <v>416</v>
      </c>
      <c r="E80" s="16" t="s">
        <v>244</v>
      </c>
      <c r="F80" s="289">
        <v>23.408000000000001</v>
      </c>
      <c r="G80" s="37"/>
      <c r="H80" s="43"/>
    </row>
    <row r="81" s="2" customFormat="1" ht="16.8" customHeight="1">
      <c r="A81" s="37"/>
      <c r="B81" s="43"/>
      <c r="C81" s="284" t="s">
        <v>209</v>
      </c>
      <c r="D81" s="285" t="s">
        <v>1</v>
      </c>
      <c r="E81" s="286" t="s">
        <v>1</v>
      </c>
      <c r="F81" s="287">
        <v>85.587999999999994</v>
      </c>
      <c r="G81" s="37"/>
      <c r="H81" s="43"/>
    </row>
    <row r="82" s="2" customFormat="1" ht="16.8" customHeight="1">
      <c r="A82" s="37"/>
      <c r="B82" s="43"/>
      <c r="C82" s="288" t="s">
        <v>209</v>
      </c>
      <c r="D82" s="288" t="s">
        <v>264</v>
      </c>
      <c r="E82" s="16" t="s">
        <v>1</v>
      </c>
      <c r="F82" s="289">
        <v>85.587999999999994</v>
      </c>
      <c r="G82" s="37"/>
      <c r="H82" s="43"/>
    </row>
    <row r="83" s="2" customFormat="1" ht="16.8" customHeight="1">
      <c r="A83" s="37"/>
      <c r="B83" s="43"/>
      <c r="C83" s="290" t="s">
        <v>786</v>
      </c>
      <c r="D83" s="37"/>
      <c r="E83" s="37"/>
      <c r="F83" s="37"/>
      <c r="G83" s="37"/>
      <c r="H83" s="43"/>
    </row>
    <row r="84" s="2" customFormat="1">
      <c r="A84" s="37"/>
      <c r="B84" s="43"/>
      <c r="C84" s="288" t="s">
        <v>260</v>
      </c>
      <c r="D84" s="288" t="s">
        <v>261</v>
      </c>
      <c r="E84" s="16" t="s">
        <v>244</v>
      </c>
      <c r="F84" s="289">
        <v>85.587999999999994</v>
      </c>
      <c r="G84" s="37"/>
      <c r="H84" s="43"/>
    </row>
    <row r="85" s="2" customFormat="1" ht="16.8" customHeight="1">
      <c r="A85" s="37"/>
      <c r="B85" s="43"/>
      <c r="C85" s="288" t="s">
        <v>254</v>
      </c>
      <c r="D85" s="288" t="s">
        <v>255</v>
      </c>
      <c r="E85" s="16" t="s">
        <v>244</v>
      </c>
      <c r="F85" s="289">
        <v>1079.2049999999999</v>
      </c>
      <c r="G85" s="37"/>
      <c r="H85" s="43"/>
    </row>
    <row r="86" s="2" customFormat="1" ht="16.8" customHeight="1">
      <c r="A86" s="37"/>
      <c r="B86" s="43"/>
      <c r="C86" s="284" t="s">
        <v>172</v>
      </c>
      <c r="D86" s="285" t="s">
        <v>1</v>
      </c>
      <c r="E86" s="286" t="s">
        <v>1</v>
      </c>
      <c r="F86" s="287">
        <v>0.45000000000000001</v>
      </c>
      <c r="G86" s="37"/>
      <c r="H86" s="43"/>
    </row>
    <row r="87" s="2" customFormat="1" ht="16.8" customHeight="1">
      <c r="A87" s="37"/>
      <c r="B87" s="43"/>
      <c r="C87" s="288" t="s">
        <v>172</v>
      </c>
      <c r="D87" s="288" t="s">
        <v>338</v>
      </c>
      <c r="E87" s="16" t="s">
        <v>1</v>
      </c>
      <c r="F87" s="289">
        <v>0.45000000000000001</v>
      </c>
      <c r="G87" s="37"/>
      <c r="H87" s="43"/>
    </row>
    <row r="88" s="2" customFormat="1" ht="16.8" customHeight="1">
      <c r="A88" s="37"/>
      <c r="B88" s="43"/>
      <c r="C88" s="290" t="s">
        <v>786</v>
      </c>
      <c r="D88" s="37"/>
      <c r="E88" s="37"/>
      <c r="F88" s="37"/>
      <c r="G88" s="37"/>
      <c r="H88" s="43"/>
    </row>
    <row r="89" s="2" customFormat="1" ht="16.8" customHeight="1">
      <c r="A89" s="37"/>
      <c r="B89" s="43"/>
      <c r="C89" s="288" t="s">
        <v>334</v>
      </c>
      <c r="D89" s="288" t="s">
        <v>335</v>
      </c>
      <c r="E89" s="16" t="s">
        <v>272</v>
      </c>
      <c r="F89" s="289">
        <v>0.45000000000000001</v>
      </c>
      <c r="G89" s="37"/>
      <c r="H89" s="43"/>
    </row>
    <row r="90" s="2" customFormat="1" ht="16.8" customHeight="1">
      <c r="A90" s="37"/>
      <c r="B90" s="43"/>
      <c r="C90" s="288" t="s">
        <v>302</v>
      </c>
      <c r="D90" s="288" t="s">
        <v>303</v>
      </c>
      <c r="E90" s="16" t="s">
        <v>272</v>
      </c>
      <c r="F90" s="289">
        <v>4.9770000000000003</v>
      </c>
      <c r="G90" s="37"/>
      <c r="H90" s="43"/>
    </row>
    <row r="91" s="2" customFormat="1" ht="16.8" customHeight="1">
      <c r="A91" s="37"/>
      <c r="B91" s="43"/>
      <c r="C91" s="284" t="s">
        <v>182</v>
      </c>
      <c r="D91" s="285" t="s">
        <v>1</v>
      </c>
      <c r="E91" s="286" t="s">
        <v>1</v>
      </c>
      <c r="F91" s="287">
        <v>42.090000000000003</v>
      </c>
      <c r="G91" s="37"/>
      <c r="H91" s="43"/>
    </row>
    <row r="92" s="2" customFormat="1" ht="16.8" customHeight="1">
      <c r="A92" s="37"/>
      <c r="B92" s="43"/>
      <c r="C92" s="288" t="s">
        <v>182</v>
      </c>
      <c r="D92" s="288" t="s">
        <v>656</v>
      </c>
      <c r="E92" s="16" t="s">
        <v>1</v>
      </c>
      <c r="F92" s="289">
        <v>42.090000000000003</v>
      </c>
      <c r="G92" s="37"/>
      <c r="H92" s="43"/>
    </row>
    <row r="93" s="2" customFormat="1" ht="16.8" customHeight="1">
      <c r="A93" s="37"/>
      <c r="B93" s="43"/>
      <c r="C93" s="290" t="s">
        <v>786</v>
      </c>
      <c r="D93" s="37"/>
      <c r="E93" s="37"/>
      <c r="F93" s="37"/>
      <c r="G93" s="37"/>
      <c r="H93" s="43"/>
    </row>
    <row r="94" s="2" customFormat="1">
      <c r="A94" s="37"/>
      <c r="B94" s="43"/>
      <c r="C94" s="288" t="s">
        <v>652</v>
      </c>
      <c r="D94" s="288" t="s">
        <v>653</v>
      </c>
      <c r="E94" s="16" t="s">
        <v>244</v>
      </c>
      <c r="F94" s="289">
        <v>42.090000000000003</v>
      </c>
      <c r="G94" s="37"/>
      <c r="H94" s="43"/>
    </row>
    <row r="95" s="2" customFormat="1" ht="16.8" customHeight="1">
      <c r="A95" s="37"/>
      <c r="B95" s="43"/>
      <c r="C95" s="288" t="s">
        <v>642</v>
      </c>
      <c r="D95" s="288" t="s">
        <v>643</v>
      </c>
      <c r="E95" s="16" t="s">
        <v>267</v>
      </c>
      <c r="F95" s="289">
        <v>42.090000000000003</v>
      </c>
      <c r="G95" s="37"/>
      <c r="H95" s="43"/>
    </row>
    <row r="96" s="2" customFormat="1" ht="16.8" customHeight="1">
      <c r="A96" s="37"/>
      <c r="B96" s="43"/>
      <c r="C96" s="288" t="s">
        <v>658</v>
      </c>
      <c r="D96" s="288" t="s">
        <v>659</v>
      </c>
      <c r="E96" s="16" t="s">
        <v>244</v>
      </c>
      <c r="F96" s="289">
        <v>44.195</v>
      </c>
      <c r="G96" s="37"/>
      <c r="H96" s="43"/>
    </row>
    <row r="97" s="2" customFormat="1" ht="16.8" customHeight="1">
      <c r="A97" s="37"/>
      <c r="B97" s="43"/>
      <c r="C97" s="288" t="s">
        <v>647</v>
      </c>
      <c r="D97" s="288" t="s">
        <v>648</v>
      </c>
      <c r="E97" s="16" t="s">
        <v>267</v>
      </c>
      <c r="F97" s="289">
        <v>44.195</v>
      </c>
      <c r="G97" s="37"/>
      <c r="H97" s="43"/>
    </row>
    <row r="98" s="2" customFormat="1" ht="16.8" customHeight="1">
      <c r="A98" s="37"/>
      <c r="B98" s="43"/>
      <c r="C98" s="284" t="s">
        <v>174</v>
      </c>
      <c r="D98" s="285" t="s">
        <v>1</v>
      </c>
      <c r="E98" s="286" t="s">
        <v>1</v>
      </c>
      <c r="F98" s="287">
        <v>0.19</v>
      </c>
      <c r="G98" s="37"/>
      <c r="H98" s="43"/>
    </row>
    <row r="99" s="2" customFormat="1" ht="16.8" customHeight="1">
      <c r="A99" s="37"/>
      <c r="B99" s="43"/>
      <c r="C99" s="288" t="s">
        <v>174</v>
      </c>
      <c r="D99" s="288" t="s">
        <v>524</v>
      </c>
      <c r="E99" s="16" t="s">
        <v>1</v>
      </c>
      <c r="F99" s="289">
        <v>0.19</v>
      </c>
      <c r="G99" s="37"/>
      <c r="H99" s="43"/>
    </row>
    <row r="100" s="2" customFormat="1" ht="16.8" customHeight="1">
      <c r="A100" s="37"/>
      <c r="B100" s="43"/>
      <c r="C100" s="290" t="s">
        <v>786</v>
      </c>
      <c r="D100" s="37"/>
      <c r="E100" s="37"/>
      <c r="F100" s="37"/>
      <c r="G100" s="37"/>
      <c r="H100" s="43"/>
    </row>
    <row r="101" s="2" customFormat="1" ht="16.8" customHeight="1">
      <c r="A101" s="37"/>
      <c r="B101" s="43"/>
      <c r="C101" s="288" t="s">
        <v>520</v>
      </c>
      <c r="D101" s="288" t="s">
        <v>521</v>
      </c>
      <c r="E101" s="16" t="s">
        <v>272</v>
      </c>
      <c r="F101" s="289">
        <v>0.19</v>
      </c>
      <c r="G101" s="37"/>
      <c r="H101" s="43"/>
    </row>
    <row r="102" s="2" customFormat="1" ht="16.8" customHeight="1">
      <c r="A102" s="37"/>
      <c r="B102" s="43"/>
      <c r="C102" s="288" t="s">
        <v>302</v>
      </c>
      <c r="D102" s="288" t="s">
        <v>303</v>
      </c>
      <c r="E102" s="16" t="s">
        <v>272</v>
      </c>
      <c r="F102" s="289">
        <v>4.9770000000000003</v>
      </c>
      <c r="G102" s="37"/>
      <c r="H102" s="43"/>
    </row>
    <row r="103" s="2" customFormat="1" ht="16.8" customHeight="1">
      <c r="A103" s="37"/>
      <c r="B103" s="43"/>
      <c r="C103" s="284" t="s">
        <v>184</v>
      </c>
      <c r="D103" s="285" t="s">
        <v>1</v>
      </c>
      <c r="E103" s="286" t="s">
        <v>1</v>
      </c>
      <c r="F103" s="287">
        <v>515.78300000000002</v>
      </c>
      <c r="G103" s="37"/>
      <c r="H103" s="43"/>
    </row>
    <row r="104" s="2" customFormat="1" ht="16.8" customHeight="1">
      <c r="A104" s="37"/>
      <c r="B104" s="43"/>
      <c r="C104" s="288" t="s">
        <v>184</v>
      </c>
      <c r="D104" s="288" t="s">
        <v>185</v>
      </c>
      <c r="E104" s="16" t="s">
        <v>1</v>
      </c>
      <c r="F104" s="289">
        <v>515.78300000000002</v>
      </c>
      <c r="G104" s="37"/>
      <c r="H104" s="43"/>
    </row>
    <row r="105" s="2" customFormat="1" ht="16.8" customHeight="1">
      <c r="A105" s="37"/>
      <c r="B105" s="43"/>
      <c r="C105" s="290" t="s">
        <v>786</v>
      </c>
      <c r="D105" s="37"/>
      <c r="E105" s="37"/>
      <c r="F105" s="37"/>
      <c r="G105" s="37"/>
      <c r="H105" s="43"/>
    </row>
    <row r="106" s="2" customFormat="1">
      <c r="A106" s="37"/>
      <c r="B106" s="43"/>
      <c r="C106" s="288" t="s">
        <v>542</v>
      </c>
      <c r="D106" s="288" t="s">
        <v>543</v>
      </c>
      <c r="E106" s="16" t="s">
        <v>267</v>
      </c>
      <c r="F106" s="289">
        <v>533.06200000000001</v>
      </c>
      <c r="G106" s="37"/>
      <c r="H106" s="43"/>
    </row>
    <row r="107" s="2" customFormat="1" ht="16.8" customHeight="1">
      <c r="A107" s="37"/>
      <c r="B107" s="43"/>
      <c r="C107" s="288" t="s">
        <v>547</v>
      </c>
      <c r="D107" s="288" t="s">
        <v>548</v>
      </c>
      <c r="E107" s="16" t="s">
        <v>267</v>
      </c>
      <c r="F107" s="289">
        <v>526.09900000000005</v>
      </c>
      <c r="G107" s="37"/>
      <c r="H107" s="43"/>
    </row>
    <row r="108" s="2" customFormat="1" ht="16.8" customHeight="1">
      <c r="A108" s="37"/>
      <c r="B108" s="43"/>
      <c r="C108" s="284" t="s">
        <v>186</v>
      </c>
      <c r="D108" s="285" t="s">
        <v>1</v>
      </c>
      <c r="E108" s="286" t="s">
        <v>1</v>
      </c>
      <c r="F108" s="287">
        <v>1.571</v>
      </c>
      <c r="G108" s="37"/>
      <c r="H108" s="43"/>
    </row>
    <row r="109" s="2" customFormat="1" ht="16.8" customHeight="1">
      <c r="A109" s="37"/>
      <c r="B109" s="43"/>
      <c r="C109" s="288" t="s">
        <v>186</v>
      </c>
      <c r="D109" s="288" t="s">
        <v>187</v>
      </c>
      <c r="E109" s="16" t="s">
        <v>1</v>
      </c>
      <c r="F109" s="289">
        <v>1.571</v>
      </c>
      <c r="G109" s="37"/>
      <c r="H109" s="43"/>
    </row>
    <row r="110" s="2" customFormat="1" ht="16.8" customHeight="1">
      <c r="A110" s="37"/>
      <c r="B110" s="43"/>
      <c r="C110" s="290" t="s">
        <v>786</v>
      </c>
      <c r="D110" s="37"/>
      <c r="E110" s="37"/>
      <c r="F110" s="37"/>
      <c r="G110" s="37"/>
      <c r="H110" s="43"/>
    </row>
    <row r="111" s="2" customFormat="1">
      <c r="A111" s="37"/>
      <c r="B111" s="43"/>
      <c r="C111" s="288" t="s">
        <v>542</v>
      </c>
      <c r="D111" s="288" t="s">
        <v>543</v>
      </c>
      <c r="E111" s="16" t="s">
        <v>267</v>
      </c>
      <c r="F111" s="289">
        <v>533.06200000000001</v>
      </c>
      <c r="G111" s="37"/>
      <c r="H111" s="43"/>
    </row>
    <row r="112" s="2" customFormat="1" ht="16.8" customHeight="1">
      <c r="A112" s="37"/>
      <c r="B112" s="43"/>
      <c r="C112" s="288" t="s">
        <v>552</v>
      </c>
      <c r="D112" s="288" t="s">
        <v>553</v>
      </c>
      <c r="E112" s="16" t="s">
        <v>267</v>
      </c>
      <c r="F112" s="289">
        <v>2.0539999999999998</v>
      </c>
      <c r="G112" s="37"/>
      <c r="H112" s="43"/>
    </row>
    <row r="113" s="2" customFormat="1" ht="16.8" customHeight="1">
      <c r="A113" s="37"/>
      <c r="B113" s="43"/>
      <c r="C113" s="284" t="s">
        <v>188</v>
      </c>
      <c r="D113" s="285" t="s">
        <v>1</v>
      </c>
      <c r="E113" s="286" t="s">
        <v>1</v>
      </c>
      <c r="F113" s="287">
        <v>15.708</v>
      </c>
      <c r="G113" s="37"/>
      <c r="H113" s="43"/>
    </row>
    <row r="114" s="2" customFormat="1" ht="16.8" customHeight="1">
      <c r="A114" s="37"/>
      <c r="B114" s="43"/>
      <c r="C114" s="288" t="s">
        <v>188</v>
      </c>
      <c r="D114" s="288" t="s">
        <v>189</v>
      </c>
      <c r="E114" s="16" t="s">
        <v>1</v>
      </c>
      <c r="F114" s="289">
        <v>15.708</v>
      </c>
      <c r="G114" s="37"/>
      <c r="H114" s="43"/>
    </row>
    <row r="115" s="2" customFormat="1" ht="16.8" customHeight="1">
      <c r="A115" s="37"/>
      <c r="B115" s="43"/>
      <c r="C115" s="290" t="s">
        <v>786</v>
      </c>
      <c r="D115" s="37"/>
      <c r="E115" s="37"/>
      <c r="F115" s="37"/>
      <c r="G115" s="37"/>
      <c r="H115" s="43"/>
    </row>
    <row r="116" s="2" customFormat="1">
      <c r="A116" s="37"/>
      <c r="B116" s="43"/>
      <c r="C116" s="288" t="s">
        <v>542</v>
      </c>
      <c r="D116" s="288" t="s">
        <v>543</v>
      </c>
      <c r="E116" s="16" t="s">
        <v>267</v>
      </c>
      <c r="F116" s="289">
        <v>533.06200000000001</v>
      </c>
      <c r="G116" s="37"/>
      <c r="H116" s="43"/>
    </row>
    <row r="117" s="2" customFormat="1" ht="16.8" customHeight="1">
      <c r="A117" s="37"/>
      <c r="B117" s="43"/>
      <c r="C117" s="288" t="s">
        <v>557</v>
      </c>
      <c r="D117" s="288" t="s">
        <v>558</v>
      </c>
      <c r="E117" s="16" t="s">
        <v>267</v>
      </c>
      <c r="F117" s="289">
        <v>20.541</v>
      </c>
      <c r="G117" s="37"/>
      <c r="H117" s="43"/>
    </row>
    <row r="118" s="2" customFormat="1" ht="16.8" customHeight="1">
      <c r="A118" s="37"/>
      <c r="B118" s="43"/>
      <c r="C118" s="284" t="s">
        <v>192</v>
      </c>
      <c r="D118" s="285" t="s">
        <v>1</v>
      </c>
      <c r="E118" s="286" t="s">
        <v>1</v>
      </c>
      <c r="F118" s="287">
        <v>17.847000000000001</v>
      </c>
      <c r="G118" s="37"/>
      <c r="H118" s="43"/>
    </row>
    <row r="119" s="2" customFormat="1" ht="16.8" customHeight="1">
      <c r="A119" s="37"/>
      <c r="B119" s="43"/>
      <c r="C119" s="288" t="s">
        <v>192</v>
      </c>
      <c r="D119" s="288" t="s">
        <v>530</v>
      </c>
      <c r="E119" s="16" t="s">
        <v>1</v>
      </c>
      <c r="F119" s="289">
        <v>17.847000000000001</v>
      </c>
      <c r="G119" s="37"/>
      <c r="H119" s="43"/>
    </row>
    <row r="120" s="2" customFormat="1" ht="16.8" customHeight="1">
      <c r="A120" s="37"/>
      <c r="B120" s="43"/>
      <c r="C120" s="290" t="s">
        <v>786</v>
      </c>
      <c r="D120" s="37"/>
      <c r="E120" s="37"/>
      <c r="F120" s="37"/>
      <c r="G120" s="37"/>
      <c r="H120" s="43"/>
    </row>
    <row r="121" s="2" customFormat="1" ht="16.8" customHeight="1">
      <c r="A121" s="37"/>
      <c r="B121" s="43"/>
      <c r="C121" s="288" t="s">
        <v>526</v>
      </c>
      <c r="D121" s="288" t="s">
        <v>527</v>
      </c>
      <c r="E121" s="16" t="s">
        <v>267</v>
      </c>
      <c r="F121" s="289">
        <v>59.585999999999999</v>
      </c>
      <c r="G121" s="37"/>
      <c r="H121" s="43"/>
    </row>
    <row r="122" s="2" customFormat="1" ht="16.8" customHeight="1">
      <c r="A122" s="37"/>
      <c r="B122" s="43"/>
      <c r="C122" s="288" t="s">
        <v>537</v>
      </c>
      <c r="D122" s="288" t="s">
        <v>538</v>
      </c>
      <c r="E122" s="16" t="s">
        <v>267</v>
      </c>
      <c r="F122" s="289">
        <v>18.204000000000001</v>
      </c>
      <c r="G122" s="37"/>
      <c r="H122" s="43"/>
    </row>
    <row r="123" s="2" customFormat="1" ht="16.8" customHeight="1">
      <c r="A123" s="37"/>
      <c r="B123" s="43"/>
      <c r="C123" s="284" t="s">
        <v>190</v>
      </c>
      <c r="D123" s="285" t="s">
        <v>1</v>
      </c>
      <c r="E123" s="286" t="s">
        <v>1</v>
      </c>
      <c r="F123" s="287">
        <v>41.738999999999997</v>
      </c>
      <c r="G123" s="37"/>
      <c r="H123" s="43"/>
    </row>
    <row r="124" s="2" customFormat="1" ht="16.8" customHeight="1">
      <c r="A124" s="37"/>
      <c r="B124" s="43"/>
      <c r="C124" s="288" t="s">
        <v>190</v>
      </c>
      <c r="D124" s="288" t="s">
        <v>191</v>
      </c>
      <c r="E124" s="16" t="s">
        <v>1</v>
      </c>
      <c r="F124" s="289">
        <v>41.738999999999997</v>
      </c>
      <c r="G124" s="37"/>
      <c r="H124" s="43"/>
    </row>
    <row r="125" s="2" customFormat="1" ht="16.8" customHeight="1">
      <c r="A125" s="37"/>
      <c r="B125" s="43"/>
      <c r="C125" s="290" t="s">
        <v>786</v>
      </c>
      <c r="D125" s="37"/>
      <c r="E125" s="37"/>
      <c r="F125" s="37"/>
      <c r="G125" s="37"/>
      <c r="H125" s="43"/>
    </row>
    <row r="126" s="2" customFormat="1" ht="16.8" customHeight="1">
      <c r="A126" s="37"/>
      <c r="B126" s="43"/>
      <c r="C126" s="288" t="s">
        <v>526</v>
      </c>
      <c r="D126" s="288" t="s">
        <v>527</v>
      </c>
      <c r="E126" s="16" t="s">
        <v>267</v>
      </c>
      <c r="F126" s="289">
        <v>59.585999999999999</v>
      </c>
      <c r="G126" s="37"/>
      <c r="H126" s="43"/>
    </row>
    <row r="127" s="2" customFormat="1" ht="16.8" customHeight="1">
      <c r="A127" s="37"/>
      <c r="B127" s="43"/>
      <c r="C127" s="288" t="s">
        <v>532</v>
      </c>
      <c r="D127" s="288" t="s">
        <v>533</v>
      </c>
      <c r="E127" s="16" t="s">
        <v>267</v>
      </c>
      <c r="F127" s="289">
        <v>42.573999999999998</v>
      </c>
      <c r="G127" s="37"/>
      <c r="H127" s="43"/>
    </row>
    <row r="128" s="2" customFormat="1" ht="16.8" customHeight="1">
      <c r="A128" s="37"/>
      <c r="B128" s="43"/>
      <c r="C128" s="284" t="s">
        <v>177</v>
      </c>
      <c r="D128" s="285" t="s">
        <v>1</v>
      </c>
      <c r="E128" s="286" t="s">
        <v>1</v>
      </c>
      <c r="F128" s="287">
        <v>0.48999999999999999</v>
      </c>
      <c r="G128" s="37"/>
      <c r="H128" s="43"/>
    </row>
    <row r="129" s="2" customFormat="1" ht="16.8" customHeight="1">
      <c r="A129" s="37"/>
      <c r="B129" s="43"/>
      <c r="C129" s="288" t="s">
        <v>177</v>
      </c>
      <c r="D129" s="288" t="s">
        <v>312</v>
      </c>
      <c r="E129" s="16" t="s">
        <v>1</v>
      </c>
      <c r="F129" s="289">
        <v>0.48999999999999999</v>
      </c>
      <c r="G129" s="37"/>
      <c r="H129" s="43"/>
    </row>
    <row r="130" s="2" customFormat="1" ht="16.8" customHeight="1">
      <c r="A130" s="37"/>
      <c r="B130" s="43"/>
      <c r="C130" s="290" t="s">
        <v>786</v>
      </c>
      <c r="D130" s="37"/>
      <c r="E130" s="37"/>
      <c r="F130" s="37"/>
      <c r="G130" s="37"/>
      <c r="H130" s="43"/>
    </row>
    <row r="131" s="2" customFormat="1" ht="16.8" customHeight="1">
      <c r="A131" s="37"/>
      <c r="B131" s="43"/>
      <c r="C131" s="288" t="s">
        <v>308</v>
      </c>
      <c r="D131" s="288" t="s">
        <v>309</v>
      </c>
      <c r="E131" s="16" t="s">
        <v>272</v>
      </c>
      <c r="F131" s="289">
        <v>0.48999999999999999</v>
      </c>
      <c r="G131" s="37"/>
      <c r="H131" s="43"/>
    </row>
    <row r="132" s="2" customFormat="1" ht="16.8" customHeight="1">
      <c r="A132" s="37"/>
      <c r="B132" s="43"/>
      <c r="C132" s="288" t="s">
        <v>302</v>
      </c>
      <c r="D132" s="288" t="s">
        <v>303</v>
      </c>
      <c r="E132" s="16" t="s">
        <v>272</v>
      </c>
      <c r="F132" s="289">
        <v>4.9770000000000003</v>
      </c>
      <c r="G132" s="37"/>
      <c r="H132" s="43"/>
    </row>
    <row r="133" s="2" customFormat="1" ht="16.8" customHeight="1">
      <c r="A133" s="37"/>
      <c r="B133" s="43"/>
      <c r="C133" s="288" t="s">
        <v>315</v>
      </c>
      <c r="D133" s="288" t="s">
        <v>316</v>
      </c>
      <c r="E133" s="16" t="s">
        <v>317</v>
      </c>
      <c r="F133" s="289">
        <v>0.97999999999999998</v>
      </c>
      <c r="G133" s="37"/>
      <c r="H133" s="43"/>
    </row>
    <row r="134" s="2" customFormat="1" ht="16.8" customHeight="1">
      <c r="A134" s="37"/>
      <c r="B134" s="43"/>
      <c r="C134" s="284" t="s">
        <v>211</v>
      </c>
      <c r="D134" s="285" t="s">
        <v>1</v>
      </c>
      <c r="E134" s="286" t="s">
        <v>1</v>
      </c>
      <c r="F134" s="287">
        <v>43.076999999999998</v>
      </c>
      <c r="G134" s="37"/>
      <c r="H134" s="43"/>
    </row>
    <row r="135" s="2" customFormat="1" ht="16.8" customHeight="1">
      <c r="A135" s="37"/>
      <c r="B135" s="43"/>
      <c r="C135" s="288" t="s">
        <v>211</v>
      </c>
      <c r="D135" s="288" t="s">
        <v>275</v>
      </c>
      <c r="E135" s="16" t="s">
        <v>1</v>
      </c>
      <c r="F135" s="289">
        <v>43.076999999999998</v>
      </c>
      <c r="G135" s="37"/>
      <c r="H135" s="43"/>
    </row>
    <row r="136" s="2" customFormat="1" ht="16.8" customHeight="1">
      <c r="A136" s="37"/>
      <c r="B136" s="43"/>
      <c r="C136" s="290" t="s">
        <v>786</v>
      </c>
      <c r="D136" s="37"/>
      <c r="E136" s="37"/>
      <c r="F136" s="37"/>
      <c r="G136" s="37"/>
      <c r="H136" s="43"/>
    </row>
    <row r="137" s="2" customFormat="1">
      <c r="A137" s="37"/>
      <c r="B137" s="43"/>
      <c r="C137" s="288" t="s">
        <v>270</v>
      </c>
      <c r="D137" s="288" t="s">
        <v>271</v>
      </c>
      <c r="E137" s="16" t="s">
        <v>272</v>
      </c>
      <c r="F137" s="289">
        <v>43.076999999999998</v>
      </c>
      <c r="G137" s="37"/>
      <c r="H137" s="43"/>
    </row>
    <row r="138" s="2" customFormat="1" ht="16.8" customHeight="1">
      <c r="A138" s="37"/>
      <c r="B138" s="43"/>
      <c r="C138" s="288" t="s">
        <v>292</v>
      </c>
      <c r="D138" s="288" t="s">
        <v>293</v>
      </c>
      <c r="E138" s="16" t="s">
        <v>272</v>
      </c>
      <c r="F138" s="289">
        <v>43.076999999999998</v>
      </c>
      <c r="G138" s="37"/>
      <c r="H138" s="43"/>
    </row>
    <row r="139" s="2" customFormat="1">
      <c r="A139" s="37"/>
      <c r="B139" s="43"/>
      <c r="C139" s="288" t="s">
        <v>297</v>
      </c>
      <c r="D139" s="288" t="s">
        <v>298</v>
      </c>
      <c r="E139" s="16" t="s">
        <v>272</v>
      </c>
      <c r="F139" s="289">
        <v>43.076999999999998</v>
      </c>
      <c r="G139" s="37"/>
      <c r="H139" s="43"/>
    </row>
    <row r="140" s="2" customFormat="1" ht="16.8" customHeight="1">
      <c r="A140" s="37"/>
      <c r="B140" s="43"/>
      <c r="C140" s="284" t="s">
        <v>198</v>
      </c>
      <c r="D140" s="285" t="s">
        <v>1</v>
      </c>
      <c r="E140" s="286" t="s">
        <v>1</v>
      </c>
      <c r="F140" s="287">
        <v>0.78300000000000003</v>
      </c>
      <c r="G140" s="37"/>
      <c r="H140" s="43"/>
    </row>
    <row r="141" s="2" customFormat="1" ht="16.8" customHeight="1">
      <c r="A141" s="37"/>
      <c r="B141" s="43"/>
      <c r="C141" s="288" t="s">
        <v>198</v>
      </c>
      <c r="D141" s="288" t="s">
        <v>286</v>
      </c>
      <c r="E141" s="16" t="s">
        <v>1</v>
      </c>
      <c r="F141" s="289">
        <v>0.78300000000000003</v>
      </c>
      <c r="G141" s="37"/>
      <c r="H141" s="43"/>
    </row>
    <row r="142" s="2" customFormat="1" ht="16.8" customHeight="1">
      <c r="A142" s="37"/>
      <c r="B142" s="43"/>
      <c r="C142" s="290" t="s">
        <v>786</v>
      </c>
      <c r="D142" s="37"/>
      <c r="E142" s="37"/>
      <c r="F142" s="37"/>
      <c r="G142" s="37"/>
      <c r="H142" s="43"/>
    </row>
    <row r="143" s="2" customFormat="1">
      <c r="A143" s="37"/>
      <c r="B143" s="43"/>
      <c r="C143" s="288" t="s">
        <v>282</v>
      </c>
      <c r="D143" s="288" t="s">
        <v>283</v>
      </c>
      <c r="E143" s="16" t="s">
        <v>272</v>
      </c>
      <c r="F143" s="289">
        <v>0.78300000000000003</v>
      </c>
      <c r="G143" s="37"/>
      <c r="H143" s="43"/>
    </row>
    <row r="144" s="2" customFormat="1">
      <c r="A144" s="37"/>
      <c r="B144" s="43"/>
      <c r="C144" s="288" t="s">
        <v>287</v>
      </c>
      <c r="D144" s="288" t="s">
        <v>288</v>
      </c>
      <c r="E144" s="16" t="s">
        <v>272</v>
      </c>
      <c r="F144" s="289">
        <v>0.78300000000000003</v>
      </c>
      <c r="G144" s="37"/>
      <c r="H144" s="43"/>
    </row>
    <row r="145" s="2" customFormat="1">
      <c r="A145" s="37"/>
      <c r="B145" s="43"/>
      <c r="C145" s="288" t="s">
        <v>594</v>
      </c>
      <c r="D145" s="288" t="s">
        <v>595</v>
      </c>
      <c r="E145" s="16" t="s">
        <v>317</v>
      </c>
      <c r="F145" s="289">
        <v>82.135000000000005</v>
      </c>
      <c r="G145" s="37"/>
      <c r="H145" s="43"/>
    </row>
    <row r="146" s="2" customFormat="1" ht="16.8" customHeight="1">
      <c r="A146" s="37"/>
      <c r="B146" s="43"/>
      <c r="C146" s="284" t="s">
        <v>168</v>
      </c>
      <c r="D146" s="285" t="s">
        <v>1</v>
      </c>
      <c r="E146" s="286" t="s">
        <v>1</v>
      </c>
      <c r="F146" s="287">
        <v>94.572999999999993</v>
      </c>
      <c r="G146" s="37"/>
      <c r="H146" s="43"/>
    </row>
    <row r="147" s="2" customFormat="1" ht="16.8" customHeight="1">
      <c r="A147" s="37"/>
      <c r="B147" s="43"/>
      <c r="C147" s="288" t="s">
        <v>168</v>
      </c>
      <c r="D147" s="288" t="s">
        <v>355</v>
      </c>
      <c r="E147" s="16" t="s">
        <v>1</v>
      </c>
      <c r="F147" s="289">
        <v>94.572999999999993</v>
      </c>
      <c r="G147" s="37"/>
      <c r="H147" s="43"/>
    </row>
    <row r="148" s="2" customFormat="1" ht="16.8" customHeight="1">
      <c r="A148" s="37"/>
      <c r="B148" s="43"/>
      <c r="C148" s="290" t="s">
        <v>786</v>
      </c>
      <c r="D148" s="37"/>
      <c r="E148" s="37"/>
      <c r="F148" s="37"/>
      <c r="G148" s="37"/>
      <c r="H148" s="43"/>
    </row>
    <row r="149" s="2" customFormat="1" ht="16.8" customHeight="1">
      <c r="A149" s="37"/>
      <c r="B149" s="43"/>
      <c r="C149" s="288" t="s">
        <v>351</v>
      </c>
      <c r="D149" s="288" t="s">
        <v>352</v>
      </c>
      <c r="E149" s="16" t="s">
        <v>244</v>
      </c>
      <c r="F149" s="289">
        <v>325.637</v>
      </c>
      <c r="G149" s="37"/>
      <c r="H149" s="43"/>
    </row>
    <row r="150" s="2" customFormat="1">
      <c r="A150" s="37"/>
      <c r="B150" s="43"/>
      <c r="C150" s="288" t="s">
        <v>270</v>
      </c>
      <c r="D150" s="288" t="s">
        <v>271</v>
      </c>
      <c r="E150" s="16" t="s">
        <v>272</v>
      </c>
      <c r="F150" s="289">
        <v>43.076999999999998</v>
      </c>
      <c r="G150" s="37"/>
      <c r="H150" s="43"/>
    </row>
    <row r="151" s="2" customFormat="1" ht="16.8" customHeight="1">
      <c r="A151" s="37"/>
      <c r="B151" s="43"/>
      <c r="C151" s="288" t="s">
        <v>346</v>
      </c>
      <c r="D151" s="288" t="s">
        <v>347</v>
      </c>
      <c r="E151" s="16" t="s">
        <v>244</v>
      </c>
      <c r="F151" s="289">
        <v>94.572999999999993</v>
      </c>
      <c r="G151" s="37"/>
      <c r="H151" s="43"/>
    </row>
    <row r="152" s="2" customFormat="1" ht="16.8" customHeight="1">
      <c r="A152" s="37"/>
      <c r="B152" s="43"/>
      <c r="C152" s="284" t="s">
        <v>213</v>
      </c>
      <c r="D152" s="285" t="s">
        <v>1</v>
      </c>
      <c r="E152" s="286" t="s">
        <v>1</v>
      </c>
      <c r="F152" s="287">
        <v>231.06399999999999</v>
      </c>
      <c r="G152" s="37"/>
      <c r="H152" s="43"/>
    </row>
    <row r="153" s="2" customFormat="1" ht="16.8" customHeight="1">
      <c r="A153" s="37"/>
      <c r="B153" s="43"/>
      <c r="C153" s="288" t="s">
        <v>213</v>
      </c>
      <c r="D153" s="288" t="s">
        <v>356</v>
      </c>
      <c r="E153" s="16" t="s">
        <v>1</v>
      </c>
      <c r="F153" s="289">
        <v>231.06399999999999</v>
      </c>
      <c r="G153" s="37"/>
      <c r="H153" s="43"/>
    </row>
    <row r="154" s="2" customFormat="1" ht="16.8" customHeight="1">
      <c r="A154" s="37"/>
      <c r="B154" s="43"/>
      <c r="C154" s="290" t="s">
        <v>786</v>
      </c>
      <c r="D154" s="37"/>
      <c r="E154" s="37"/>
      <c r="F154" s="37"/>
      <c r="G154" s="37"/>
      <c r="H154" s="43"/>
    </row>
    <row r="155" s="2" customFormat="1" ht="16.8" customHeight="1">
      <c r="A155" s="37"/>
      <c r="B155" s="43"/>
      <c r="C155" s="288" t="s">
        <v>351</v>
      </c>
      <c r="D155" s="288" t="s">
        <v>352</v>
      </c>
      <c r="E155" s="16" t="s">
        <v>244</v>
      </c>
      <c r="F155" s="289">
        <v>325.637</v>
      </c>
      <c r="G155" s="37"/>
      <c r="H155" s="43"/>
    </row>
    <row r="156" s="2" customFormat="1" ht="16.8" customHeight="1">
      <c r="A156" s="37"/>
      <c r="B156" s="43"/>
      <c r="C156" s="288" t="s">
        <v>340</v>
      </c>
      <c r="D156" s="288" t="s">
        <v>341</v>
      </c>
      <c r="E156" s="16" t="s">
        <v>244</v>
      </c>
      <c r="F156" s="289">
        <v>284.84800000000001</v>
      </c>
      <c r="G156" s="37"/>
      <c r="H156" s="43"/>
    </row>
    <row r="157" s="2" customFormat="1" ht="16.8" customHeight="1">
      <c r="A157" s="37"/>
      <c r="B157" s="43"/>
      <c r="C157" s="284" t="s">
        <v>224</v>
      </c>
      <c r="D157" s="285" t="s">
        <v>1</v>
      </c>
      <c r="E157" s="286" t="s">
        <v>1</v>
      </c>
      <c r="F157" s="287">
        <v>27.285</v>
      </c>
      <c r="G157" s="37"/>
      <c r="H157" s="43"/>
    </row>
    <row r="158" s="2" customFormat="1" ht="16.8" customHeight="1">
      <c r="A158" s="37"/>
      <c r="B158" s="43"/>
      <c r="C158" s="288" t="s">
        <v>224</v>
      </c>
      <c r="D158" s="288" t="s">
        <v>225</v>
      </c>
      <c r="E158" s="16" t="s">
        <v>1</v>
      </c>
      <c r="F158" s="289">
        <v>27.285</v>
      </c>
      <c r="G158" s="37"/>
      <c r="H158" s="43"/>
    </row>
    <row r="159" s="2" customFormat="1" ht="16.8" customHeight="1">
      <c r="A159" s="37"/>
      <c r="B159" s="43"/>
      <c r="C159" s="290" t="s">
        <v>786</v>
      </c>
      <c r="D159" s="37"/>
      <c r="E159" s="37"/>
      <c r="F159" s="37"/>
      <c r="G159" s="37"/>
      <c r="H159" s="43"/>
    </row>
    <row r="160" s="2" customFormat="1" ht="16.8" customHeight="1">
      <c r="A160" s="37"/>
      <c r="B160" s="43"/>
      <c r="C160" s="288" t="s">
        <v>254</v>
      </c>
      <c r="D160" s="288" t="s">
        <v>255</v>
      </c>
      <c r="E160" s="16" t="s">
        <v>244</v>
      </c>
      <c r="F160" s="289">
        <v>1079.2049999999999</v>
      </c>
      <c r="G160" s="37"/>
      <c r="H160" s="43"/>
    </row>
    <row r="161" s="2" customFormat="1" ht="16.8" customHeight="1">
      <c r="A161" s="37"/>
      <c r="B161" s="43"/>
      <c r="C161" s="288" t="s">
        <v>433</v>
      </c>
      <c r="D161" s="288" t="s">
        <v>434</v>
      </c>
      <c r="E161" s="16" t="s">
        <v>244</v>
      </c>
      <c r="F161" s="289">
        <v>27.285</v>
      </c>
      <c r="G161" s="37"/>
      <c r="H161" s="43"/>
    </row>
    <row r="162" s="2" customFormat="1" ht="16.8" customHeight="1">
      <c r="A162" s="37"/>
      <c r="B162" s="43"/>
      <c r="C162" s="288" t="s">
        <v>438</v>
      </c>
      <c r="D162" s="288" t="s">
        <v>439</v>
      </c>
      <c r="E162" s="16" t="s">
        <v>244</v>
      </c>
      <c r="F162" s="289">
        <v>27.285</v>
      </c>
      <c r="G162" s="37"/>
      <c r="H162" s="43"/>
    </row>
    <row r="163" s="2" customFormat="1" ht="16.8" customHeight="1">
      <c r="A163" s="37"/>
      <c r="B163" s="43"/>
      <c r="C163" s="288" t="s">
        <v>664</v>
      </c>
      <c r="D163" s="288" t="s">
        <v>665</v>
      </c>
      <c r="E163" s="16" t="s">
        <v>244</v>
      </c>
      <c r="F163" s="289">
        <v>112.84399999999999</v>
      </c>
      <c r="G163" s="37"/>
      <c r="H163" s="43"/>
    </row>
    <row r="164" s="2" customFormat="1" ht="16.8" customHeight="1">
      <c r="A164" s="37"/>
      <c r="B164" s="43"/>
      <c r="C164" s="284" t="s">
        <v>170</v>
      </c>
      <c r="D164" s="285" t="s">
        <v>1</v>
      </c>
      <c r="E164" s="286" t="s">
        <v>1</v>
      </c>
      <c r="F164" s="287">
        <v>5</v>
      </c>
      <c r="G164" s="37"/>
      <c r="H164" s="43"/>
    </row>
    <row r="165" s="2" customFormat="1" ht="16.8" customHeight="1">
      <c r="A165" s="37"/>
      <c r="B165" s="43"/>
      <c r="C165" s="288" t="s">
        <v>170</v>
      </c>
      <c r="D165" s="288" t="s">
        <v>448</v>
      </c>
      <c r="E165" s="16" t="s">
        <v>1</v>
      </c>
      <c r="F165" s="289">
        <v>5</v>
      </c>
      <c r="G165" s="37"/>
      <c r="H165" s="43"/>
    </row>
    <row r="166" s="2" customFormat="1" ht="16.8" customHeight="1">
      <c r="A166" s="37"/>
      <c r="B166" s="43"/>
      <c r="C166" s="290" t="s">
        <v>786</v>
      </c>
      <c r="D166" s="37"/>
      <c r="E166" s="37"/>
      <c r="F166" s="37"/>
      <c r="G166" s="37"/>
      <c r="H166" s="43"/>
    </row>
    <row r="167" s="2" customFormat="1" ht="16.8" customHeight="1">
      <c r="A167" s="37"/>
      <c r="B167" s="43"/>
      <c r="C167" s="288" t="s">
        <v>444</v>
      </c>
      <c r="D167" s="288" t="s">
        <v>445</v>
      </c>
      <c r="E167" s="16" t="s">
        <v>267</v>
      </c>
      <c r="F167" s="289">
        <v>5</v>
      </c>
      <c r="G167" s="37"/>
      <c r="H167" s="43"/>
    </row>
    <row r="168" s="2" customFormat="1" ht="16.8" customHeight="1">
      <c r="A168" s="37"/>
      <c r="B168" s="43"/>
      <c r="C168" s="288" t="s">
        <v>308</v>
      </c>
      <c r="D168" s="288" t="s">
        <v>309</v>
      </c>
      <c r="E168" s="16" t="s">
        <v>272</v>
      </c>
      <c r="F168" s="289">
        <v>0.48999999999999999</v>
      </c>
      <c r="G168" s="37"/>
      <c r="H168" s="43"/>
    </row>
    <row r="169" s="2" customFormat="1" ht="16.8" customHeight="1">
      <c r="A169" s="37"/>
      <c r="B169" s="43"/>
      <c r="C169" s="288" t="s">
        <v>334</v>
      </c>
      <c r="D169" s="288" t="s">
        <v>335</v>
      </c>
      <c r="E169" s="16" t="s">
        <v>272</v>
      </c>
      <c r="F169" s="289">
        <v>0.45000000000000001</v>
      </c>
      <c r="G169" s="37"/>
      <c r="H169" s="43"/>
    </row>
    <row r="170" s="2" customFormat="1" ht="16.8" customHeight="1">
      <c r="A170" s="37"/>
      <c r="B170" s="43"/>
      <c r="C170" s="288" t="s">
        <v>520</v>
      </c>
      <c r="D170" s="288" t="s">
        <v>521</v>
      </c>
      <c r="E170" s="16" t="s">
        <v>272</v>
      </c>
      <c r="F170" s="289">
        <v>0.19</v>
      </c>
      <c r="G170" s="37"/>
      <c r="H170" s="43"/>
    </row>
    <row r="171" s="2" customFormat="1" ht="16.8" customHeight="1">
      <c r="A171" s="37"/>
      <c r="B171" s="43"/>
      <c r="C171" s="284" t="s">
        <v>215</v>
      </c>
      <c r="D171" s="285" t="s">
        <v>1</v>
      </c>
      <c r="E171" s="286" t="s">
        <v>1</v>
      </c>
      <c r="F171" s="287">
        <v>284.84800000000001</v>
      </c>
      <c r="G171" s="37"/>
      <c r="H171" s="43"/>
    </row>
    <row r="172" s="2" customFormat="1" ht="16.8" customHeight="1">
      <c r="A172" s="37"/>
      <c r="B172" s="43"/>
      <c r="C172" s="288" t="s">
        <v>215</v>
      </c>
      <c r="D172" s="288" t="s">
        <v>344</v>
      </c>
      <c r="E172" s="16" t="s">
        <v>1</v>
      </c>
      <c r="F172" s="289">
        <v>284.84800000000001</v>
      </c>
      <c r="G172" s="37"/>
      <c r="H172" s="43"/>
    </row>
    <row r="173" s="2" customFormat="1" ht="16.8" customHeight="1">
      <c r="A173" s="37"/>
      <c r="B173" s="43"/>
      <c r="C173" s="290" t="s">
        <v>786</v>
      </c>
      <c r="D173" s="37"/>
      <c r="E173" s="37"/>
      <c r="F173" s="37"/>
      <c r="G173" s="37"/>
      <c r="H173" s="43"/>
    </row>
    <row r="174" s="2" customFormat="1" ht="16.8" customHeight="1">
      <c r="A174" s="37"/>
      <c r="B174" s="43"/>
      <c r="C174" s="288" t="s">
        <v>340</v>
      </c>
      <c r="D174" s="288" t="s">
        <v>341</v>
      </c>
      <c r="E174" s="16" t="s">
        <v>244</v>
      </c>
      <c r="F174" s="289">
        <v>284.84800000000001</v>
      </c>
      <c r="G174" s="37"/>
      <c r="H174" s="43"/>
    </row>
    <row r="175" s="2" customFormat="1" ht="16.8" customHeight="1">
      <c r="A175" s="37"/>
      <c r="B175" s="43"/>
      <c r="C175" s="288" t="s">
        <v>320</v>
      </c>
      <c r="D175" s="288" t="s">
        <v>321</v>
      </c>
      <c r="E175" s="16" t="s">
        <v>244</v>
      </c>
      <c r="F175" s="289">
        <v>379.42099999999999</v>
      </c>
      <c r="G175" s="37"/>
      <c r="H175" s="43"/>
    </row>
    <row r="176" s="2" customFormat="1" ht="16.8" customHeight="1">
      <c r="A176" s="37"/>
      <c r="B176" s="43"/>
      <c r="C176" s="284" t="s">
        <v>217</v>
      </c>
      <c r="D176" s="285" t="s">
        <v>1</v>
      </c>
      <c r="E176" s="286" t="s">
        <v>1</v>
      </c>
      <c r="F176" s="287">
        <v>94.572999999999993</v>
      </c>
      <c r="G176" s="37"/>
      <c r="H176" s="43"/>
    </row>
    <row r="177" s="2" customFormat="1" ht="16.8" customHeight="1">
      <c r="A177" s="37"/>
      <c r="B177" s="43"/>
      <c r="C177" s="288" t="s">
        <v>217</v>
      </c>
      <c r="D177" s="288" t="s">
        <v>168</v>
      </c>
      <c r="E177" s="16" t="s">
        <v>1</v>
      </c>
      <c r="F177" s="289">
        <v>94.572999999999993</v>
      </c>
      <c r="G177" s="37"/>
      <c r="H177" s="43"/>
    </row>
    <row r="178" s="2" customFormat="1" ht="16.8" customHeight="1">
      <c r="A178" s="37"/>
      <c r="B178" s="43"/>
      <c r="C178" s="290" t="s">
        <v>786</v>
      </c>
      <c r="D178" s="37"/>
      <c r="E178" s="37"/>
      <c r="F178" s="37"/>
      <c r="G178" s="37"/>
      <c r="H178" s="43"/>
    </row>
    <row r="179" s="2" customFormat="1" ht="16.8" customHeight="1">
      <c r="A179" s="37"/>
      <c r="B179" s="43"/>
      <c r="C179" s="288" t="s">
        <v>346</v>
      </c>
      <c r="D179" s="288" t="s">
        <v>347</v>
      </c>
      <c r="E179" s="16" t="s">
        <v>244</v>
      </c>
      <c r="F179" s="289">
        <v>94.572999999999993</v>
      </c>
      <c r="G179" s="37"/>
      <c r="H179" s="43"/>
    </row>
    <row r="180" s="2" customFormat="1" ht="16.8" customHeight="1">
      <c r="A180" s="37"/>
      <c r="B180" s="43"/>
      <c r="C180" s="288" t="s">
        <v>320</v>
      </c>
      <c r="D180" s="288" t="s">
        <v>321</v>
      </c>
      <c r="E180" s="16" t="s">
        <v>244</v>
      </c>
      <c r="F180" s="289">
        <v>379.42099999999999</v>
      </c>
      <c r="G180" s="37"/>
      <c r="H180" s="43"/>
    </row>
    <row r="181" s="2" customFormat="1" ht="16.8" customHeight="1">
      <c r="A181" s="37"/>
      <c r="B181" s="43"/>
      <c r="C181" s="284" t="s">
        <v>226</v>
      </c>
      <c r="D181" s="285" t="s">
        <v>1</v>
      </c>
      <c r="E181" s="286" t="s">
        <v>1</v>
      </c>
      <c r="F181" s="287">
        <v>10</v>
      </c>
      <c r="G181" s="37"/>
      <c r="H181" s="43"/>
    </row>
    <row r="182" s="2" customFormat="1" ht="16.8" customHeight="1">
      <c r="A182" s="37"/>
      <c r="B182" s="43"/>
      <c r="C182" s="288" t="s">
        <v>226</v>
      </c>
      <c r="D182" s="288" t="s">
        <v>227</v>
      </c>
      <c r="E182" s="16" t="s">
        <v>1</v>
      </c>
      <c r="F182" s="289">
        <v>10</v>
      </c>
      <c r="G182" s="37"/>
      <c r="H182" s="43"/>
    </row>
    <row r="183" s="2" customFormat="1" ht="16.8" customHeight="1">
      <c r="A183" s="37"/>
      <c r="B183" s="43"/>
      <c r="C183" s="290" t="s">
        <v>786</v>
      </c>
      <c r="D183" s="37"/>
      <c r="E183" s="37"/>
      <c r="F183" s="37"/>
      <c r="G183" s="37"/>
      <c r="H183" s="43"/>
    </row>
    <row r="184" s="2" customFormat="1" ht="16.8" customHeight="1">
      <c r="A184" s="37"/>
      <c r="B184" s="43"/>
      <c r="C184" s="288" t="s">
        <v>679</v>
      </c>
      <c r="D184" s="288" t="s">
        <v>680</v>
      </c>
      <c r="E184" s="16" t="s">
        <v>267</v>
      </c>
      <c r="F184" s="289">
        <v>10</v>
      </c>
      <c r="G184" s="37"/>
      <c r="H184" s="43"/>
    </row>
    <row r="185" s="2" customFormat="1" ht="16.8" customHeight="1">
      <c r="A185" s="37"/>
      <c r="B185" s="43"/>
      <c r="C185" s="288" t="s">
        <v>684</v>
      </c>
      <c r="D185" s="288" t="s">
        <v>685</v>
      </c>
      <c r="E185" s="16" t="s">
        <v>267</v>
      </c>
      <c r="F185" s="289">
        <v>10</v>
      </c>
      <c r="G185" s="37"/>
      <c r="H185" s="43"/>
    </row>
    <row r="186" s="2" customFormat="1" ht="16.8" customHeight="1">
      <c r="A186" s="37"/>
      <c r="B186" s="43"/>
      <c r="C186" s="288" t="s">
        <v>689</v>
      </c>
      <c r="D186" s="288" t="s">
        <v>690</v>
      </c>
      <c r="E186" s="16" t="s">
        <v>267</v>
      </c>
      <c r="F186" s="289">
        <v>10</v>
      </c>
      <c r="G186" s="37"/>
      <c r="H186" s="43"/>
    </row>
    <row r="187" s="2" customFormat="1" ht="16.8" customHeight="1">
      <c r="A187" s="37"/>
      <c r="B187" s="43"/>
      <c r="C187" s="284" t="s">
        <v>220</v>
      </c>
      <c r="D187" s="285" t="s">
        <v>1</v>
      </c>
      <c r="E187" s="286" t="s">
        <v>1</v>
      </c>
      <c r="F187" s="287">
        <v>245.97800000000001</v>
      </c>
      <c r="G187" s="37"/>
      <c r="H187" s="43"/>
    </row>
    <row r="188" s="2" customFormat="1" ht="16.8" customHeight="1">
      <c r="A188" s="37"/>
      <c r="B188" s="43"/>
      <c r="C188" s="288" t="s">
        <v>220</v>
      </c>
      <c r="D188" s="288" t="s">
        <v>618</v>
      </c>
      <c r="E188" s="16" t="s">
        <v>1</v>
      </c>
      <c r="F188" s="289">
        <v>245.97800000000001</v>
      </c>
      <c r="G188" s="37"/>
      <c r="H188" s="43"/>
    </row>
    <row r="189" s="2" customFormat="1" ht="16.8" customHeight="1">
      <c r="A189" s="37"/>
      <c r="B189" s="43"/>
      <c r="C189" s="290" t="s">
        <v>786</v>
      </c>
      <c r="D189" s="37"/>
      <c r="E189" s="37"/>
      <c r="F189" s="37"/>
      <c r="G189" s="37"/>
      <c r="H189" s="43"/>
    </row>
    <row r="190" s="2" customFormat="1" ht="16.8" customHeight="1">
      <c r="A190" s="37"/>
      <c r="B190" s="43"/>
      <c r="C190" s="288" t="s">
        <v>614</v>
      </c>
      <c r="D190" s="288" t="s">
        <v>615</v>
      </c>
      <c r="E190" s="16" t="s">
        <v>317</v>
      </c>
      <c r="F190" s="289">
        <v>351.74000000000001</v>
      </c>
      <c r="G190" s="37"/>
      <c r="H190" s="43"/>
    </row>
    <row r="191" s="2" customFormat="1" ht="16.8" customHeight="1">
      <c r="A191" s="37"/>
      <c r="B191" s="43"/>
      <c r="C191" s="288" t="s">
        <v>620</v>
      </c>
      <c r="D191" s="288" t="s">
        <v>621</v>
      </c>
      <c r="E191" s="16" t="s">
        <v>317</v>
      </c>
      <c r="F191" s="289">
        <v>1549.576</v>
      </c>
      <c r="G191" s="37"/>
      <c r="H191" s="43"/>
    </row>
    <row r="192" s="2" customFormat="1" ht="16.8" customHeight="1">
      <c r="A192" s="37"/>
      <c r="B192" s="43"/>
      <c r="C192" s="284" t="s">
        <v>200</v>
      </c>
      <c r="D192" s="285" t="s">
        <v>1</v>
      </c>
      <c r="E192" s="286" t="s">
        <v>1</v>
      </c>
      <c r="F192" s="287">
        <v>36.962000000000003</v>
      </c>
      <c r="G192" s="37"/>
      <c r="H192" s="43"/>
    </row>
    <row r="193" s="2" customFormat="1" ht="16.8" customHeight="1">
      <c r="A193" s="37"/>
      <c r="B193" s="43"/>
      <c r="C193" s="288" t="s">
        <v>200</v>
      </c>
      <c r="D193" s="288" t="s">
        <v>629</v>
      </c>
      <c r="E193" s="16" t="s">
        <v>1</v>
      </c>
      <c r="F193" s="289">
        <v>36.962000000000003</v>
      </c>
      <c r="G193" s="37"/>
      <c r="H193" s="43"/>
    </row>
    <row r="194" s="2" customFormat="1" ht="16.8" customHeight="1">
      <c r="A194" s="37"/>
      <c r="B194" s="43"/>
      <c r="C194" s="290" t="s">
        <v>786</v>
      </c>
      <c r="D194" s="37"/>
      <c r="E194" s="37"/>
      <c r="F194" s="37"/>
      <c r="G194" s="37"/>
      <c r="H194" s="43"/>
    </row>
    <row r="195" s="2" customFormat="1" ht="16.8" customHeight="1">
      <c r="A195" s="37"/>
      <c r="B195" s="43"/>
      <c r="C195" s="288" t="s">
        <v>625</v>
      </c>
      <c r="D195" s="288" t="s">
        <v>626</v>
      </c>
      <c r="E195" s="16" t="s">
        <v>317</v>
      </c>
      <c r="F195" s="289">
        <v>36.962000000000003</v>
      </c>
      <c r="G195" s="37"/>
      <c r="H195" s="43"/>
    </row>
    <row r="196" s="2" customFormat="1" ht="16.8" customHeight="1">
      <c r="A196" s="37"/>
      <c r="B196" s="43"/>
      <c r="C196" s="288" t="s">
        <v>614</v>
      </c>
      <c r="D196" s="288" t="s">
        <v>615</v>
      </c>
      <c r="E196" s="16" t="s">
        <v>317</v>
      </c>
      <c r="F196" s="289">
        <v>351.74000000000001</v>
      </c>
      <c r="G196" s="37"/>
      <c r="H196" s="43"/>
    </row>
    <row r="197" s="2" customFormat="1" ht="16.8" customHeight="1">
      <c r="A197" s="37"/>
      <c r="B197" s="43"/>
      <c r="C197" s="284" t="s">
        <v>222</v>
      </c>
      <c r="D197" s="285" t="s">
        <v>1</v>
      </c>
      <c r="E197" s="286" t="s">
        <v>1</v>
      </c>
      <c r="F197" s="287">
        <v>80.804000000000002</v>
      </c>
      <c r="G197" s="37"/>
      <c r="H197" s="43"/>
    </row>
    <row r="198" s="2" customFormat="1" ht="16.8" customHeight="1">
      <c r="A198" s="37"/>
      <c r="B198" s="43"/>
      <c r="C198" s="288" t="s">
        <v>222</v>
      </c>
      <c r="D198" s="288" t="s">
        <v>223</v>
      </c>
      <c r="E198" s="16" t="s">
        <v>1</v>
      </c>
      <c r="F198" s="289">
        <v>80.804000000000002</v>
      </c>
      <c r="G198" s="37"/>
      <c r="H198" s="43"/>
    </row>
    <row r="199" s="2" customFormat="1" ht="16.8" customHeight="1">
      <c r="A199" s="37"/>
      <c r="B199" s="43"/>
      <c r="C199" s="290" t="s">
        <v>786</v>
      </c>
      <c r="D199" s="37"/>
      <c r="E199" s="37"/>
      <c r="F199" s="37"/>
      <c r="G199" s="37"/>
      <c r="H199" s="43"/>
    </row>
    <row r="200" s="2" customFormat="1" ht="16.8" customHeight="1">
      <c r="A200" s="37"/>
      <c r="B200" s="43"/>
      <c r="C200" s="288" t="s">
        <v>603</v>
      </c>
      <c r="D200" s="288" t="s">
        <v>604</v>
      </c>
      <c r="E200" s="16" t="s">
        <v>317</v>
      </c>
      <c r="F200" s="289">
        <v>80.804000000000002</v>
      </c>
      <c r="G200" s="37"/>
      <c r="H200" s="43"/>
    </row>
    <row r="201" s="2" customFormat="1">
      <c r="A201" s="37"/>
      <c r="B201" s="43"/>
      <c r="C201" s="288" t="s">
        <v>594</v>
      </c>
      <c r="D201" s="288" t="s">
        <v>595</v>
      </c>
      <c r="E201" s="16" t="s">
        <v>317</v>
      </c>
      <c r="F201" s="289">
        <v>82.135000000000005</v>
      </c>
      <c r="G201" s="37"/>
      <c r="H201" s="43"/>
    </row>
    <row r="202" s="2" customFormat="1" ht="16.8" customHeight="1">
      <c r="A202" s="37"/>
      <c r="B202" s="43"/>
      <c r="C202" s="288" t="s">
        <v>608</v>
      </c>
      <c r="D202" s="288" t="s">
        <v>609</v>
      </c>
      <c r="E202" s="16" t="s">
        <v>317</v>
      </c>
      <c r="F202" s="289">
        <v>808.03999999999996</v>
      </c>
      <c r="G202" s="37"/>
      <c r="H202" s="43"/>
    </row>
    <row r="203" s="2" customFormat="1" ht="16.8" customHeight="1">
      <c r="A203" s="37"/>
      <c r="B203" s="43"/>
      <c r="C203" s="284" t="s">
        <v>218</v>
      </c>
      <c r="D203" s="285" t="s">
        <v>1</v>
      </c>
      <c r="E203" s="286" t="s">
        <v>1</v>
      </c>
      <c r="F203" s="287">
        <v>105.762</v>
      </c>
      <c r="G203" s="37"/>
      <c r="H203" s="43"/>
    </row>
    <row r="204" s="2" customFormat="1" ht="16.8" customHeight="1">
      <c r="A204" s="37"/>
      <c r="B204" s="43"/>
      <c r="C204" s="288" t="s">
        <v>218</v>
      </c>
      <c r="D204" s="288" t="s">
        <v>219</v>
      </c>
      <c r="E204" s="16" t="s">
        <v>1</v>
      </c>
      <c r="F204" s="289">
        <v>105.762</v>
      </c>
      <c r="G204" s="37"/>
      <c r="H204" s="43"/>
    </row>
    <row r="205" s="2" customFormat="1" ht="16.8" customHeight="1">
      <c r="A205" s="37"/>
      <c r="B205" s="43"/>
      <c r="C205" s="290" t="s">
        <v>786</v>
      </c>
      <c r="D205" s="37"/>
      <c r="E205" s="37"/>
      <c r="F205" s="37"/>
      <c r="G205" s="37"/>
      <c r="H205" s="43"/>
    </row>
    <row r="206" s="2" customFormat="1" ht="16.8" customHeight="1">
      <c r="A206" s="37"/>
      <c r="B206" s="43"/>
      <c r="C206" s="288" t="s">
        <v>614</v>
      </c>
      <c r="D206" s="288" t="s">
        <v>615</v>
      </c>
      <c r="E206" s="16" t="s">
        <v>317</v>
      </c>
      <c r="F206" s="289">
        <v>351.74000000000001</v>
      </c>
      <c r="G206" s="37"/>
      <c r="H206" s="43"/>
    </row>
    <row r="207" s="2" customFormat="1">
      <c r="A207" s="37"/>
      <c r="B207" s="43"/>
      <c r="C207" s="288" t="s">
        <v>599</v>
      </c>
      <c r="D207" s="288" t="s">
        <v>600</v>
      </c>
      <c r="E207" s="16" t="s">
        <v>317</v>
      </c>
      <c r="F207" s="289">
        <v>105.762</v>
      </c>
      <c r="G207" s="37"/>
      <c r="H207" s="43"/>
    </row>
    <row r="208" s="2" customFormat="1" ht="16.8" customHeight="1">
      <c r="A208" s="37"/>
      <c r="B208" s="43"/>
      <c r="C208" s="288" t="s">
        <v>620</v>
      </c>
      <c r="D208" s="288" t="s">
        <v>621</v>
      </c>
      <c r="E208" s="16" t="s">
        <v>317</v>
      </c>
      <c r="F208" s="289">
        <v>1549.576</v>
      </c>
      <c r="G208" s="37"/>
      <c r="H208" s="43"/>
    </row>
    <row r="209" s="2" customFormat="1" ht="16.8" customHeight="1">
      <c r="A209" s="37"/>
      <c r="B209" s="43"/>
      <c r="C209" s="284" t="s">
        <v>179</v>
      </c>
      <c r="D209" s="285" t="s">
        <v>1</v>
      </c>
      <c r="E209" s="286" t="s">
        <v>1</v>
      </c>
      <c r="F209" s="287">
        <v>2</v>
      </c>
      <c r="G209" s="37"/>
      <c r="H209" s="43"/>
    </row>
    <row r="210" s="2" customFormat="1" ht="16.8" customHeight="1">
      <c r="A210" s="37"/>
      <c r="B210" s="43"/>
      <c r="C210" s="288" t="s">
        <v>179</v>
      </c>
      <c r="D210" s="288" t="s">
        <v>89</v>
      </c>
      <c r="E210" s="16" t="s">
        <v>1</v>
      </c>
      <c r="F210" s="289">
        <v>2</v>
      </c>
      <c r="G210" s="37"/>
      <c r="H210" s="43"/>
    </row>
    <row r="211" s="2" customFormat="1" ht="16.8" customHeight="1">
      <c r="A211" s="37"/>
      <c r="B211" s="43"/>
      <c r="C211" s="290" t="s">
        <v>786</v>
      </c>
      <c r="D211" s="37"/>
      <c r="E211" s="37"/>
      <c r="F211" s="37"/>
      <c r="G211" s="37"/>
      <c r="H211" s="43"/>
    </row>
    <row r="212" s="2" customFormat="1" ht="16.8" customHeight="1">
      <c r="A212" s="37"/>
      <c r="B212" s="43"/>
      <c r="C212" s="288" t="s">
        <v>471</v>
      </c>
      <c r="D212" s="288" t="s">
        <v>472</v>
      </c>
      <c r="E212" s="16" t="s">
        <v>133</v>
      </c>
      <c r="F212" s="289">
        <v>2</v>
      </c>
      <c r="G212" s="37"/>
      <c r="H212" s="43"/>
    </row>
    <row r="213" s="2" customFormat="1">
      <c r="A213" s="37"/>
      <c r="B213" s="43"/>
      <c r="C213" s="288" t="s">
        <v>277</v>
      </c>
      <c r="D213" s="288" t="s">
        <v>278</v>
      </c>
      <c r="E213" s="16" t="s">
        <v>272</v>
      </c>
      <c r="F213" s="289">
        <v>5.7599999999999998</v>
      </c>
      <c r="G213" s="37"/>
      <c r="H213" s="43"/>
    </row>
    <row r="214" s="2" customFormat="1" ht="16.8" customHeight="1">
      <c r="A214" s="37"/>
      <c r="B214" s="43"/>
      <c r="C214" s="288" t="s">
        <v>302</v>
      </c>
      <c r="D214" s="288" t="s">
        <v>303</v>
      </c>
      <c r="E214" s="16" t="s">
        <v>272</v>
      </c>
      <c r="F214" s="289">
        <v>4.9770000000000003</v>
      </c>
      <c r="G214" s="37"/>
      <c r="H214" s="43"/>
    </row>
    <row r="215" s="2" customFormat="1" ht="16.8" customHeight="1">
      <c r="A215" s="37"/>
      <c r="B215" s="43"/>
      <c r="C215" s="288" t="s">
        <v>480</v>
      </c>
      <c r="D215" s="288" t="s">
        <v>481</v>
      </c>
      <c r="E215" s="16" t="s">
        <v>133</v>
      </c>
      <c r="F215" s="289">
        <v>2</v>
      </c>
      <c r="G215" s="37"/>
      <c r="H215" s="43"/>
    </row>
    <row r="216" s="2" customFormat="1" ht="16.8" customHeight="1">
      <c r="A216" s="37"/>
      <c r="B216" s="43"/>
      <c r="C216" s="288" t="s">
        <v>489</v>
      </c>
      <c r="D216" s="288" t="s">
        <v>490</v>
      </c>
      <c r="E216" s="16" t="s">
        <v>133</v>
      </c>
      <c r="F216" s="289">
        <v>2</v>
      </c>
      <c r="G216" s="37"/>
      <c r="H216" s="43"/>
    </row>
    <row r="217" s="2" customFormat="1" ht="16.8" customHeight="1">
      <c r="A217" s="37"/>
      <c r="B217" s="43"/>
      <c r="C217" s="288" t="s">
        <v>503</v>
      </c>
      <c r="D217" s="288" t="s">
        <v>504</v>
      </c>
      <c r="E217" s="16" t="s">
        <v>133</v>
      </c>
      <c r="F217" s="289">
        <v>2</v>
      </c>
      <c r="G217" s="37"/>
      <c r="H217" s="43"/>
    </row>
    <row r="218" s="2" customFormat="1" ht="16.8" customHeight="1">
      <c r="A218" s="37"/>
      <c r="B218" s="43"/>
      <c r="C218" s="288" t="s">
        <v>455</v>
      </c>
      <c r="D218" s="288" t="s">
        <v>456</v>
      </c>
      <c r="E218" s="16" t="s">
        <v>133</v>
      </c>
      <c r="F218" s="289">
        <v>2</v>
      </c>
      <c r="G218" s="37"/>
      <c r="H218" s="43"/>
    </row>
    <row r="219" s="2" customFormat="1" ht="16.8" customHeight="1">
      <c r="A219" s="37"/>
      <c r="B219" s="43"/>
      <c r="C219" s="288" t="s">
        <v>459</v>
      </c>
      <c r="D219" s="288" t="s">
        <v>460</v>
      </c>
      <c r="E219" s="16" t="s">
        <v>133</v>
      </c>
      <c r="F219" s="289">
        <v>6</v>
      </c>
      <c r="G219" s="37"/>
      <c r="H219" s="43"/>
    </row>
    <row r="220" s="2" customFormat="1" ht="16.8" customHeight="1">
      <c r="A220" s="37"/>
      <c r="B220" s="43"/>
      <c r="C220" s="288" t="s">
        <v>485</v>
      </c>
      <c r="D220" s="288" t="s">
        <v>486</v>
      </c>
      <c r="E220" s="16" t="s">
        <v>133</v>
      </c>
      <c r="F220" s="289">
        <v>2</v>
      </c>
      <c r="G220" s="37"/>
      <c r="H220" s="43"/>
    </row>
    <row r="221" s="2" customFormat="1" ht="16.8" customHeight="1">
      <c r="A221" s="37"/>
      <c r="B221" s="43"/>
      <c r="C221" s="288" t="s">
        <v>511</v>
      </c>
      <c r="D221" s="288" t="s">
        <v>512</v>
      </c>
      <c r="E221" s="16" t="s">
        <v>133</v>
      </c>
      <c r="F221" s="289">
        <v>2</v>
      </c>
      <c r="G221" s="37"/>
      <c r="H221" s="43"/>
    </row>
    <row r="222" s="2" customFormat="1" ht="16.8" customHeight="1">
      <c r="A222" s="37"/>
      <c r="B222" s="43"/>
      <c r="C222" s="288" t="s">
        <v>507</v>
      </c>
      <c r="D222" s="288" t="s">
        <v>508</v>
      </c>
      <c r="E222" s="16" t="s">
        <v>133</v>
      </c>
      <c r="F222" s="289">
        <v>2</v>
      </c>
      <c r="G222" s="37"/>
      <c r="H222" s="43"/>
    </row>
    <row r="223" s="2" customFormat="1" ht="16.8" customHeight="1">
      <c r="A223" s="37"/>
      <c r="B223" s="43"/>
      <c r="C223" s="288" t="s">
        <v>494</v>
      </c>
      <c r="D223" s="288" t="s">
        <v>495</v>
      </c>
      <c r="E223" s="16" t="s">
        <v>133</v>
      </c>
      <c r="F223" s="289">
        <v>2</v>
      </c>
      <c r="G223" s="37"/>
      <c r="H223" s="43"/>
    </row>
    <row r="224" s="2" customFormat="1" ht="16.8" customHeight="1">
      <c r="A224" s="37"/>
      <c r="B224" s="43"/>
      <c r="C224" s="288" t="s">
        <v>476</v>
      </c>
      <c r="D224" s="288" t="s">
        <v>477</v>
      </c>
      <c r="E224" s="16" t="s">
        <v>133</v>
      </c>
      <c r="F224" s="289">
        <v>2</v>
      </c>
      <c r="G224" s="37"/>
      <c r="H224" s="43"/>
    </row>
    <row r="225" s="2" customFormat="1" ht="16.8" customHeight="1">
      <c r="A225" s="37"/>
      <c r="B225" s="43"/>
      <c r="C225" s="284" t="s">
        <v>206</v>
      </c>
      <c r="D225" s="285" t="s">
        <v>1</v>
      </c>
      <c r="E225" s="286" t="s">
        <v>1</v>
      </c>
      <c r="F225" s="287">
        <v>2</v>
      </c>
      <c r="G225" s="37"/>
      <c r="H225" s="43"/>
    </row>
    <row r="226" s="2" customFormat="1" ht="16.8" customHeight="1">
      <c r="A226" s="37"/>
      <c r="B226" s="43"/>
      <c r="C226" s="288" t="s">
        <v>206</v>
      </c>
      <c r="D226" s="288" t="s">
        <v>89</v>
      </c>
      <c r="E226" s="16" t="s">
        <v>1</v>
      </c>
      <c r="F226" s="289">
        <v>2</v>
      </c>
      <c r="G226" s="37"/>
      <c r="H226" s="43"/>
    </row>
    <row r="227" s="2" customFormat="1" ht="16.8" customHeight="1">
      <c r="A227" s="37"/>
      <c r="B227" s="43"/>
      <c r="C227" s="290" t="s">
        <v>786</v>
      </c>
      <c r="D227" s="37"/>
      <c r="E227" s="37"/>
      <c r="F227" s="37"/>
      <c r="G227" s="37"/>
      <c r="H227" s="43"/>
    </row>
    <row r="228" s="2" customFormat="1" ht="16.8" customHeight="1">
      <c r="A228" s="37"/>
      <c r="B228" s="43"/>
      <c r="C228" s="288" t="s">
        <v>515</v>
      </c>
      <c r="D228" s="288" t="s">
        <v>516</v>
      </c>
      <c r="E228" s="16" t="s">
        <v>133</v>
      </c>
      <c r="F228" s="289">
        <v>2</v>
      </c>
      <c r="G228" s="37"/>
      <c r="H228" s="43"/>
    </row>
    <row r="229" s="2" customFormat="1" ht="16.8" customHeight="1">
      <c r="A229" s="37"/>
      <c r="B229" s="43"/>
      <c r="C229" s="288" t="s">
        <v>464</v>
      </c>
      <c r="D229" s="288" t="s">
        <v>465</v>
      </c>
      <c r="E229" s="16" t="s">
        <v>272</v>
      </c>
      <c r="F229" s="289">
        <v>1.792</v>
      </c>
      <c r="G229" s="37"/>
      <c r="H229" s="43"/>
    </row>
    <row r="230" s="2" customFormat="1" ht="16.8" customHeight="1">
      <c r="A230" s="37"/>
      <c r="B230" s="43"/>
      <c r="C230" s="284" t="s">
        <v>468</v>
      </c>
      <c r="D230" s="285" t="s">
        <v>1</v>
      </c>
      <c r="E230" s="286" t="s">
        <v>1</v>
      </c>
      <c r="F230" s="287">
        <v>1.792</v>
      </c>
      <c r="G230" s="37"/>
      <c r="H230" s="43"/>
    </row>
    <row r="231" s="2" customFormat="1" ht="16.8" customHeight="1">
      <c r="A231" s="37"/>
      <c r="B231" s="43"/>
      <c r="C231" s="288" t="s">
        <v>468</v>
      </c>
      <c r="D231" s="288" t="s">
        <v>469</v>
      </c>
      <c r="E231" s="16" t="s">
        <v>1</v>
      </c>
      <c r="F231" s="289">
        <v>1.792</v>
      </c>
      <c r="G231" s="37"/>
      <c r="H231" s="43"/>
    </row>
    <row r="232" s="2" customFormat="1" ht="16.8" customHeight="1">
      <c r="A232" s="37"/>
      <c r="B232" s="43"/>
      <c r="C232" s="284" t="s">
        <v>194</v>
      </c>
      <c r="D232" s="285" t="s">
        <v>1</v>
      </c>
      <c r="E232" s="286" t="s">
        <v>1</v>
      </c>
      <c r="F232" s="287">
        <v>5.7599999999999998</v>
      </c>
      <c r="G232" s="37"/>
      <c r="H232" s="43"/>
    </row>
    <row r="233" s="2" customFormat="1" ht="16.8" customHeight="1">
      <c r="A233" s="37"/>
      <c r="B233" s="43"/>
      <c r="C233" s="288" t="s">
        <v>194</v>
      </c>
      <c r="D233" s="288" t="s">
        <v>281</v>
      </c>
      <c r="E233" s="16" t="s">
        <v>1</v>
      </c>
      <c r="F233" s="289">
        <v>5.7599999999999998</v>
      </c>
      <c r="G233" s="37"/>
      <c r="H233" s="43"/>
    </row>
    <row r="234" s="2" customFormat="1" ht="16.8" customHeight="1">
      <c r="A234" s="37"/>
      <c r="B234" s="43"/>
      <c r="C234" s="290" t="s">
        <v>786</v>
      </c>
      <c r="D234" s="37"/>
      <c r="E234" s="37"/>
      <c r="F234" s="37"/>
      <c r="G234" s="37"/>
      <c r="H234" s="43"/>
    </row>
    <row r="235" s="2" customFormat="1">
      <c r="A235" s="37"/>
      <c r="B235" s="43"/>
      <c r="C235" s="288" t="s">
        <v>277</v>
      </c>
      <c r="D235" s="288" t="s">
        <v>278</v>
      </c>
      <c r="E235" s="16" t="s">
        <v>272</v>
      </c>
      <c r="F235" s="289">
        <v>5.7599999999999998</v>
      </c>
      <c r="G235" s="37"/>
      <c r="H235" s="43"/>
    </row>
    <row r="236" s="2" customFormat="1">
      <c r="A236" s="37"/>
      <c r="B236" s="43"/>
      <c r="C236" s="288" t="s">
        <v>282</v>
      </c>
      <c r="D236" s="288" t="s">
        <v>283</v>
      </c>
      <c r="E236" s="16" t="s">
        <v>272</v>
      </c>
      <c r="F236" s="289">
        <v>0.78300000000000003</v>
      </c>
      <c r="G236" s="37"/>
      <c r="H236" s="43"/>
    </row>
    <row r="237" s="2" customFormat="1" ht="16.8" customHeight="1">
      <c r="A237" s="37"/>
      <c r="B237" s="43"/>
      <c r="C237" s="288" t="s">
        <v>302</v>
      </c>
      <c r="D237" s="288" t="s">
        <v>303</v>
      </c>
      <c r="E237" s="16" t="s">
        <v>272</v>
      </c>
      <c r="F237" s="289">
        <v>4.9770000000000003</v>
      </c>
      <c r="G237" s="37"/>
      <c r="H237" s="43"/>
    </row>
    <row r="238" s="2" customFormat="1" ht="16.8" customHeight="1">
      <c r="A238" s="37"/>
      <c r="B238" s="43"/>
      <c r="C238" s="284" t="s">
        <v>196</v>
      </c>
      <c r="D238" s="285" t="s">
        <v>1</v>
      </c>
      <c r="E238" s="286" t="s">
        <v>1</v>
      </c>
      <c r="F238" s="287">
        <v>4.9770000000000003</v>
      </c>
      <c r="G238" s="37"/>
      <c r="H238" s="43"/>
    </row>
    <row r="239" s="2" customFormat="1" ht="16.8" customHeight="1">
      <c r="A239" s="37"/>
      <c r="B239" s="43"/>
      <c r="C239" s="288" t="s">
        <v>196</v>
      </c>
      <c r="D239" s="288" t="s">
        <v>306</v>
      </c>
      <c r="E239" s="16" t="s">
        <v>1</v>
      </c>
      <c r="F239" s="289">
        <v>4.9770000000000003</v>
      </c>
      <c r="G239" s="37"/>
      <c r="H239" s="43"/>
    </row>
    <row r="240" s="2" customFormat="1" ht="16.8" customHeight="1">
      <c r="A240" s="37"/>
      <c r="B240" s="43"/>
      <c r="C240" s="290" t="s">
        <v>786</v>
      </c>
      <c r="D240" s="37"/>
      <c r="E240" s="37"/>
      <c r="F240" s="37"/>
      <c r="G240" s="37"/>
      <c r="H240" s="43"/>
    </row>
    <row r="241" s="2" customFormat="1" ht="16.8" customHeight="1">
      <c r="A241" s="37"/>
      <c r="B241" s="43"/>
      <c r="C241" s="288" t="s">
        <v>302</v>
      </c>
      <c r="D241" s="288" t="s">
        <v>303</v>
      </c>
      <c r="E241" s="16" t="s">
        <v>272</v>
      </c>
      <c r="F241" s="289">
        <v>4.9770000000000003</v>
      </c>
      <c r="G241" s="37"/>
      <c r="H241" s="43"/>
    </row>
    <row r="242" s="2" customFormat="1">
      <c r="A242" s="37"/>
      <c r="B242" s="43"/>
      <c r="C242" s="288" t="s">
        <v>282</v>
      </c>
      <c r="D242" s="288" t="s">
        <v>283</v>
      </c>
      <c r="E242" s="16" t="s">
        <v>272</v>
      </c>
      <c r="F242" s="289">
        <v>0.78300000000000003</v>
      </c>
      <c r="G242" s="37"/>
      <c r="H242" s="43"/>
    </row>
    <row r="243" s="2" customFormat="1" ht="26.4" customHeight="1">
      <c r="A243" s="37"/>
      <c r="B243" s="43"/>
      <c r="C243" s="283" t="s">
        <v>788</v>
      </c>
      <c r="D243" s="283" t="s">
        <v>94</v>
      </c>
      <c r="E243" s="37"/>
      <c r="F243" s="37"/>
      <c r="G243" s="37"/>
      <c r="H243" s="43"/>
    </row>
    <row r="244" s="2" customFormat="1" ht="16.8" customHeight="1">
      <c r="A244" s="37"/>
      <c r="B244" s="43"/>
      <c r="C244" s="284" t="s">
        <v>693</v>
      </c>
      <c r="D244" s="285" t="s">
        <v>1</v>
      </c>
      <c r="E244" s="286" t="s">
        <v>1</v>
      </c>
      <c r="F244" s="287">
        <v>6</v>
      </c>
      <c r="G244" s="37"/>
      <c r="H244" s="43"/>
    </row>
    <row r="245" s="2" customFormat="1" ht="16.8" customHeight="1">
      <c r="A245" s="37"/>
      <c r="B245" s="43"/>
      <c r="C245" s="288" t="s">
        <v>693</v>
      </c>
      <c r="D245" s="288" t="s">
        <v>101</v>
      </c>
      <c r="E245" s="16" t="s">
        <v>1</v>
      </c>
      <c r="F245" s="289">
        <v>6</v>
      </c>
      <c r="G245" s="37"/>
      <c r="H245" s="43"/>
    </row>
    <row r="246" s="2" customFormat="1" ht="16.8" customHeight="1">
      <c r="A246" s="37"/>
      <c r="B246" s="43"/>
      <c r="C246" s="290" t="s">
        <v>786</v>
      </c>
      <c r="D246" s="37"/>
      <c r="E246" s="37"/>
      <c r="F246" s="37"/>
      <c r="G246" s="37"/>
      <c r="H246" s="43"/>
    </row>
    <row r="247" s="2" customFormat="1" ht="16.8" customHeight="1">
      <c r="A247" s="37"/>
      <c r="B247" s="43"/>
      <c r="C247" s="288" t="s">
        <v>746</v>
      </c>
      <c r="D247" s="288" t="s">
        <v>747</v>
      </c>
      <c r="E247" s="16" t="s">
        <v>133</v>
      </c>
      <c r="F247" s="289">
        <v>6</v>
      </c>
      <c r="G247" s="37"/>
      <c r="H247" s="43"/>
    </row>
    <row r="248" s="2" customFormat="1" ht="16.8" customHeight="1">
      <c r="A248" s="37"/>
      <c r="B248" s="43"/>
      <c r="C248" s="284" t="s">
        <v>694</v>
      </c>
      <c r="D248" s="285" t="s">
        <v>1</v>
      </c>
      <c r="E248" s="286" t="s">
        <v>1</v>
      </c>
      <c r="F248" s="287">
        <v>8</v>
      </c>
      <c r="G248" s="37"/>
      <c r="H248" s="43"/>
    </row>
    <row r="249" s="2" customFormat="1" ht="16.8" customHeight="1">
      <c r="A249" s="37"/>
      <c r="B249" s="43"/>
      <c r="C249" s="288" t="s">
        <v>694</v>
      </c>
      <c r="D249" s="288" t="s">
        <v>143</v>
      </c>
      <c r="E249" s="16" t="s">
        <v>1</v>
      </c>
      <c r="F249" s="289">
        <v>8</v>
      </c>
      <c r="G249" s="37"/>
      <c r="H249" s="43"/>
    </row>
    <row r="250" s="2" customFormat="1" ht="16.8" customHeight="1">
      <c r="A250" s="37"/>
      <c r="B250" s="43"/>
      <c r="C250" s="290" t="s">
        <v>786</v>
      </c>
      <c r="D250" s="37"/>
      <c r="E250" s="37"/>
      <c r="F250" s="37"/>
      <c r="G250" s="37"/>
      <c r="H250" s="43"/>
    </row>
    <row r="251" s="2" customFormat="1" ht="16.8" customHeight="1">
      <c r="A251" s="37"/>
      <c r="B251" s="43"/>
      <c r="C251" s="288" t="s">
        <v>749</v>
      </c>
      <c r="D251" s="288" t="s">
        <v>750</v>
      </c>
      <c r="E251" s="16" t="s">
        <v>133</v>
      </c>
      <c r="F251" s="289">
        <v>8</v>
      </c>
      <c r="G251" s="37"/>
      <c r="H251" s="43"/>
    </row>
    <row r="252" s="2" customFormat="1" ht="16.8" customHeight="1">
      <c r="A252" s="37"/>
      <c r="B252" s="43"/>
      <c r="C252" s="284" t="s">
        <v>695</v>
      </c>
      <c r="D252" s="285" t="s">
        <v>1</v>
      </c>
      <c r="E252" s="286" t="s">
        <v>1</v>
      </c>
      <c r="F252" s="287">
        <v>855.91899999999998</v>
      </c>
      <c r="G252" s="37"/>
      <c r="H252" s="43"/>
    </row>
    <row r="253" s="2" customFormat="1" ht="16.8" customHeight="1">
      <c r="A253" s="37"/>
      <c r="B253" s="43"/>
      <c r="C253" s="288" t="s">
        <v>695</v>
      </c>
      <c r="D253" s="288" t="s">
        <v>696</v>
      </c>
      <c r="E253" s="16" t="s">
        <v>1</v>
      </c>
      <c r="F253" s="289">
        <v>855.91899999999998</v>
      </c>
      <c r="G253" s="37"/>
      <c r="H253" s="43"/>
    </row>
    <row r="254" s="2" customFormat="1" ht="16.8" customHeight="1">
      <c r="A254" s="37"/>
      <c r="B254" s="43"/>
      <c r="C254" s="290" t="s">
        <v>786</v>
      </c>
      <c r="D254" s="37"/>
      <c r="E254" s="37"/>
      <c r="F254" s="37"/>
      <c r="G254" s="37"/>
      <c r="H254" s="43"/>
    </row>
    <row r="255" s="2" customFormat="1" ht="16.8" customHeight="1">
      <c r="A255" s="37"/>
      <c r="B255" s="43"/>
      <c r="C255" s="288" t="s">
        <v>710</v>
      </c>
      <c r="D255" s="288" t="s">
        <v>711</v>
      </c>
      <c r="E255" s="16" t="s">
        <v>244</v>
      </c>
      <c r="F255" s="289">
        <v>855.91899999999998</v>
      </c>
      <c r="G255" s="37"/>
      <c r="H255" s="43"/>
    </row>
    <row r="256" s="2" customFormat="1">
      <c r="A256" s="37"/>
      <c r="B256" s="43"/>
      <c r="C256" s="288" t="s">
        <v>719</v>
      </c>
      <c r="D256" s="288" t="s">
        <v>720</v>
      </c>
      <c r="E256" s="16" t="s">
        <v>244</v>
      </c>
      <c r="F256" s="289">
        <v>1711.838</v>
      </c>
      <c r="G256" s="37"/>
      <c r="H256" s="43"/>
    </row>
    <row r="257" s="2" customFormat="1" ht="16.8" customHeight="1">
      <c r="A257" s="37"/>
      <c r="B257" s="43"/>
      <c r="C257" s="288" t="s">
        <v>732</v>
      </c>
      <c r="D257" s="288" t="s">
        <v>733</v>
      </c>
      <c r="E257" s="16" t="s">
        <v>272</v>
      </c>
      <c r="F257" s="289">
        <v>12.839</v>
      </c>
      <c r="G257" s="37"/>
      <c r="H257" s="43"/>
    </row>
    <row r="258" s="2" customFormat="1" ht="16.8" customHeight="1">
      <c r="A258" s="37"/>
      <c r="B258" s="43"/>
      <c r="C258" s="288" t="s">
        <v>714</v>
      </c>
      <c r="D258" s="288" t="s">
        <v>715</v>
      </c>
      <c r="E258" s="16" t="s">
        <v>716</v>
      </c>
      <c r="F258" s="289">
        <v>21.398</v>
      </c>
      <c r="G258" s="37"/>
      <c r="H258" s="43"/>
    </row>
    <row r="259" s="2" customFormat="1" ht="16.8" customHeight="1">
      <c r="A259" s="37"/>
      <c r="B259" s="43"/>
      <c r="C259" s="288" t="s">
        <v>728</v>
      </c>
      <c r="D259" s="288" t="s">
        <v>729</v>
      </c>
      <c r="E259" s="16" t="s">
        <v>317</v>
      </c>
      <c r="F259" s="289">
        <v>64.194000000000003</v>
      </c>
      <c r="G259" s="37"/>
      <c r="H259" s="43"/>
    </row>
    <row r="260" s="2" customFormat="1" ht="16.8" customHeight="1">
      <c r="A260" s="37"/>
      <c r="B260" s="43"/>
      <c r="C260" s="288" t="s">
        <v>724</v>
      </c>
      <c r="D260" s="288" t="s">
        <v>725</v>
      </c>
      <c r="E260" s="16" t="s">
        <v>272</v>
      </c>
      <c r="F260" s="289">
        <v>42.795999999999999</v>
      </c>
      <c r="G260" s="37"/>
      <c r="H260" s="43"/>
    </row>
    <row r="261" s="2" customFormat="1" ht="16.8" customHeight="1">
      <c r="A261" s="37"/>
      <c r="B261" s="43"/>
      <c r="C261" s="284" t="s">
        <v>697</v>
      </c>
      <c r="D261" s="285" t="s">
        <v>1</v>
      </c>
      <c r="E261" s="286" t="s">
        <v>1</v>
      </c>
      <c r="F261" s="287">
        <v>12.839</v>
      </c>
      <c r="G261" s="37"/>
      <c r="H261" s="43"/>
    </row>
    <row r="262" s="2" customFormat="1" ht="16.8" customHeight="1">
      <c r="A262" s="37"/>
      <c r="B262" s="43"/>
      <c r="C262" s="288" t="s">
        <v>697</v>
      </c>
      <c r="D262" s="288" t="s">
        <v>736</v>
      </c>
      <c r="E262" s="16" t="s">
        <v>1</v>
      </c>
      <c r="F262" s="289">
        <v>12.839</v>
      </c>
      <c r="G262" s="37"/>
      <c r="H262" s="43"/>
    </row>
    <row r="263" s="2" customFormat="1" ht="16.8" customHeight="1">
      <c r="A263" s="37"/>
      <c r="B263" s="43"/>
      <c r="C263" s="290" t="s">
        <v>786</v>
      </c>
      <c r="D263" s="37"/>
      <c r="E263" s="37"/>
      <c r="F263" s="37"/>
      <c r="G263" s="37"/>
      <c r="H263" s="43"/>
    </row>
    <row r="264" s="2" customFormat="1" ht="16.8" customHeight="1">
      <c r="A264" s="37"/>
      <c r="B264" s="43"/>
      <c r="C264" s="288" t="s">
        <v>732</v>
      </c>
      <c r="D264" s="288" t="s">
        <v>733</v>
      </c>
      <c r="E264" s="16" t="s">
        <v>272</v>
      </c>
      <c r="F264" s="289">
        <v>12.839</v>
      </c>
      <c r="G264" s="37"/>
      <c r="H264" s="43"/>
    </row>
    <row r="265" s="2" customFormat="1" ht="16.8" customHeight="1">
      <c r="A265" s="37"/>
      <c r="B265" s="43"/>
      <c r="C265" s="288" t="s">
        <v>737</v>
      </c>
      <c r="D265" s="288" t="s">
        <v>738</v>
      </c>
      <c r="E265" s="16" t="s">
        <v>272</v>
      </c>
      <c r="F265" s="289">
        <v>12.839</v>
      </c>
      <c r="G265" s="37"/>
      <c r="H265" s="43"/>
    </row>
    <row r="266" s="2" customFormat="1" ht="16.8" customHeight="1">
      <c r="A266" s="37"/>
      <c r="B266" s="43"/>
      <c r="C266" s="288" t="s">
        <v>741</v>
      </c>
      <c r="D266" s="288" t="s">
        <v>742</v>
      </c>
      <c r="E266" s="16" t="s">
        <v>272</v>
      </c>
      <c r="F266" s="289">
        <v>25.678000000000001</v>
      </c>
      <c r="G266" s="37"/>
      <c r="H266" s="43"/>
    </row>
    <row r="267" s="2" customFormat="1" ht="16.8" customHeight="1">
      <c r="A267" s="37"/>
      <c r="B267" s="43"/>
      <c r="C267" s="284" t="s">
        <v>708</v>
      </c>
      <c r="D267" s="285" t="s">
        <v>1</v>
      </c>
      <c r="E267" s="286" t="s">
        <v>1</v>
      </c>
      <c r="F267" s="287">
        <v>51.414999999999999</v>
      </c>
      <c r="G267" s="37"/>
      <c r="H267" s="43"/>
    </row>
    <row r="268" s="2" customFormat="1" ht="16.8" customHeight="1">
      <c r="A268" s="37"/>
      <c r="B268" s="43"/>
      <c r="C268" s="288" t="s">
        <v>708</v>
      </c>
      <c r="D268" s="288" t="s">
        <v>709</v>
      </c>
      <c r="E268" s="16" t="s">
        <v>1</v>
      </c>
      <c r="F268" s="289">
        <v>51.414999999999999</v>
      </c>
      <c r="G268" s="37"/>
      <c r="H268" s="43"/>
    </row>
    <row r="269" s="2" customFormat="1" ht="7.44" customHeight="1">
      <c r="A269" s="37"/>
      <c r="B269" s="170"/>
      <c r="C269" s="171"/>
      <c r="D269" s="171"/>
      <c r="E269" s="171"/>
      <c r="F269" s="171"/>
      <c r="G269" s="171"/>
      <c r="H269" s="43"/>
    </row>
    <row r="270" s="2" customFormat="1">
      <c r="A270" s="37"/>
      <c r="B270" s="37"/>
      <c r="C270" s="37"/>
      <c r="D270" s="37"/>
      <c r="E270" s="37"/>
      <c r="F270" s="37"/>
      <c r="G270" s="37"/>
      <c r="H270" s="37"/>
    </row>
  </sheetData>
  <sheetProtection sheet="1" formatColumns="0" formatRows="0" objects="1" scenarios="1" spinCount="100000" saltValue="WC+SvDyG2f9QqNdqOZjlVHYwJ1rRXuRUArNQ35oSRhdH0c/8KujPy7sCzzv63mB2305jxpFXBO6qMAVpC/cbGg==" hashValue="aHUl8a4gOF40hUy+rjrntChyBCw4wi9fRTlkDhlGLzYwe/hAr1PCwtlBR/Rlj9PMyTa828FquTBmTBz4DMG+K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Igor Hrazdil</dc:creator>
  <cp:lastModifiedBy>Ing. Igor Hrazdil</cp:lastModifiedBy>
  <dcterms:created xsi:type="dcterms:W3CDTF">2023-07-12T09:27:47Z</dcterms:created>
  <dcterms:modified xsi:type="dcterms:W3CDTF">2023-07-12T09:27:55Z</dcterms:modified>
</cp:coreProperties>
</file>