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S5769-1 - Oprava vrchního..." sheetId="2" r:id="rId2"/>
    <sheet name="S5769-2 - Oprava prostřed..." sheetId="3" r:id="rId3"/>
    <sheet name="S5769-3 - Oprava spodního..." sheetId="4" r:id="rId4"/>
    <sheet name="S5769-4 - Lešení, společn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'S5769-1 - Oprava vrchního...'!$C$132:$K$261</definedName>
    <definedName name="_xlnm.Print_Area" localSheetId="1">'S5769-1 - Oprava vrchního...'!$C$4:$J$76,'S5769-1 - Oprava vrchního...'!$C$82:$J$114,'S5769-1 - Oprava vrchního...'!$C$120:$K$261</definedName>
    <definedName name="_xlnm.Print_Titles" localSheetId="1">'S5769-1 - Oprava vrchního...'!$132:$132</definedName>
    <definedName name="_xlnm._FilterDatabase" localSheetId="2" hidden="1">'S5769-2 - Oprava prostřed...'!$C$132:$K$261</definedName>
    <definedName name="_xlnm.Print_Area" localSheetId="2">'S5769-2 - Oprava prostřed...'!$C$4:$J$76,'S5769-2 - Oprava prostřed...'!$C$82:$J$114,'S5769-2 - Oprava prostřed...'!$C$120:$K$261</definedName>
    <definedName name="_xlnm.Print_Titles" localSheetId="2">'S5769-2 - Oprava prostřed...'!$132:$132</definedName>
    <definedName name="_xlnm._FilterDatabase" localSheetId="3" hidden="1">'S5769-3 - Oprava spodního...'!$C$131:$K$228</definedName>
    <definedName name="_xlnm.Print_Area" localSheetId="3">'S5769-3 - Oprava spodního...'!$C$4:$J$76,'S5769-3 - Oprava spodního...'!$C$82:$J$113,'S5769-3 - Oprava spodního...'!$C$119:$K$228</definedName>
    <definedName name="_xlnm.Print_Titles" localSheetId="3">'S5769-3 - Oprava spodního...'!$131:$131</definedName>
    <definedName name="_xlnm._FilterDatabase" localSheetId="4" hidden="1">'S5769-4 - Lešení, společn...'!$C$122:$K$144</definedName>
    <definedName name="_xlnm.Print_Area" localSheetId="4">'S5769-4 - Lešení, společn...'!$C$4:$J$76,'S5769-4 - Lešení, společn...'!$C$82:$J$104,'S5769-4 - Lešení, společn...'!$C$110:$K$144</definedName>
    <definedName name="_xlnm.Print_Titles" localSheetId="4">'S5769-4 - Lešení, společn...'!$122:$122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T140"/>
  <c r="T139"/>
  <c r="R141"/>
  <c r="R140"/>
  <c r="R139"/>
  <c r="P141"/>
  <c r="P140"/>
  <c r="P139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T125"/>
  <c r="R126"/>
  <c r="R125"/>
  <c r="P126"/>
  <c r="P125"/>
  <c r="J120"/>
  <c r="J119"/>
  <c r="F117"/>
  <c r="E115"/>
  <c r="J92"/>
  <c r="J91"/>
  <c r="F89"/>
  <c r="E87"/>
  <c r="J18"/>
  <c r="E18"/>
  <c r="F120"/>
  <c r="J17"/>
  <c r="J15"/>
  <c r="E15"/>
  <c r="F91"/>
  <c r="J14"/>
  <c r="J12"/>
  <c r="J89"/>
  <c r="E7"/>
  <c r="E113"/>
  <c i="4" r="J37"/>
  <c r="J36"/>
  <c i="1" r="AY97"/>
  <c i="4" r="J35"/>
  <c i="1" r="AX97"/>
  <c i="4"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T218"/>
  <c r="R219"/>
  <c r="R218"/>
  <c r="P219"/>
  <c r="P218"/>
  <c r="BI215"/>
  <c r="BH215"/>
  <c r="BG215"/>
  <c r="BE215"/>
  <c r="T215"/>
  <c r="R215"/>
  <c r="P215"/>
  <c r="BI212"/>
  <c r="BH212"/>
  <c r="BG212"/>
  <c r="BE212"/>
  <c r="T212"/>
  <c r="R212"/>
  <c r="P212"/>
  <c r="BI210"/>
  <c r="BH210"/>
  <c r="BG210"/>
  <c r="BE210"/>
  <c r="T210"/>
  <c r="R210"/>
  <c r="P210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73"/>
  <c r="BH173"/>
  <c r="BG173"/>
  <c r="BE173"/>
  <c r="T173"/>
  <c r="T172"/>
  <c r="R173"/>
  <c r="R172"/>
  <c r="P173"/>
  <c r="P172"/>
  <c r="BI170"/>
  <c r="BH170"/>
  <c r="BG170"/>
  <c r="BE170"/>
  <c r="T170"/>
  <c r="T169"/>
  <c r="R170"/>
  <c r="R169"/>
  <c r="P170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0"/>
  <c r="BH160"/>
  <c r="BG160"/>
  <c r="BE160"/>
  <c r="T160"/>
  <c r="T159"/>
  <c r="R160"/>
  <c r="R159"/>
  <c r="P160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T151"/>
  <c r="R152"/>
  <c r="R151"/>
  <c r="P152"/>
  <c r="P151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T134"/>
  <c r="R135"/>
  <c r="R134"/>
  <c r="P135"/>
  <c r="P134"/>
  <c r="J129"/>
  <c r="J128"/>
  <c r="F126"/>
  <c r="E124"/>
  <c r="J92"/>
  <c r="J91"/>
  <c r="F89"/>
  <c r="E87"/>
  <c r="J18"/>
  <c r="E18"/>
  <c r="F129"/>
  <c r="J17"/>
  <c r="J15"/>
  <c r="E15"/>
  <c r="F91"/>
  <c r="J14"/>
  <c r="J12"/>
  <c r="J126"/>
  <c r="E7"/>
  <c r="E122"/>
  <c i="3" r="J37"/>
  <c r="J36"/>
  <c i="1" r="AY96"/>
  <c i="3" r="J35"/>
  <c i="1" r="AX96"/>
  <c i="3"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T251"/>
  <c r="R252"/>
  <c r="R251"/>
  <c r="P252"/>
  <c r="P251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07"/>
  <c r="BH207"/>
  <c r="BG207"/>
  <c r="BE207"/>
  <c r="T207"/>
  <c r="T206"/>
  <c r="R207"/>
  <c r="R206"/>
  <c r="P207"/>
  <c r="P206"/>
  <c r="BI204"/>
  <c r="BH204"/>
  <c r="BG204"/>
  <c r="BE204"/>
  <c r="T204"/>
  <c r="T203"/>
  <c r="R204"/>
  <c r="R203"/>
  <c r="P204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6"/>
  <c r="BH176"/>
  <c r="BG176"/>
  <c r="BE176"/>
  <c r="T176"/>
  <c r="T175"/>
  <c r="R176"/>
  <c r="R175"/>
  <c r="P176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T167"/>
  <c r="R168"/>
  <c r="R167"/>
  <c r="P168"/>
  <c r="P167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6"/>
  <c r="BH136"/>
  <c r="BG136"/>
  <c r="BE136"/>
  <c r="T136"/>
  <c r="T135"/>
  <c r="R136"/>
  <c r="R135"/>
  <c r="P136"/>
  <c r="P135"/>
  <c r="J130"/>
  <c r="J129"/>
  <c r="F127"/>
  <c r="E125"/>
  <c r="J92"/>
  <c r="J91"/>
  <c r="F89"/>
  <c r="E87"/>
  <c r="J18"/>
  <c r="E18"/>
  <c r="F130"/>
  <c r="J17"/>
  <c r="J15"/>
  <c r="E15"/>
  <c r="F129"/>
  <c r="J14"/>
  <c r="J12"/>
  <c r="J127"/>
  <c r="E7"/>
  <c r="E123"/>
  <c i="2" r="J37"/>
  <c r="J36"/>
  <c i="1" r="AY95"/>
  <c i="2" r="J35"/>
  <c i="1" r="AX95"/>
  <c i="2"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T251"/>
  <c r="R252"/>
  <c r="R251"/>
  <c r="P252"/>
  <c r="P251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07"/>
  <c r="BH207"/>
  <c r="BG207"/>
  <c r="BE207"/>
  <c r="T207"/>
  <c r="T206"/>
  <c r="R207"/>
  <c r="R206"/>
  <c r="P207"/>
  <c r="P206"/>
  <c r="BI204"/>
  <c r="BH204"/>
  <c r="BG204"/>
  <c r="BE204"/>
  <c r="T204"/>
  <c r="T203"/>
  <c r="R204"/>
  <c r="R203"/>
  <c r="P204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6"/>
  <c r="BH176"/>
  <c r="BG176"/>
  <c r="BE176"/>
  <c r="T176"/>
  <c r="T175"/>
  <c r="R176"/>
  <c r="R175"/>
  <c r="P176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T167"/>
  <c r="R168"/>
  <c r="R167"/>
  <c r="P168"/>
  <c r="P167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6"/>
  <c r="BH136"/>
  <c r="BG136"/>
  <c r="BE136"/>
  <c r="T136"/>
  <c r="T135"/>
  <c r="R136"/>
  <c r="R135"/>
  <c r="P136"/>
  <c r="P135"/>
  <c r="J130"/>
  <c r="J129"/>
  <c r="F127"/>
  <c r="E125"/>
  <c r="J92"/>
  <c r="J91"/>
  <c r="F89"/>
  <c r="E87"/>
  <c r="J18"/>
  <c r="E18"/>
  <c r="F92"/>
  <c r="J17"/>
  <c r="J15"/>
  <c r="E15"/>
  <c r="F129"/>
  <c r="J14"/>
  <c r="J12"/>
  <c r="J127"/>
  <c r="E7"/>
  <c r="E123"/>
  <c i="1" r="L90"/>
  <c r="AM90"/>
  <c r="AM89"/>
  <c r="L89"/>
  <c r="AM87"/>
  <c r="L87"/>
  <c r="L85"/>
  <c r="L84"/>
  <c i="2" r="J256"/>
  <c r="BK252"/>
  <c r="J204"/>
  <c r="J193"/>
  <c r="BK183"/>
  <c r="BK163"/>
  <c r="J136"/>
  <c r="J254"/>
  <c r="BK237"/>
  <c r="J220"/>
  <c r="J207"/>
  <c r="BK199"/>
  <c r="J176"/>
  <c r="BK154"/>
  <c r="BK170"/>
  <c r="BK147"/>
  <c r="BK228"/>
  <c r="J222"/>
  <c r="BK215"/>
  <c r="BK207"/>
  <c r="BK202"/>
  <c r="J200"/>
  <c r="BK190"/>
  <c r="J186"/>
  <c r="BK176"/>
  <c r="J172"/>
  <c i="3" r="BK248"/>
  <c r="J222"/>
  <c r="BK202"/>
  <c r="J186"/>
  <c r="J170"/>
  <c r="BK136"/>
  <c r="J248"/>
  <c r="BK224"/>
  <c r="J218"/>
  <c r="BK193"/>
  <c r="J172"/>
  <c r="J162"/>
  <c r="J252"/>
  <c r="BK237"/>
  <c r="BK218"/>
  <c r="J168"/>
  <c r="J154"/>
  <c r="BK258"/>
  <c r="BK231"/>
  <c r="J224"/>
  <c r="BK207"/>
  <c r="BK199"/>
  <c r="J180"/>
  <c r="BK150"/>
  <c i="4" r="BK219"/>
  <c r="BK198"/>
  <c r="BK188"/>
  <c r="J146"/>
  <c r="BK135"/>
  <c r="BK215"/>
  <c r="BK193"/>
  <c r="BK156"/>
  <c r="BK139"/>
  <c r="J210"/>
  <c r="BK195"/>
  <c r="J184"/>
  <c r="J164"/>
  <c r="BK225"/>
  <c r="J207"/>
  <c r="J189"/>
  <c r="BK173"/>
  <c r="BK164"/>
  <c i="5" r="BK126"/>
  <c r="J132"/>
  <c r="J144"/>
  <c r="BK136"/>
  <c r="BK128"/>
  <c i="2" r="BK254"/>
  <c r="BK245"/>
  <c r="J239"/>
  <c r="BK226"/>
  <c r="BK218"/>
  <c r="J198"/>
  <c r="BK172"/>
  <c r="J154"/>
  <c r="J259"/>
  <c r="J252"/>
  <c r="J245"/>
  <c r="BK239"/>
  <c r="J215"/>
  <c r="J183"/>
  <c r="J160"/>
  <c r="J147"/>
  <c r="BK136"/>
  <c r="J228"/>
  <c r="BK157"/>
  <c i="1" r="AS94"/>
  <c i="2" r="BK168"/>
  <c r="J145"/>
  <c i="3" r="J258"/>
  <c r="BK220"/>
  <c r="BK198"/>
  <c r="J183"/>
  <c r="BK143"/>
  <c r="BK252"/>
  <c r="BK240"/>
  <c r="J237"/>
  <c r="BK215"/>
  <c r="BK190"/>
  <c r="BK170"/>
  <c r="J160"/>
  <c r="BK145"/>
  <c r="BK256"/>
  <c r="BK245"/>
  <c r="J204"/>
  <c r="J157"/>
  <c r="BK259"/>
  <c r="J240"/>
  <c r="BK239"/>
  <c r="BK217"/>
  <c r="J198"/>
  <c r="J176"/>
  <c r="BK140"/>
  <c i="4" r="J226"/>
  <c r="J212"/>
  <c r="J185"/>
  <c r="J139"/>
  <c r="BK221"/>
  <c r="J198"/>
  <c r="J187"/>
  <c r="BK181"/>
  <c r="BK166"/>
  <c r="J135"/>
  <c r="BK207"/>
  <c r="BK189"/>
  <c r="J166"/>
  <c r="J147"/>
  <c r="J215"/>
  <c r="J191"/>
  <c r="BK183"/>
  <c r="J165"/>
  <c r="J142"/>
  <c i="5" r="BK130"/>
  <c r="BK133"/>
  <c r="J128"/>
  <c r="J126"/>
  <c i="2" r="BK258"/>
  <c r="J243"/>
  <c r="J237"/>
  <c r="J202"/>
  <c r="J190"/>
  <c r="BK180"/>
  <c r="J168"/>
  <c r="J143"/>
  <c r="BK256"/>
  <c r="BK243"/>
  <c r="BK224"/>
  <c r="J221"/>
  <c r="BK200"/>
  <c r="BK193"/>
  <c r="BK162"/>
  <c r="J150"/>
  <c r="J199"/>
  <c r="J163"/>
  <c r="BK145"/>
  <c r="J226"/>
  <c r="BK221"/>
  <c r="J218"/>
  <c r="BK140"/>
  <c i="3" r="BK226"/>
  <c r="J215"/>
  <c r="J190"/>
  <c r="BK160"/>
  <c r="J256"/>
  <c r="J239"/>
  <c r="J228"/>
  <c r="J220"/>
  <c r="J199"/>
  <c r="BK180"/>
  <c r="BK168"/>
  <c r="BK157"/>
  <c r="J231"/>
  <c r="J207"/>
  <c r="BK163"/>
  <c r="J147"/>
  <c r="J254"/>
  <c r="BK228"/>
  <c r="J221"/>
  <c r="J202"/>
  <c r="BK183"/>
  <c r="J143"/>
  <c r="J136"/>
  <c i="4" r="J193"/>
  <c r="J173"/>
  <c r="BK160"/>
  <c r="J156"/>
  <c r="BK152"/>
  <c r="BK147"/>
  <c r="BK142"/>
  <c r="J225"/>
  <c r="BK191"/>
  <c r="J170"/>
  <c r="J160"/>
  <c r="BK154"/>
  <c r="BK223"/>
  <c r="J206"/>
  <c r="BK168"/>
  <c r="J152"/>
  <c r="J221"/>
  <c r="BK210"/>
  <c r="J195"/>
  <c r="BK184"/>
  <c r="J168"/>
  <c i="5" r="BK144"/>
  <c r="J143"/>
  <c r="J130"/>
  <c r="J136"/>
  <c r="BK134"/>
  <c r="BK141"/>
  <c r="J134"/>
  <c i="2" r="BK259"/>
  <c r="J248"/>
  <c r="J240"/>
  <c r="BK231"/>
  <c r="BK222"/>
  <c r="BK186"/>
  <c r="J170"/>
  <c r="BK150"/>
  <c r="J258"/>
  <c r="BK248"/>
  <c r="BK240"/>
  <c r="J217"/>
  <c r="BK204"/>
  <c r="BK198"/>
  <c r="J180"/>
  <c r="J157"/>
  <c r="J140"/>
  <c r="J231"/>
  <c r="J162"/>
  <c r="BK143"/>
  <c r="J224"/>
  <c r="BK220"/>
  <c r="BK217"/>
  <c r="BK160"/>
  <c i="3" r="BK243"/>
  <c r="J217"/>
  <c r="J193"/>
  <c r="BK172"/>
  <c r="BK147"/>
  <c r="BK254"/>
  <c r="J243"/>
  <c r="BK221"/>
  <c r="BK200"/>
  <c r="BK176"/>
  <c r="J163"/>
  <c r="J150"/>
  <c r="J259"/>
  <c r="J226"/>
  <c r="J200"/>
  <c r="BK162"/>
  <c r="J145"/>
  <c r="J245"/>
  <c r="BK222"/>
  <c r="BK204"/>
  <c r="BK186"/>
  <c r="BK154"/>
  <c r="J140"/>
  <c i="4" r="J223"/>
  <c r="BK204"/>
  <c r="J181"/>
  <c r="J144"/>
  <c r="BK226"/>
  <c r="BK206"/>
  <c r="J188"/>
  <c r="J183"/>
  <c r="BK146"/>
  <c r="J219"/>
  <c r="J204"/>
  <c r="BK185"/>
  <c r="BK165"/>
  <c r="BK144"/>
  <c r="BK212"/>
  <c r="BK187"/>
  <c r="BK170"/>
  <c r="J154"/>
  <c i="5" r="BK138"/>
  <c r="J141"/>
  <c r="BK143"/>
  <c r="BK132"/>
  <c r="J138"/>
  <c r="J133"/>
  <c i="2" l="1" r="BK139"/>
  <c r="J139"/>
  <c r="J99"/>
  <c r="BK169"/>
  <c r="J169"/>
  <c r="J101"/>
  <c r="R179"/>
  <c r="T197"/>
  <c r="T214"/>
  <c r="T205"/>
  <c r="T219"/>
  <c r="P223"/>
  <c r="BK244"/>
  <c r="J244"/>
  <c r="J111"/>
  <c r="BK253"/>
  <c r="J253"/>
  <c r="J113"/>
  <c i="3" r="BK139"/>
  <c r="J139"/>
  <c r="J99"/>
  <c r="P169"/>
  <c r="R179"/>
  <c r="R197"/>
  <c r="T214"/>
  <c r="T219"/>
  <c r="R223"/>
  <c r="R244"/>
  <c r="BK253"/>
  <c r="J253"/>
  <c r="J113"/>
  <c i="4" r="BK138"/>
  <c r="J138"/>
  <c r="J99"/>
  <c r="T153"/>
  <c r="P163"/>
  <c r="T180"/>
  <c r="T171"/>
  <c r="R186"/>
  <c r="R190"/>
  <c r="R211"/>
  <c r="R220"/>
  <c i="5" r="P127"/>
  <c r="P124"/>
  <c r="P123"/>
  <c i="1" r="AU98"/>
  <c i="2" r="P139"/>
  <c r="P134"/>
  <c r="P133"/>
  <c i="1" r="AU95"/>
  <c i="2" r="P169"/>
  <c r="BK179"/>
  <c r="J179"/>
  <c r="J103"/>
  <c r="P197"/>
  <c r="P214"/>
  <c r="P205"/>
  <c r="R219"/>
  <c r="R223"/>
  <c r="R244"/>
  <c r="R253"/>
  <c i="3" r="R139"/>
  <c r="R134"/>
  <c r="R169"/>
  <c r="BK179"/>
  <c r="J179"/>
  <c r="J103"/>
  <c r="BK197"/>
  <c r="J197"/>
  <c r="J104"/>
  <c r="R214"/>
  <c r="R205"/>
  <c r="R219"/>
  <c r="BK223"/>
  <c r="J223"/>
  <c r="J110"/>
  <c r="P244"/>
  <c r="R253"/>
  <c i="4" r="T138"/>
  <c r="T133"/>
  <c r="T132"/>
  <c r="R153"/>
  <c r="R163"/>
  <c r="BK180"/>
  <c r="J180"/>
  <c r="J107"/>
  <c r="P186"/>
  <c r="P190"/>
  <c r="P211"/>
  <c r="T220"/>
  <c i="5" r="BK127"/>
  <c r="J127"/>
  <c r="J99"/>
  <c r="BK142"/>
  <c r="J142"/>
  <c r="J103"/>
  <c r="P142"/>
  <c i="2" r="T139"/>
  <c r="T134"/>
  <c r="T133"/>
  <c r="T169"/>
  <c r="P179"/>
  <c r="BK197"/>
  <c r="J197"/>
  <c r="J104"/>
  <c r="R214"/>
  <c r="R205"/>
  <c r="BK219"/>
  <c r="J219"/>
  <c r="J109"/>
  <c r="BK223"/>
  <c r="J223"/>
  <c r="J110"/>
  <c r="T244"/>
  <c r="P253"/>
  <c i="3" r="T139"/>
  <c r="T134"/>
  <c r="T169"/>
  <c r="T179"/>
  <c r="T197"/>
  <c r="BK214"/>
  <c r="J214"/>
  <c r="J108"/>
  <c r="P219"/>
  <c r="P223"/>
  <c r="BK244"/>
  <c r="J244"/>
  <c r="J111"/>
  <c r="T253"/>
  <c i="4" r="P138"/>
  <c r="P133"/>
  <c r="P153"/>
  <c r="T163"/>
  <c r="R180"/>
  <c r="R171"/>
  <c r="T186"/>
  <c r="BK190"/>
  <c r="J190"/>
  <c r="J109"/>
  <c r="BK211"/>
  <c r="J211"/>
  <c r="J110"/>
  <c r="BK220"/>
  <c r="J220"/>
  <c r="J112"/>
  <c i="5" r="T127"/>
  <c r="T124"/>
  <c r="T123"/>
  <c r="R142"/>
  <c i="2" r="R139"/>
  <c r="R134"/>
  <c r="R133"/>
  <c r="R169"/>
  <c r="T179"/>
  <c r="R197"/>
  <c r="BK214"/>
  <c r="J214"/>
  <c r="J108"/>
  <c r="P219"/>
  <c r="T223"/>
  <c r="P244"/>
  <c r="T253"/>
  <c i="3" r="P139"/>
  <c r="P134"/>
  <c r="P133"/>
  <c i="1" r="AU96"/>
  <c i="3" r="BK169"/>
  <c r="J169"/>
  <c r="J101"/>
  <c r="P179"/>
  <c r="P197"/>
  <c r="P214"/>
  <c r="P205"/>
  <c r="BK219"/>
  <c r="J219"/>
  <c r="J109"/>
  <c r="T223"/>
  <c r="T244"/>
  <c r="P253"/>
  <c i="4" r="R138"/>
  <c r="R133"/>
  <c r="R132"/>
  <c r="BK153"/>
  <c r="J153"/>
  <c r="J101"/>
  <c r="BK163"/>
  <c r="J163"/>
  <c r="J103"/>
  <c r="P180"/>
  <c r="P171"/>
  <c r="BK186"/>
  <c r="J186"/>
  <c r="J108"/>
  <c r="T190"/>
  <c r="T211"/>
  <c r="P220"/>
  <c i="5" r="R127"/>
  <c r="R124"/>
  <c r="R123"/>
  <c r="T142"/>
  <c i="2" r="BK167"/>
  <c r="J167"/>
  <c r="J100"/>
  <c r="BK175"/>
  <c r="J175"/>
  <c r="J102"/>
  <c r="BK251"/>
  <c r="J251"/>
  <c r="J112"/>
  <c i="3" r="BK167"/>
  <c r="J167"/>
  <c r="J100"/>
  <c i="4" r="BK134"/>
  <c r="J134"/>
  <c r="J98"/>
  <c r="BK151"/>
  <c r="J151"/>
  <c r="J100"/>
  <c i="5" r="BK137"/>
  <c r="J137"/>
  <c r="J100"/>
  <c i="3" r="BK135"/>
  <c r="J135"/>
  <c r="J98"/>
  <c i="4" r="BK172"/>
  <c r="J172"/>
  <c r="J106"/>
  <c i="5" r="BK140"/>
  <c r="BK139"/>
  <c r="J139"/>
  <c r="J101"/>
  <c i="2" r="BK203"/>
  <c r="J203"/>
  <c r="J105"/>
  <c i="3" r="BK206"/>
  <c r="J206"/>
  <c r="J107"/>
  <c r="BK251"/>
  <c r="J251"/>
  <c r="J112"/>
  <c i="4" r="BK218"/>
  <c r="J218"/>
  <c r="J111"/>
  <c i="5" r="BK125"/>
  <c r="BK124"/>
  <c r="J124"/>
  <c r="J97"/>
  <c i="2" r="BK135"/>
  <c r="J135"/>
  <c r="J98"/>
  <c r="BK206"/>
  <c r="J206"/>
  <c r="J107"/>
  <c i="3" r="BK175"/>
  <c r="J175"/>
  <c r="J102"/>
  <c r="BK203"/>
  <c r="J203"/>
  <c r="J105"/>
  <c i="4" r="BK159"/>
  <c r="J159"/>
  <c r="J102"/>
  <c r="BK169"/>
  <c r="J169"/>
  <c r="J104"/>
  <c i="5" r="E85"/>
  <c r="F92"/>
  <c r="F119"/>
  <c r="BF133"/>
  <c r="BF138"/>
  <c r="BF143"/>
  <c r="BF144"/>
  <c r="J117"/>
  <c r="BF132"/>
  <c r="BF134"/>
  <c r="BF126"/>
  <c r="BF128"/>
  <c r="BF130"/>
  <c r="BF141"/>
  <c r="BF136"/>
  <c i="4" r="J89"/>
  <c r="F92"/>
  <c r="BF146"/>
  <c r="BF152"/>
  <c r="BF164"/>
  <c r="BF184"/>
  <c r="BF187"/>
  <c r="BF189"/>
  <c r="BF191"/>
  <c r="BF223"/>
  <c r="F128"/>
  <c r="BF135"/>
  <c r="BF142"/>
  <c r="BF147"/>
  <c r="BF156"/>
  <c r="BF165"/>
  <c r="BF166"/>
  <c r="BF170"/>
  <c r="BF181"/>
  <c r="BF198"/>
  <c r="BF215"/>
  <c r="E85"/>
  <c r="BF139"/>
  <c r="BF168"/>
  <c r="BF183"/>
  <c r="BF185"/>
  <c r="BF193"/>
  <c r="BF204"/>
  <c r="BF206"/>
  <c r="BF212"/>
  <c r="BF219"/>
  <c r="BF225"/>
  <c r="BF144"/>
  <c r="BF154"/>
  <c r="BF160"/>
  <c r="BF173"/>
  <c r="BF188"/>
  <c r="BF195"/>
  <c r="BF207"/>
  <c r="BF210"/>
  <c r="BF221"/>
  <c r="BF226"/>
  <c i="3" r="E85"/>
  <c r="F91"/>
  <c r="BF168"/>
  <c r="BF172"/>
  <c r="BF198"/>
  <c r="BF221"/>
  <c r="BF222"/>
  <c r="BF228"/>
  <c r="BF239"/>
  <c r="BF243"/>
  <c r="BF252"/>
  <c r="BF259"/>
  <c r="J89"/>
  <c r="F92"/>
  <c r="BF143"/>
  <c r="BF150"/>
  <c r="BF154"/>
  <c r="BF160"/>
  <c r="BF162"/>
  <c r="BF190"/>
  <c r="BF199"/>
  <c r="BF200"/>
  <c r="BF202"/>
  <c r="BF204"/>
  <c r="BF224"/>
  <c r="BF226"/>
  <c r="BF240"/>
  <c r="BF248"/>
  <c r="BF258"/>
  <c r="BF140"/>
  <c r="BF147"/>
  <c r="BF157"/>
  <c r="BF163"/>
  <c r="BF170"/>
  <c r="BF176"/>
  <c r="BF183"/>
  <c r="BF186"/>
  <c r="BF215"/>
  <c r="BF217"/>
  <c r="BF231"/>
  <c r="BF237"/>
  <c r="BF245"/>
  <c r="BF136"/>
  <c r="BF145"/>
  <c r="BF180"/>
  <c r="BF193"/>
  <c r="BF207"/>
  <c r="BF218"/>
  <c r="BF220"/>
  <c r="BF254"/>
  <c r="BF256"/>
  <c i="2" r="E85"/>
  <c r="F91"/>
  <c r="F130"/>
  <c r="BF143"/>
  <c r="BF150"/>
  <c r="BF157"/>
  <c r="BF163"/>
  <c r="BF186"/>
  <c r="BF199"/>
  <c r="BF215"/>
  <c r="BF217"/>
  <c r="BF224"/>
  <c r="BF231"/>
  <c r="BF145"/>
  <c r="BF147"/>
  <c r="BF162"/>
  <c r="BF193"/>
  <c r="BF221"/>
  <c r="BF226"/>
  <c r="J89"/>
  <c r="BF136"/>
  <c r="BF154"/>
  <c r="BF160"/>
  <c r="BF172"/>
  <c r="BF176"/>
  <c r="BF180"/>
  <c r="BF198"/>
  <c r="BF204"/>
  <c r="BF207"/>
  <c r="BF218"/>
  <c r="BF220"/>
  <c r="BF222"/>
  <c r="BF228"/>
  <c r="BF237"/>
  <c r="BF239"/>
  <c r="BF243"/>
  <c r="BF245"/>
  <c r="BF248"/>
  <c r="BF252"/>
  <c r="BF256"/>
  <c r="BF258"/>
  <c r="BF140"/>
  <c r="BF168"/>
  <c r="BF170"/>
  <c r="BF183"/>
  <c r="BF190"/>
  <c r="BF200"/>
  <c r="BF202"/>
  <c r="BF240"/>
  <c r="BF254"/>
  <c r="BF259"/>
  <c r="F37"/>
  <c i="1" r="BD95"/>
  <c i="2" r="J33"/>
  <c i="1" r="AV95"/>
  <c i="3" r="F37"/>
  <c i="1" r="BD96"/>
  <c i="3" r="F36"/>
  <c i="1" r="BC96"/>
  <c i="4" r="F36"/>
  <c i="1" r="BC97"/>
  <c i="5" r="F36"/>
  <c i="1" r="BC98"/>
  <c i="5" r="F37"/>
  <c i="1" r="BD98"/>
  <c i="2" r="F35"/>
  <c i="1" r="BB95"/>
  <c i="2" r="F36"/>
  <c i="1" r="BC95"/>
  <c i="3" r="F35"/>
  <c i="1" r="BB96"/>
  <c i="4" r="F35"/>
  <c i="1" r="BB97"/>
  <c i="4" r="F37"/>
  <c i="1" r="BD97"/>
  <c i="5" r="J33"/>
  <c i="1" r="AV98"/>
  <c i="2" r="F33"/>
  <c i="1" r="AZ95"/>
  <c i="3" r="F33"/>
  <c i="1" r="AZ96"/>
  <c i="3" r="J33"/>
  <c i="1" r="AV96"/>
  <c i="4" r="F33"/>
  <c i="1" r="AZ97"/>
  <c i="4" r="J33"/>
  <c i="1" r="AV97"/>
  <c i="5" r="F33"/>
  <c i="1" r="AZ98"/>
  <c i="5" r="F35"/>
  <c i="1" r="BB98"/>
  <c i="4" l="1" r="P132"/>
  <c i="1" r="AU97"/>
  <c i="3" r="R133"/>
  <c r="T205"/>
  <c r="T133"/>
  <c r="BK134"/>
  <c r="J134"/>
  <c r="J97"/>
  <c i="4" r="BK133"/>
  <c r="J133"/>
  <c r="J97"/>
  <c i="5" r="BK123"/>
  <c r="J123"/>
  <c r="J96"/>
  <c r="J125"/>
  <c r="J98"/>
  <c i="2" r="BK205"/>
  <c r="J205"/>
  <c r="J106"/>
  <c r="BK134"/>
  <c r="J134"/>
  <c r="J97"/>
  <c i="5" r="J140"/>
  <c r="J102"/>
  <c i="3" r="BK205"/>
  <c r="J205"/>
  <c r="J106"/>
  <c i="4" r="BK171"/>
  <c r="J171"/>
  <c r="J105"/>
  <c i="1" r="AU94"/>
  <c i="2" r="J34"/>
  <c i="1" r="AW95"/>
  <c r="AT95"/>
  <c i="3" r="F34"/>
  <c i="1" r="BA96"/>
  <c i="4" r="J34"/>
  <c i="1" r="AW97"/>
  <c r="AT97"/>
  <c r="BD94"/>
  <c r="W33"/>
  <c r="BC94"/>
  <c r="AY94"/>
  <c r="AZ94"/>
  <c r="W29"/>
  <c i="3" r="J34"/>
  <c i="1" r="AW96"/>
  <c r="AT96"/>
  <c i="5" r="J34"/>
  <c i="1" r="AW98"/>
  <c r="AT98"/>
  <c i="2" r="F34"/>
  <c i="1" r="BA95"/>
  <c i="4" r="F34"/>
  <c i="1" r="BA97"/>
  <c i="5" r="F34"/>
  <c i="1" r="BA98"/>
  <c r="BB94"/>
  <c r="AX94"/>
  <c i="2" l="1" r="BK133"/>
  <c r="J133"/>
  <c r="J96"/>
  <c i="3" r="BK133"/>
  <c r="J133"/>
  <c i="4" r="BK132"/>
  <c r="J132"/>
  <c r="J30"/>
  <c i="1" r="AG97"/>
  <c i="3" r="J30"/>
  <c i="1" r="AG96"/>
  <c i="5" r="J30"/>
  <c i="1" r="AG98"/>
  <c r="W32"/>
  <c r="W31"/>
  <c r="AV94"/>
  <c r="AK29"/>
  <c r="BA94"/>
  <c r="AW94"/>
  <c r="AK30"/>
  <c i="3" l="1" r="J39"/>
  <c i="4" r="J39"/>
  <c i="5" r="J39"/>
  <c i="3" r="J96"/>
  <c i="4" r="J96"/>
  <c i="1" r="AN97"/>
  <c r="AN96"/>
  <c r="AN98"/>
  <c i="2" r="J30"/>
  <c i="1" r="AG95"/>
  <c r="AN95"/>
  <c r="W30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<sst xmlns="http://schemas.openxmlformats.org/spreadsheetml/2006/main">
  <si>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</si>
  <si>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</si>
  <si>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</si>
  <si>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</si>
  <si>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</si>
  <si>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{daaa05ff-b491-433b-80bf-33e50248517e}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</si>
  <si>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</si>
  <si>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</si>
  <si>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</si>
  <si>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</si>
  <si>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</si>
  <si>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</si>
  <si>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</si>
  <si>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SONA5769-2023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</si>
  <si>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</si>
  <si>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</si>
  <si>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vzorová oprava 3ks balkonů</t>
  </si>
  <si>
    <t>0,1</t>
  </si>
  <si>
    <t>KSO:</t>
  </si>
  <si>
    <t>CC-CZ:</t>
  </si>
  <si>
    <t>1</t>
  </si>
  <si>
    <t>Místo:</t>
  </si>
  <si>
    <t xml:space="preserve"> </t>
  </si>
  <si>
    <t>Datum:</t>
  </si>
  <si>
    <t>29. 3. 2023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</si>
  <si>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</si>
  <si>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</si>
  <si>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</si>
  <si>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</si>
  <si>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</si>
  <si>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</si>
  <si>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</si>
  <si>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</si>
  <si>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Ing.Vladislav Skoček,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</si>
  <si>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</si>
  <si>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</si>
  <si>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</si>
  <si>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</si>
  <si>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</si>
  <si>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</si>
  <si>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</si>
  <si>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</si>
  <si>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</si>
  <si>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</si>
  <si>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</si>
  <si>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</si>
  <si>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</si>
  <si>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</si>
  <si>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</si>
  <si>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</si>
  <si>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</si>
  <si>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</si>
  <si>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</si>
  <si>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</si>
  <si>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</si>
  <si>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</si>
  <si>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</si>
  <si>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</si>
  <si>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</si>
  <si>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</si>
  <si>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</si>
  <si>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</si>
  <si>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</si>
  <si>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</si>
  <si>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</si>
  <si>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</si>
  <si>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</si>
  <si>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</si>
  <si>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</si>
  <si>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</si>
  <si>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</si>
  <si>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</si>
  <si>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</si>
  <si>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</si>
  <si>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</si>
  <si>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</si>
  <si>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</si>
  <si>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</si>
  <si>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</si>
  <si>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</si>
  <si>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</si>
  <si>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</si>
  <si>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</si>
  <si>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S5769-1</t>
  </si>
  <si>
    <t>Oprava vrchního balkonu</t>
  </si>
  <si>
    <t>STA</t>
  </si>
  <si>
    <t>{9f22ba0b-31e1-44ca-a8ef-9aca738a3355}</t>
  </si>
  <si>
    <t>S5769-2</t>
  </si>
  <si>
    <t>Oprava prostředního balkonu</t>
  </si>
  <si>
    <t>{4a06d823-e241-4ee0-9b74-49c59e6d1a5d}</t>
  </si>
  <si>
    <t>S5769-3</t>
  </si>
  <si>
    <t>Oprava spodního balkonu na římse</t>
  </si>
  <si>
    <t>{c7f0df89-0eba-4702-b0a0-752850cc59d2}</t>
  </si>
  <si>
    <t>S5769-4</t>
  </si>
  <si>
    <t>Lešení, společné a vedlejší náklady</t>
  </si>
  <si>
    <t>{cb47f0fb-57ec-44d6-9097-de2e8df5412e}</t>
  </si>
  <si>
    <t>KRYCÍ LIST SOUPISU PRACÍ</t>
  </si>
  <si>
    <t>Objekt:</t>
  </si>
  <si>
    <t>S5769-1 - Oprava vrchního balkonu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</si>
  <si>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</si>
  <si>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</si>
  <si>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</si>
  <si>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</si>
  <si>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</si>
  <si>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</si>
  <si>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</si>
  <si>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</si>
  <si>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</si>
  <si>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</si>
  <si>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</si>
  <si>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985 -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</si>
  <si>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</si>
  <si>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</si>
  <si>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</si>
  <si>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</si>
  <si>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</si>
  <si>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</si>
  <si>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</si>
  <si>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</si>
  <si>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787 - Dokončovací práce - zasklívání</t>
  </si>
  <si>
    <t xml:space="preserve">    DEM - Demontáže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</si>
  <si>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</si>
  <si>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</si>
  <si>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</si>
  <si>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</si>
  <si>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</si>
  <si>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</si>
  <si>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</si>
  <si>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</si>
  <si>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</si>
  <si>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</si>
  <si>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</si>
  <si>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</si>
  <si>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</si>
  <si>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</si>
  <si>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</si>
  <si>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</si>
  <si>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</si>
  <si>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</si>
  <si>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</si>
  <si>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319201321</t>
  </si>
  <si>
    <t>Vyrovnání nerovného povrchu zdiva tl do 30 mm maltou</t>
  </si>
  <si>
    <t>m2</t>
  </si>
  <si>
    <t>CS ÚRS 2023 01</t>
  </si>
  <si>
    <t>4</t>
  </si>
  <si>
    <t>2</t>
  </si>
  <si>
    <t>-1772132345</t>
  </si>
  <si>
    <t>VV</t>
  </si>
  <si>
    <t>oprava povrchu pod osekaným soklem</t>
  </si>
  <si>
    <t>4,70*0,15</t>
  </si>
  <si>
    <t>6</t>
  </si>
  <si>
    <t>Úpravy povrchů, podlahy a osazování výplní</t>
  </si>
  <si>
    <t>629991011</t>
  </si>
  <si>
    <t>Zakrytí výplní otvorů a svislých ploch fólií přilepenou lepící páskou</t>
  </si>
  <si>
    <t>-1027292306</t>
  </si>
  <si>
    <t>"balkonové dveře</t>
  </si>
  <si>
    <t>3,7*2</t>
  </si>
  <si>
    <t>624631221</t>
  </si>
  <si>
    <t xml:space="preserve">Tmelení silikonovým tmelem spár </t>
  </si>
  <si>
    <t>m</t>
  </si>
  <si>
    <t>365122505</t>
  </si>
  <si>
    <t>4,7+6,0</t>
  </si>
  <si>
    <t>624631411</t>
  </si>
  <si>
    <t>Vyplnění spár prefabrikovaných dílců těsnicím provazcem z polyetylénu tl do 20 mm</t>
  </si>
  <si>
    <t>16</t>
  </si>
  <si>
    <t>285609613</t>
  </si>
  <si>
    <t>4,0</t>
  </si>
  <si>
    <t>5</t>
  </si>
  <si>
    <t>621151001</t>
  </si>
  <si>
    <t>Penetrační akrylátový nátěr vnějších pastovitých tenkovrstvých omítek podhledů</t>
  </si>
  <si>
    <t>575528877</t>
  </si>
  <si>
    <t>balkon zespoda a z boku</t>
  </si>
  <si>
    <t>5,50</t>
  </si>
  <si>
    <t>6211810R1</t>
  </si>
  <si>
    <t xml:space="preserve">Stěrka na beton </t>
  </si>
  <si>
    <t>1421618969</t>
  </si>
  <si>
    <t>P</t>
  </si>
  <si>
    <t>Poznámka k položce:_x000d_
 např.Baumit StarContact (spotřeba 4-5kg/m2)</t>
  </si>
  <si>
    <t>7</t>
  </si>
  <si>
    <t>621511012</t>
  </si>
  <si>
    <t>Tenkovrstvá akrylátová zatíraná omítka zrnitost 1,5 mm vnějších podhledů</t>
  </si>
  <si>
    <t>1487629642</t>
  </si>
  <si>
    <t>8</t>
  </si>
  <si>
    <t>622143003</t>
  </si>
  <si>
    <t>Montáž omítkových plastových nebo pozinkovaných rohových profilů s tkaninou</t>
  </si>
  <si>
    <t>1638915741</t>
  </si>
  <si>
    <t>"balkon zespoda</t>
  </si>
  <si>
    <t>1+4+1</t>
  </si>
  <si>
    <t>9</t>
  </si>
  <si>
    <t>M</t>
  </si>
  <si>
    <t>59051510</t>
  </si>
  <si>
    <t>profil začišťovací s okapnicí PVC s výztužnou tkaninou pro nadpraží ETICS</t>
  </si>
  <si>
    <t>-1474894013</t>
  </si>
  <si>
    <t>6*1,05</t>
  </si>
  <si>
    <t>622000001</t>
  </si>
  <si>
    <t>Oprava narušené fasády</t>
  </si>
  <si>
    <t>kpl</t>
  </si>
  <si>
    <t>160684422</t>
  </si>
  <si>
    <t>11</t>
  </si>
  <si>
    <t>6324500R1</t>
  </si>
  <si>
    <t xml:space="preserve">Suchý cementový potěr pro spádovou vrstvu tl.5-30mm </t>
  </si>
  <si>
    <t>535956605</t>
  </si>
  <si>
    <t>Poznámka k položce:_x000d_
např.Baumit FlexBeton (spotřeba 20kg/m2/cm)</t>
  </si>
  <si>
    <t>podlaha vč.vyplnění dutin</t>
  </si>
  <si>
    <t>4,0*1,20</t>
  </si>
  <si>
    <t>95</t>
  </si>
  <si>
    <t>Různé dokončovací konstrukce a práce pozemních staveb</t>
  </si>
  <si>
    <t>12</t>
  </si>
  <si>
    <t>9539611R1</t>
  </si>
  <si>
    <t>Kotvení zábradlí do zdiva - kotva lepená ze závitové tyče 12mm, dl.150mm s navařenou plotnou 30x50x5mm do vyvrtaného otvoru, lepení mírně expanzivní</t>
  </si>
  <si>
    <t>kus</t>
  </si>
  <si>
    <t>-833722530</t>
  </si>
  <si>
    <t>96</t>
  </si>
  <si>
    <t>Bourání konstrukcí</t>
  </si>
  <si>
    <t>13</t>
  </si>
  <si>
    <t>966071721</t>
  </si>
  <si>
    <t>Bourání sloupků ocelových do 2,5 m odřezáním</t>
  </si>
  <si>
    <t>554406294</t>
  </si>
  <si>
    <t>4+5</t>
  </si>
  <si>
    <t>14</t>
  </si>
  <si>
    <t>965042131</t>
  </si>
  <si>
    <t>Bourání podkladů pod dlažby nebo mazanin betonových nebo z litého asfaltu tl do 100 mm pl do 4 m2</t>
  </si>
  <si>
    <t>m3</t>
  </si>
  <si>
    <t>-1304903790</t>
  </si>
  <si>
    <t>po odstranění dlažby</t>
  </si>
  <si>
    <t>4,0*(0,04+0,08)/2</t>
  </si>
  <si>
    <t>97</t>
  </si>
  <si>
    <t>Prorážení otvorů a ostatní bourací práce</t>
  </si>
  <si>
    <t>978015391</t>
  </si>
  <si>
    <t>Otlučení (osekání) vnější vápenné nebo vápenocementové omítky stupně členitosti 1 a 2 v rozsahu přes 80 do 100 %</t>
  </si>
  <si>
    <t>1421426172</t>
  </si>
  <si>
    <t>4,0*1,0+0,25*(1,0+4,0+1,0)</t>
  </si>
  <si>
    <t>985</t>
  </si>
  <si>
    <t>Sanace</t>
  </si>
  <si>
    <t>985131311</t>
  </si>
  <si>
    <t>Ruční dočištění ploch stěn, rubu kleneb a podlah ocelových kartáči</t>
  </si>
  <si>
    <t>141224320</t>
  </si>
  <si>
    <t>podlaha po vybourání dlažby a podkladu</t>
  </si>
  <si>
    <t>4,70</t>
  </si>
  <si>
    <t>17</t>
  </si>
  <si>
    <t>985132311</t>
  </si>
  <si>
    <t>Ruční dočištění ploch líce kleneb a podhledů ocelových kartáči</t>
  </si>
  <si>
    <t>893204540</t>
  </si>
  <si>
    <t>18</t>
  </si>
  <si>
    <t>985321111</t>
  </si>
  <si>
    <t>Ochranný nátěr výztuže na cementové bázi stěn, líce kleneb a podhledů 1 vrstva tl 1 mm</t>
  </si>
  <si>
    <t>-1860361001</t>
  </si>
  <si>
    <t>20% plochy</t>
  </si>
  <si>
    <t>5,50*0,20</t>
  </si>
  <si>
    <t>19</t>
  </si>
  <si>
    <t>985323111</t>
  </si>
  <si>
    <t>Spojovací můstek reprofilovaného betonu na cementové bázi tl 1 mm</t>
  </si>
  <si>
    <t>-637476104</t>
  </si>
  <si>
    <t>5,5</t>
  </si>
  <si>
    <t>20</t>
  </si>
  <si>
    <t>985311212</t>
  </si>
  <si>
    <t>Reprofilace líce kleneb a podhledů cementovou sanační maltou tl přes 10 do 20 mm</t>
  </si>
  <si>
    <t>236851959</t>
  </si>
  <si>
    <t>celkem tl.15mm</t>
  </si>
  <si>
    <t>997</t>
  </si>
  <si>
    <t>Přesun sutě</t>
  </si>
  <si>
    <t>997013213</t>
  </si>
  <si>
    <t>Vnitrostaveništní doprava suti a vybouraných hmot pro budovy v přes 9 do 12 m ručně</t>
  </si>
  <si>
    <t>t</t>
  </si>
  <si>
    <t>-153555367</t>
  </si>
  <si>
    <t>22</t>
  </si>
  <si>
    <t>997013501</t>
  </si>
  <si>
    <t>Odvoz suti a vybouraných hmot na skládku nebo meziskládku do 1 km se složením</t>
  </si>
  <si>
    <t>1830823325</t>
  </si>
  <si>
    <t>23</t>
  </si>
  <si>
    <t>997013509</t>
  </si>
  <si>
    <t>Příplatek k odvozu suti a vybouraných hmot na skládku za každý další 1 km přes 1 km</t>
  </si>
  <si>
    <t>-250585882</t>
  </si>
  <si>
    <t>1,34*29</t>
  </si>
  <si>
    <t>24</t>
  </si>
  <si>
    <t>997013631</t>
  </si>
  <si>
    <t>Poplatek za uložení na skládce (skládkovné) stavebního odpadu směsného kód odpadu 17 09 04</t>
  </si>
  <si>
    <t>-679296943</t>
  </si>
  <si>
    <t>998</t>
  </si>
  <si>
    <t>Přesun hmot</t>
  </si>
  <si>
    <t>25</t>
  </si>
  <si>
    <t>998018002</t>
  </si>
  <si>
    <t>Přesun hmot ruční pro budovy v přes 6 do 12 m</t>
  </si>
  <si>
    <t>-1218883989</t>
  </si>
  <si>
    <t>PSV</t>
  </si>
  <si>
    <t>Práce a dodávky PSV</t>
  </si>
  <si>
    <t>711</t>
  </si>
  <si>
    <t>Izolace proti vodě, vlhkosti a plynům</t>
  </si>
  <si>
    <t>26</t>
  </si>
  <si>
    <t>711113117</t>
  </si>
  <si>
    <t xml:space="preserve">Izolace proti vlhkosti vodorovná nátěrová za studena těsnicí stěrkou jednosložkovou </t>
  </si>
  <si>
    <t>1855116393</t>
  </si>
  <si>
    <t>podlaha balkonu vč.soklu</t>
  </si>
  <si>
    <t>1.vrstva</t>
  </si>
  <si>
    <t>4,7</t>
  </si>
  <si>
    <t>2.vrstva</t>
  </si>
  <si>
    <t>Součet</t>
  </si>
  <si>
    <t>764</t>
  </si>
  <si>
    <t>Konstrukce klempířské</t>
  </si>
  <si>
    <t>27</t>
  </si>
  <si>
    <t>764222434</t>
  </si>
  <si>
    <t>Oplechování rovné okapové hrany z Al plechu rš 330 mm</t>
  </si>
  <si>
    <t>-1082738044</t>
  </si>
  <si>
    <t>1,0+4,0+1,0</t>
  </si>
  <si>
    <t>28</t>
  </si>
  <si>
    <t>553000002</t>
  </si>
  <si>
    <t>Samolepící balkonová páska pro fixaci okapnice - dodávka</t>
  </si>
  <si>
    <t>32</t>
  </si>
  <si>
    <t>-926521050</t>
  </si>
  <si>
    <t>29</t>
  </si>
  <si>
    <t>764000001</t>
  </si>
  <si>
    <t>Vytvoření prostupů pro kotvení zábradlí</t>
  </si>
  <si>
    <t>-1857536838</t>
  </si>
  <si>
    <t>767</t>
  </si>
  <si>
    <t>Konstrukce zámečnické</t>
  </si>
  <si>
    <t>30</t>
  </si>
  <si>
    <t>767000001</t>
  </si>
  <si>
    <t xml:space="preserve">Úprava ocelové konstrukce pro zkrácení výplňového pole zábradlí </t>
  </si>
  <si>
    <t>1411449278</t>
  </si>
  <si>
    <t>31</t>
  </si>
  <si>
    <t>767000002</t>
  </si>
  <si>
    <t>Kontrola, ev.oprava úchytů ocelového zábradlí</t>
  </si>
  <si>
    <t>-503431127</t>
  </si>
  <si>
    <t>767000003</t>
  </si>
  <si>
    <t>Doplnění OK pro zábradlí - čtvercová tyč 20/20 dl.8,30m (26kg) vč.zpětného navaření zábradlí</t>
  </si>
  <si>
    <t>-1205330358</t>
  </si>
  <si>
    <t>771</t>
  </si>
  <si>
    <t>Podlahy z dlaždic</t>
  </si>
  <si>
    <t>33</t>
  </si>
  <si>
    <t>771474114</t>
  </si>
  <si>
    <t>Montáž soklů z dlaždic keramických rovných flexibilní lepidlo v přes 120 do 150 mm</t>
  </si>
  <si>
    <t>1135456135</t>
  </si>
  <si>
    <t>3,90+0,2*4</t>
  </si>
  <si>
    <t>34</t>
  </si>
  <si>
    <t>7715741R1</t>
  </si>
  <si>
    <t xml:space="preserve">Montáž keramické dlažby do lepidla vč.spárování </t>
  </si>
  <si>
    <t>1100849771</t>
  </si>
  <si>
    <t>3,9*0,95+0,2*0,7*2+0,01</t>
  </si>
  <si>
    <t>35</t>
  </si>
  <si>
    <t>597000001</t>
  </si>
  <si>
    <t>Dodávka protiskluzné, mrazuvzdorné keramické dlažby</t>
  </si>
  <si>
    <t>-1675600403</t>
  </si>
  <si>
    <t>4,70*0,15*1,25+4*1,25+0,12</t>
  </si>
  <si>
    <t>na prořez 25%</t>
  </si>
  <si>
    <t>36</t>
  </si>
  <si>
    <t>771121011</t>
  </si>
  <si>
    <t>Nátěr penetrační na podlahu</t>
  </si>
  <si>
    <t>164317409</t>
  </si>
  <si>
    <t>spodní penetrace</t>
  </si>
  <si>
    <t>vrchní penetrace</t>
  </si>
  <si>
    <t>37</t>
  </si>
  <si>
    <t>771161012</t>
  </si>
  <si>
    <t>Montáž profilu dilatační spáry koutové bez izolace dlažeb</t>
  </si>
  <si>
    <t>1756217218</t>
  </si>
  <si>
    <t>3,90+0,2*4+0,70*4</t>
  </si>
  <si>
    <t>38</t>
  </si>
  <si>
    <t>590541R1</t>
  </si>
  <si>
    <t>Hydroizolační páska pro utěsnění stykových spár</t>
  </si>
  <si>
    <t>2066544548</t>
  </si>
  <si>
    <t>39</t>
  </si>
  <si>
    <t>781491111</t>
  </si>
  <si>
    <t>Plastové profily rohové kladené do malty</t>
  </si>
  <si>
    <t>-118908623</t>
  </si>
  <si>
    <t>na hraně schodu</t>
  </si>
  <si>
    <t>0,7*2</t>
  </si>
  <si>
    <t>40</t>
  </si>
  <si>
    <t>998771102</t>
  </si>
  <si>
    <t>Přesun hmot tonážní pro podlahy z dlaždic v objektech v přes 6 do 12 m</t>
  </si>
  <si>
    <t>-2124912699</t>
  </si>
  <si>
    <t>783</t>
  </si>
  <si>
    <t>Dokončovací práce - nátěry</t>
  </si>
  <si>
    <t>41</t>
  </si>
  <si>
    <t>783201811</t>
  </si>
  <si>
    <t>Odstranění nátěru ze zámečnických konstrukcí oškrábáním</t>
  </si>
  <si>
    <t>720250227</t>
  </si>
  <si>
    <t>stávající zábradlí</t>
  </si>
  <si>
    <t>1,0*(1,0*2+4,0)</t>
  </si>
  <si>
    <t>42</t>
  </si>
  <si>
    <t>7832211R1</t>
  </si>
  <si>
    <t>Nátěry syntetické konstrukcí doplňkových barva dražší lesklý povrch 1x antikorozní, 1x základní, 1x email</t>
  </si>
  <si>
    <t>-877677285</t>
  </si>
  <si>
    <t>787</t>
  </si>
  <si>
    <t>Dokončovací práce - zasklívání</t>
  </si>
  <si>
    <t>43</t>
  </si>
  <si>
    <t>787000001</t>
  </si>
  <si>
    <t>Zkrácení výplňového pole zábradlí - vysklení + zasklení novým drátosklem</t>
  </si>
  <si>
    <t>1484260550</t>
  </si>
  <si>
    <t>DEM</t>
  </si>
  <si>
    <t>Demontáže</t>
  </si>
  <si>
    <t>44</t>
  </si>
  <si>
    <t>771471810</t>
  </si>
  <si>
    <t>Demontáž soklíků z dlaždic keramických kladených do malty rovných</t>
  </si>
  <si>
    <t>-415842100</t>
  </si>
  <si>
    <t>3,9+0,2*4</t>
  </si>
  <si>
    <t>45</t>
  </si>
  <si>
    <t>771571810</t>
  </si>
  <si>
    <t>Demontáž podlah z dlaždic keramických kladených do malty</t>
  </si>
  <si>
    <t>-1442556236</t>
  </si>
  <si>
    <t>0,95*3,9+0,2*0,7*2+0,01</t>
  </si>
  <si>
    <t>46</t>
  </si>
  <si>
    <t>711131811</t>
  </si>
  <si>
    <t>Odstranění izolace proti zemní vlhkosti vodorovné</t>
  </si>
  <si>
    <t>1611845304</t>
  </si>
  <si>
    <t>47</t>
  </si>
  <si>
    <t>764002861</t>
  </si>
  <si>
    <t>Demontáž oplechování říms do suti</t>
  </si>
  <si>
    <t>484422831</t>
  </si>
  <si>
    <t>okolo balkonů</t>
  </si>
  <si>
    <t>(1,0+4,0+1,0)</t>
  </si>
  <si>
    <t>S5769-2 - Oprava prostředního balkonu</t>
  </si>
  <si>
    <t>"oprava povrchu pod osekaným soklem</t>
  </si>
  <si>
    <t>Stěrka na beton</t>
  </si>
  <si>
    <t>Poznámka k položce:_x000d_
např. Baumit StarContact (spotřeba 4-5kg/m2)</t>
  </si>
  <si>
    <t>"balkon zespoda a z boku</t>
  </si>
  <si>
    <t>"po odstranění dlažby</t>
  </si>
  <si>
    <t>"podlaha po vybourání dlažby a podkladu</t>
  </si>
  <si>
    <t>"20% plochy</t>
  </si>
  <si>
    <t>Příplatek k odvozu suti a vybouraných hmot na skládku ZKD 1 km přes 1 km</t>
  </si>
  <si>
    <t>695890463</t>
  </si>
  <si>
    <t xml:space="preserve">Dodávka protiskluzné, mrazuvzdorné keramické dlažby </t>
  </si>
  <si>
    <t>1472636569</t>
  </si>
  <si>
    <t>703346691</t>
  </si>
  <si>
    <t>"na hraně schodu</t>
  </si>
  <si>
    <t>"stávající zábradlí</t>
  </si>
  <si>
    <t>S5769-3 - Oprava spodního balkonu na římse</t>
  </si>
  <si>
    <t>balkonové dveře</t>
  </si>
  <si>
    <t>Suchý cementový potěr pro spádovou vrstvu tl.5-30mm</t>
  </si>
  <si>
    <t xml:space="preserve">Bourání sloupků </t>
  </si>
  <si>
    <t>1,02*29</t>
  </si>
  <si>
    <t xml:space="preserve">Izolace proti vlhkosti vodorovná za studena těsnicí stěrkou jednosložkovou </t>
  </si>
  <si>
    <t>764000002</t>
  </si>
  <si>
    <t>Demontáž a zpětná montáž stávajícího oplechování boků balkonu na římse, zajištění a kontrola vodotěsnosti</t>
  </si>
  <si>
    <t>2050582652</t>
  </si>
  <si>
    <t>771591162</t>
  </si>
  <si>
    <t>-1596783480</t>
  </si>
  <si>
    <t>Demontáž oplechování říms a ozdobných prvků do suti</t>
  </si>
  <si>
    <t>"okolo balkonů</t>
  </si>
  <si>
    <t>S5769-4 - Lešení, společné a vedlejší náklady</t>
  </si>
  <si>
    <t xml:space="preserve">    94 - Lešení a stavební výtahy</t>
  </si>
  <si>
    <t>VRN - Vedlejší rozpočtové náklady</t>
  </si>
  <si>
    <t>629000001</t>
  </si>
  <si>
    <t>Ochrana spodní plechové římsy</t>
  </si>
  <si>
    <t>1883267725</t>
  </si>
  <si>
    <t>94</t>
  </si>
  <si>
    <t>Lešení a stavební výtahy</t>
  </si>
  <si>
    <t>941111121</t>
  </si>
  <si>
    <t>Montáž lešení řadového trubkového lehkého s podlahami zatížení do 200 kg/m2 š od 0,9 do 1,2 m v do 10 m</t>
  </si>
  <si>
    <t>-1707527185</t>
  </si>
  <si>
    <t>(10-1,5)*6,0</t>
  </si>
  <si>
    <t>941111221</t>
  </si>
  <si>
    <t>Příplatek k lešení řadovému trubkovému lehkému s podlahami š 1,2 m v 10 m za první a za každý další den použití</t>
  </si>
  <si>
    <t>1945682100</t>
  </si>
  <si>
    <t>51*30</t>
  </si>
  <si>
    <t>941111821</t>
  </si>
  <si>
    <t>Demontáž lešení řadového trubkového lehkého s podlahami zatížení do 200 kg/m2 š od 0,9 do 1,2 m v do 10 m</t>
  </si>
  <si>
    <t>1952087445</t>
  </si>
  <si>
    <t>944611111</t>
  </si>
  <si>
    <t>Montáž ochranné plachty z textilie z umělých vláken</t>
  </si>
  <si>
    <t>355394186</t>
  </si>
  <si>
    <t>944611211</t>
  </si>
  <si>
    <t>Příplatek k ochranné plachtě za první a za každý další den použití</t>
  </si>
  <si>
    <t>1145891996</t>
  </si>
  <si>
    <t>944611811</t>
  </si>
  <si>
    <t>Demontáž ochranné plachty z textilie z umělých vláken</t>
  </si>
  <si>
    <t>-1914241444</t>
  </si>
  <si>
    <t>950000001</t>
  </si>
  <si>
    <t>Noční značení na lešení</t>
  </si>
  <si>
    <t>kč</t>
  </si>
  <si>
    <t>-1351117788</t>
  </si>
  <si>
    <t>783827125</t>
  </si>
  <si>
    <t>Krycí jednonásobný silikonový nátěr omítek stupně členitosti 1 a 2</t>
  </si>
  <si>
    <t>1961931374</t>
  </si>
  <si>
    <t>VRN</t>
  </si>
  <si>
    <t>Vedlejší rozpočtové náklady</t>
  </si>
  <si>
    <t>030001000</t>
  </si>
  <si>
    <t>Zařízení staveniště</t>
  </si>
  <si>
    <t>1024</t>
  </si>
  <si>
    <t>758509508</t>
  </si>
  <si>
    <t>0900000R1</t>
  </si>
  <si>
    <t>Práce malého rozsahu</t>
  </si>
  <si>
    <t>16883036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</si>
</sst>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17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20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25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26</v>
      </c>
    </row>
    <row r="10" s="1" customFormat="1" ht="12" customHeight="1">
      <c r="B10" s="21"/>
      <c r="C10" s="22"/>
      <c r="D10" s="32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28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17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17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17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28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17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17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28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28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SONA5769-2023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Ostrov, vzorová oprava 3ks balkonů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29. 3. 2023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27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Ing.Vladislav Skoček, Ostrov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Neubauerová Soňa, SK-Projekt Ostrov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'S5769-1 - Oprava vrchního...'!J30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'S5769-1 - Oprava vrchního...'!P133</f>
        <v>0</v>
      </c>
      <c r="AV95" s="128">
        <f>'S5769-1 - Oprava vrchního...'!J33</f>
        <v>0</v>
      </c>
      <c r="AW95" s="128">
        <f>'S5769-1 - Oprava vrchního...'!J34</f>
        <v>0</v>
      </c>
      <c r="AX95" s="128">
        <f>'S5769-1 - Oprava vrchního...'!J35</f>
        <v>0</v>
      </c>
      <c r="AY95" s="128">
        <f>'S5769-1 - Oprava vrchního...'!J36</f>
        <v>0</v>
      </c>
      <c r="AZ95" s="128">
        <f>'S5769-1 - Oprava vrchního...'!F33</f>
        <v>0</v>
      </c>
      <c r="BA95" s="128">
        <f>'S5769-1 - Oprava vrchního...'!F34</f>
        <v>0</v>
      </c>
      <c r="BB95" s="128">
        <f>'S5769-1 - Oprava vrchního...'!F35</f>
        <v>0</v>
      </c>
      <c r="BC95" s="128">
        <f>'S5769-1 - Oprava vrchního...'!F36</f>
        <v>0</v>
      </c>
      <c r="BD95" s="130">
        <f>'S5769-1 - Oprava vrchního...'!F37</f>
        <v>0</v>
      </c>
      <c r="BE95" s="7"/>
      <c r="BT95" s="131" t="s">
        <v>20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20</v>
      </c>
    </row>
    <row r="96" s="7" customFormat="1" ht="16.5" customHeight="1">
      <c r="A96" s="119" t="s">
        <v>82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'S5769-2 - Oprava prostřed...'!J30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'S5769-2 - Oprava prostřed...'!P133</f>
        <v>0</v>
      </c>
      <c r="AV96" s="128">
        <f>'S5769-2 - Oprava prostřed...'!J33</f>
        <v>0</v>
      </c>
      <c r="AW96" s="128">
        <f>'S5769-2 - Oprava prostřed...'!J34</f>
        <v>0</v>
      </c>
      <c r="AX96" s="128">
        <f>'S5769-2 - Oprava prostřed...'!J35</f>
        <v>0</v>
      </c>
      <c r="AY96" s="128">
        <f>'S5769-2 - Oprava prostřed...'!J36</f>
        <v>0</v>
      </c>
      <c r="AZ96" s="128">
        <f>'S5769-2 - Oprava prostřed...'!F33</f>
        <v>0</v>
      </c>
      <c r="BA96" s="128">
        <f>'S5769-2 - Oprava prostřed...'!F34</f>
        <v>0</v>
      </c>
      <c r="BB96" s="128">
        <f>'S5769-2 - Oprava prostřed...'!F35</f>
        <v>0</v>
      </c>
      <c r="BC96" s="128">
        <f>'S5769-2 - Oprava prostřed...'!F36</f>
        <v>0</v>
      </c>
      <c r="BD96" s="130">
        <f>'S5769-2 - Oprava prostřed...'!F37</f>
        <v>0</v>
      </c>
      <c r="BE96" s="7"/>
      <c r="BT96" s="131" t="s">
        <v>20</v>
      </c>
      <c r="BV96" s="131" t="s">
        <v>80</v>
      </c>
      <c r="BW96" s="131" t="s">
        <v>89</v>
      </c>
      <c r="BX96" s="131" t="s">
        <v>5</v>
      </c>
      <c r="CL96" s="131" t="s">
        <v>1</v>
      </c>
      <c r="CM96" s="131" t="s">
        <v>20</v>
      </c>
    </row>
    <row r="97" s="7" customFormat="1" ht="16.5" customHeight="1">
      <c r="A97" s="119" t="s">
        <v>82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'S5769-3 - Oprava spodního...'!J30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'S5769-3 - Oprava spodního...'!P132</f>
        <v>0</v>
      </c>
      <c r="AV97" s="128">
        <f>'S5769-3 - Oprava spodního...'!J33</f>
        <v>0</v>
      </c>
      <c r="AW97" s="128">
        <f>'S5769-3 - Oprava spodního...'!J34</f>
        <v>0</v>
      </c>
      <c r="AX97" s="128">
        <f>'S5769-3 - Oprava spodního...'!J35</f>
        <v>0</v>
      </c>
      <c r="AY97" s="128">
        <f>'S5769-3 - Oprava spodního...'!J36</f>
        <v>0</v>
      </c>
      <c r="AZ97" s="128">
        <f>'S5769-3 - Oprava spodního...'!F33</f>
        <v>0</v>
      </c>
      <c r="BA97" s="128">
        <f>'S5769-3 - Oprava spodního...'!F34</f>
        <v>0</v>
      </c>
      <c r="BB97" s="128">
        <f>'S5769-3 - Oprava spodního...'!F35</f>
        <v>0</v>
      </c>
      <c r="BC97" s="128">
        <f>'S5769-3 - Oprava spodního...'!F36</f>
        <v>0</v>
      </c>
      <c r="BD97" s="130">
        <f>'S5769-3 - Oprava spodního...'!F37</f>
        <v>0</v>
      </c>
      <c r="BE97" s="7"/>
      <c r="BT97" s="131" t="s">
        <v>20</v>
      </c>
      <c r="BV97" s="131" t="s">
        <v>80</v>
      </c>
      <c r="BW97" s="131" t="s">
        <v>92</v>
      </c>
      <c r="BX97" s="131" t="s">
        <v>5</v>
      </c>
      <c r="CL97" s="131" t="s">
        <v>1</v>
      </c>
      <c r="CM97" s="131" t="s">
        <v>20</v>
      </c>
    </row>
    <row r="98" s="7" customFormat="1" ht="16.5" customHeight="1">
      <c r="A98" s="119" t="s">
        <v>82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'S5769-4 - Lešení, společn...'!J30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32">
        <v>0</v>
      </c>
      <c r="AT98" s="133">
        <f>ROUND(SUM(AV98:AW98),2)</f>
        <v>0</v>
      </c>
      <c r="AU98" s="134">
        <f>'S5769-4 - Lešení, společn...'!P123</f>
        <v>0</v>
      </c>
      <c r="AV98" s="133">
        <f>'S5769-4 - Lešení, společn...'!J33</f>
        <v>0</v>
      </c>
      <c r="AW98" s="133">
        <f>'S5769-4 - Lešení, společn...'!J34</f>
        <v>0</v>
      </c>
      <c r="AX98" s="133">
        <f>'S5769-4 - Lešení, společn...'!J35</f>
        <v>0</v>
      </c>
      <c r="AY98" s="133">
        <f>'S5769-4 - Lešení, společn...'!J36</f>
        <v>0</v>
      </c>
      <c r="AZ98" s="133">
        <f>'S5769-4 - Lešení, společn...'!F33</f>
        <v>0</v>
      </c>
      <c r="BA98" s="133">
        <f>'S5769-4 - Lešení, společn...'!F34</f>
        <v>0</v>
      </c>
      <c r="BB98" s="133">
        <f>'S5769-4 - Lešení, společn...'!F35</f>
        <v>0</v>
      </c>
      <c r="BC98" s="133">
        <f>'S5769-4 - Lešení, společn...'!F36</f>
        <v>0</v>
      </c>
      <c r="BD98" s="135">
        <f>'S5769-4 - Lešení, společn...'!F37</f>
        <v>0</v>
      </c>
      <c r="BE98" s="7"/>
      <c r="BT98" s="131" t="s">
        <v>20</v>
      </c>
      <c r="BV98" s="131" t="s">
        <v>80</v>
      </c>
      <c r="BW98" s="131" t="s">
        <v>95</v>
      </c>
      <c r="BX98" s="131" t="s">
        <v>5</v>
      </c>
      <c r="CL98" s="131" t="s">
        <v>1</v>
      </c>
      <c r="CM98" s="131" t="s">
        <v>20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J8dkGyCe6F/yvLUEGksMBc0mNqaOMwe5XmacXKDT7xZvFAs3HyVI3opGjxXH3B8+Oy+dPIWVjJcgToqMKn3xRA==" hashValue="NwJ14fN7y75wYpzeCnZr2H9sQRb5PUf0Au3Nwtf9BbH0RjRBGe9EK5q+m+7bKyTSnRe7usWtipw6v1rCxO6K3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5769-1 - Oprava vrchního...'!C2" display="/"/>
    <hyperlink ref="A96" location="'S5769-2 - Oprava prostřed...'!C2" display="/"/>
    <hyperlink ref="A97" location="'S5769-3 - Oprava spodního...'!C2" display="/"/>
    <hyperlink ref="A98" location="'S5769-4 - Lešení, společ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20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Ostrov, vzorová oprava 3ks balkonů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29. 3. 2023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27</v>
      </c>
      <c r="E14" s="38"/>
      <c r="F14" s="38"/>
      <c r="G14" s="38"/>
      <c r="H14" s="38"/>
      <c r="I14" s="140" t="s">
        <v>28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28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28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28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ROUND((SUM(BE133:BE261)),  2)</f>
        <v>0</v>
      </c>
      <c r="G33" s="38"/>
      <c r="H33" s="38"/>
      <c r="I33" s="155">
        <v>0.20999999999999999</v>
      </c>
      <c r="J33" s="154">
        <f>ROUND(((SUM(BE133:BE261))*I33),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ROUND((SUM(BF133:BF261)),  2)</f>
        <v>0</v>
      </c>
      <c r="G34" s="38"/>
      <c r="H34" s="38"/>
      <c r="I34" s="155">
        <v>0.14999999999999999</v>
      </c>
      <c r="J34" s="154">
        <f>ROUND(((SUM(BF133:BF261))*I34),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ROUND((SUM(BG133:BG261)),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ROUND((SUM(BH133:BH261)),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ROUND((SUM(BI133:BI261)),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Ostrov, vzorová oprava 3ks balkonů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S5769-1 - Oprava vrchního balkonu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29. 3. 2023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27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Ing.Vladislav Skoček, 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J135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J175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J179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J197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J203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113</v>
      </c>
      <c r="E106" s="182"/>
      <c r="F106" s="182"/>
      <c r="G106" s="182"/>
      <c r="H106" s="182"/>
      <c r="I106" s="182"/>
      <c r="J106" s="183">
        <f>J205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114</v>
      </c>
      <c r="E107" s="188"/>
      <c r="F107" s="188"/>
      <c r="G107" s="188"/>
      <c r="H107" s="188"/>
      <c r="I107" s="188"/>
      <c r="J107" s="189">
        <f>J206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115</v>
      </c>
      <c r="E108" s="188"/>
      <c r="F108" s="188"/>
      <c r="G108" s="188"/>
      <c r="H108" s="188"/>
      <c r="I108" s="188"/>
      <c r="J108" s="189">
        <f>J214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116</v>
      </c>
      <c r="E109" s="188"/>
      <c r="F109" s="188"/>
      <c r="G109" s="188"/>
      <c r="H109" s="188"/>
      <c r="I109" s="188"/>
      <c r="J109" s="189">
        <f>J219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117</v>
      </c>
      <c r="E110" s="188"/>
      <c r="F110" s="188"/>
      <c r="G110" s="188"/>
      <c r="H110" s="188"/>
      <c r="I110" s="188"/>
      <c r="J110" s="189">
        <f>J223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118</v>
      </c>
      <c r="E111" s="188"/>
      <c r="F111" s="188"/>
      <c r="G111" s="188"/>
      <c r="H111" s="188"/>
      <c r="I111" s="188"/>
      <c r="J111" s="189">
        <f>J244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119</v>
      </c>
      <c r="E112" s="188"/>
      <c r="F112" s="188"/>
      <c r="G112" s="188"/>
      <c r="H112" s="188"/>
      <c r="I112" s="188"/>
      <c r="J112" s="189">
        <f>J251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120</v>
      </c>
      <c r="E113" s="188"/>
      <c r="F113" s="188"/>
      <c r="G113" s="188"/>
      <c r="H113" s="188"/>
      <c r="I113" s="188"/>
      <c r="J113" s="189">
        <f>J253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121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15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4" t="str">
        <f>E7</f>
        <v>Ostrov, vzorová oprava 3ks balkonů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S5769-1 - Oprava vrchního balkonu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21</v>
      </c>
      <c r="D127" s="40"/>
      <c r="E127" s="40"/>
      <c r="F127" s="27" t="str">
        <f>F12</f>
        <v xml:space="preserve"> </v>
      </c>
      <c r="G127" s="40"/>
      <c r="H127" s="40"/>
      <c r="I127" s="32" t="s">
        <v>23</v>
      </c>
      <c r="J127" s="79" t="str">
        <f>IF(J12="","",J12)</f>
        <v>29. 3. 2023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27</v>
      </c>
      <c r="D129" s="40"/>
      <c r="E129" s="40"/>
      <c r="F129" s="27" t="str">
        <f>E15</f>
        <v xml:space="preserve"> </v>
      </c>
      <c r="G129" s="40"/>
      <c r="H129" s="40"/>
      <c r="I129" s="32" t="s">
        <v>32</v>
      </c>
      <c r="J129" s="36" t="str">
        <f>E21</f>
        <v>Ing.Vladislav Skoček, Ostrov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40"/>
      <c r="E130" s="40"/>
      <c r="F130" s="27" t="str">
        <f>IF(E18="","",E18)</f>
        <v>Vyplň údaj</v>
      </c>
      <c r="G130" s="40"/>
      <c r="H130" s="40"/>
      <c r="I130" s="32" t="s">
        <v>35</v>
      </c>
      <c r="J130" s="36" t="str">
        <f>E24</f>
        <v>Neubauerová Soňa, SK-Projekt Ostrov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1"/>
      <c r="B132" s="192"/>
      <c r="C132" s="193" t="s">
        <v>122</v>
      </c>
      <c r="D132" s="194" t="s">
        <v>63</v>
      </c>
      <c r="E132" s="194" t="s">
        <v>59</v>
      </c>
      <c r="F132" s="194" t="s">
        <v>60</v>
      </c>
      <c r="G132" s="194" t="s">
        <v>123</v>
      </c>
      <c r="H132" s="194" t="s">
        <v>124</v>
      </c>
      <c r="I132" s="194" t="s">
        <v>125</v>
      </c>
      <c r="J132" s="194" t="s">
        <v>101</v>
      </c>
      <c r="K132" s="195" t="s">
        <v>126</v>
      </c>
      <c r="L132" s="196"/>
      <c r="M132" s="100" t="s">
        <v>1</v>
      </c>
      <c r="N132" s="101" t="s">
        <v>42</v>
      </c>
      <c r="O132" s="101" t="s">
        <v>127</v>
      </c>
      <c r="P132" s="101" t="s">
        <v>128</v>
      </c>
      <c r="Q132" s="101" t="s">
        <v>129</v>
      </c>
      <c r="R132" s="101" t="s">
        <v>130</v>
      </c>
      <c r="S132" s="101" t="s">
        <v>131</v>
      </c>
      <c r="T132" s="102" t="s">
        <v>132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38"/>
      <c r="B133" s="39"/>
      <c r="C133" s="107" t="s">
        <v>133</v>
      </c>
      <c r="D133" s="40"/>
      <c r="E133" s="40"/>
      <c r="F133" s="40"/>
      <c r="G133" s="40"/>
      <c r="H133" s="40"/>
      <c r="I133" s="40"/>
      <c r="J133" s="197">
        <f>BK133</f>
        <v>0</v>
      </c>
      <c r="K133" s="40"/>
      <c r="L133" s="44"/>
      <c r="M133" s="103"/>
      <c r="N133" s="198"/>
      <c r="O133" s="104"/>
      <c r="P133" s="199">
        <f>P134+P205</f>
        <v>0</v>
      </c>
      <c r="Q133" s="104"/>
      <c r="R133" s="199">
        <f>R134+R205</f>
        <v>0.63940069999999993</v>
      </c>
      <c r="S133" s="104"/>
      <c r="T133" s="200">
        <f>T134+T205</f>
        <v>1.3417380000000001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77</v>
      </c>
      <c r="AU133" s="17" t="s">
        <v>103</v>
      </c>
      <c r="BK133" s="201">
        <f>BK134+BK205</f>
        <v>0</v>
      </c>
    </row>
    <row r="134" s="12" customFormat="1" ht="25.92" customHeight="1">
      <c r="A134" s="12"/>
      <c r="B134" s="202"/>
      <c r="C134" s="203"/>
      <c r="D134" s="204" t="s">
        <v>77</v>
      </c>
      <c r="E134" s="205" t="s">
        <v>134</v>
      </c>
      <c r="F134" s="205" t="s">
        <v>135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P135+P139+P167+P169+P175+P179+P197+P203</f>
        <v>0</v>
      </c>
      <c r="Q134" s="210"/>
      <c r="R134" s="211">
        <f>R135+R139+R167+R169+R175+R179+R197+R203</f>
        <v>0.48101569999999999</v>
      </c>
      <c r="S134" s="210"/>
      <c r="T134" s="212">
        <f>T135+T139+T167+T169+T175+T179+T197+T203</f>
        <v>0.9245000000000001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20</v>
      </c>
      <c r="AT134" s="214" t="s">
        <v>77</v>
      </c>
      <c r="AU134" s="214" t="s">
        <v>78</v>
      </c>
      <c r="AY134" s="213" t="s">
        <v>136</v>
      </c>
      <c r="BK134" s="215">
        <f>BK135+BK139+BK167+BK169+BK175+BK179+BK197+BK203</f>
        <v>0</v>
      </c>
    </row>
    <row r="135" s="12" customFormat="1" ht="22.8" customHeight="1">
      <c r="A135" s="12"/>
      <c r="B135" s="202"/>
      <c r="C135" s="203"/>
      <c r="D135" s="204" t="s">
        <v>77</v>
      </c>
      <c r="E135" s="216" t="s">
        <v>137</v>
      </c>
      <c r="F135" s="216" t="s">
        <v>138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SUM(P136:P138)</f>
        <v>0</v>
      </c>
      <c r="Q135" s="210"/>
      <c r="R135" s="211">
        <f>SUM(R136:R138)</f>
        <v>0.020284699999999999</v>
      </c>
      <c r="S135" s="210"/>
      <c r="T135" s="212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20</v>
      </c>
      <c r="AT135" s="214" t="s">
        <v>77</v>
      </c>
      <c r="AU135" s="214" t="s">
        <v>20</v>
      </c>
      <c r="AY135" s="213" t="s">
        <v>136</v>
      </c>
      <c r="BK135" s="215">
        <f>SUM(BK136:BK138)</f>
        <v>0</v>
      </c>
    </row>
    <row r="136" s="2" customFormat="1" ht="21.75" customHeight="1">
      <c r="A136" s="38"/>
      <c r="B136" s="39"/>
      <c r="C136" s="218" t="s">
        <v>20</v>
      </c>
      <c r="D136" s="218" t="s">
        <v>139</v>
      </c>
      <c r="E136" s="219" t="s">
        <v>140</v>
      </c>
      <c r="F136" s="220" t="s">
        <v>141</v>
      </c>
      <c r="G136" s="221" t="s">
        <v>142</v>
      </c>
      <c r="H136" s="222">
        <v>0.70999999999999996</v>
      </c>
      <c r="I136" s="223"/>
      <c r="J136" s="222">
        <f>ROUND(I136*H136,2)</f>
        <v>0</v>
      </c>
      <c r="K136" s="220" t="s">
        <v>143</v>
      </c>
      <c r="L136" s="44"/>
      <c r="M136" s="224" t="s">
        <v>1</v>
      </c>
      <c r="N136" s="225" t="s">
        <v>44</v>
      </c>
      <c r="O136" s="91"/>
      <c r="P136" s="226">
        <f>O136*H136</f>
        <v>0</v>
      </c>
      <c r="Q136" s="226">
        <v>0.028570000000000002</v>
      </c>
      <c r="R136" s="226">
        <f>Q136*H136</f>
        <v>0.020284699999999999</v>
      </c>
      <c r="S136" s="226">
        <v>0</v>
      </c>
      <c r="T136" s="22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144</v>
      </c>
      <c r="AT136" s="228" t="s">
        <v>139</v>
      </c>
      <c r="AU136" s="228" t="s">
        <v>145</v>
      </c>
      <c r="AY136" s="17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145</v>
      </c>
      <c r="BK136" s="229">
        <f>ROUND(I136*H136,2)</f>
        <v>0</v>
      </c>
      <c r="BL136" s="17" t="s">
        <v>144</v>
      </c>
      <c r="BM136" s="228" t="s">
        <v>146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148</v>
      </c>
      <c r="G137" s="231"/>
      <c r="H137" s="233" t="s">
        <v>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147</v>
      </c>
      <c r="AU137" s="240" t="s">
        <v>145</v>
      </c>
      <c r="AV137" s="13" t="s">
        <v>20</v>
      </c>
      <c r="AW137" s="13" t="s">
        <v>34</v>
      </c>
      <c r="AX137" s="13" t="s">
        <v>78</v>
      </c>
      <c r="AY137" s="240" t="s">
        <v>136</v>
      </c>
    </row>
    <row r="138" s="14" customFormat="1">
      <c r="A138" s="14"/>
      <c r="B138" s="241"/>
      <c r="C138" s="242"/>
      <c r="D138" s="232" t="s">
        <v>147</v>
      </c>
      <c r="E138" s="243" t="s">
        <v>1</v>
      </c>
      <c r="F138" s="244" t="s">
        <v>149</v>
      </c>
      <c r="G138" s="242"/>
      <c r="H138" s="245">
        <v>0.70999999999999996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147</v>
      </c>
      <c r="AU138" s="251" t="s">
        <v>145</v>
      </c>
      <c r="AV138" s="14" t="s">
        <v>145</v>
      </c>
      <c r="AW138" s="14" t="s">
        <v>34</v>
      </c>
      <c r="AX138" s="14" t="s">
        <v>20</v>
      </c>
      <c r="AY138" s="251" t="s">
        <v>136</v>
      </c>
    </row>
    <row r="139" s="12" customFormat="1" ht="22.8" customHeight="1">
      <c r="A139" s="12"/>
      <c r="B139" s="202"/>
      <c r="C139" s="203"/>
      <c r="D139" s="204" t="s">
        <v>77</v>
      </c>
      <c r="E139" s="216" t="s">
        <v>150</v>
      </c>
      <c r="F139" s="216" t="s">
        <v>151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SUM(P140:P166)</f>
        <v>0</v>
      </c>
      <c r="Q139" s="210"/>
      <c r="R139" s="211">
        <f>SUM(R140:R166)</f>
        <v>0.21539800000000001</v>
      </c>
      <c r="S139" s="210"/>
      <c r="T139" s="212">
        <f>SUM(T140:T166)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20</v>
      </c>
      <c r="AT139" s="214" t="s">
        <v>77</v>
      </c>
      <c r="AU139" s="214" t="s">
        <v>20</v>
      </c>
      <c r="AY139" s="213" t="s">
        <v>136</v>
      </c>
      <c r="BK139" s="215">
        <f>SUM(BK140:BK166)</f>
        <v>0</v>
      </c>
    </row>
    <row r="140" s="2" customFormat="1" ht="24.15" customHeight="1">
      <c r="A140" s="38"/>
      <c r="B140" s="39"/>
      <c r="C140" s="218" t="s">
        <v>145</v>
      </c>
      <c r="D140" s="218" t="s">
        <v>139</v>
      </c>
      <c r="E140" s="219" t="s">
        <v>152</v>
      </c>
      <c r="F140" s="220" t="s">
        <v>153</v>
      </c>
      <c r="G140" s="221" t="s">
        <v>142</v>
      </c>
      <c r="H140" s="222">
        <v>7.4000000000000004</v>
      </c>
      <c r="I140" s="223"/>
      <c r="J140" s="222">
        <f>ROUND(I140*H140,2)</f>
        <v>0</v>
      </c>
      <c r="K140" s="220" t="s">
        <v>143</v>
      </c>
      <c r="L140" s="44"/>
      <c r="M140" s="224" t="s">
        <v>1</v>
      </c>
      <c r="N140" s="225" t="s">
        <v>44</v>
      </c>
      <c r="O140" s="91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144</v>
      </c>
      <c r="AT140" s="228" t="s">
        <v>139</v>
      </c>
      <c r="AU140" s="228" t="s">
        <v>145</v>
      </c>
      <c r="AY140" s="17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145</v>
      </c>
      <c r="BK140" s="229">
        <f>ROUND(I140*H140,2)</f>
        <v>0</v>
      </c>
      <c r="BL140" s="17" t="s">
        <v>144</v>
      </c>
      <c r="BM140" s="228" t="s">
        <v>154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155</v>
      </c>
      <c r="G141" s="231"/>
      <c r="H141" s="233" t="s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147</v>
      </c>
      <c r="AU141" s="240" t="s">
        <v>145</v>
      </c>
      <c r="AV141" s="13" t="s">
        <v>20</v>
      </c>
      <c r="AW141" s="13" t="s">
        <v>34</v>
      </c>
      <c r="AX141" s="13" t="s">
        <v>78</v>
      </c>
      <c r="AY141" s="240" t="s">
        <v>136</v>
      </c>
    </row>
    <row r="142" s="14" customFormat="1">
      <c r="A142" s="14"/>
      <c r="B142" s="241"/>
      <c r="C142" s="242"/>
      <c r="D142" s="232" t="s">
        <v>147</v>
      </c>
      <c r="E142" s="243" t="s">
        <v>1</v>
      </c>
      <c r="F142" s="244" t="s">
        <v>156</v>
      </c>
      <c r="G142" s="242"/>
      <c r="H142" s="245">
        <v>7.4000000000000004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147</v>
      </c>
      <c r="AU142" s="251" t="s">
        <v>145</v>
      </c>
      <c r="AV142" s="14" t="s">
        <v>145</v>
      </c>
      <c r="AW142" s="14" t="s">
        <v>34</v>
      </c>
      <c r="AX142" s="14" t="s">
        <v>20</v>
      </c>
      <c r="AY142" s="251" t="s">
        <v>136</v>
      </c>
    </row>
    <row r="143" s="2" customFormat="1" ht="16.5" customHeight="1">
      <c r="A143" s="38"/>
      <c r="B143" s="39"/>
      <c r="C143" s="218" t="s">
        <v>137</v>
      </c>
      <c r="D143" s="218" t="s">
        <v>139</v>
      </c>
      <c r="E143" s="219" t="s">
        <v>157</v>
      </c>
      <c r="F143" s="220" t="s">
        <v>158</v>
      </c>
      <c r="G143" s="221" t="s">
        <v>159</v>
      </c>
      <c r="H143" s="222">
        <v>10.699999999999999</v>
      </c>
      <c r="I143" s="223"/>
      <c r="J143" s="222">
        <f>ROUND(I143*H143,2)</f>
        <v>0</v>
      </c>
      <c r="K143" s="220" t="s">
        <v>143</v>
      </c>
      <c r="L143" s="44"/>
      <c r="M143" s="224" t="s">
        <v>1</v>
      </c>
      <c r="N143" s="225" t="s">
        <v>44</v>
      </c>
      <c r="O143" s="91"/>
      <c r="P143" s="226">
        <f>O143*H143</f>
        <v>0</v>
      </c>
      <c r="Q143" s="226">
        <v>0.00029</v>
      </c>
      <c r="R143" s="226">
        <f>Q143*H143</f>
        <v>0.0031029999999999999</v>
      </c>
      <c r="S143" s="226">
        <v>0</v>
      </c>
      <c r="T143" s="22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144</v>
      </c>
      <c r="AT143" s="228" t="s">
        <v>139</v>
      </c>
      <c r="AU143" s="228" t="s">
        <v>145</v>
      </c>
      <c r="AY143" s="17" t="s">
        <v>136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145</v>
      </c>
      <c r="BK143" s="229">
        <f>ROUND(I143*H143,2)</f>
        <v>0</v>
      </c>
      <c r="BL143" s="17" t="s">
        <v>144</v>
      </c>
      <c r="BM143" s="228" t="s">
        <v>160</v>
      </c>
    </row>
    <row r="144" s="14" customFormat="1">
      <c r="A144" s="14"/>
      <c r="B144" s="241"/>
      <c r="C144" s="242"/>
      <c r="D144" s="232" t="s">
        <v>147</v>
      </c>
      <c r="E144" s="243" t="s">
        <v>1</v>
      </c>
      <c r="F144" s="244" t="s">
        <v>161</v>
      </c>
      <c r="G144" s="242"/>
      <c r="H144" s="245">
        <v>10.699999999999999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147</v>
      </c>
      <c r="AU144" s="251" t="s">
        <v>145</v>
      </c>
      <c r="AV144" s="14" t="s">
        <v>145</v>
      </c>
      <c r="AW144" s="14" t="s">
        <v>34</v>
      </c>
      <c r="AX144" s="14" t="s">
        <v>20</v>
      </c>
      <c r="AY144" s="251" t="s">
        <v>136</v>
      </c>
    </row>
    <row r="145" s="2" customFormat="1" ht="24.15" customHeight="1">
      <c r="A145" s="38"/>
      <c r="B145" s="39"/>
      <c r="C145" s="218" t="s">
        <v>144</v>
      </c>
      <c r="D145" s="218" t="s">
        <v>139</v>
      </c>
      <c r="E145" s="219" t="s">
        <v>162</v>
      </c>
      <c r="F145" s="220" t="s">
        <v>163</v>
      </c>
      <c r="G145" s="221" t="s">
        <v>159</v>
      </c>
      <c r="H145" s="222">
        <v>4</v>
      </c>
      <c r="I145" s="223"/>
      <c r="J145" s="222">
        <f>ROUND(I145*H145,2)</f>
        <v>0</v>
      </c>
      <c r="K145" s="220" t="s">
        <v>143</v>
      </c>
      <c r="L145" s="44"/>
      <c r="M145" s="224" t="s">
        <v>1</v>
      </c>
      <c r="N145" s="225" t="s">
        <v>44</v>
      </c>
      <c r="O145" s="91"/>
      <c r="P145" s="226">
        <f>O145*H145</f>
        <v>0</v>
      </c>
      <c r="Q145" s="226">
        <v>0.00033</v>
      </c>
      <c r="R145" s="226">
        <f>Q145*H145</f>
        <v>0.00132</v>
      </c>
      <c r="S145" s="226">
        <v>0</v>
      </c>
      <c r="T145" s="22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164</v>
      </c>
      <c r="AT145" s="228" t="s">
        <v>139</v>
      </c>
      <c r="AU145" s="228" t="s">
        <v>145</v>
      </c>
      <c r="AY145" s="17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145</v>
      </c>
      <c r="BK145" s="229">
        <f>ROUND(I145*H145,2)</f>
        <v>0</v>
      </c>
      <c r="BL145" s="17" t="s">
        <v>164</v>
      </c>
      <c r="BM145" s="228" t="s">
        <v>165</v>
      </c>
    </row>
    <row r="146" s="14" customFormat="1">
      <c r="A146" s="14"/>
      <c r="B146" s="241"/>
      <c r="C146" s="242"/>
      <c r="D146" s="232" t="s">
        <v>147</v>
      </c>
      <c r="E146" s="243" t="s">
        <v>1</v>
      </c>
      <c r="F146" s="244" t="s">
        <v>166</v>
      </c>
      <c r="G146" s="242"/>
      <c r="H146" s="245">
        <v>4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147</v>
      </c>
      <c r="AU146" s="251" t="s">
        <v>145</v>
      </c>
      <c r="AV146" s="14" t="s">
        <v>145</v>
      </c>
      <c r="AW146" s="14" t="s">
        <v>34</v>
      </c>
      <c r="AX146" s="14" t="s">
        <v>20</v>
      </c>
      <c r="AY146" s="251" t="s">
        <v>136</v>
      </c>
    </row>
    <row r="147" s="2" customFormat="1" ht="24.15" customHeight="1">
      <c r="A147" s="38"/>
      <c r="B147" s="39"/>
      <c r="C147" s="218" t="s">
        <v>167</v>
      </c>
      <c r="D147" s="218" t="s">
        <v>139</v>
      </c>
      <c r="E147" s="219" t="s">
        <v>168</v>
      </c>
      <c r="F147" s="220" t="s">
        <v>169</v>
      </c>
      <c r="G147" s="221" t="s">
        <v>142</v>
      </c>
      <c r="H147" s="222">
        <v>5.5</v>
      </c>
      <c r="I147" s="223"/>
      <c r="J147" s="222">
        <f>ROUND(I147*H147,2)</f>
        <v>0</v>
      </c>
      <c r="K147" s="220" t="s">
        <v>143</v>
      </c>
      <c r="L147" s="44"/>
      <c r="M147" s="224" t="s">
        <v>1</v>
      </c>
      <c r="N147" s="225" t="s">
        <v>44</v>
      </c>
      <c r="O147" s="91"/>
      <c r="P147" s="226">
        <f>O147*H147</f>
        <v>0</v>
      </c>
      <c r="Q147" s="226">
        <v>0.00022000000000000001</v>
      </c>
      <c r="R147" s="226">
        <f>Q147*H147</f>
        <v>0.0012100000000000001</v>
      </c>
      <c r="S147" s="226">
        <v>0</v>
      </c>
      <c r="T147" s="22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144</v>
      </c>
      <c r="AT147" s="228" t="s">
        <v>139</v>
      </c>
      <c r="AU147" s="228" t="s">
        <v>145</v>
      </c>
      <c r="AY147" s="17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145</v>
      </c>
      <c r="BK147" s="229">
        <f>ROUND(I147*H147,2)</f>
        <v>0</v>
      </c>
      <c r="BL147" s="17" t="s">
        <v>144</v>
      </c>
      <c r="BM147" s="228" t="s">
        <v>170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171</v>
      </c>
      <c r="G148" s="231"/>
      <c r="H148" s="233" t="s">
        <v>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147</v>
      </c>
      <c r="AU148" s="240" t="s">
        <v>145</v>
      </c>
      <c r="AV148" s="13" t="s">
        <v>20</v>
      </c>
      <c r="AW148" s="13" t="s">
        <v>34</v>
      </c>
      <c r="AX148" s="13" t="s">
        <v>78</v>
      </c>
      <c r="AY148" s="240" t="s">
        <v>136</v>
      </c>
    </row>
    <row r="149" s="14" customFormat="1">
      <c r="A149" s="14"/>
      <c r="B149" s="241"/>
      <c r="C149" s="242"/>
      <c r="D149" s="232" t="s">
        <v>147</v>
      </c>
      <c r="E149" s="243" t="s">
        <v>1</v>
      </c>
      <c r="F149" s="244" t="s">
        <v>172</v>
      </c>
      <c r="G149" s="242"/>
      <c r="H149" s="245">
        <v>5.5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147</v>
      </c>
      <c r="AU149" s="251" t="s">
        <v>145</v>
      </c>
      <c r="AV149" s="14" t="s">
        <v>145</v>
      </c>
      <c r="AW149" s="14" t="s">
        <v>34</v>
      </c>
      <c r="AX149" s="14" t="s">
        <v>20</v>
      </c>
      <c r="AY149" s="251" t="s">
        <v>136</v>
      </c>
    </row>
    <row r="150" s="2" customFormat="1" ht="16.5" customHeight="1">
      <c r="A150" s="38"/>
      <c r="B150" s="39"/>
      <c r="C150" s="218" t="s">
        <v>150</v>
      </c>
      <c r="D150" s="218" t="s">
        <v>139</v>
      </c>
      <c r="E150" s="219" t="s">
        <v>173</v>
      </c>
      <c r="F150" s="220" t="s">
        <v>174</v>
      </c>
      <c r="G150" s="221" t="s">
        <v>142</v>
      </c>
      <c r="H150" s="222">
        <v>5.5</v>
      </c>
      <c r="I150" s="223"/>
      <c r="J150" s="222">
        <f>ROUND(I150*H150,2)</f>
        <v>0</v>
      </c>
      <c r="K150" s="220" t="s">
        <v>1</v>
      </c>
      <c r="L150" s="44"/>
      <c r="M150" s="224" t="s">
        <v>1</v>
      </c>
      <c r="N150" s="225" t="s">
        <v>44</v>
      </c>
      <c r="O150" s="91"/>
      <c r="P150" s="226">
        <f>O150*H150</f>
        <v>0</v>
      </c>
      <c r="Q150" s="226">
        <v>0.0044999999999999997</v>
      </c>
      <c r="R150" s="226">
        <f>Q150*H150</f>
        <v>0.024749999999999998</v>
      </c>
      <c r="S150" s="226">
        <v>0</v>
      </c>
      <c r="T150" s="22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144</v>
      </c>
      <c r="AT150" s="228" t="s">
        <v>139</v>
      </c>
      <c r="AU150" s="228" t="s">
        <v>145</v>
      </c>
      <c r="AY150" s="17" t="s">
        <v>136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145</v>
      </c>
      <c r="BK150" s="229">
        <f>ROUND(I150*H150,2)</f>
        <v>0</v>
      </c>
      <c r="BL150" s="17" t="s">
        <v>144</v>
      </c>
      <c r="BM150" s="228" t="s">
        <v>175</v>
      </c>
    </row>
    <row r="151" s="2" customFormat="1">
      <c r="A151" s="38"/>
      <c r="B151" s="39"/>
      <c r="C151" s="40"/>
      <c r="D151" s="232" t="s">
        <v>176</v>
      </c>
      <c r="E151" s="40"/>
      <c r="F151" s="252" t="s">
        <v>177</v>
      </c>
      <c r="G151" s="40"/>
      <c r="H151" s="40"/>
      <c r="I151" s="253"/>
      <c r="J151" s="40"/>
      <c r="K151" s="40"/>
      <c r="L151" s="44"/>
      <c r="M151" s="254"/>
      <c r="N151" s="25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176</v>
      </c>
      <c r="AU151" s="17" t="s">
        <v>145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171</v>
      </c>
      <c r="G152" s="231"/>
      <c r="H152" s="233" t="s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147</v>
      </c>
      <c r="AU152" s="240" t="s">
        <v>145</v>
      </c>
      <c r="AV152" s="13" t="s">
        <v>20</v>
      </c>
      <c r="AW152" s="13" t="s">
        <v>34</v>
      </c>
      <c r="AX152" s="13" t="s">
        <v>78</v>
      </c>
      <c r="AY152" s="240" t="s">
        <v>136</v>
      </c>
    </row>
    <row r="153" s="14" customFormat="1">
      <c r="A153" s="14"/>
      <c r="B153" s="241"/>
      <c r="C153" s="242"/>
      <c r="D153" s="232" t="s">
        <v>147</v>
      </c>
      <c r="E153" s="243" t="s">
        <v>1</v>
      </c>
      <c r="F153" s="244" t="s">
        <v>172</v>
      </c>
      <c r="G153" s="242"/>
      <c r="H153" s="245">
        <v>5.5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147</v>
      </c>
      <c r="AU153" s="251" t="s">
        <v>145</v>
      </c>
      <c r="AV153" s="14" t="s">
        <v>145</v>
      </c>
      <c r="AW153" s="14" t="s">
        <v>34</v>
      </c>
      <c r="AX153" s="14" t="s">
        <v>20</v>
      </c>
      <c r="AY153" s="251" t="s">
        <v>136</v>
      </c>
    </row>
    <row r="154" s="2" customFormat="1" ht="24.15" customHeight="1">
      <c r="A154" s="38"/>
      <c r="B154" s="39"/>
      <c r="C154" s="218" t="s">
        <v>178</v>
      </c>
      <c r="D154" s="218" t="s">
        <v>139</v>
      </c>
      <c r="E154" s="219" t="s">
        <v>179</v>
      </c>
      <c r="F154" s="220" t="s">
        <v>180</v>
      </c>
      <c r="G154" s="221" t="s">
        <v>142</v>
      </c>
      <c r="H154" s="222">
        <v>5.5</v>
      </c>
      <c r="I154" s="223"/>
      <c r="J154" s="222">
        <f>ROUND(I154*H154,2)</f>
        <v>0</v>
      </c>
      <c r="K154" s="220" t="s">
        <v>143</v>
      </c>
      <c r="L154" s="44"/>
      <c r="M154" s="224" t="s">
        <v>1</v>
      </c>
      <c r="N154" s="225" t="s">
        <v>44</v>
      </c>
      <c r="O154" s="91"/>
      <c r="P154" s="226">
        <f>O154*H154</f>
        <v>0</v>
      </c>
      <c r="Q154" s="226">
        <v>0.0027499999999999998</v>
      </c>
      <c r="R154" s="226">
        <f>Q154*H154</f>
        <v>0.015125</v>
      </c>
      <c r="S154" s="226">
        <v>0</v>
      </c>
      <c r="T154" s="22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144</v>
      </c>
      <c r="AT154" s="228" t="s">
        <v>139</v>
      </c>
      <c r="AU154" s="228" t="s">
        <v>145</v>
      </c>
      <c r="AY154" s="17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145</v>
      </c>
      <c r="BK154" s="229">
        <f>ROUND(I154*H154,2)</f>
        <v>0</v>
      </c>
      <c r="BL154" s="17" t="s">
        <v>144</v>
      </c>
      <c r="BM154" s="228" t="s">
        <v>181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171</v>
      </c>
      <c r="G155" s="231"/>
      <c r="H155" s="233" t="s">
        <v>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147</v>
      </c>
      <c r="AU155" s="240" t="s">
        <v>145</v>
      </c>
      <c r="AV155" s="13" t="s">
        <v>20</v>
      </c>
      <c r="AW155" s="13" t="s">
        <v>34</v>
      </c>
      <c r="AX155" s="13" t="s">
        <v>78</v>
      </c>
      <c r="AY155" s="240" t="s">
        <v>136</v>
      </c>
    </row>
    <row r="156" s="14" customFormat="1">
      <c r="A156" s="14"/>
      <c r="B156" s="241"/>
      <c r="C156" s="242"/>
      <c r="D156" s="232" t="s">
        <v>147</v>
      </c>
      <c r="E156" s="243" t="s">
        <v>1</v>
      </c>
      <c r="F156" s="244" t="s">
        <v>172</v>
      </c>
      <c r="G156" s="242"/>
      <c r="H156" s="245">
        <v>5.5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147</v>
      </c>
      <c r="AU156" s="251" t="s">
        <v>145</v>
      </c>
      <c r="AV156" s="14" t="s">
        <v>145</v>
      </c>
      <c r="AW156" s="14" t="s">
        <v>34</v>
      </c>
      <c r="AX156" s="14" t="s">
        <v>20</v>
      </c>
      <c r="AY156" s="251" t="s">
        <v>136</v>
      </c>
    </row>
    <row r="157" s="2" customFormat="1" ht="24.15" customHeight="1">
      <c r="A157" s="38"/>
      <c r="B157" s="39"/>
      <c r="C157" s="218" t="s">
        <v>182</v>
      </c>
      <c r="D157" s="218" t="s">
        <v>139</v>
      </c>
      <c r="E157" s="219" t="s">
        <v>183</v>
      </c>
      <c r="F157" s="220" t="s">
        <v>184</v>
      </c>
      <c r="G157" s="221" t="s">
        <v>159</v>
      </c>
      <c r="H157" s="222">
        <v>6</v>
      </c>
      <c r="I157" s="223"/>
      <c r="J157" s="222">
        <f>ROUND(I157*H157,2)</f>
        <v>0</v>
      </c>
      <c r="K157" s="220" t="s">
        <v>143</v>
      </c>
      <c r="L157" s="44"/>
      <c r="M157" s="224" t="s">
        <v>1</v>
      </c>
      <c r="N157" s="225" t="s">
        <v>44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144</v>
      </c>
      <c r="AT157" s="228" t="s">
        <v>139</v>
      </c>
      <c r="AU157" s="228" t="s">
        <v>145</v>
      </c>
      <c r="AY157" s="17" t="s">
        <v>136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145</v>
      </c>
      <c r="BK157" s="229">
        <f>ROUND(I157*H157,2)</f>
        <v>0</v>
      </c>
      <c r="BL157" s="17" t="s">
        <v>144</v>
      </c>
      <c r="BM157" s="228" t="s">
        <v>185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186</v>
      </c>
      <c r="G158" s="231"/>
      <c r="H158" s="233" t="s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147</v>
      </c>
      <c r="AU158" s="240" t="s">
        <v>145</v>
      </c>
      <c r="AV158" s="13" t="s">
        <v>20</v>
      </c>
      <c r="AW158" s="13" t="s">
        <v>34</v>
      </c>
      <c r="AX158" s="13" t="s">
        <v>78</v>
      </c>
      <c r="AY158" s="240" t="s">
        <v>136</v>
      </c>
    </row>
    <row r="159" s="14" customFormat="1">
      <c r="A159" s="14"/>
      <c r="B159" s="241"/>
      <c r="C159" s="242"/>
      <c r="D159" s="232" t="s">
        <v>147</v>
      </c>
      <c r="E159" s="243" t="s">
        <v>1</v>
      </c>
      <c r="F159" s="244" t="s">
        <v>187</v>
      </c>
      <c r="G159" s="242"/>
      <c r="H159" s="245">
        <v>6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147</v>
      </c>
      <c r="AU159" s="251" t="s">
        <v>145</v>
      </c>
      <c r="AV159" s="14" t="s">
        <v>145</v>
      </c>
      <c r="AW159" s="14" t="s">
        <v>34</v>
      </c>
      <c r="AX159" s="14" t="s">
        <v>20</v>
      </c>
      <c r="AY159" s="251" t="s">
        <v>136</v>
      </c>
    </row>
    <row r="160" s="2" customFormat="1" ht="24.15" customHeight="1">
      <c r="A160" s="38"/>
      <c r="B160" s="39"/>
      <c r="C160" s="256" t="s">
        <v>188</v>
      </c>
      <c r="D160" s="256" t="s">
        <v>189</v>
      </c>
      <c r="E160" s="257" t="s">
        <v>190</v>
      </c>
      <c r="F160" s="258" t="s">
        <v>191</v>
      </c>
      <c r="G160" s="259" t="s">
        <v>159</v>
      </c>
      <c r="H160" s="260">
        <v>6.2999999999999998</v>
      </c>
      <c r="I160" s="261"/>
      <c r="J160" s="260">
        <f>ROUND(I160*H160,2)</f>
        <v>0</v>
      </c>
      <c r="K160" s="258" t="s">
        <v>143</v>
      </c>
      <c r="L160" s="262"/>
      <c r="M160" s="263" t="s">
        <v>1</v>
      </c>
      <c r="N160" s="264" t="s">
        <v>44</v>
      </c>
      <c r="O160" s="91"/>
      <c r="P160" s="226">
        <f>O160*H160</f>
        <v>0</v>
      </c>
      <c r="Q160" s="226">
        <v>0.00029999999999999997</v>
      </c>
      <c r="R160" s="226">
        <f>Q160*H160</f>
        <v>0.0018899999999999998</v>
      </c>
      <c r="S160" s="226">
        <v>0</v>
      </c>
      <c r="T160" s="22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182</v>
      </c>
      <c r="AT160" s="228" t="s">
        <v>189</v>
      </c>
      <c r="AU160" s="228" t="s">
        <v>145</v>
      </c>
      <c r="AY160" s="17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145</v>
      </c>
      <c r="BK160" s="229">
        <f>ROUND(I160*H160,2)</f>
        <v>0</v>
      </c>
      <c r="BL160" s="17" t="s">
        <v>144</v>
      </c>
      <c r="BM160" s="228" t="s">
        <v>192</v>
      </c>
    </row>
    <row r="161" s="14" customFormat="1">
      <c r="A161" s="14"/>
      <c r="B161" s="241"/>
      <c r="C161" s="242"/>
      <c r="D161" s="232" t="s">
        <v>147</v>
      </c>
      <c r="E161" s="243" t="s">
        <v>1</v>
      </c>
      <c r="F161" s="244" t="s">
        <v>193</v>
      </c>
      <c r="G161" s="242"/>
      <c r="H161" s="245">
        <v>6.2999999999999998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147</v>
      </c>
      <c r="AU161" s="251" t="s">
        <v>145</v>
      </c>
      <c r="AV161" s="14" t="s">
        <v>145</v>
      </c>
      <c r="AW161" s="14" t="s">
        <v>34</v>
      </c>
      <c r="AX161" s="14" t="s">
        <v>20</v>
      </c>
      <c r="AY161" s="251" t="s">
        <v>136</v>
      </c>
    </row>
    <row r="162" s="2" customFormat="1" ht="16.5" customHeight="1">
      <c r="A162" s="38"/>
      <c r="B162" s="39"/>
      <c r="C162" s="218" t="s">
        <v>25</v>
      </c>
      <c r="D162" s="218" t="s">
        <v>139</v>
      </c>
      <c r="E162" s="219" t="s">
        <v>194</v>
      </c>
      <c r="F162" s="220" t="s">
        <v>195</v>
      </c>
      <c r="G162" s="221" t="s">
        <v>196</v>
      </c>
      <c r="H162" s="222">
        <v>1</v>
      </c>
      <c r="I162" s="223"/>
      <c r="J162" s="222">
        <f>ROUND(I162*H162,2)</f>
        <v>0</v>
      </c>
      <c r="K162" s="220" t="s">
        <v>1</v>
      </c>
      <c r="L162" s="44"/>
      <c r="M162" s="224" t="s">
        <v>1</v>
      </c>
      <c r="N162" s="225" t="s">
        <v>44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144</v>
      </c>
      <c r="AT162" s="228" t="s">
        <v>139</v>
      </c>
      <c r="AU162" s="228" t="s">
        <v>145</v>
      </c>
      <c r="AY162" s="17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145</v>
      </c>
      <c r="BK162" s="229">
        <f>ROUND(I162*H162,2)</f>
        <v>0</v>
      </c>
      <c r="BL162" s="17" t="s">
        <v>144</v>
      </c>
      <c r="BM162" s="228" t="s">
        <v>197</v>
      </c>
    </row>
    <row r="163" s="2" customFormat="1" ht="21.75" customHeight="1">
      <c r="A163" s="38"/>
      <c r="B163" s="39"/>
      <c r="C163" s="218" t="s">
        <v>198</v>
      </c>
      <c r="D163" s="218" t="s">
        <v>139</v>
      </c>
      <c r="E163" s="219" t="s">
        <v>199</v>
      </c>
      <c r="F163" s="220" t="s">
        <v>200</v>
      </c>
      <c r="G163" s="221" t="s">
        <v>142</v>
      </c>
      <c r="H163" s="222">
        <v>4.7999999999999998</v>
      </c>
      <c r="I163" s="223"/>
      <c r="J163" s="222">
        <f>ROUND(I163*H163,2)</f>
        <v>0</v>
      </c>
      <c r="K163" s="220" t="s">
        <v>1</v>
      </c>
      <c r="L163" s="44"/>
      <c r="M163" s="224" t="s">
        <v>1</v>
      </c>
      <c r="N163" s="225" t="s">
        <v>44</v>
      </c>
      <c r="O163" s="91"/>
      <c r="P163" s="226">
        <f>O163*H163</f>
        <v>0</v>
      </c>
      <c r="Q163" s="226">
        <v>0.035000000000000003</v>
      </c>
      <c r="R163" s="226">
        <f>Q163*H163</f>
        <v>0.16800000000000001</v>
      </c>
      <c r="S163" s="226">
        <v>0</v>
      </c>
      <c r="T163" s="22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144</v>
      </c>
      <c r="AT163" s="228" t="s">
        <v>139</v>
      </c>
      <c r="AU163" s="228" t="s">
        <v>145</v>
      </c>
      <c r="AY163" s="17" t="s">
        <v>136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145</v>
      </c>
      <c r="BK163" s="229">
        <f>ROUND(I163*H163,2)</f>
        <v>0</v>
      </c>
      <c r="BL163" s="17" t="s">
        <v>144</v>
      </c>
      <c r="BM163" s="228" t="s">
        <v>201</v>
      </c>
    </row>
    <row r="164" s="2" customFormat="1">
      <c r="A164" s="38"/>
      <c r="B164" s="39"/>
      <c r="C164" s="40"/>
      <c r="D164" s="232" t="s">
        <v>176</v>
      </c>
      <c r="E164" s="40"/>
      <c r="F164" s="252" t="s">
        <v>202</v>
      </c>
      <c r="G164" s="40"/>
      <c r="H164" s="40"/>
      <c r="I164" s="253"/>
      <c r="J164" s="40"/>
      <c r="K164" s="40"/>
      <c r="L164" s="44"/>
      <c r="M164" s="254"/>
      <c r="N164" s="25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176</v>
      </c>
      <c r="AU164" s="17" t="s">
        <v>145</v>
      </c>
    </row>
    <row r="165" s="13" customFormat="1">
      <c r="A165" s="13"/>
      <c r="B165" s="230"/>
      <c r="C165" s="231"/>
      <c r="D165" s="232" t="s">
        <v>147</v>
      </c>
      <c r="E165" s="233" t="s">
        <v>1</v>
      </c>
      <c r="F165" s="234" t="s">
        <v>203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147</v>
      </c>
      <c r="AU165" s="240" t="s">
        <v>145</v>
      </c>
      <c r="AV165" s="13" t="s">
        <v>20</v>
      </c>
      <c r="AW165" s="13" t="s">
        <v>34</v>
      </c>
      <c r="AX165" s="13" t="s">
        <v>78</v>
      </c>
      <c r="AY165" s="240" t="s">
        <v>136</v>
      </c>
    </row>
    <row r="166" s="14" customFormat="1">
      <c r="A166" s="14"/>
      <c r="B166" s="241"/>
      <c r="C166" s="242"/>
      <c r="D166" s="232" t="s">
        <v>147</v>
      </c>
      <c r="E166" s="243" t="s">
        <v>1</v>
      </c>
      <c r="F166" s="244" t="s">
        <v>204</v>
      </c>
      <c r="G166" s="242"/>
      <c r="H166" s="245">
        <v>4.7999999999999998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147</v>
      </c>
      <c r="AU166" s="251" t="s">
        <v>145</v>
      </c>
      <c r="AV166" s="14" t="s">
        <v>145</v>
      </c>
      <c r="AW166" s="14" t="s">
        <v>34</v>
      </c>
      <c r="AX166" s="14" t="s">
        <v>20</v>
      </c>
      <c r="AY166" s="251" t="s">
        <v>136</v>
      </c>
    </row>
    <row r="167" s="12" customFormat="1" ht="22.8" customHeight="1">
      <c r="A167" s="12"/>
      <c r="B167" s="202"/>
      <c r="C167" s="203"/>
      <c r="D167" s="204" t="s">
        <v>77</v>
      </c>
      <c r="E167" s="216" t="s">
        <v>205</v>
      </c>
      <c r="F167" s="216" t="s">
        <v>206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P168</f>
        <v>0</v>
      </c>
      <c r="Q167" s="210"/>
      <c r="R167" s="211">
        <f>R168</f>
        <v>0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20</v>
      </c>
      <c r="AT167" s="214" t="s">
        <v>77</v>
      </c>
      <c r="AU167" s="214" t="s">
        <v>20</v>
      </c>
      <c r="AY167" s="213" t="s">
        <v>136</v>
      </c>
      <c r="BK167" s="215">
        <f>BK168</f>
        <v>0</v>
      </c>
    </row>
    <row r="168" s="2" customFormat="1" ht="44.25" customHeight="1">
      <c r="A168" s="38"/>
      <c r="B168" s="39"/>
      <c r="C168" s="218" t="s">
        <v>207</v>
      </c>
      <c r="D168" s="218" t="s">
        <v>139</v>
      </c>
      <c r="E168" s="219" t="s">
        <v>208</v>
      </c>
      <c r="F168" s="220" t="s">
        <v>209</v>
      </c>
      <c r="G168" s="221" t="s">
        <v>210</v>
      </c>
      <c r="H168" s="222">
        <v>4</v>
      </c>
      <c r="I168" s="223"/>
      <c r="J168" s="222">
        <f>ROUND(I168*H168,2)</f>
        <v>0</v>
      </c>
      <c r="K168" s="220" t="s">
        <v>1</v>
      </c>
      <c r="L168" s="44"/>
      <c r="M168" s="224" t="s">
        <v>1</v>
      </c>
      <c r="N168" s="225" t="s">
        <v>44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144</v>
      </c>
      <c r="AT168" s="228" t="s">
        <v>139</v>
      </c>
      <c r="AU168" s="228" t="s">
        <v>145</v>
      </c>
      <c r="AY168" s="17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145</v>
      </c>
      <c r="BK168" s="229">
        <f>ROUND(I168*H168,2)</f>
        <v>0</v>
      </c>
      <c r="BL168" s="17" t="s">
        <v>144</v>
      </c>
      <c r="BM168" s="228" t="s">
        <v>211</v>
      </c>
    </row>
    <row r="169" s="12" customFormat="1" ht="22.8" customHeight="1">
      <c r="A169" s="12"/>
      <c r="B169" s="202"/>
      <c r="C169" s="203"/>
      <c r="D169" s="204" t="s">
        <v>77</v>
      </c>
      <c r="E169" s="216" t="s">
        <v>212</v>
      </c>
      <c r="F169" s="216" t="s">
        <v>213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SUM(P170:P174)</f>
        <v>0</v>
      </c>
      <c r="Q169" s="210"/>
      <c r="R169" s="211">
        <f>SUM(R170:R174)</f>
        <v>0</v>
      </c>
      <c r="S169" s="210"/>
      <c r="T169" s="212">
        <f>SUM(T170:T174)</f>
        <v>0.60000000000000009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20</v>
      </c>
      <c r="AT169" s="214" t="s">
        <v>77</v>
      </c>
      <c r="AU169" s="214" t="s">
        <v>20</v>
      </c>
      <c r="AY169" s="213" t="s">
        <v>136</v>
      </c>
      <c r="BK169" s="215">
        <f>SUM(BK170:BK174)</f>
        <v>0</v>
      </c>
    </row>
    <row r="170" s="2" customFormat="1" ht="16.5" customHeight="1">
      <c r="A170" s="38"/>
      <c r="B170" s="39"/>
      <c r="C170" s="218" t="s">
        <v>214</v>
      </c>
      <c r="D170" s="218" t="s">
        <v>139</v>
      </c>
      <c r="E170" s="219" t="s">
        <v>215</v>
      </c>
      <c r="F170" s="220" t="s">
        <v>216</v>
      </c>
      <c r="G170" s="221" t="s">
        <v>210</v>
      </c>
      <c r="H170" s="222">
        <v>9</v>
      </c>
      <c r="I170" s="223"/>
      <c r="J170" s="222">
        <f>ROUND(I170*H170,2)</f>
        <v>0</v>
      </c>
      <c r="K170" s="220" t="s">
        <v>143</v>
      </c>
      <c r="L170" s="44"/>
      <c r="M170" s="224" t="s">
        <v>1</v>
      </c>
      <c r="N170" s="225" t="s">
        <v>44</v>
      </c>
      <c r="O170" s="91"/>
      <c r="P170" s="226">
        <f>O170*H170</f>
        <v>0</v>
      </c>
      <c r="Q170" s="226">
        <v>0</v>
      </c>
      <c r="R170" s="226">
        <f>Q170*H170</f>
        <v>0</v>
      </c>
      <c r="S170" s="226">
        <v>0.0080000000000000002</v>
      </c>
      <c r="T170" s="227">
        <f>S170*H170</f>
        <v>0.072000000000000008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8" t="s">
        <v>144</v>
      </c>
      <c r="AT170" s="228" t="s">
        <v>139</v>
      </c>
      <c r="AU170" s="228" t="s">
        <v>145</v>
      </c>
      <c r="AY170" s="17" t="s">
        <v>136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145</v>
      </c>
      <c r="BK170" s="229">
        <f>ROUND(I170*H170,2)</f>
        <v>0</v>
      </c>
      <c r="BL170" s="17" t="s">
        <v>144</v>
      </c>
      <c r="BM170" s="228" t="s">
        <v>217</v>
      </c>
    </row>
    <row r="171" s="14" customFormat="1">
      <c r="A171" s="14"/>
      <c r="B171" s="241"/>
      <c r="C171" s="242"/>
      <c r="D171" s="232" t="s">
        <v>147</v>
      </c>
      <c r="E171" s="243" t="s">
        <v>1</v>
      </c>
      <c r="F171" s="244" t="s">
        <v>218</v>
      </c>
      <c r="G171" s="242"/>
      <c r="H171" s="245">
        <v>9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147</v>
      </c>
      <c r="AU171" s="251" t="s">
        <v>145</v>
      </c>
      <c r="AV171" s="14" t="s">
        <v>145</v>
      </c>
      <c r="AW171" s="14" t="s">
        <v>34</v>
      </c>
      <c r="AX171" s="14" t="s">
        <v>20</v>
      </c>
      <c r="AY171" s="251" t="s">
        <v>136</v>
      </c>
    </row>
    <row r="172" s="2" customFormat="1" ht="37.8" customHeight="1">
      <c r="A172" s="38"/>
      <c r="B172" s="39"/>
      <c r="C172" s="218" t="s">
        <v>219</v>
      </c>
      <c r="D172" s="218" t="s">
        <v>139</v>
      </c>
      <c r="E172" s="219" t="s">
        <v>220</v>
      </c>
      <c r="F172" s="220" t="s">
        <v>221</v>
      </c>
      <c r="G172" s="221" t="s">
        <v>222</v>
      </c>
      <c r="H172" s="222">
        <v>0.23999999999999999</v>
      </c>
      <c r="I172" s="223"/>
      <c r="J172" s="222">
        <f>ROUND(I172*H172,2)</f>
        <v>0</v>
      </c>
      <c r="K172" s="220" t="s">
        <v>143</v>
      </c>
      <c r="L172" s="44"/>
      <c r="M172" s="224" t="s">
        <v>1</v>
      </c>
      <c r="N172" s="225" t="s">
        <v>44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2.2000000000000002</v>
      </c>
      <c r="T172" s="227">
        <f>S172*H172</f>
        <v>0.52800000000000002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144</v>
      </c>
      <c r="AT172" s="228" t="s">
        <v>139</v>
      </c>
      <c r="AU172" s="228" t="s">
        <v>145</v>
      </c>
      <c r="AY172" s="17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145</v>
      </c>
      <c r="BK172" s="229">
        <f>ROUND(I172*H172,2)</f>
        <v>0</v>
      </c>
      <c r="BL172" s="17" t="s">
        <v>144</v>
      </c>
      <c r="BM172" s="228" t="s">
        <v>223</v>
      </c>
    </row>
    <row r="173" s="13" customFormat="1">
      <c r="A173" s="13"/>
      <c r="B173" s="230"/>
      <c r="C173" s="231"/>
      <c r="D173" s="232" t="s">
        <v>147</v>
      </c>
      <c r="E173" s="233" t="s">
        <v>1</v>
      </c>
      <c r="F173" s="234" t="s">
        <v>224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147</v>
      </c>
      <c r="AU173" s="240" t="s">
        <v>145</v>
      </c>
      <c r="AV173" s="13" t="s">
        <v>20</v>
      </c>
      <c r="AW173" s="13" t="s">
        <v>34</v>
      </c>
      <c r="AX173" s="13" t="s">
        <v>78</v>
      </c>
      <c r="AY173" s="240" t="s">
        <v>136</v>
      </c>
    </row>
    <row r="174" s="14" customFormat="1">
      <c r="A174" s="14"/>
      <c r="B174" s="241"/>
      <c r="C174" s="242"/>
      <c r="D174" s="232" t="s">
        <v>147</v>
      </c>
      <c r="E174" s="243" t="s">
        <v>1</v>
      </c>
      <c r="F174" s="244" t="s">
        <v>225</v>
      </c>
      <c r="G174" s="242"/>
      <c r="H174" s="245">
        <v>0.23999999999999999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147</v>
      </c>
      <c r="AU174" s="251" t="s">
        <v>145</v>
      </c>
      <c r="AV174" s="14" t="s">
        <v>145</v>
      </c>
      <c r="AW174" s="14" t="s">
        <v>34</v>
      </c>
      <c r="AX174" s="14" t="s">
        <v>20</v>
      </c>
      <c r="AY174" s="251" t="s">
        <v>136</v>
      </c>
    </row>
    <row r="175" s="12" customFormat="1" ht="22.8" customHeight="1">
      <c r="A175" s="12"/>
      <c r="B175" s="202"/>
      <c r="C175" s="203"/>
      <c r="D175" s="204" t="s">
        <v>77</v>
      </c>
      <c r="E175" s="216" t="s">
        <v>226</v>
      </c>
      <c r="F175" s="216" t="s">
        <v>227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</v>
      </c>
      <c r="S175" s="210"/>
      <c r="T175" s="212">
        <f>SUM(T176:T178)</f>
        <v>0.32450000000000001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20</v>
      </c>
      <c r="AT175" s="214" t="s">
        <v>77</v>
      </c>
      <c r="AU175" s="214" t="s">
        <v>20</v>
      </c>
      <c r="AY175" s="213" t="s">
        <v>136</v>
      </c>
      <c r="BK175" s="215">
        <f>SUM(BK176:BK178)</f>
        <v>0</v>
      </c>
    </row>
    <row r="176" s="2" customFormat="1" ht="37.8" customHeight="1">
      <c r="A176" s="38"/>
      <c r="B176" s="39"/>
      <c r="C176" s="218" t="s">
        <v>8</v>
      </c>
      <c r="D176" s="218" t="s">
        <v>139</v>
      </c>
      <c r="E176" s="219" t="s">
        <v>228</v>
      </c>
      <c r="F176" s="220" t="s">
        <v>229</v>
      </c>
      <c r="G176" s="221" t="s">
        <v>142</v>
      </c>
      <c r="H176" s="222">
        <v>5.5</v>
      </c>
      <c r="I176" s="223"/>
      <c r="J176" s="222">
        <f>ROUND(I176*H176,2)</f>
        <v>0</v>
      </c>
      <c r="K176" s="220" t="s">
        <v>143</v>
      </c>
      <c r="L176" s="44"/>
      <c r="M176" s="224" t="s">
        <v>1</v>
      </c>
      <c r="N176" s="225" t="s">
        <v>44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0.058999999999999997</v>
      </c>
      <c r="T176" s="227">
        <f>S176*H176</f>
        <v>0.32450000000000001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144</v>
      </c>
      <c r="AT176" s="228" t="s">
        <v>139</v>
      </c>
      <c r="AU176" s="228" t="s">
        <v>145</v>
      </c>
      <c r="AY176" s="17" t="s">
        <v>136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145</v>
      </c>
      <c r="BK176" s="229">
        <f>ROUND(I176*H176,2)</f>
        <v>0</v>
      </c>
      <c r="BL176" s="17" t="s">
        <v>144</v>
      </c>
      <c r="BM176" s="228" t="s">
        <v>230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171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147</v>
      </c>
      <c r="AU177" s="240" t="s">
        <v>145</v>
      </c>
      <c r="AV177" s="13" t="s">
        <v>20</v>
      </c>
      <c r="AW177" s="13" t="s">
        <v>34</v>
      </c>
      <c r="AX177" s="13" t="s">
        <v>78</v>
      </c>
      <c r="AY177" s="240" t="s">
        <v>136</v>
      </c>
    </row>
    <row r="178" s="14" customFormat="1">
      <c r="A178" s="14"/>
      <c r="B178" s="241"/>
      <c r="C178" s="242"/>
      <c r="D178" s="232" t="s">
        <v>147</v>
      </c>
      <c r="E178" s="243" t="s">
        <v>1</v>
      </c>
      <c r="F178" s="244" t="s">
        <v>231</v>
      </c>
      <c r="G178" s="242"/>
      <c r="H178" s="245">
        <v>5.5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147</v>
      </c>
      <c r="AU178" s="251" t="s">
        <v>145</v>
      </c>
      <c r="AV178" s="14" t="s">
        <v>145</v>
      </c>
      <c r="AW178" s="14" t="s">
        <v>34</v>
      </c>
      <c r="AX178" s="14" t="s">
        <v>20</v>
      </c>
      <c r="AY178" s="251" t="s">
        <v>136</v>
      </c>
    </row>
    <row r="179" s="12" customFormat="1" ht="22.8" customHeight="1">
      <c r="A179" s="12"/>
      <c r="B179" s="202"/>
      <c r="C179" s="203"/>
      <c r="D179" s="204" t="s">
        <v>77</v>
      </c>
      <c r="E179" s="216" t="s">
        <v>232</v>
      </c>
      <c r="F179" s="216" t="s">
        <v>233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SUM(P180:P196)</f>
        <v>0</v>
      </c>
      <c r="Q179" s="210"/>
      <c r="R179" s="211">
        <f>SUM(R180:R196)</f>
        <v>0.245333</v>
      </c>
      <c r="S179" s="210"/>
      <c r="T179" s="212">
        <f>SUM(T180:T196)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20</v>
      </c>
      <c r="AT179" s="214" t="s">
        <v>77</v>
      </c>
      <c r="AU179" s="214" t="s">
        <v>20</v>
      </c>
      <c r="AY179" s="213" t="s">
        <v>136</v>
      </c>
      <c r="BK179" s="215">
        <f>SUM(BK180:BK196)</f>
        <v>0</v>
      </c>
    </row>
    <row r="180" s="2" customFormat="1" ht="24.15" customHeight="1">
      <c r="A180" s="38"/>
      <c r="B180" s="39"/>
      <c r="C180" s="218" t="s">
        <v>164</v>
      </c>
      <c r="D180" s="218" t="s">
        <v>139</v>
      </c>
      <c r="E180" s="219" t="s">
        <v>234</v>
      </c>
      <c r="F180" s="220" t="s">
        <v>235</v>
      </c>
      <c r="G180" s="221" t="s">
        <v>142</v>
      </c>
      <c r="H180" s="222">
        <v>4.7000000000000002</v>
      </c>
      <c r="I180" s="223"/>
      <c r="J180" s="222">
        <f>ROUND(I180*H180,2)</f>
        <v>0</v>
      </c>
      <c r="K180" s="220" t="s">
        <v>143</v>
      </c>
      <c r="L180" s="44"/>
      <c r="M180" s="224" t="s">
        <v>1</v>
      </c>
      <c r="N180" s="225" t="s">
        <v>44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144</v>
      </c>
      <c r="AT180" s="228" t="s">
        <v>139</v>
      </c>
      <c r="AU180" s="228" t="s">
        <v>145</v>
      </c>
      <c r="AY180" s="17" t="s">
        <v>136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145</v>
      </c>
      <c r="BK180" s="229">
        <f>ROUND(I180*H180,2)</f>
        <v>0</v>
      </c>
      <c r="BL180" s="17" t="s">
        <v>144</v>
      </c>
      <c r="BM180" s="228" t="s">
        <v>236</v>
      </c>
    </row>
    <row r="181" s="13" customFormat="1">
      <c r="A181" s="13"/>
      <c r="B181" s="230"/>
      <c r="C181" s="231"/>
      <c r="D181" s="232" t="s">
        <v>147</v>
      </c>
      <c r="E181" s="233" t="s">
        <v>1</v>
      </c>
      <c r="F181" s="234" t="s">
        <v>237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147</v>
      </c>
      <c r="AU181" s="240" t="s">
        <v>145</v>
      </c>
      <c r="AV181" s="13" t="s">
        <v>20</v>
      </c>
      <c r="AW181" s="13" t="s">
        <v>34</v>
      </c>
      <c r="AX181" s="13" t="s">
        <v>78</v>
      </c>
      <c r="AY181" s="240" t="s">
        <v>136</v>
      </c>
    </row>
    <row r="182" s="14" customFormat="1">
      <c r="A182" s="14"/>
      <c r="B182" s="241"/>
      <c r="C182" s="242"/>
      <c r="D182" s="232" t="s">
        <v>147</v>
      </c>
      <c r="E182" s="243" t="s">
        <v>1</v>
      </c>
      <c r="F182" s="244" t="s">
        <v>238</v>
      </c>
      <c r="G182" s="242"/>
      <c r="H182" s="245">
        <v>4.7000000000000002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147</v>
      </c>
      <c r="AU182" s="251" t="s">
        <v>145</v>
      </c>
      <c r="AV182" s="14" t="s">
        <v>145</v>
      </c>
      <c r="AW182" s="14" t="s">
        <v>34</v>
      </c>
      <c r="AX182" s="14" t="s">
        <v>20</v>
      </c>
      <c r="AY182" s="251" t="s">
        <v>136</v>
      </c>
    </row>
    <row r="183" s="2" customFormat="1" ht="24.15" customHeight="1">
      <c r="A183" s="38"/>
      <c r="B183" s="39"/>
      <c r="C183" s="218" t="s">
        <v>239</v>
      </c>
      <c r="D183" s="218" t="s">
        <v>139</v>
      </c>
      <c r="E183" s="219" t="s">
        <v>240</v>
      </c>
      <c r="F183" s="220" t="s">
        <v>241</v>
      </c>
      <c r="G183" s="221" t="s">
        <v>142</v>
      </c>
      <c r="H183" s="222">
        <v>5.5</v>
      </c>
      <c r="I183" s="223"/>
      <c r="J183" s="222">
        <f>ROUND(I183*H183,2)</f>
        <v>0</v>
      </c>
      <c r="K183" s="220" t="s">
        <v>143</v>
      </c>
      <c r="L183" s="44"/>
      <c r="M183" s="224" t="s">
        <v>1</v>
      </c>
      <c r="N183" s="225" t="s">
        <v>44</v>
      </c>
      <c r="O183" s="91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144</v>
      </c>
      <c r="AT183" s="228" t="s">
        <v>139</v>
      </c>
      <c r="AU183" s="228" t="s">
        <v>145</v>
      </c>
      <c r="AY183" s="17" t="s">
        <v>136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145</v>
      </c>
      <c r="BK183" s="229">
        <f>ROUND(I183*H183,2)</f>
        <v>0</v>
      </c>
      <c r="BL183" s="17" t="s">
        <v>144</v>
      </c>
      <c r="BM183" s="228" t="s">
        <v>242</v>
      </c>
    </row>
    <row r="184" s="13" customFormat="1">
      <c r="A184" s="13"/>
      <c r="B184" s="230"/>
      <c r="C184" s="231"/>
      <c r="D184" s="232" t="s">
        <v>147</v>
      </c>
      <c r="E184" s="233" t="s">
        <v>1</v>
      </c>
      <c r="F184" s="234" t="s">
        <v>171</v>
      </c>
      <c r="G184" s="231"/>
      <c r="H184" s="233" t="s">
        <v>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147</v>
      </c>
      <c r="AU184" s="240" t="s">
        <v>145</v>
      </c>
      <c r="AV184" s="13" t="s">
        <v>20</v>
      </c>
      <c r="AW184" s="13" t="s">
        <v>34</v>
      </c>
      <c r="AX184" s="13" t="s">
        <v>78</v>
      </c>
      <c r="AY184" s="240" t="s">
        <v>136</v>
      </c>
    </row>
    <row r="185" s="14" customFormat="1">
      <c r="A185" s="14"/>
      <c r="B185" s="241"/>
      <c r="C185" s="242"/>
      <c r="D185" s="232" t="s">
        <v>147</v>
      </c>
      <c r="E185" s="243" t="s">
        <v>1</v>
      </c>
      <c r="F185" s="244" t="s">
        <v>172</v>
      </c>
      <c r="G185" s="242"/>
      <c r="H185" s="245">
        <v>5.5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147</v>
      </c>
      <c r="AU185" s="251" t="s">
        <v>145</v>
      </c>
      <c r="AV185" s="14" t="s">
        <v>145</v>
      </c>
      <c r="AW185" s="14" t="s">
        <v>34</v>
      </c>
      <c r="AX185" s="14" t="s">
        <v>20</v>
      </c>
      <c r="AY185" s="251" t="s">
        <v>136</v>
      </c>
    </row>
    <row r="186" s="2" customFormat="1" ht="24.15" customHeight="1">
      <c r="A186" s="38"/>
      <c r="B186" s="39"/>
      <c r="C186" s="218" t="s">
        <v>243</v>
      </c>
      <c r="D186" s="218" t="s">
        <v>139</v>
      </c>
      <c r="E186" s="219" t="s">
        <v>244</v>
      </c>
      <c r="F186" s="220" t="s">
        <v>245</v>
      </c>
      <c r="G186" s="221" t="s">
        <v>142</v>
      </c>
      <c r="H186" s="222">
        <v>1.1000000000000001</v>
      </c>
      <c r="I186" s="223"/>
      <c r="J186" s="222">
        <f>ROUND(I186*H186,2)</f>
        <v>0</v>
      </c>
      <c r="K186" s="220" t="s">
        <v>143</v>
      </c>
      <c r="L186" s="44"/>
      <c r="M186" s="224" t="s">
        <v>1</v>
      </c>
      <c r="N186" s="225" t="s">
        <v>44</v>
      </c>
      <c r="O186" s="91"/>
      <c r="P186" s="226">
        <f>O186*H186</f>
        <v>0</v>
      </c>
      <c r="Q186" s="226">
        <v>0.0015299999999999999</v>
      </c>
      <c r="R186" s="226">
        <f>Q186*H186</f>
        <v>0.001683</v>
      </c>
      <c r="S186" s="226">
        <v>0</v>
      </c>
      <c r="T186" s="22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144</v>
      </c>
      <c r="AT186" s="228" t="s">
        <v>139</v>
      </c>
      <c r="AU186" s="228" t="s">
        <v>145</v>
      </c>
      <c r="AY186" s="17" t="s">
        <v>136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145</v>
      </c>
      <c r="BK186" s="229">
        <f>ROUND(I186*H186,2)</f>
        <v>0</v>
      </c>
      <c r="BL186" s="17" t="s">
        <v>144</v>
      </c>
      <c r="BM186" s="228" t="s">
        <v>246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171</v>
      </c>
      <c r="G187" s="231"/>
      <c r="H187" s="233" t="s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147</v>
      </c>
      <c r="AU187" s="240" t="s">
        <v>145</v>
      </c>
      <c r="AV187" s="13" t="s">
        <v>20</v>
      </c>
      <c r="AW187" s="13" t="s">
        <v>34</v>
      </c>
      <c r="AX187" s="13" t="s">
        <v>78</v>
      </c>
      <c r="AY187" s="240" t="s">
        <v>136</v>
      </c>
    </row>
    <row r="188" s="13" customFormat="1">
      <c r="A188" s="13"/>
      <c r="B188" s="230"/>
      <c r="C188" s="231"/>
      <c r="D188" s="232" t="s">
        <v>147</v>
      </c>
      <c r="E188" s="233" t="s">
        <v>1</v>
      </c>
      <c r="F188" s="234" t="s">
        <v>247</v>
      </c>
      <c r="G188" s="231"/>
      <c r="H188" s="233" t="s">
        <v>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147</v>
      </c>
      <c r="AU188" s="240" t="s">
        <v>145</v>
      </c>
      <c r="AV188" s="13" t="s">
        <v>20</v>
      </c>
      <c r="AW188" s="13" t="s">
        <v>34</v>
      </c>
      <c r="AX188" s="13" t="s">
        <v>78</v>
      </c>
      <c r="AY188" s="240" t="s">
        <v>136</v>
      </c>
    </row>
    <row r="189" s="14" customFormat="1">
      <c r="A189" s="14"/>
      <c r="B189" s="241"/>
      <c r="C189" s="242"/>
      <c r="D189" s="232" t="s">
        <v>147</v>
      </c>
      <c r="E189" s="243" t="s">
        <v>1</v>
      </c>
      <c r="F189" s="244" t="s">
        <v>248</v>
      </c>
      <c r="G189" s="242"/>
      <c r="H189" s="245">
        <v>1.1000000000000001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147</v>
      </c>
      <c r="AU189" s="251" t="s">
        <v>145</v>
      </c>
      <c r="AV189" s="14" t="s">
        <v>145</v>
      </c>
      <c r="AW189" s="14" t="s">
        <v>34</v>
      </c>
      <c r="AX189" s="14" t="s">
        <v>20</v>
      </c>
      <c r="AY189" s="251" t="s">
        <v>136</v>
      </c>
    </row>
    <row r="190" s="2" customFormat="1" ht="24.15" customHeight="1">
      <c r="A190" s="38"/>
      <c r="B190" s="39"/>
      <c r="C190" s="218" t="s">
        <v>249</v>
      </c>
      <c r="D190" s="218" t="s">
        <v>139</v>
      </c>
      <c r="E190" s="219" t="s">
        <v>250</v>
      </c>
      <c r="F190" s="220" t="s">
        <v>251</v>
      </c>
      <c r="G190" s="221" t="s">
        <v>142</v>
      </c>
      <c r="H190" s="222">
        <v>5.5</v>
      </c>
      <c r="I190" s="223"/>
      <c r="J190" s="222">
        <f>ROUND(I190*H190,2)</f>
        <v>0</v>
      </c>
      <c r="K190" s="220" t="s">
        <v>143</v>
      </c>
      <c r="L190" s="44"/>
      <c r="M190" s="224" t="s">
        <v>1</v>
      </c>
      <c r="N190" s="225" t="s">
        <v>44</v>
      </c>
      <c r="O190" s="91"/>
      <c r="P190" s="226">
        <f>O190*H190</f>
        <v>0</v>
      </c>
      <c r="Q190" s="226">
        <v>0.0020999999999999999</v>
      </c>
      <c r="R190" s="226">
        <f>Q190*H190</f>
        <v>0.01155</v>
      </c>
      <c r="S190" s="226">
        <v>0</v>
      </c>
      <c r="T190" s="22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8" t="s">
        <v>144</v>
      </c>
      <c r="AT190" s="228" t="s">
        <v>139</v>
      </c>
      <c r="AU190" s="228" t="s">
        <v>145</v>
      </c>
      <c r="AY190" s="17" t="s">
        <v>136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145</v>
      </c>
      <c r="BK190" s="229">
        <f>ROUND(I190*H190,2)</f>
        <v>0</v>
      </c>
      <c r="BL190" s="17" t="s">
        <v>144</v>
      </c>
      <c r="BM190" s="228" t="s">
        <v>252</v>
      </c>
    </row>
    <row r="191" s="13" customFormat="1">
      <c r="A191" s="13"/>
      <c r="B191" s="230"/>
      <c r="C191" s="231"/>
      <c r="D191" s="232" t="s">
        <v>147</v>
      </c>
      <c r="E191" s="233" t="s">
        <v>1</v>
      </c>
      <c r="F191" s="234" t="s">
        <v>171</v>
      </c>
      <c r="G191" s="231"/>
      <c r="H191" s="233" t="s">
        <v>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147</v>
      </c>
      <c r="AU191" s="240" t="s">
        <v>145</v>
      </c>
      <c r="AV191" s="13" t="s">
        <v>20</v>
      </c>
      <c r="AW191" s="13" t="s">
        <v>34</v>
      </c>
      <c r="AX191" s="13" t="s">
        <v>78</v>
      </c>
      <c r="AY191" s="240" t="s">
        <v>136</v>
      </c>
    </row>
    <row r="192" s="14" customFormat="1">
      <c r="A192" s="14"/>
      <c r="B192" s="241"/>
      <c r="C192" s="242"/>
      <c r="D192" s="232" t="s">
        <v>147</v>
      </c>
      <c r="E192" s="243" t="s">
        <v>1</v>
      </c>
      <c r="F192" s="244" t="s">
        <v>253</v>
      </c>
      <c r="G192" s="242"/>
      <c r="H192" s="245">
        <v>5.5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147</v>
      </c>
      <c r="AU192" s="251" t="s">
        <v>145</v>
      </c>
      <c r="AV192" s="14" t="s">
        <v>145</v>
      </c>
      <c r="AW192" s="14" t="s">
        <v>34</v>
      </c>
      <c r="AX192" s="14" t="s">
        <v>20</v>
      </c>
      <c r="AY192" s="251" t="s">
        <v>136</v>
      </c>
    </row>
    <row r="193" s="2" customFormat="1" ht="24.15" customHeight="1">
      <c r="A193" s="38"/>
      <c r="B193" s="39"/>
      <c r="C193" s="218" t="s">
        <v>254</v>
      </c>
      <c r="D193" s="218" t="s">
        <v>139</v>
      </c>
      <c r="E193" s="219" t="s">
        <v>255</v>
      </c>
      <c r="F193" s="220" t="s">
        <v>256</v>
      </c>
      <c r="G193" s="221" t="s">
        <v>142</v>
      </c>
      <c r="H193" s="222">
        <v>5.5</v>
      </c>
      <c r="I193" s="223"/>
      <c r="J193" s="222">
        <f>ROUND(I193*H193,2)</f>
        <v>0</v>
      </c>
      <c r="K193" s="220" t="s">
        <v>143</v>
      </c>
      <c r="L193" s="44"/>
      <c r="M193" s="224" t="s">
        <v>1</v>
      </c>
      <c r="N193" s="225" t="s">
        <v>44</v>
      </c>
      <c r="O193" s="91"/>
      <c r="P193" s="226">
        <f>O193*H193</f>
        <v>0</v>
      </c>
      <c r="Q193" s="226">
        <v>0.042200000000000001</v>
      </c>
      <c r="R193" s="226">
        <f>Q193*H193</f>
        <v>0.2321</v>
      </c>
      <c r="S193" s="226">
        <v>0</v>
      </c>
      <c r="T193" s="22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144</v>
      </c>
      <c r="AT193" s="228" t="s">
        <v>139</v>
      </c>
      <c r="AU193" s="228" t="s">
        <v>145</v>
      </c>
      <c r="AY193" s="17" t="s">
        <v>136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145</v>
      </c>
      <c r="BK193" s="229">
        <f>ROUND(I193*H193,2)</f>
        <v>0</v>
      </c>
      <c r="BL193" s="17" t="s">
        <v>144</v>
      </c>
      <c r="BM193" s="228" t="s">
        <v>257</v>
      </c>
    </row>
    <row r="194" s="13" customFormat="1">
      <c r="A194" s="13"/>
      <c r="B194" s="230"/>
      <c r="C194" s="231"/>
      <c r="D194" s="232" t="s">
        <v>147</v>
      </c>
      <c r="E194" s="233" t="s">
        <v>1</v>
      </c>
      <c r="F194" s="234" t="s">
        <v>171</v>
      </c>
      <c r="G194" s="231"/>
      <c r="H194" s="233" t="s">
        <v>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147</v>
      </c>
      <c r="AU194" s="240" t="s">
        <v>145</v>
      </c>
      <c r="AV194" s="13" t="s">
        <v>20</v>
      </c>
      <c r="AW194" s="13" t="s">
        <v>34</v>
      </c>
      <c r="AX194" s="13" t="s">
        <v>78</v>
      </c>
      <c r="AY194" s="240" t="s">
        <v>136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258</v>
      </c>
      <c r="G195" s="231"/>
      <c r="H195" s="233" t="s">
        <v>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147</v>
      </c>
      <c r="AU195" s="240" t="s">
        <v>145</v>
      </c>
      <c r="AV195" s="13" t="s">
        <v>20</v>
      </c>
      <c r="AW195" s="13" t="s">
        <v>34</v>
      </c>
      <c r="AX195" s="13" t="s">
        <v>78</v>
      </c>
      <c r="AY195" s="240" t="s">
        <v>136</v>
      </c>
    </row>
    <row r="196" s="14" customFormat="1">
      <c r="A196" s="14"/>
      <c r="B196" s="241"/>
      <c r="C196" s="242"/>
      <c r="D196" s="232" t="s">
        <v>147</v>
      </c>
      <c r="E196" s="243" t="s">
        <v>1</v>
      </c>
      <c r="F196" s="244" t="s">
        <v>172</v>
      </c>
      <c r="G196" s="242"/>
      <c r="H196" s="245">
        <v>5.5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147</v>
      </c>
      <c r="AU196" s="251" t="s">
        <v>145</v>
      </c>
      <c r="AV196" s="14" t="s">
        <v>145</v>
      </c>
      <c r="AW196" s="14" t="s">
        <v>34</v>
      </c>
      <c r="AX196" s="14" t="s">
        <v>20</v>
      </c>
      <c r="AY196" s="251" t="s">
        <v>136</v>
      </c>
    </row>
    <row r="197" s="12" customFormat="1" ht="22.8" customHeight="1">
      <c r="A197" s="12"/>
      <c r="B197" s="202"/>
      <c r="C197" s="203"/>
      <c r="D197" s="204" t="s">
        <v>77</v>
      </c>
      <c r="E197" s="216" t="s">
        <v>259</v>
      </c>
      <c r="F197" s="216" t="s">
        <v>260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SUM(P198:P202)</f>
        <v>0</v>
      </c>
      <c r="Q197" s="210"/>
      <c r="R197" s="211">
        <f>SUM(R198:R202)</f>
        <v>0</v>
      </c>
      <c r="S197" s="210"/>
      <c r="T197" s="212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20</v>
      </c>
      <c r="AT197" s="214" t="s">
        <v>77</v>
      </c>
      <c r="AU197" s="214" t="s">
        <v>20</v>
      </c>
      <c r="AY197" s="213" t="s">
        <v>136</v>
      </c>
      <c r="BK197" s="215">
        <f>SUM(BK198:BK202)</f>
        <v>0</v>
      </c>
    </row>
    <row r="198" s="2" customFormat="1" ht="24.15" customHeight="1">
      <c r="A198" s="38"/>
      <c r="B198" s="39"/>
      <c r="C198" s="218" t="s">
        <v>7</v>
      </c>
      <c r="D198" s="218" t="s">
        <v>139</v>
      </c>
      <c r="E198" s="219" t="s">
        <v>261</v>
      </c>
      <c r="F198" s="220" t="s">
        <v>262</v>
      </c>
      <c r="G198" s="221" t="s">
        <v>263</v>
      </c>
      <c r="H198" s="222">
        <v>1.3400000000000001</v>
      </c>
      <c r="I198" s="223"/>
      <c r="J198" s="222">
        <f>ROUND(I198*H198,2)</f>
        <v>0</v>
      </c>
      <c r="K198" s="220" t="s">
        <v>143</v>
      </c>
      <c r="L198" s="44"/>
      <c r="M198" s="224" t="s">
        <v>1</v>
      </c>
      <c r="N198" s="225" t="s">
        <v>44</v>
      </c>
      <c r="O198" s="91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8" t="s">
        <v>144</v>
      </c>
      <c r="AT198" s="228" t="s">
        <v>139</v>
      </c>
      <c r="AU198" s="228" t="s">
        <v>145</v>
      </c>
      <c r="AY198" s="17" t="s">
        <v>136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7" t="s">
        <v>145</v>
      </c>
      <c r="BK198" s="229">
        <f>ROUND(I198*H198,2)</f>
        <v>0</v>
      </c>
      <c r="BL198" s="17" t="s">
        <v>144</v>
      </c>
      <c r="BM198" s="228" t="s">
        <v>264</v>
      </c>
    </row>
    <row r="199" s="2" customFormat="1" ht="24.15" customHeight="1">
      <c r="A199" s="38"/>
      <c r="B199" s="39"/>
      <c r="C199" s="218" t="s">
        <v>265</v>
      </c>
      <c r="D199" s="218" t="s">
        <v>139</v>
      </c>
      <c r="E199" s="219" t="s">
        <v>266</v>
      </c>
      <c r="F199" s="220" t="s">
        <v>267</v>
      </c>
      <c r="G199" s="221" t="s">
        <v>263</v>
      </c>
      <c r="H199" s="222">
        <v>1.3400000000000001</v>
      </c>
      <c r="I199" s="223"/>
      <c r="J199" s="222">
        <f>ROUND(I199*H199,2)</f>
        <v>0</v>
      </c>
      <c r="K199" s="220" t="s">
        <v>143</v>
      </c>
      <c r="L199" s="44"/>
      <c r="M199" s="224" t="s">
        <v>1</v>
      </c>
      <c r="N199" s="225" t="s">
        <v>44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144</v>
      </c>
      <c r="AT199" s="228" t="s">
        <v>139</v>
      </c>
      <c r="AU199" s="228" t="s">
        <v>145</v>
      </c>
      <c r="AY199" s="17" t="s">
        <v>136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145</v>
      </c>
      <c r="BK199" s="229">
        <f>ROUND(I199*H199,2)</f>
        <v>0</v>
      </c>
      <c r="BL199" s="17" t="s">
        <v>144</v>
      </c>
      <c r="BM199" s="228" t="s">
        <v>268</v>
      </c>
    </row>
    <row r="200" s="2" customFormat="1" ht="24.15" customHeight="1">
      <c r="A200" s="38"/>
      <c r="B200" s="39"/>
      <c r="C200" s="218" t="s">
        <v>269</v>
      </c>
      <c r="D200" s="218" t="s">
        <v>139</v>
      </c>
      <c r="E200" s="219" t="s">
        <v>270</v>
      </c>
      <c r="F200" s="220" t="s">
        <v>271</v>
      </c>
      <c r="G200" s="221" t="s">
        <v>263</v>
      </c>
      <c r="H200" s="222">
        <v>38.859999999999999</v>
      </c>
      <c r="I200" s="223"/>
      <c r="J200" s="222">
        <f>ROUND(I200*H200,2)</f>
        <v>0</v>
      </c>
      <c r="K200" s="220" t="s">
        <v>143</v>
      </c>
      <c r="L200" s="44"/>
      <c r="M200" s="224" t="s">
        <v>1</v>
      </c>
      <c r="N200" s="225" t="s">
        <v>44</v>
      </c>
      <c r="O200" s="91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144</v>
      </c>
      <c r="AT200" s="228" t="s">
        <v>139</v>
      </c>
      <c r="AU200" s="228" t="s">
        <v>145</v>
      </c>
      <c r="AY200" s="17" t="s">
        <v>136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145</v>
      </c>
      <c r="BK200" s="229">
        <f>ROUND(I200*H200,2)</f>
        <v>0</v>
      </c>
      <c r="BL200" s="17" t="s">
        <v>144</v>
      </c>
      <c r="BM200" s="228" t="s">
        <v>272</v>
      </c>
    </row>
    <row r="201" s="14" customFormat="1">
      <c r="A201" s="14"/>
      <c r="B201" s="241"/>
      <c r="C201" s="242"/>
      <c r="D201" s="232" t="s">
        <v>147</v>
      </c>
      <c r="E201" s="243" t="s">
        <v>1</v>
      </c>
      <c r="F201" s="244" t="s">
        <v>273</v>
      </c>
      <c r="G201" s="242"/>
      <c r="H201" s="245">
        <v>38.859999999999999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147</v>
      </c>
      <c r="AU201" s="251" t="s">
        <v>145</v>
      </c>
      <c r="AV201" s="14" t="s">
        <v>145</v>
      </c>
      <c r="AW201" s="14" t="s">
        <v>34</v>
      </c>
      <c r="AX201" s="14" t="s">
        <v>20</v>
      </c>
      <c r="AY201" s="251" t="s">
        <v>136</v>
      </c>
    </row>
    <row r="202" s="2" customFormat="1" ht="33" customHeight="1">
      <c r="A202" s="38"/>
      <c r="B202" s="39"/>
      <c r="C202" s="218" t="s">
        <v>274</v>
      </c>
      <c r="D202" s="218" t="s">
        <v>139</v>
      </c>
      <c r="E202" s="219" t="s">
        <v>275</v>
      </c>
      <c r="F202" s="220" t="s">
        <v>276</v>
      </c>
      <c r="G202" s="221" t="s">
        <v>263</v>
      </c>
      <c r="H202" s="222">
        <v>1.3400000000000001</v>
      </c>
      <c r="I202" s="223"/>
      <c r="J202" s="222">
        <f>ROUND(I202*H202,2)</f>
        <v>0</v>
      </c>
      <c r="K202" s="220" t="s">
        <v>143</v>
      </c>
      <c r="L202" s="44"/>
      <c r="M202" s="224" t="s">
        <v>1</v>
      </c>
      <c r="N202" s="225" t="s">
        <v>44</v>
      </c>
      <c r="O202" s="91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144</v>
      </c>
      <c r="AT202" s="228" t="s">
        <v>139</v>
      </c>
      <c r="AU202" s="228" t="s">
        <v>145</v>
      </c>
      <c r="AY202" s="17" t="s">
        <v>136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145</v>
      </c>
      <c r="BK202" s="229">
        <f>ROUND(I202*H202,2)</f>
        <v>0</v>
      </c>
      <c r="BL202" s="17" t="s">
        <v>144</v>
      </c>
      <c r="BM202" s="228" t="s">
        <v>277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278</v>
      </c>
      <c r="F203" s="216" t="s">
        <v>279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P204</f>
        <v>0</v>
      </c>
      <c r="Q203" s="210"/>
      <c r="R203" s="211">
        <f>R204</f>
        <v>0</v>
      </c>
      <c r="S203" s="210"/>
      <c r="T203" s="212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20</v>
      </c>
      <c r="AT203" s="214" t="s">
        <v>77</v>
      </c>
      <c r="AU203" s="214" t="s">
        <v>20</v>
      </c>
      <c r="AY203" s="213" t="s">
        <v>136</v>
      </c>
      <c r="BK203" s="215">
        <f>BK204</f>
        <v>0</v>
      </c>
    </row>
    <row r="204" s="2" customFormat="1" ht="21.75" customHeight="1">
      <c r="A204" s="38"/>
      <c r="B204" s="39"/>
      <c r="C204" s="218" t="s">
        <v>280</v>
      </c>
      <c r="D204" s="218" t="s">
        <v>139</v>
      </c>
      <c r="E204" s="219" t="s">
        <v>281</v>
      </c>
      <c r="F204" s="220" t="s">
        <v>282</v>
      </c>
      <c r="G204" s="221" t="s">
        <v>263</v>
      </c>
      <c r="H204" s="222">
        <v>0.47999999999999998</v>
      </c>
      <c r="I204" s="223"/>
      <c r="J204" s="222">
        <f>ROUND(I204*H204,2)</f>
        <v>0</v>
      </c>
      <c r="K204" s="220" t="s">
        <v>143</v>
      </c>
      <c r="L204" s="44"/>
      <c r="M204" s="224" t="s">
        <v>1</v>
      </c>
      <c r="N204" s="225" t="s">
        <v>44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144</v>
      </c>
      <c r="AT204" s="228" t="s">
        <v>139</v>
      </c>
      <c r="AU204" s="228" t="s">
        <v>145</v>
      </c>
      <c r="AY204" s="17" t="s">
        <v>136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145</v>
      </c>
      <c r="BK204" s="229">
        <f>ROUND(I204*H204,2)</f>
        <v>0</v>
      </c>
      <c r="BL204" s="17" t="s">
        <v>144</v>
      </c>
      <c r="BM204" s="228" t="s">
        <v>283</v>
      </c>
    </row>
    <row r="205" s="12" customFormat="1" ht="25.92" customHeight="1">
      <c r="A205" s="12"/>
      <c r="B205" s="202"/>
      <c r="C205" s="203"/>
      <c r="D205" s="204" t="s">
        <v>77</v>
      </c>
      <c r="E205" s="205" t="s">
        <v>284</v>
      </c>
      <c r="F205" s="205" t="s">
        <v>285</v>
      </c>
      <c r="G205" s="203"/>
      <c r="H205" s="203"/>
      <c r="I205" s="206"/>
      <c r="J205" s="207">
        <f>BK205</f>
        <v>0</v>
      </c>
      <c r="K205" s="203"/>
      <c r="L205" s="208"/>
      <c r="M205" s="209"/>
      <c r="N205" s="210"/>
      <c r="O205" s="210"/>
      <c r="P205" s="211">
        <f>P206+P214+P219+P223+P244+P251+P253</f>
        <v>0</v>
      </c>
      <c r="Q205" s="210"/>
      <c r="R205" s="211">
        <f>R206+R214+R219+R223+R244+R251+R253</f>
        <v>0.158385</v>
      </c>
      <c r="S205" s="210"/>
      <c r="T205" s="212">
        <f>T206+T214+T219+T223+T244+T251+T253</f>
        <v>0.417238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145</v>
      </c>
      <c r="AT205" s="214" t="s">
        <v>77</v>
      </c>
      <c r="AU205" s="214" t="s">
        <v>78</v>
      </c>
      <c r="AY205" s="213" t="s">
        <v>136</v>
      </c>
      <c r="BK205" s="215">
        <f>BK206+BK214+BK219+BK223+BK244+BK251+BK253</f>
        <v>0</v>
      </c>
    </row>
    <row r="206" s="12" customFormat="1" ht="22.8" customHeight="1">
      <c r="A206" s="12"/>
      <c r="B206" s="202"/>
      <c r="C206" s="203"/>
      <c r="D206" s="204" t="s">
        <v>77</v>
      </c>
      <c r="E206" s="216" t="s">
        <v>286</v>
      </c>
      <c r="F206" s="216" t="s">
        <v>287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SUM(P207:P213)</f>
        <v>0</v>
      </c>
      <c r="Q206" s="210"/>
      <c r="R206" s="211">
        <f>SUM(R207:R213)</f>
        <v>0.032899999999999999</v>
      </c>
      <c r="S206" s="210"/>
      <c r="T206" s="212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145</v>
      </c>
      <c r="AT206" s="214" t="s">
        <v>77</v>
      </c>
      <c r="AU206" s="214" t="s">
        <v>20</v>
      </c>
      <c r="AY206" s="213" t="s">
        <v>136</v>
      </c>
      <c r="BK206" s="215">
        <f>SUM(BK207:BK213)</f>
        <v>0</v>
      </c>
    </row>
    <row r="207" s="2" customFormat="1" ht="24.15" customHeight="1">
      <c r="A207" s="38"/>
      <c r="B207" s="39"/>
      <c r="C207" s="218" t="s">
        <v>288</v>
      </c>
      <c r="D207" s="218" t="s">
        <v>139</v>
      </c>
      <c r="E207" s="219" t="s">
        <v>289</v>
      </c>
      <c r="F207" s="220" t="s">
        <v>290</v>
      </c>
      <c r="G207" s="221" t="s">
        <v>142</v>
      </c>
      <c r="H207" s="222">
        <v>9.4000000000000004</v>
      </c>
      <c r="I207" s="223"/>
      <c r="J207" s="222">
        <f>ROUND(I207*H207,2)</f>
        <v>0</v>
      </c>
      <c r="K207" s="220" t="s">
        <v>143</v>
      </c>
      <c r="L207" s="44"/>
      <c r="M207" s="224" t="s">
        <v>1</v>
      </c>
      <c r="N207" s="225" t="s">
        <v>44</v>
      </c>
      <c r="O207" s="91"/>
      <c r="P207" s="226">
        <f>O207*H207</f>
        <v>0</v>
      </c>
      <c r="Q207" s="226">
        <v>0.0035000000000000001</v>
      </c>
      <c r="R207" s="226">
        <f>Q207*H207</f>
        <v>0.032899999999999999</v>
      </c>
      <c r="S207" s="226">
        <v>0</v>
      </c>
      <c r="T207" s="22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8" t="s">
        <v>164</v>
      </c>
      <c r="AT207" s="228" t="s">
        <v>139</v>
      </c>
      <c r="AU207" s="228" t="s">
        <v>145</v>
      </c>
      <c r="AY207" s="17" t="s">
        <v>136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7" t="s">
        <v>145</v>
      </c>
      <c r="BK207" s="229">
        <f>ROUND(I207*H207,2)</f>
        <v>0</v>
      </c>
      <c r="BL207" s="17" t="s">
        <v>164</v>
      </c>
      <c r="BM207" s="228" t="s">
        <v>291</v>
      </c>
    </row>
    <row r="208" s="13" customFormat="1">
      <c r="A208" s="13"/>
      <c r="B208" s="230"/>
      <c r="C208" s="231"/>
      <c r="D208" s="232" t="s">
        <v>147</v>
      </c>
      <c r="E208" s="233" t="s">
        <v>1</v>
      </c>
      <c r="F208" s="234" t="s">
        <v>292</v>
      </c>
      <c r="G208" s="231"/>
      <c r="H208" s="233" t="s">
        <v>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147</v>
      </c>
      <c r="AU208" s="240" t="s">
        <v>145</v>
      </c>
      <c r="AV208" s="13" t="s">
        <v>20</v>
      </c>
      <c r="AW208" s="13" t="s">
        <v>34</v>
      </c>
      <c r="AX208" s="13" t="s">
        <v>78</v>
      </c>
      <c r="AY208" s="240" t="s">
        <v>136</v>
      </c>
    </row>
    <row r="209" s="13" customFormat="1">
      <c r="A209" s="13"/>
      <c r="B209" s="230"/>
      <c r="C209" s="231"/>
      <c r="D209" s="232" t="s">
        <v>147</v>
      </c>
      <c r="E209" s="233" t="s">
        <v>1</v>
      </c>
      <c r="F209" s="234" t="s">
        <v>293</v>
      </c>
      <c r="G209" s="231"/>
      <c r="H209" s="233" t="s">
        <v>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147</v>
      </c>
      <c r="AU209" s="240" t="s">
        <v>145</v>
      </c>
      <c r="AV209" s="13" t="s">
        <v>20</v>
      </c>
      <c r="AW209" s="13" t="s">
        <v>34</v>
      </c>
      <c r="AX209" s="13" t="s">
        <v>78</v>
      </c>
      <c r="AY209" s="240" t="s">
        <v>136</v>
      </c>
    </row>
    <row r="210" s="14" customFormat="1">
      <c r="A210" s="14"/>
      <c r="B210" s="241"/>
      <c r="C210" s="242"/>
      <c r="D210" s="232" t="s">
        <v>147</v>
      </c>
      <c r="E210" s="243" t="s">
        <v>1</v>
      </c>
      <c r="F210" s="244" t="s">
        <v>294</v>
      </c>
      <c r="G210" s="242"/>
      <c r="H210" s="245">
        <v>4.7000000000000002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147</v>
      </c>
      <c r="AU210" s="251" t="s">
        <v>145</v>
      </c>
      <c r="AV210" s="14" t="s">
        <v>145</v>
      </c>
      <c r="AW210" s="14" t="s">
        <v>34</v>
      </c>
      <c r="AX210" s="14" t="s">
        <v>78</v>
      </c>
      <c r="AY210" s="251" t="s">
        <v>136</v>
      </c>
    </row>
    <row r="211" s="13" customFormat="1">
      <c r="A211" s="13"/>
      <c r="B211" s="230"/>
      <c r="C211" s="231"/>
      <c r="D211" s="232" t="s">
        <v>147</v>
      </c>
      <c r="E211" s="233" t="s">
        <v>1</v>
      </c>
      <c r="F211" s="234" t="s">
        <v>295</v>
      </c>
      <c r="G211" s="231"/>
      <c r="H211" s="233" t="s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147</v>
      </c>
      <c r="AU211" s="240" t="s">
        <v>145</v>
      </c>
      <c r="AV211" s="13" t="s">
        <v>20</v>
      </c>
      <c r="AW211" s="13" t="s">
        <v>34</v>
      </c>
      <c r="AX211" s="13" t="s">
        <v>78</v>
      </c>
      <c r="AY211" s="240" t="s">
        <v>136</v>
      </c>
    </row>
    <row r="212" s="14" customFormat="1">
      <c r="A212" s="14"/>
      <c r="B212" s="241"/>
      <c r="C212" s="242"/>
      <c r="D212" s="232" t="s">
        <v>147</v>
      </c>
      <c r="E212" s="243" t="s">
        <v>1</v>
      </c>
      <c r="F212" s="244" t="s">
        <v>294</v>
      </c>
      <c r="G212" s="242"/>
      <c r="H212" s="245">
        <v>4.7000000000000002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147</v>
      </c>
      <c r="AU212" s="251" t="s">
        <v>145</v>
      </c>
      <c r="AV212" s="14" t="s">
        <v>145</v>
      </c>
      <c r="AW212" s="14" t="s">
        <v>34</v>
      </c>
      <c r="AX212" s="14" t="s">
        <v>78</v>
      </c>
      <c r="AY212" s="251" t="s">
        <v>136</v>
      </c>
    </row>
    <row r="213" s="15" customFormat="1">
      <c r="A213" s="15"/>
      <c r="B213" s="265"/>
      <c r="C213" s="266"/>
      <c r="D213" s="232" t="s">
        <v>147</v>
      </c>
      <c r="E213" s="267" t="s">
        <v>1</v>
      </c>
      <c r="F213" s="268" t="s">
        <v>296</v>
      </c>
      <c r="G213" s="266"/>
      <c r="H213" s="269">
        <v>9.4000000000000004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147</v>
      </c>
      <c r="AU213" s="275" t="s">
        <v>145</v>
      </c>
      <c r="AV213" s="15" t="s">
        <v>144</v>
      </c>
      <c r="AW213" s="15" t="s">
        <v>34</v>
      </c>
      <c r="AX213" s="15" t="s">
        <v>20</v>
      </c>
      <c r="AY213" s="275" t="s">
        <v>136</v>
      </c>
    </row>
    <row r="214" s="12" customFormat="1" ht="22.8" customHeight="1">
      <c r="A214" s="12"/>
      <c r="B214" s="202"/>
      <c r="C214" s="203"/>
      <c r="D214" s="204" t="s">
        <v>77</v>
      </c>
      <c r="E214" s="216" t="s">
        <v>297</v>
      </c>
      <c r="F214" s="216" t="s">
        <v>298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SUM(P215:P218)</f>
        <v>0</v>
      </c>
      <c r="Q214" s="210"/>
      <c r="R214" s="211">
        <f>SUM(R215:R218)</f>
        <v>0.0043800000000000002</v>
      </c>
      <c r="S214" s="210"/>
      <c r="T214" s="212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145</v>
      </c>
      <c r="AT214" s="214" t="s">
        <v>77</v>
      </c>
      <c r="AU214" s="214" t="s">
        <v>20</v>
      </c>
      <c r="AY214" s="213" t="s">
        <v>136</v>
      </c>
      <c r="BK214" s="215">
        <f>SUM(BK215:BK218)</f>
        <v>0</v>
      </c>
    </row>
    <row r="215" s="2" customFormat="1" ht="24.15" customHeight="1">
      <c r="A215" s="38"/>
      <c r="B215" s="39"/>
      <c r="C215" s="218" t="s">
        <v>299</v>
      </c>
      <c r="D215" s="218" t="s">
        <v>139</v>
      </c>
      <c r="E215" s="219" t="s">
        <v>300</v>
      </c>
      <c r="F215" s="220" t="s">
        <v>301</v>
      </c>
      <c r="G215" s="221" t="s">
        <v>159</v>
      </c>
      <c r="H215" s="222">
        <v>6</v>
      </c>
      <c r="I215" s="223"/>
      <c r="J215" s="222">
        <f>ROUND(I215*H215,2)</f>
        <v>0</v>
      </c>
      <c r="K215" s="220" t="s">
        <v>143</v>
      </c>
      <c r="L215" s="44"/>
      <c r="M215" s="224" t="s">
        <v>1</v>
      </c>
      <c r="N215" s="225" t="s">
        <v>44</v>
      </c>
      <c r="O215" s="91"/>
      <c r="P215" s="226">
        <f>O215*H215</f>
        <v>0</v>
      </c>
      <c r="Q215" s="226">
        <v>0.00072999999999999996</v>
      </c>
      <c r="R215" s="226">
        <f>Q215*H215</f>
        <v>0.0043800000000000002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164</v>
      </c>
      <c r="AT215" s="228" t="s">
        <v>139</v>
      </c>
      <c r="AU215" s="228" t="s">
        <v>145</v>
      </c>
      <c r="AY215" s="17" t="s">
        <v>136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145</v>
      </c>
      <c r="BK215" s="229">
        <f>ROUND(I215*H215,2)</f>
        <v>0</v>
      </c>
      <c r="BL215" s="17" t="s">
        <v>164</v>
      </c>
      <c r="BM215" s="228" t="s">
        <v>302</v>
      </c>
    </row>
    <row r="216" s="14" customFormat="1">
      <c r="A216" s="14"/>
      <c r="B216" s="241"/>
      <c r="C216" s="242"/>
      <c r="D216" s="232" t="s">
        <v>147</v>
      </c>
      <c r="E216" s="243" t="s">
        <v>1</v>
      </c>
      <c r="F216" s="244" t="s">
        <v>303</v>
      </c>
      <c r="G216" s="242"/>
      <c r="H216" s="245">
        <v>6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147</v>
      </c>
      <c r="AU216" s="251" t="s">
        <v>145</v>
      </c>
      <c r="AV216" s="14" t="s">
        <v>145</v>
      </c>
      <c r="AW216" s="14" t="s">
        <v>34</v>
      </c>
      <c r="AX216" s="14" t="s">
        <v>20</v>
      </c>
      <c r="AY216" s="251" t="s">
        <v>136</v>
      </c>
    </row>
    <row r="217" s="2" customFormat="1" ht="24.15" customHeight="1">
      <c r="A217" s="38"/>
      <c r="B217" s="39"/>
      <c r="C217" s="256" t="s">
        <v>304</v>
      </c>
      <c r="D217" s="256" t="s">
        <v>189</v>
      </c>
      <c r="E217" s="257" t="s">
        <v>305</v>
      </c>
      <c r="F217" s="258" t="s">
        <v>306</v>
      </c>
      <c r="G217" s="259" t="s">
        <v>159</v>
      </c>
      <c r="H217" s="260">
        <v>6</v>
      </c>
      <c r="I217" s="261"/>
      <c r="J217" s="260">
        <f>ROUND(I217*H217,2)</f>
        <v>0</v>
      </c>
      <c r="K217" s="258" t="s">
        <v>1</v>
      </c>
      <c r="L217" s="262"/>
      <c r="M217" s="263" t="s">
        <v>1</v>
      </c>
      <c r="N217" s="264" t="s">
        <v>44</v>
      </c>
      <c r="O217" s="91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307</v>
      </c>
      <c r="AT217" s="228" t="s">
        <v>189</v>
      </c>
      <c r="AU217" s="228" t="s">
        <v>145</v>
      </c>
      <c r="AY217" s="17" t="s">
        <v>136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145</v>
      </c>
      <c r="BK217" s="229">
        <f>ROUND(I217*H217,2)</f>
        <v>0</v>
      </c>
      <c r="BL217" s="17" t="s">
        <v>164</v>
      </c>
      <c r="BM217" s="228" t="s">
        <v>308</v>
      </c>
    </row>
    <row r="218" s="2" customFormat="1" ht="16.5" customHeight="1">
      <c r="A218" s="38"/>
      <c r="B218" s="39"/>
      <c r="C218" s="218" t="s">
        <v>309</v>
      </c>
      <c r="D218" s="218" t="s">
        <v>139</v>
      </c>
      <c r="E218" s="219" t="s">
        <v>310</v>
      </c>
      <c r="F218" s="220" t="s">
        <v>311</v>
      </c>
      <c r="G218" s="221" t="s">
        <v>210</v>
      </c>
      <c r="H218" s="222">
        <v>5</v>
      </c>
      <c r="I218" s="223"/>
      <c r="J218" s="222">
        <f>ROUND(I218*H218,2)</f>
        <v>0</v>
      </c>
      <c r="K218" s="220" t="s">
        <v>1</v>
      </c>
      <c r="L218" s="44"/>
      <c r="M218" s="224" t="s">
        <v>1</v>
      </c>
      <c r="N218" s="225" t="s">
        <v>44</v>
      </c>
      <c r="O218" s="91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8" t="s">
        <v>164</v>
      </c>
      <c r="AT218" s="228" t="s">
        <v>139</v>
      </c>
      <c r="AU218" s="228" t="s">
        <v>145</v>
      </c>
      <c r="AY218" s="17" t="s">
        <v>136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7" t="s">
        <v>145</v>
      </c>
      <c r="BK218" s="229">
        <f>ROUND(I218*H218,2)</f>
        <v>0</v>
      </c>
      <c r="BL218" s="17" t="s">
        <v>164</v>
      </c>
      <c r="BM218" s="228" t="s">
        <v>312</v>
      </c>
    </row>
    <row r="219" s="12" customFormat="1" ht="22.8" customHeight="1">
      <c r="A219" s="12"/>
      <c r="B219" s="202"/>
      <c r="C219" s="203"/>
      <c r="D219" s="204" t="s">
        <v>77</v>
      </c>
      <c r="E219" s="216" t="s">
        <v>313</v>
      </c>
      <c r="F219" s="216" t="s">
        <v>314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SUM(P220:P222)</f>
        <v>0</v>
      </c>
      <c r="Q219" s="210"/>
      <c r="R219" s="211">
        <f>SUM(R220:R222)</f>
        <v>0</v>
      </c>
      <c r="S219" s="210"/>
      <c r="T219" s="212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145</v>
      </c>
      <c r="AT219" s="214" t="s">
        <v>77</v>
      </c>
      <c r="AU219" s="214" t="s">
        <v>20</v>
      </c>
      <c r="AY219" s="213" t="s">
        <v>136</v>
      </c>
      <c r="BK219" s="215">
        <f>SUM(BK220:BK222)</f>
        <v>0</v>
      </c>
    </row>
    <row r="220" s="2" customFormat="1" ht="24.15" customHeight="1">
      <c r="A220" s="38"/>
      <c r="B220" s="39"/>
      <c r="C220" s="218" t="s">
        <v>315</v>
      </c>
      <c r="D220" s="218" t="s">
        <v>139</v>
      </c>
      <c r="E220" s="219" t="s">
        <v>316</v>
      </c>
      <c r="F220" s="220" t="s">
        <v>317</v>
      </c>
      <c r="G220" s="221" t="s">
        <v>196</v>
      </c>
      <c r="H220" s="222">
        <v>2</v>
      </c>
      <c r="I220" s="223"/>
      <c r="J220" s="222">
        <f>ROUND(I220*H220,2)</f>
        <v>0</v>
      </c>
      <c r="K220" s="220" t="s">
        <v>1</v>
      </c>
      <c r="L220" s="44"/>
      <c r="M220" s="224" t="s">
        <v>1</v>
      </c>
      <c r="N220" s="225" t="s">
        <v>44</v>
      </c>
      <c r="O220" s="91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8" t="s">
        <v>164</v>
      </c>
      <c r="AT220" s="228" t="s">
        <v>139</v>
      </c>
      <c r="AU220" s="228" t="s">
        <v>145</v>
      </c>
      <c r="AY220" s="17" t="s">
        <v>136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145</v>
      </c>
      <c r="BK220" s="229">
        <f>ROUND(I220*H220,2)</f>
        <v>0</v>
      </c>
      <c r="BL220" s="17" t="s">
        <v>164</v>
      </c>
      <c r="BM220" s="228" t="s">
        <v>318</v>
      </c>
    </row>
    <row r="221" s="2" customFormat="1" ht="16.5" customHeight="1">
      <c r="A221" s="38"/>
      <c r="B221" s="39"/>
      <c r="C221" s="218" t="s">
        <v>319</v>
      </c>
      <c r="D221" s="218" t="s">
        <v>139</v>
      </c>
      <c r="E221" s="219" t="s">
        <v>320</v>
      </c>
      <c r="F221" s="220" t="s">
        <v>321</v>
      </c>
      <c r="G221" s="221" t="s">
        <v>196</v>
      </c>
      <c r="H221" s="222">
        <v>1</v>
      </c>
      <c r="I221" s="223"/>
      <c r="J221" s="222">
        <f>ROUND(I221*H221,2)</f>
        <v>0</v>
      </c>
      <c r="K221" s="220" t="s">
        <v>1</v>
      </c>
      <c r="L221" s="44"/>
      <c r="M221" s="224" t="s">
        <v>1</v>
      </c>
      <c r="N221" s="225" t="s">
        <v>44</v>
      </c>
      <c r="O221" s="91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164</v>
      </c>
      <c r="AT221" s="228" t="s">
        <v>139</v>
      </c>
      <c r="AU221" s="228" t="s">
        <v>145</v>
      </c>
      <c r="AY221" s="17" t="s">
        <v>136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145</v>
      </c>
      <c r="BK221" s="229">
        <f>ROUND(I221*H221,2)</f>
        <v>0</v>
      </c>
      <c r="BL221" s="17" t="s">
        <v>164</v>
      </c>
      <c r="BM221" s="228" t="s">
        <v>322</v>
      </c>
    </row>
    <row r="222" s="2" customFormat="1" ht="24.15" customHeight="1">
      <c r="A222" s="38"/>
      <c r="B222" s="39"/>
      <c r="C222" s="218" t="s">
        <v>307</v>
      </c>
      <c r="D222" s="218" t="s">
        <v>139</v>
      </c>
      <c r="E222" s="219" t="s">
        <v>323</v>
      </c>
      <c r="F222" s="220" t="s">
        <v>324</v>
      </c>
      <c r="G222" s="221" t="s">
        <v>196</v>
      </c>
      <c r="H222" s="222">
        <v>1</v>
      </c>
      <c r="I222" s="223"/>
      <c r="J222" s="222">
        <f>ROUND(I222*H222,2)</f>
        <v>0</v>
      </c>
      <c r="K222" s="220" t="s">
        <v>1</v>
      </c>
      <c r="L222" s="44"/>
      <c r="M222" s="224" t="s">
        <v>1</v>
      </c>
      <c r="N222" s="225" t="s">
        <v>44</v>
      </c>
      <c r="O222" s="91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8" t="s">
        <v>164</v>
      </c>
      <c r="AT222" s="228" t="s">
        <v>139</v>
      </c>
      <c r="AU222" s="228" t="s">
        <v>145</v>
      </c>
      <c r="AY222" s="17" t="s">
        <v>136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145</v>
      </c>
      <c r="BK222" s="229">
        <f>ROUND(I222*H222,2)</f>
        <v>0</v>
      </c>
      <c r="BL222" s="17" t="s">
        <v>164</v>
      </c>
      <c r="BM222" s="228" t="s">
        <v>325</v>
      </c>
    </row>
    <row r="223" s="12" customFormat="1" ht="22.8" customHeight="1">
      <c r="A223" s="12"/>
      <c r="B223" s="202"/>
      <c r="C223" s="203"/>
      <c r="D223" s="204" t="s">
        <v>77</v>
      </c>
      <c r="E223" s="216" t="s">
        <v>326</v>
      </c>
      <c r="F223" s="216" t="s">
        <v>327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SUM(P224:P243)</f>
        <v>0</v>
      </c>
      <c r="Q223" s="210"/>
      <c r="R223" s="211">
        <f>SUM(R224:R243)</f>
        <v>0.118045</v>
      </c>
      <c r="S223" s="210"/>
      <c r="T223" s="212">
        <f>SUM(T224:T243)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145</v>
      </c>
      <c r="AT223" s="214" t="s">
        <v>77</v>
      </c>
      <c r="AU223" s="214" t="s">
        <v>20</v>
      </c>
      <c r="AY223" s="213" t="s">
        <v>136</v>
      </c>
      <c r="BK223" s="215">
        <f>SUM(BK224:BK243)</f>
        <v>0</v>
      </c>
    </row>
    <row r="224" s="2" customFormat="1" ht="24.15" customHeight="1">
      <c r="A224" s="38"/>
      <c r="B224" s="39"/>
      <c r="C224" s="218" t="s">
        <v>328</v>
      </c>
      <c r="D224" s="218" t="s">
        <v>139</v>
      </c>
      <c r="E224" s="219" t="s">
        <v>329</v>
      </c>
      <c r="F224" s="220" t="s">
        <v>330</v>
      </c>
      <c r="G224" s="221" t="s">
        <v>159</v>
      </c>
      <c r="H224" s="222">
        <v>4.7000000000000002</v>
      </c>
      <c r="I224" s="223"/>
      <c r="J224" s="222">
        <f>ROUND(I224*H224,2)</f>
        <v>0</v>
      </c>
      <c r="K224" s="220" t="s">
        <v>143</v>
      </c>
      <c r="L224" s="44"/>
      <c r="M224" s="224" t="s">
        <v>1</v>
      </c>
      <c r="N224" s="225" t="s">
        <v>44</v>
      </c>
      <c r="O224" s="91"/>
      <c r="P224" s="226">
        <f>O224*H224</f>
        <v>0</v>
      </c>
      <c r="Q224" s="226">
        <v>0.00073999999999999999</v>
      </c>
      <c r="R224" s="226">
        <f>Q224*H224</f>
        <v>0.0034780000000000002</v>
      </c>
      <c r="S224" s="226">
        <v>0</v>
      </c>
      <c r="T224" s="22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8" t="s">
        <v>164</v>
      </c>
      <c r="AT224" s="228" t="s">
        <v>139</v>
      </c>
      <c r="AU224" s="228" t="s">
        <v>145</v>
      </c>
      <c r="AY224" s="17" t="s">
        <v>136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7" t="s">
        <v>145</v>
      </c>
      <c r="BK224" s="229">
        <f>ROUND(I224*H224,2)</f>
        <v>0</v>
      </c>
      <c r="BL224" s="17" t="s">
        <v>164</v>
      </c>
      <c r="BM224" s="228" t="s">
        <v>331</v>
      </c>
    </row>
    <row r="225" s="14" customFormat="1">
      <c r="A225" s="14"/>
      <c r="B225" s="241"/>
      <c r="C225" s="242"/>
      <c r="D225" s="232" t="s">
        <v>147</v>
      </c>
      <c r="E225" s="243" t="s">
        <v>1</v>
      </c>
      <c r="F225" s="244" t="s">
        <v>332</v>
      </c>
      <c r="G225" s="242"/>
      <c r="H225" s="245">
        <v>4.7000000000000002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147</v>
      </c>
      <c r="AU225" s="251" t="s">
        <v>145</v>
      </c>
      <c r="AV225" s="14" t="s">
        <v>145</v>
      </c>
      <c r="AW225" s="14" t="s">
        <v>34</v>
      </c>
      <c r="AX225" s="14" t="s">
        <v>20</v>
      </c>
      <c r="AY225" s="251" t="s">
        <v>136</v>
      </c>
    </row>
    <row r="226" s="2" customFormat="1" ht="21.75" customHeight="1">
      <c r="A226" s="38"/>
      <c r="B226" s="39"/>
      <c r="C226" s="218" t="s">
        <v>333</v>
      </c>
      <c r="D226" s="218" t="s">
        <v>139</v>
      </c>
      <c r="E226" s="219" t="s">
        <v>334</v>
      </c>
      <c r="F226" s="220" t="s">
        <v>335</v>
      </c>
      <c r="G226" s="221" t="s">
        <v>142</v>
      </c>
      <c r="H226" s="222">
        <v>4</v>
      </c>
      <c r="I226" s="223"/>
      <c r="J226" s="222">
        <f>ROUND(I226*H226,2)</f>
        <v>0</v>
      </c>
      <c r="K226" s="220" t="s">
        <v>1</v>
      </c>
      <c r="L226" s="44"/>
      <c r="M226" s="224" t="s">
        <v>1</v>
      </c>
      <c r="N226" s="225" t="s">
        <v>44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164</v>
      </c>
      <c r="AT226" s="228" t="s">
        <v>139</v>
      </c>
      <c r="AU226" s="228" t="s">
        <v>145</v>
      </c>
      <c r="AY226" s="17" t="s">
        <v>136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145</v>
      </c>
      <c r="BK226" s="229">
        <f>ROUND(I226*H226,2)</f>
        <v>0</v>
      </c>
      <c r="BL226" s="17" t="s">
        <v>164</v>
      </c>
      <c r="BM226" s="228" t="s">
        <v>336</v>
      </c>
    </row>
    <row r="227" s="14" customFormat="1">
      <c r="A227" s="14"/>
      <c r="B227" s="241"/>
      <c r="C227" s="242"/>
      <c r="D227" s="232" t="s">
        <v>147</v>
      </c>
      <c r="E227" s="243" t="s">
        <v>1</v>
      </c>
      <c r="F227" s="244" t="s">
        <v>337</v>
      </c>
      <c r="G227" s="242"/>
      <c r="H227" s="245">
        <v>4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147</v>
      </c>
      <c r="AU227" s="251" t="s">
        <v>145</v>
      </c>
      <c r="AV227" s="14" t="s">
        <v>145</v>
      </c>
      <c r="AW227" s="14" t="s">
        <v>34</v>
      </c>
      <c r="AX227" s="14" t="s">
        <v>20</v>
      </c>
      <c r="AY227" s="251" t="s">
        <v>136</v>
      </c>
    </row>
    <row r="228" s="2" customFormat="1" ht="21.75" customHeight="1">
      <c r="A228" s="38"/>
      <c r="B228" s="39"/>
      <c r="C228" s="256" t="s">
        <v>338</v>
      </c>
      <c r="D228" s="256" t="s">
        <v>189</v>
      </c>
      <c r="E228" s="257" t="s">
        <v>339</v>
      </c>
      <c r="F228" s="258" t="s">
        <v>340</v>
      </c>
      <c r="G228" s="259" t="s">
        <v>142</v>
      </c>
      <c r="H228" s="260">
        <v>6</v>
      </c>
      <c r="I228" s="261"/>
      <c r="J228" s="260">
        <f>ROUND(I228*H228,2)</f>
        <v>0</v>
      </c>
      <c r="K228" s="258" t="s">
        <v>1</v>
      </c>
      <c r="L228" s="262"/>
      <c r="M228" s="263" t="s">
        <v>1</v>
      </c>
      <c r="N228" s="264" t="s">
        <v>44</v>
      </c>
      <c r="O228" s="91"/>
      <c r="P228" s="226">
        <f>O228*H228</f>
        <v>0</v>
      </c>
      <c r="Q228" s="226">
        <v>0.017000000000000001</v>
      </c>
      <c r="R228" s="226">
        <f>Q228*H228</f>
        <v>0.10200000000000001</v>
      </c>
      <c r="S228" s="226">
        <v>0</v>
      </c>
      <c r="T228" s="22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8" t="s">
        <v>307</v>
      </c>
      <c r="AT228" s="228" t="s">
        <v>189</v>
      </c>
      <c r="AU228" s="228" t="s">
        <v>145</v>
      </c>
      <c r="AY228" s="17" t="s">
        <v>136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7" t="s">
        <v>145</v>
      </c>
      <c r="BK228" s="229">
        <f>ROUND(I228*H228,2)</f>
        <v>0</v>
      </c>
      <c r="BL228" s="17" t="s">
        <v>164</v>
      </c>
      <c r="BM228" s="228" t="s">
        <v>341</v>
      </c>
    </row>
    <row r="229" s="14" customFormat="1">
      <c r="A229" s="14"/>
      <c r="B229" s="241"/>
      <c r="C229" s="242"/>
      <c r="D229" s="232" t="s">
        <v>147</v>
      </c>
      <c r="E229" s="243" t="s">
        <v>1</v>
      </c>
      <c r="F229" s="244" t="s">
        <v>342</v>
      </c>
      <c r="G229" s="242"/>
      <c r="H229" s="245">
        <v>6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147</v>
      </c>
      <c r="AU229" s="251" t="s">
        <v>145</v>
      </c>
      <c r="AV229" s="14" t="s">
        <v>145</v>
      </c>
      <c r="AW229" s="14" t="s">
        <v>34</v>
      </c>
      <c r="AX229" s="14" t="s">
        <v>20</v>
      </c>
      <c r="AY229" s="251" t="s">
        <v>136</v>
      </c>
    </row>
    <row r="230" s="13" customFormat="1">
      <c r="A230" s="13"/>
      <c r="B230" s="230"/>
      <c r="C230" s="231"/>
      <c r="D230" s="232" t="s">
        <v>147</v>
      </c>
      <c r="E230" s="233" t="s">
        <v>1</v>
      </c>
      <c r="F230" s="234" t="s">
        <v>343</v>
      </c>
      <c r="G230" s="231"/>
      <c r="H230" s="233" t="s">
        <v>1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147</v>
      </c>
      <c r="AU230" s="240" t="s">
        <v>145</v>
      </c>
      <c r="AV230" s="13" t="s">
        <v>20</v>
      </c>
      <c r="AW230" s="13" t="s">
        <v>34</v>
      </c>
      <c r="AX230" s="13" t="s">
        <v>78</v>
      </c>
      <c r="AY230" s="240" t="s">
        <v>136</v>
      </c>
    </row>
    <row r="231" s="2" customFormat="1" ht="16.5" customHeight="1">
      <c r="A231" s="38"/>
      <c r="B231" s="39"/>
      <c r="C231" s="218" t="s">
        <v>344</v>
      </c>
      <c r="D231" s="218" t="s">
        <v>139</v>
      </c>
      <c r="E231" s="219" t="s">
        <v>345</v>
      </c>
      <c r="F231" s="220" t="s">
        <v>346</v>
      </c>
      <c r="G231" s="221" t="s">
        <v>142</v>
      </c>
      <c r="H231" s="222">
        <v>8</v>
      </c>
      <c r="I231" s="223"/>
      <c r="J231" s="222">
        <f>ROUND(I231*H231,2)</f>
        <v>0</v>
      </c>
      <c r="K231" s="220" t="s">
        <v>143</v>
      </c>
      <c r="L231" s="44"/>
      <c r="M231" s="224" t="s">
        <v>1</v>
      </c>
      <c r="N231" s="225" t="s">
        <v>44</v>
      </c>
      <c r="O231" s="91"/>
      <c r="P231" s="226">
        <f>O231*H231</f>
        <v>0</v>
      </c>
      <c r="Q231" s="226">
        <v>0.00029999999999999997</v>
      </c>
      <c r="R231" s="226">
        <f>Q231*H231</f>
        <v>0.0023999999999999998</v>
      </c>
      <c r="S231" s="226">
        <v>0</v>
      </c>
      <c r="T231" s="22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164</v>
      </c>
      <c r="AT231" s="228" t="s">
        <v>139</v>
      </c>
      <c r="AU231" s="228" t="s">
        <v>145</v>
      </c>
      <c r="AY231" s="17" t="s">
        <v>136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145</v>
      </c>
      <c r="BK231" s="229">
        <f>ROUND(I231*H231,2)</f>
        <v>0</v>
      </c>
      <c r="BL231" s="17" t="s">
        <v>164</v>
      </c>
      <c r="BM231" s="228" t="s">
        <v>347</v>
      </c>
    </row>
    <row r="232" s="13" customFormat="1">
      <c r="A232" s="13"/>
      <c r="B232" s="230"/>
      <c r="C232" s="231"/>
      <c r="D232" s="232" t="s">
        <v>147</v>
      </c>
      <c r="E232" s="233" t="s">
        <v>1</v>
      </c>
      <c r="F232" s="234" t="s">
        <v>348</v>
      </c>
      <c r="G232" s="231"/>
      <c r="H232" s="233" t="s">
        <v>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147</v>
      </c>
      <c r="AU232" s="240" t="s">
        <v>145</v>
      </c>
      <c r="AV232" s="13" t="s">
        <v>20</v>
      </c>
      <c r="AW232" s="13" t="s">
        <v>34</v>
      </c>
      <c r="AX232" s="13" t="s">
        <v>78</v>
      </c>
      <c r="AY232" s="240" t="s">
        <v>136</v>
      </c>
    </row>
    <row r="233" s="14" customFormat="1">
      <c r="A233" s="14"/>
      <c r="B233" s="241"/>
      <c r="C233" s="242"/>
      <c r="D233" s="232" t="s">
        <v>147</v>
      </c>
      <c r="E233" s="243" t="s">
        <v>1</v>
      </c>
      <c r="F233" s="244" t="s">
        <v>166</v>
      </c>
      <c r="G233" s="242"/>
      <c r="H233" s="245">
        <v>4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147</v>
      </c>
      <c r="AU233" s="251" t="s">
        <v>145</v>
      </c>
      <c r="AV233" s="14" t="s">
        <v>145</v>
      </c>
      <c r="AW233" s="14" t="s">
        <v>34</v>
      </c>
      <c r="AX233" s="14" t="s">
        <v>78</v>
      </c>
      <c r="AY233" s="251" t="s">
        <v>136</v>
      </c>
    </row>
    <row r="234" s="13" customFormat="1">
      <c r="A234" s="13"/>
      <c r="B234" s="230"/>
      <c r="C234" s="231"/>
      <c r="D234" s="232" t="s">
        <v>147</v>
      </c>
      <c r="E234" s="233" t="s">
        <v>1</v>
      </c>
      <c r="F234" s="234" t="s">
        <v>349</v>
      </c>
      <c r="G234" s="231"/>
      <c r="H234" s="233" t="s">
        <v>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147</v>
      </c>
      <c r="AU234" s="240" t="s">
        <v>145</v>
      </c>
      <c r="AV234" s="13" t="s">
        <v>20</v>
      </c>
      <c r="AW234" s="13" t="s">
        <v>34</v>
      </c>
      <c r="AX234" s="13" t="s">
        <v>78</v>
      </c>
      <c r="AY234" s="240" t="s">
        <v>136</v>
      </c>
    </row>
    <row r="235" s="14" customFormat="1">
      <c r="A235" s="14"/>
      <c r="B235" s="241"/>
      <c r="C235" s="242"/>
      <c r="D235" s="232" t="s">
        <v>147</v>
      </c>
      <c r="E235" s="243" t="s">
        <v>1</v>
      </c>
      <c r="F235" s="244" t="s">
        <v>166</v>
      </c>
      <c r="G235" s="242"/>
      <c r="H235" s="245">
        <v>4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147</v>
      </c>
      <c r="AU235" s="251" t="s">
        <v>145</v>
      </c>
      <c r="AV235" s="14" t="s">
        <v>145</v>
      </c>
      <c r="AW235" s="14" t="s">
        <v>34</v>
      </c>
      <c r="AX235" s="14" t="s">
        <v>78</v>
      </c>
      <c r="AY235" s="251" t="s">
        <v>136</v>
      </c>
    </row>
    <row r="236" s="15" customFormat="1">
      <c r="A236" s="15"/>
      <c r="B236" s="265"/>
      <c r="C236" s="266"/>
      <c r="D236" s="232" t="s">
        <v>147</v>
      </c>
      <c r="E236" s="267" t="s">
        <v>1</v>
      </c>
      <c r="F236" s="268" t="s">
        <v>296</v>
      </c>
      <c r="G236" s="266"/>
      <c r="H236" s="269">
        <v>8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147</v>
      </c>
      <c r="AU236" s="275" t="s">
        <v>145</v>
      </c>
      <c r="AV236" s="15" t="s">
        <v>144</v>
      </c>
      <c r="AW236" s="15" t="s">
        <v>34</v>
      </c>
      <c r="AX236" s="15" t="s">
        <v>20</v>
      </c>
      <c r="AY236" s="275" t="s">
        <v>136</v>
      </c>
    </row>
    <row r="237" s="2" customFormat="1" ht="24.15" customHeight="1">
      <c r="A237" s="38"/>
      <c r="B237" s="39"/>
      <c r="C237" s="218" t="s">
        <v>350</v>
      </c>
      <c r="D237" s="218" t="s">
        <v>139</v>
      </c>
      <c r="E237" s="219" t="s">
        <v>351</v>
      </c>
      <c r="F237" s="220" t="s">
        <v>352</v>
      </c>
      <c r="G237" s="221" t="s">
        <v>159</v>
      </c>
      <c r="H237" s="222">
        <v>7.5</v>
      </c>
      <c r="I237" s="223"/>
      <c r="J237" s="222">
        <f>ROUND(I237*H237,2)</f>
        <v>0</v>
      </c>
      <c r="K237" s="220" t="s">
        <v>143</v>
      </c>
      <c r="L237" s="44"/>
      <c r="M237" s="224" t="s">
        <v>1</v>
      </c>
      <c r="N237" s="225" t="s">
        <v>44</v>
      </c>
      <c r="O237" s="91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164</v>
      </c>
      <c r="AT237" s="228" t="s">
        <v>139</v>
      </c>
      <c r="AU237" s="228" t="s">
        <v>145</v>
      </c>
      <c r="AY237" s="17" t="s">
        <v>136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145</v>
      </c>
      <c r="BK237" s="229">
        <f>ROUND(I237*H237,2)</f>
        <v>0</v>
      </c>
      <c r="BL237" s="17" t="s">
        <v>164</v>
      </c>
      <c r="BM237" s="228" t="s">
        <v>353</v>
      </c>
    </row>
    <row r="238" s="14" customFormat="1">
      <c r="A238" s="14"/>
      <c r="B238" s="241"/>
      <c r="C238" s="242"/>
      <c r="D238" s="232" t="s">
        <v>147</v>
      </c>
      <c r="E238" s="243" t="s">
        <v>1</v>
      </c>
      <c r="F238" s="244" t="s">
        <v>354</v>
      </c>
      <c r="G238" s="242"/>
      <c r="H238" s="245">
        <v>7.5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147</v>
      </c>
      <c r="AU238" s="251" t="s">
        <v>145</v>
      </c>
      <c r="AV238" s="14" t="s">
        <v>145</v>
      </c>
      <c r="AW238" s="14" t="s">
        <v>34</v>
      </c>
      <c r="AX238" s="14" t="s">
        <v>20</v>
      </c>
      <c r="AY238" s="251" t="s">
        <v>136</v>
      </c>
    </row>
    <row r="239" s="2" customFormat="1" ht="16.5" customHeight="1">
      <c r="A239" s="38"/>
      <c r="B239" s="39"/>
      <c r="C239" s="256" t="s">
        <v>355</v>
      </c>
      <c r="D239" s="256" t="s">
        <v>189</v>
      </c>
      <c r="E239" s="257" t="s">
        <v>356</v>
      </c>
      <c r="F239" s="258" t="s">
        <v>357</v>
      </c>
      <c r="G239" s="259" t="s">
        <v>159</v>
      </c>
      <c r="H239" s="260">
        <v>8</v>
      </c>
      <c r="I239" s="261"/>
      <c r="J239" s="260">
        <f>ROUND(I239*H239,2)</f>
        <v>0</v>
      </c>
      <c r="K239" s="258" t="s">
        <v>1</v>
      </c>
      <c r="L239" s="262"/>
      <c r="M239" s="263" t="s">
        <v>1</v>
      </c>
      <c r="N239" s="264" t="s">
        <v>44</v>
      </c>
      <c r="O239" s="91"/>
      <c r="P239" s="226">
        <f>O239*H239</f>
        <v>0</v>
      </c>
      <c r="Q239" s="226">
        <v>0.00014999999999999999</v>
      </c>
      <c r="R239" s="226">
        <f>Q239*H239</f>
        <v>0.0011999999999999999</v>
      </c>
      <c r="S239" s="226">
        <v>0</v>
      </c>
      <c r="T239" s="22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307</v>
      </c>
      <c r="AT239" s="228" t="s">
        <v>189</v>
      </c>
      <c r="AU239" s="228" t="s">
        <v>145</v>
      </c>
      <c r="AY239" s="17" t="s">
        <v>136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145</v>
      </c>
      <c r="BK239" s="229">
        <f>ROUND(I239*H239,2)</f>
        <v>0</v>
      </c>
      <c r="BL239" s="17" t="s">
        <v>164</v>
      </c>
      <c r="BM239" s="228" t="s">
        <v>358</v>
      </c>
    </row>
    <row r="240" s="2" customFormat="1" ht="16.5" customHeight="1">
      <c r="A240" s="38"/>
      <c r="B240" s="39"/>
      <c r="C240" s="218" t="s">
        <v>359</v>
      </c>
      <c r="D240" s="218" t="s">
        <v>139</v>
      </c>
      <c r="E240" s="219" t="s">
        <v>360</v>
      </c>
      <c r="F240" s="220" t="s">
        <v>361</v>
      </c>
      <c r="G240" s="221" t="s">
        <v>159</v>
      </c>
      <c r="H240" s="222">
        <v>1.3999999999999999</v>
      </c>
      <c r="I240" s="223"/>
      <c r="J240" s="222">
        <f>ROUND(I240*H240,2)</f>
        <v>0</v>
      </c>
      <c r="K240" s="220" t="s">
        <v>143</v>
      </c>
      <c r="L240" s="44"/>
      <c r="M240" s="224" t="s">
        <v>1</v>
      </c>
      <c r="N240" s="225" t="s">
        <v>44</v>
      </c>
      <c r="O240" s="91"/>
      <c r="P240" s="226">
        <f>O240*H240</f>
        <v>0</v>
      </c>
      <c r="Q240" s="226">
        <v>0.0064050000000000001</v>
      </c>
      <c r="R240" s="226">
        <f>Q240*H240</f>
        <v>0.0089669999999999993</v>
      </c>
      <c r="S240" s="226">
        <v>0</v>
      </c>
      <c r="T240" s="22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8" t="s">
        <v>164</v>
      </c>
      <c r="AT240" s="228" t="s">
        <v>139</v>
      </c>
      <c r="AU240" s="228" t="s">
        <v>145</v>
      </c>
      <c r="AY240" s="17" t="s">
        <v>136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7" t="s">
        <v>145</v>
      </c>
      <c r="BK240" s="229">
        <f>ROUND(I240*H240,2)</f>
        <v>0</v>
      </c>
      <c r="BL240" s="17" t="s">
        <v>164</v>
      </c>
      <c r="BM240" s="228" t="s">
        <v>362</v>
      </c>
    </row>
    <row r="241" s="13" customFormat="1">
      <c r="A241" s="13"/>
      <c r="B241" s="230"/>
      <c r="C241" s="231"/>
      <c r="D241" s="232" t="s">
        <v>147</v>
      </c>
      <c r="E241" s="233" t="s">
        <v>1</v>
      </c>
      <c r="F241" s="234" t="s">
        <v>363</v>
      </c>
      <c r="G241" s="231"/>
      <c r="H241" s="233" t="s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147</v>
      </c>
      <c r="AU241" s="240" t="s">
        <v>145</v>
      </c>
      <c r="AV241" s="13" t="s">
        <v>20</v>
      </c>
      <c r="AW241" s="13" t="s">
        <v>34</v>
      </c>
      <c r="AX241" s="13" t="s">
        <v>78</v>
      </c>
      <c r="AY241" s="240" t="s">
        <v>136</v>
      </c>
    </row>
    <row r="242" s="14" customFormat="1">
      <c r="A242" s="14"/>
      <c r="B242" s="241"/>
      <c r="C242" s="242"/>
      <c r="D242" s="232" t="s">
        <v>147</v>
      </c>
      <c r="E242" s="243" t="s">
        <v>1</v>
      </c>
      <c r="F242" s="244" t="s">
        <v>364</v>
      </c>
      <c r="G242" s="242"/>
      <c r="H242" s="245">
        <v>1.3999999999999999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147</v>
      </c>
      <c r="AU242" s="251" t="s">
        <v>145</v>
      </c>
      <c r="AV242" s="14" t="s">
        <v>145</v>
      </c>
      <c r="AW242" s="14" t="s">
        <v>34</v>
      </c>
      <c r="AX242" s="14" t="s">
        <v>20</v>
      </c>
      <c r="AY242" s="251" t="s">
        <v>136</v>
      </c>
    </row>
    <row r="243" s="2" customFormat="1" ht="24.15" customHeight="1">
      <c r="A243" s="38"/>
      <c r="B243" s="39"/>
      <c r="C243" s="218" t="s">
        <v>365</v>
      </c>
      <c r="D243" s="218" t="s">
        <v>139</v>
      </c>
      <c r="E243" s="219" t="s">
        <v>366</v>
      </c>
      <c r="F243" s="220" t="s">
        <v>367</v>
      </c>
      <c r="G243" s="221" t="s">
        <v>263</v>
      </c>
      <c r="H243" s="222">
        <v>0.12</v>
      </c>
      <c r="I243" s="223"/>
      <c r="J243" s="222">
        <f>ROUND(I243*H243,2)</f>
        <v>0</v>
      </c>
      <c r="K243" s="220" t="s">
        <v>143</v>
      </c>
      <c r="L243" s="44"/>
      <c r="M243" s="224" t="s">
        <v>1</v>
      </c>
      <c r="N243" s="225" t="s">
        <v>44</v>
      </c>
      <c r="O243" s="91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164</v>
      </c>
      <c r="AT243" s="228" t="s">
        <v>139</v>
      </c>
      <c r="AU243" s="228" t="s">
        <v>145</v>
      </c>
      <c r="AY243" s="17" t="s">
        <v>136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145</v>
      </c>
      <c r="BK243" s="229">
        <f>ROUND(I243*H243,2)</f>
        <v>0</v>
      </c>
      <c r="BL243" s="17" t="s">
        <v>164</v>
      </c>
      <c r="BM243" s="228" t="s">
        <v>368</v>
      </c>
    </row>
    <row r="244" s="12" customFormat="1" ht="22.8" customHeight="1">
      <c r="A244" s="12"/>
      <c r="B244" s="202"/>
      <c r="C244" s="203"/>
      <c r="D244" s="204" t="s">
        <v>77</v>
      </c>
      <c r="E244" s="216" t="s">
        <v>369</v>
      </c>
      <c r="F244" s="216" t="s">
        <v>370</v>
      </c>
      <c r="G244" s="203"/>
      <c r="H244" s="203"/>
      <c r="I244" s="206"/>
      <c r="J244" s="217">
        <f>BK244</f>
        <v>0</v>
      </c>
      <c r="K244" s="203"/>
      <c r="L244" s="208"/>
      <c r="M244" s="209"/>
      <c r="N244" s="210"/>
      <c r="O244" s="210"/>
      <c r="P244" s="211">
        <f>SUM(P245:P250)</f>
        <v>0</v>
      </c>
      <c r="Q244" s="210"/>
      <c r="R244" s="211">
        <f>SUM(R245:R250)</f>
        <v>0.0030600000000000002</v>
      </c>
      <c r="S244" s="210"/>
      <c r="T244" s="212">
        <f>SUM(T245:T250)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145</v>
      </c>
      <c r="AT244" s="214" t="s">
        <v>77</v>
      </c>
      <c r="AU244" s="214" t="s">
        <v>20</v>
      </c>
      <c r="AY244" s="213" t="s">
        <v>136</v>
      </c>
      <c r="BK244" s="215">
        <f>SUM(BK245:BK250)</f>
        <v>0</v>
      </c>
    </row>
    <row r="245" s="2" customFormat="1" ht="24.15" customHeight="1">
      <c r="A245" s="38"/>
      <c r="B245" s="39"/>
      <c r="C245" s="218" t="s">
        <v>371</v>
      </c>
      <c r="D245" s="218" t="s">
        <v>139</v>
      </c>
      <c r="E245" s="219" t="s">
        <v>372</v>
      </c>
      <c r="F245" s="220" t="s">
        <v>373</v>
      </c>
      <c r="G245" s="221" t="s">
        <v>142</v>
      </c>
      <c r="H245" s="222">
        <v>6</v>
      </c>
      <c r="I245" s="223"/>
      <c r="J245" s="222">
        <f>ROUND(I245*H245,2)</f>
        <v>0</v>
      </c>
      <c r="K245" s="220" t="s">
        <v>143</v>
      </c>
      <c r="L245" s="44"/>
      <c r="M245" s="224" t="s">
        <v>1</v>
      </c>
      <c r="N245" s="225" t="s">
        <v>44</v>
      </c>
      <c r="O245" s="91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8" t="s">
        <v>164</v>
      </c>
      <c r="AT245" s="228" t="s">
        <v>139</v>
      </c>
      <c r="AU245" s="228" t="s">
        <v>145</v>
      </c>
      <c r="AY245" s="17" t="s">
        <v>136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7" t="s">
        <v>145</v>
      </c>
      <c r="BK245" s="229">
        <f>ROUND(I245*H245,2)</f>
        <v>0</v>
      </c>
      <c r="BL245" s="17" t="s">
        <v>164</v>
      </c>
      <c r="BM245" s="228" t="s">
        <v>374</v>
      </c>
    </row>
    <row r="246" s="13" customFormat="1">
      <c r="A246" s="13"/>
      <c r="B246" s="230"/>
      <c r="C246" s="231"/>
      <c r="D246" s="232" t="s">
        <v>147</v>
      </c>
      <c r="E246" s="233" t="s">
        <v>1</v>
      </c>
      <c r="F246" s="234" t="s">
        <v>375</v>
      </c>
      <c r="G246" s="231"/>
      <c r="H246" s="233" t="s">
        <v>1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147</v>
      </c>
      <c r="AU246" s="240" t="s">
        <v>145</v>
      </c>
      <c r="AV246" s="13" t="s">
        <v>20</v>
      </c>
      <c r="AW246" s="13" t="s">
        <v>34</v>
      </c>
      <c r="AX246" s="13" t="s">
        <v>78</v>
      </c>
      <c r="AY246" s="240" t="s">
        <v>136</v>
      </c>
    </row>
    <row r="247" s="14" customFormat="1">
      <c r="A247" s="14"/>
      <c r="B247" s="241"/>
      <c r="C247" s="242"/>
      <c r="D247" s="232" t="s">
        <v>147</v>
      </c>
      <c r="E247" s="243" t="s">
        <v>1</v>
      </c>
      <c r="F247" s="244" t="s">
        <v>376</v>
      </c>
      <c r="G247" s="242"/>
      <c r="H247" s="245">
        <v>6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147</v>
      </c>
      <c r="AU247" s="251" t="s">
        <v>145</v>
      </c>
      <c r="AV247" s="14" t="s">
        <v>145</v>
      </c>
      <c r="AW247" s="14" t="s">
        <v>34</v>
      </c>
      <c r="AX247" s="14" t="s">
        <v>20</v>
      </c>
      <c r="AY247" s="251" t="s">
        <v>136</v>
      </c>
    </row>
    <row r="248" s="2" customFormat="1" ht="33" customHeight="1">
      <c r="A248" s="38"/>
      <c r="B248" s="39"/>
      <c r="C248" s="218" t="s">
        <v>377</v>
      </c>
      <c r="D248" s="218" t="s">
        <v>139</v>
      </c>
      <c r="E248" s="219" t="s">
        <v>378</v>
      </c>
      <c r="F248" s="220" t="s">
        <v>379</v>
      </c>
      <c r="G248" s="221" t="s">
        <v>142</v>
      </c>
      <c r="H248" s="222">
        <v>6</v>
      </c>
      <c r="I248" s="223"/>
      <c r="J248" s="222">
        <f>ROUND(I248*H248,2)</f>
        <v>0</v>
      </c>
      <c r="K248" s="220" t="s">
        <v>1</v>
      </c>
      <c r="L248" s="44"/>
      <c r="M248" s="224" t="s">
        <v>1</v>
      </c>
      <c r="N248" s="225" t="s">
        <v>44</v>
      </c>
      <c r="O248" s="91"/>
      <c r="P248" s="226">
        <f>O248*H248</f>
        <v>0</v>
      </c>
      <c r="Q248" s="226">
        <v>0.00051000000000000004</v>
      </c>
      <c r="R248" s="226">
        <f>Q248*H248</f>
        <v>0.0030600000000000002</v>
      </c>
      <c r="S248" s="226">
        <v>0</v>
      </c>
      <c r="T248" s="22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8" t="s">
        <v>164</v>
      </c>
      <c r="AT248" s="228" t="s">
        <v>139</v>
      </c>
      <c r="AU248" s="228" t="s">
        <v>145</v>
      </c>
      <c r="AY248" s="17" t="s">
        <v>136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7" t="s">
        <v>145</v>
      </c>
      <c r="BK248" s="229">
        <f>ROUND(I248*H248,2)</f>
        <v>0</v>
      </c>
      <c r="BL248" s="17" t="s">
        <v>164</v>
      </c>
      <c r="BM248" s="228" t="s">
        <v>380</v>
      </c>
    </row>
    <row r="249" s="13" customFormat="1">
      <c r="A249" s="13"/>
      <c r="B249" s="230"/>
      <c r="C249" s="231"/>
      <c r="D249" s="232" t="s">
        <v>147</v>
      </c>
      <c r="E249" s="233" t="s">
        <v>1</v>
      </c>
      <c r="F249" s="234" t="s">
        <v>375</v>
      </c>
      <c r="G249" s="231"/>
      <c r="H249" s="233" t="s">
        <v>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147</v>
      </c>
      <c r="AU249" s="240" t="s">
        <v>145</v>
      </c>
      <c r="AV249" s="13" t="s">
        <v>20</v>
      </c>
      <c r="AW249" s="13" t="s">
        <v>34</v>
      </c>
      <c r="AX249" s="13" t="s">
        <v>78</v>
      </c>
      <c r="AY249" s="240" t="s">
        <v>136</v>
      </c>
    </row>
    <row r="250" s="14" customFormat="1">
      <c r="A250" s="14"/>
      <c r="B250" s="241"/>
      <c r="C250" s="242"/>
      <c r="D250" s="232" t="s">
        <v>147</v>
      </c>
      <c r="E250" s="243" t="s">
        <v>1</v>
      </c>
      <c r="F250" s="244" t="s">
        <v>150</v>
      </c>
      <c r="G250" s="242"/>
      <c r="H250" s="245">
        <v>6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147</v>
      </c>
      <c r="AU250" s="251" t="s">
        <v>145</v>
      </c>
      <c r="AV250" s="14" t="s">
        <v>145</v>
      </c>
      <c r="AW250" s="14" t="s">
        <v>34</v>
      </c>
      <c r="AX250" s="14" t="s">
        <v>20</v>
      </c>
      <c r="AY250" s="251" t="s">
        <v>136</v>
      </c>
    </row>
    <row r="251" s="12" customFormat="1" ht="22.8" customHeight="1">
      <c r="A251" s="12"/>
      <c r="B251" s="202"/>
      <c r="C251" s="203"/>
      <c r="D251" s="204" t="s">
        <v>77</v>
      </c>
      <c r="E251" s="216" t="s">
        <v>381</v>
      </c>
      <c r="F251" s="216" t="s">
        <v>382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P252</f>
        <v>0</v>
      </c>
      <c r="Q251" s="210"/>
      <c r="R251" s="211">
        <f>R252</f>
        <v>0</v>
      </c>
      <c r="S251" s="210"/>
      <c r="T251" s="212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145</v>
      </c>
      <c r="AT251" s="214" t="s">
        <v>77</v>
      </c>
      <c r="AU251" s="214" t="s">
        <v>20</v>
      </c>
      <c r="AY251" s="213" t="s">
        <v>136</v>
      </c>
      <c r="BK251" s="215">
        <f>BK252</f>
        <v>0</v>
      </c>
    </row>
    <row r="252" s="2" customFormat="1" ht="24.15" customHeight="1">
      <c r="A252" s="38"/>
      <c r="B252" s="39"/>
      <c r="C252" s="218" t="s">
        <v>383</v>
      </c>
      <c r="D252" s="218" t="s">
        <v>139</v>
      </c>
      <c r="E252" s="219" t="s">
        <v>384</v>
      </c>
      <c r="F252" s="220" t="s">
        <v>385</v>
      </c>
      <c r="G252" s="221" t="s">
        <v>142</v>
      </c>
      <c r="H252" s="222">
        <v>3</v>
      </c>
      <c r="I252" s="223"/>
      <c r="J252" s="222">
        <f>ROUND(I252*H252,2)</f>
        <v>0</v>
      </c>
      <c r="K252" s="220" t="s">
        <v>1</v>
      </c>
      <c r="L252" s="44"/>
      <c r="M252" s="224" t="s">
        <v>1</v>
      </c>
      <c r="N252" s="225" t="s">
        <v>44</v>
      </c>
      <c r="O252" s="91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8" t="s">
        <v>164</v>
      </c>
      <c r="AT252" s="228" t="s">
        <v>139</v>
      </c>
      <c r="AU252" s="228" t="s">
        <v>145</v>
      </c>
      <c r="AY252" s="17" t="s">
        <v>136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7" t="s">
        <v>145</v>
      </c>
      <c r="BK252" s="229">
        <f>ROUND(I252*H252,2)</f>
        <v>0</v>
      </c>
      <c r="BL252" s="17" t="s">
        <v>164</v>
      </c>
      <c r="BM252" s="228" t="s">
        <v>386</v>
      </c>
    </row>
    <row r="253" s="12" customFormat="1" ht="22.8" customHeight="1">
      <c r="A253" s="12"/>
      <c r="B253" s="202"/>
      <c r="C253" s="203"/>
      <c r="D253" s="204" t="s">
        <v>77</v>
      </c>
      <c r="E253" s="216" t="s">
        <v>387</v>
      </c>
      <c r="F253" s="216" t="s">
        <v>388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SUM(P254:P261)</f>
        <v>0</v>
      </c>
      <c r="Q253" s="210"/>
      <c r="R253" s="211">
        <f>SUM(R254:R261)</f>
        <v>0</v>
      </c>
      <c r="S253" s="210"/>
      <c r="T253" s="212">
        <f>SUM(T254:T261)</f>
        <v>0.417238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145</v>
      </c>
      <c r="AT253" s="214" t="s">
        <v>77</v>
      </c>
      <c r="AU253" s="214" t="s">
        <v>20</v>
      </c>
      <c r="AY253" s="213" t="s">
        <v>136</v>
      </c>
      <c r="BK253" s="215">
        <f>SUM(BK254:BK261)</f>
        <v>0</v>
      </c>
    </row>
    <row r="254" s="2" customFormat="1" ht="24.15" customHeight="1">
      <c r="A254" s="38"/>
      <c r="B254" s="39"/>
      <c r="C254" s="218" t="s">
        <v>389</v>
      </c>
      <c r="D254" s="218" t="s">
        <v>139</v>
      </c>
      <c r="E254" s="219" t="s">
        <v>390</v>
      </c>
      <c r="F254" s="220" t="s">
        <v>391</v>
      </c>
      <c r="G254" s="221" t="s">
        <v>159</v>
      </c>
      <c r="H254" s="222">
        <v>4.7000000000000002</v>
      </c>
      <c r="I254" s="223"/>
      <c r="J254" s="222">
        <f>ROUND(I254*H254,2)</f>
        <v>0</v>
      </c>
      <c r="K254" s="220" t="s">
        <v>143</v>
      </c>
      <c r="L254" s="44"/>
      <c r="M254" s="224" t="s">
        <v>1</v>
      </c>
      <c r="N254" s="225" t="s">
        <v>44</v>
      </c>
      <c r="O254" s="91"/>
      <c r="P254" s="226">
        <f>O254*H254</f>
        <v>0</v>
      </c>
      <c r="Q254" s="226">
        <v>0</v>
      </c>
      <c r="R254" s="226">
        <f>Q254*H254</f>
        <v>0</v>
      </c>
      <c r="S254" s="226">
        <v>0.01174</v>
      </c>
      <c r="T254" s="227">
        <f>S254*H254</f>
        <v>0.055178000000000005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164</v>
      </c>
      <c r="AT254" s="228" t="s">
        <v>139</v>
      </c>
      <c r="AU254" s="228" t="s">
        <v>145</v>
      </c>
      <c r="AY254" s="17" t="s">
        <v>136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145</v>
      </c>
      <c r="BK254" s="229">
        <f>ROUND(I254*H254,2)</f>
        <v>0</v>
      </c>
      <c r="BL254" s="17" t="s">
        <v>164</v>
      </c>
      <c r="BM254" s="228" t="s">
        <v>392</v>
      </c>
    </row>
    <row r="255" s="14" customFormat="1">
      <c r="A255" s="14"/>
      <c r="B255" s="241"/>
      <c r="C255" s="242"/>
      <c r="D255" s="232" t="s">
        <v>147</v>
      </c>
      <c r="E255" s="243" t="s">
        <v>1</v>
      </c>
      <c r="F255" s="244" t="s">
        <v>393</v>
      </c>
      <c r="G255" s="242"/>
      <c r="H255" s="245">
        <v>4.7000000000000002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147</v>
      </c>
      <c r="AU255" s="251" t="s">
        <v>145</v>
      </c>
      <c r="AV255" s="14" t="s">
        <v>145</v>
      </c>
      <c r="AW255" s="14" t="s">
        <v>34</v>
      </c>
      <c r="AX255" s="14" t="s">
        <v>20</v>
      </c>
      <c r="AY255" s="251" t="s">
        <v>136</v>
      </c>
    </row>
    <row r="256" s="2" customFormat="1" ht="24.15" customHeight="1">
      <c r="A256" s="38"/>
      <c r="B256" s="39"/>
      <c r="C256" s="218" t="s">
        <v>394</v>
      </c>
      <c r="D256" s="218" t="s">
        <v>139</v>
      </c>
      <c r="E256" s="219" t="s">
        <v>395</v>
      </c>
      <c r="F256" s="220" t="s">
        <v>396</v>
      </c>
      <c r="G256" s="221" t="s">
        <v>142</v>
      </c>
      <c r="H256" s="222">
        <v>4</v>
      </c>
      <c r="I256" s="223"/>
      <c r="J256" s="222">
        <f>ROUND(I256*H256,2)</f>
        <v>0</v>
      </c>
      <c r="K256" s="220" t="s">
        <v>143</v>
      </c>
      <c r="L256" s="44"/>
      <c r="M256" s="224" t="s">
        <v>1</v>
      </c>
      <c r="N256" s="225" t="s">
        <v>44</v>
      </c>
      <c r="O256" s="91"/>
      <c r="P256" s="226">
        <f>O256*H256</f>
        <v>0</v>
      </c>
      <c r="Q256" s="226">
        <v>0</v>
      </c>
      <c r="R256" s="226">
        <f>Q256*H256</f>
        <v>0</v>
      </c>
      <c r="S256" s="226">
        <v>0.083169999999999994</v>
      </c>
      <c r="T256" s="227">
        <f>S256*H256</f>
        <v>0.33267999999999998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164</v>
      </c>
      <c r="AT256" s="228" t="s">
        <v>139</v>
      </c>
      <c r="AU256" s="228" t="s">
        <v>145</v>
      </c>
      <c r="AY256" s="17" t="s">
        <v>136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145</v>
      </c>
      <c r="BK256" s="229">
        <f>ROUND(I256*H256,2)</f>
        <v>0</v>
      </c>
      <c r="BL256" s="17" t="s">
        <v>164</v>
      </c>
      <c r="BM256" s="228" t="s">
        <v>397</v>
      </c>
    </row>
    <row r="257" s="14" customFormat="1">
      <c r="A257" s="14"/>
      <c r="B257" s="241"/>
      <c r="C257" s="242"/>
      <c r="D257" s="232" t="s">
        <v>147</v>
      </c>
      <c r="E257" s="243" t="s">
        <v>1</v>
      </c>
      <c r="F257" s="244" t="s">
        <v>398</v>
      </c>
      <c r="G257" s="242"/>
      <c r="H257" s="245">
        <v>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147</v>
      </c>
      <c r="AU257" s="251" t="s">
        <v>145</v>
      </c>
      <c r="AV257" s="14" t="s">
        <v>145</v>
      </c>
      <c r="AW257" s="14" t="s">
        <v>34</v>
      </c>
      <c r="AX257" s="14" t="s">
        <v>20</v>
      </c>
      <c r="AY257" s="251" t="s">
        <v>136</v>
      </c>
    </row>
    <row r="258" s="2" customFormat="1" ht="16.5" customHeight="1">
      <c r="A258" s="38"/>
      <c r="B258" s="39"/>
      <c r="C258" s="218" t="s">
        <v>399</v>
      </c>
      <c r="D258" s="218" t="s">
        <v>139</v>
      </c>
      <c r="E258" s="219" t="s">
        <v>400</v>
      </c>
      <c r="F258" s="220" t="s">
        <v>401</v>
      </c>
      <c r="G258" s="221" t="s">
        <v>142</v>
      </c>
      <c r="H258" s="222">
        <v>4</v>
      </c>
      <c r="I258" s="223"/>
      <c r="J258" s="222">
        <f>ROUND(I258*H258,2)</f>
        <v>0</v>
      </c>
      <c r="K258" s="220" t="s">
        <v>143</v>
      </c>
      <c r="L258" s="44"/>
      <c r="M258" s="224" t="s">
        <v>1</v>
      </c>
      <c r="N258" s="225" t="s">
        <v>44</v>
      </c>
      <c r="O258" s="91"/>
      <c r="P258" s="226">
        <f>O258*H258</f>
        <v>0</v>
      </c>
      <c r="Q258" s="226">
        <v>0</v>
      </c>
      <c r="R258" s="226">
        <f>Q258*H258</f>
        <v>0</v>
      </c>
      <c r="S258" s="226">
        <v>0.0040000000000000001</v>
      </c>
      <c r="T258" s="227">
        <f>S258*H258</f>
        <v>0.016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8" t="s">
        <v>164</v>
      </c>
      <c r="AT258" s="228" t="s">
        <v>139</v>
      </c>
      <c r="AU258" s="228" t="s">
        <v>145</v>
      </c>
      <c r="AY258" s="17" t="s">
        <v>136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7" t="s">
        <v>145</v>
      </c>
      <c r="BK258" s="229">
        <f>ROUND(I258*H258,2)</f>
        <v>0</v>
      </c>
      <c r="BL258" s="17" t="s">
        <v>164</v>
      </c>
      <c r="BM258" s="228" t="s">
        <v>402</v>
      </c>
    </row>
    <row r="259" s="2" customFormat="1" ht="16.5" customHeight="1">
      <c r="A259" s="38"/>
      <c r="B259" s="39"/>
      <c r="C259" s="218" t="s">
        <v>403</v>
      </c>
      <c r="D259" s="218" t="s">
        <v>139</v>
      </c>
      <c r="E259" s="219" t="s">
        <v>404</v>
      </c>
      <c r="F259" s="220" t="s">
        <v>405</v>
      </c>
      <c r="G259" s="221" t="s">
        <v>159</v>
      </c>
      <c r="H259" s="222">
        <v>6</v>
      </c>
      <c r="I259" s="223"/>
      <c r="J259" s="222">
        <f>ROUND(I259*H259,2)</f>
        <v>0</v>
      </c>
      <c r="K259" s="220" t="s">
        <v>143</v>
      </c>
      <c r="L259" s="44"/>
      <c r="M259" s="224" t="s">
        <v>1</v>
      </c>
      <c r="N259" s="225" t="s">
        <v>44</v>
      </c>
      <c r="O259" s="91"/>
      <c r="P259" s="226">
        <f>O259*H259</f>
        <v>0</v>
      </c>
      <c r="Q259" s="226">
        <v>0</v>
      </c>
      <c r="R259" s="226">
        <f>Q259*H259</f>
        <v>0</v>
      </c>
      <c r="S259" s="226">
        <v>0.0022300000000000002</v>
      </c>
      <c r="T259" s="227">
        <f>S259*H259</f>
        <v>0.013380000000000001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164</v>
      </c>
      <c r="AT259" s="228" t="s">
        <v>139</v>
      </c>
      <c r="AU259" s="228" t="s">
        <v>145</v>
      </c>
      <c r="AY259" s="17" t="s">
        <v>136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145</v>
      </c>
      <c r="BK259" s="229">
        <f>ROUND(I259*H259,2)</f>
        <v>0</v>
      </c>
      <c r="BL259" s="17" t="s">
        <v>164</v>
      </c>
      <c r="BM259" s="228" t="s">
        <v>406</v>
      </c>
    </row>
    <row r="260" s="13" customFormat="1">
      <c r="A260" s="13"/>
      <c r="B260" s="230"/>
      <c r="C260" s="231"/>
      <c r="D260" s="232" t="s">
        <v>147</v>
      </c>
      <c r="E260" s="233" t="s">
        <v>1</v>
      </c>
      <c r="F260" s="234" t="s">
        <v>407</v>
      </c>
      <c r="G260" s="231"/>
      <c r="H260" s="233" t="s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147</v>
      </c>
      <c r="AU260" s="240" t="s">
        <v>145</v>
      </c>
      <c r="AV260" s="13" t="s">
        <v>20</v>
      </c>
      <c r="AW260" s="13" t="s">
        <v>34</v>
      </c>
      <c r="AX260" s="13" t="s">
        <v>78</v>
      </c>
      <c r="AY260" s="240" t="s">
        <v>136</v>
      </c>
    </row>
    <row r="261" s="14" customFormat="1">
      <c r="A261" s="14"/>
      <c r="B261" s="241"/>
      <c r="C261" s="242"/>
      <c r="D261" s="232" t="s">
        <v>147</v>
      </c>
      <c r="E261" s="243" t="s">
        <v>1</v>
      </c>
      <c r="F261" s="244" t="s">
        <v>408</v>
      </c>
      <c r="G261" s="242"/>
      <c r="H261" s="245">
        <v>6</v>
      </c>
      <c r="I261" s="246"/>
      <c r="J261" s="242"/>
      <c r="K261" s="242"/>
      <c r="L261" s="247"/>
      <c r="M261" s="276"/>
      <c r="N261" s="277"/>
      <c r="O261" s="277"/>
      <c r="P261" s="277"/>
      <c r="Q261" s="277"/>
      <c r="R261" s="277"/>
      <c r="S261" s="277"/>
      <c r="T261" s="27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147</v>
      </c>
      <c r="AU261" s="251" t="s">
        <v>145</v>
      </c>
      <c r="AV261" s="14" t="s">
        <v>145</v>
      </c>
      <c r="AW261" s="14" t="s">
        <v>34</v>
      </c>
      <c r="AX261" s="14" t="s">
        <v>20</v>
      </c>
      <c r="AY261" s="251" t="s">
        <v>136</v>
      </c>
    </row>
    <row r="262" s="2" customFormat="1" ht="6.96" customHeight="1">
      <c r="A262" s="38"/>
      <c r="B262" s="66"/>
      <c r="C262" s="67"/>
      <c r="D262" s="67"/>
      <c r="E262" s="67"/>
      <c r="F262" s="67"/>
      <c r="G262" s="67"/>
      <c r="H262" s="67"/>
      <c r="I262" s="67"/>
      <c r="J262" s="67"/>
      <c r="K262" s="67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TqIN4KCnE24x4n2Kx8AsDBim5pjmlf1SleF7armWw8Is/t5SOnblGiAWSQ44/pkkUn1VJLZek5BNCsq0DXFijw==" hashValue="EP0T1a0or5Z6/cW6u2dJYE3iOKhRNbO6qclu5mGWWc/ZjYIcNdV24rW5LYTFUu1Xqbgk3GSUZYnahTrXkKb2GQ==" algorithmName="SHA-512" password="CC35"/>
  <autoFilter ref="C132:K26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20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Ostrov, vzorová oprava 3ks balkonů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29. 3. 2023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27</v>
      </c>
      <c r="E14" s="38"/>
      <c r="F14" s="38"/>
      <c r="G14" s="38"/>
      <c r="H14" s="38"/>
      <c r="I14" s="140" t="s">
        <v>28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28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28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28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ROUND((SUM(BE133:BE261)),  2)</f>
        <v>0</v>
      </c>
      <c r="G33" s="38"/>
      <c r="H33" s="38"/>
      <c r="I33" s="155">
        <v>0.20999999999999999</v>
      </c>
      <c r="J33" s="154">
        <f>ROUND(((SUM(BE133:BE261))*I33),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ROUND((SUM(BF133:BF261)),  2)</f>
        <v>0</v>
      </c>
      <c r="G34" s="38"/>
      <c r="H34" s="38"/>
      <c r="I34" s="155">
        <v>0.14999999999999999</v>
      </c>
      <c r="J34" s="154">
        <f>ROUND(((SUM(BF133:BF261))*I34),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ROUND((SUM(BG133:BG261)),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ROUND((SUM(BH133:BH261)),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ROUND((SUM(BI133:BI261)),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Ostrov, vzorová oprava 3ks balkonů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S5769-2 - Oprava prostředního balkonu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29. 3. 2023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27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Ing.Vladislav Skoček, 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J135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J175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J179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J197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J203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113</v>
      </c>
      <c r="E106" s="182"/>
      <c r="F106" s="182"/>
      <c r="G106" s="182"/>
      <c r="H106" s="182"/>
      <c r="I106" s="182"/>
      <c r="J106" s="183">
        <f>J205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114</v>
      </c>
      <c r="E107" s="188"/>
      <c r="F107" s="188"/>
      <c r="G107" s="188"/>
      <c r="H107" s="188"/>
      <c r="I107" s="188"/>
      <c r="J107" s="189">
        <f>J206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115</v>
      </c>
      <c r="E108" s="188"/>
      <c r="F108" s="188"/>
      <c r="G108" s="188"/>
      <c r="H108" s="188"/>
      <c r="I108" s="188"/>
      <c r="J108" s="189">
        <f>J214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116</v>
      </c>
      <c r="E109" s="188"/>
      <c r="F109" s="188"/>
      <c r="G109" s="188"/>
      <c r="H109" s="188"/>
      <c r="I109" s="188"/>
      <c r="J109" s="189">
        <f>J219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117</v>
      </c>
      <c r="E110" s="188"/>
      <c r="F110" s="188"/>
      <c r="G110" s="188"/>
      <c r="H110" s="188"/>
      <c r="I110" s="188"/>
      <c r="J110" s="189">
        <f>J223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118</v>
      </c>
      <c r="E111" s="188"/>
      <c r="F111" s="188"/>
      <c r="G111" s="188"/>
      <c r="H111" s="188"/>
      <c r="I111" s="188"/>
      <c r="J111" s="189">
        <f>J244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119</v>
      </c>
      <c r="E112" s="188"/>
      <c r="F112" s="188"/>
      <c r="G112" s="188"/>
      <c r="H112" s="188"/>
      <c r="I112" s="188"/>
      <c r="J112" s="189">
        <f>J251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120</v>
      </c>
      <c r="E113" s="188"/>
      <c r="F113" s="188"/>
      <c r="G113" s="188"/>
      <c r="H113" s="188"/>
      <c r="I113" s="188"/>
      <c r="J113" s="189">
        <f>J253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121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15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4" t="str">
        <f>E7</f>
        <v>Ostrov, vzorová oprava 3ks balkonů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S5769-2 - Oprava prostředního balkonu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21</v>
      </c>
      <c r="D127" s="40"/>
      <c r="E127" s="40"/>
      <c r="F127" s="27" t="str">
        <f>F12</f>
        <v xml:space="preserve"> </v>
      </c>
      <c r="G127" s="40"/>
      <c r="H127" s="40"/>
      <c r="I127" s="32" t="s">
        <v>23</v>
      </c>
      <c r="J127" s="79" t="str">
        <f>IF(J12="","",J12)</f>
        <v>29. 3. 2023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27</v>
      </c>
      <c r="D129" s="40"/>
      <c r="E129" s="40"/>
      <c r="F129" s="27" t="str">
        <f>E15</f>
        <v xml:space="preserve"> </v>
      </c>
      <c r="G129" s="40"/>
      <c r="H129" s="40"/>
      <c r="I129" s="32" t="s">
        <v>32</v>
      </c>
      <c r="J129" s="36" t="str">
        <f>E21</f>
        <v>Ing.Vladislav Skoček, Ostrov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40"/>
      <c r="E130" s="40"/>
      <c r="F130" s="27" t="str">
        <f>IF(E18="","",E18)</f>
        <v>Vyplň údaj</v>
      </c>
      <c r="G130" s="40"/>
      <c r="H130" s="40"/>
      <c r="I130" s="32" t="s">
        <v>35</v>
      </c>
      <c r="J130" s="36" t="str">
        <f>E24</f>
        <v>Neubauerová Soňa, SK-Projekt Ostrov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1"/>
      <c r="B132" s="192"/>
      <c r="C132" s="193" t="s">
        <v>122</v>
      </c>
      <c r="D132" s="194" t="s">
        <v>63</v>
      </c>
      <c r="E132" s="194" t="s">
        <v>59</v>
      </c>
      <c r="F132" s="194" t="s">
        <v>60</v>
      </c>
      <c r="G132" s="194" t="s">
        <v>123</v>
      </c>
      <c r="H132" s="194" t="s">
        <v>124</v>
      </c>
      <c r="I132" s="194" t="s">
        <v>125</v>
      </c>
      <c r="J132" s="194" t="s">
        <v>101</v>
      </c>
      <c r="K132" s="195" t="s">
        <v>126</v>
      </c>
      <c r="L132" s="196"/>
      <c r="M132" s="100" t="s">
        <v>1</v>
      </c>
      <c r="N132" s="101" t="s">
        <v>42</v>
      </c>
      <c r="O132" s="101" t="s">
        <v>127</v>
      </c>
      <c r="P132" s="101" t="s">
        <v>128</v>
      </c>
      <c r="Q132" s="101" t="s">
        <v>129</v>
      </c>
      <c r="R132" s="101" t="s">
        <v>130</v>
      </c>
      <c r="S132" s="101" t="s">
        <v>131</v>
      </c>
      <c r="T132" s="102" t="s">
        <v>132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38"/>
      <c r="B133" s="39"/>
      <c r="C133" s="107" t="s">
        <v>133</v>
      </c>
      <c r="D133" s="40"/>
      <c r="E133" s="40"/>
      <c r="F133" s="40"/>
      <c r="G133" s="40"/>
      <c r="H133" s="40"/>
      <c r="I133" s="40"/>
      <c r="J133" s="197">
        <f>BK133</f>
        <v>0</v>
      </c>
      <c r="K133" s="40"/>
      <c r="L133" s="44"/>
      <c r="M133" s="103"/>
      <c r="N133" s="198"/>
      <c r="O133" s="104"/>
      <c r="P133" s="199">
        <f>P134+P205</f>
        <v>0</v>
      </c>
      <c r="Q133" s="104"/>
      <c r="R133" s="199">
        <f>R134+R205</f>
        <v>0.6394166</v>
      </c>
      <c r="S133" s="104"/>
      <c r="T133" s="200">
        <f>T134+T205</f>
        <v>1.3417380000000001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77</v>
      </c>
      <c r="AU133" s="17" t="s">
        <v>103</v>
      </c>
      <c r="BK133" s="201">
        <f>BK134+BK205</f>
        <v>0</v>
      </c>
    </row>
    <row r="134" s="12" customFormat="1" ht="25.92" customHeight="1">
      <c r="A134" s="12"/>
      <c r="B134" s="202"/>
      <c r="C134" s="203"/>
      <c r="D134" s="204" t="s">
        <v>77</v>
      </c>
      <c r="E134" s="205" t="s">
        <v>134</v>
      </c>
      <c r="F134" s="205" t="s">
        <v>135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P135+P139+P167+P169+P175+P179+P197+P203</f>
        <v>0</v>
      </c>
      <c r="Q134" s="210"/>
      <c r="R134" s="211">
        <f>R135+R139+R167+R169+R175+R179+R197+R203</f>
        <v>0.48101569999999999</v>
      </c>
      <c r="S134" s="210"/>
      <c r="T134" s="212">
        <f>T135+T139+T167+T169+T175+T179+T197+T203</f>
        <v>0.9245000000000001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20</v>
      </c>
      <c r="AT134" s="214" t="s">
        <v>77</v>
      </c>
      <c r="AU134" s="214" t="s">
        <v>78</v>
      </c>
      <c r="AY134" s="213" t="s">
        <v>136</v>
      </c>
      <c r="BK134" s="215">
        <f>BK135+BK139+BK167+BK169+BK175+BK179+BK197+BK203</f>
        <v>0</v>
      </c>
    </row>
    <row r="135" s="12" customFormat="1" ht="22.8" customHeight="1">
      <c r="A135" s="12"/>
      <c r="B135" s="202"/>
      <c r="C135" s="203"/>
      <c r="D135" s="204" t="s">
        <v>77</v>
      </c>
      <c r="E135" s="216" t="s">
        <v>137</v>
      </c>
      <c r="F135" s="216" t="s">
        <v>138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SUM(P136:P138)</f>
        <v>0</v>
      </c>
      <c r="Q135" s="210"/>
      <c r="R135" s="211">
        <f>SUM(R136:R138)</f>
        <v>0.020284699999999999</v>
      </c>
      <c r="S135" s="210"/>
      <c r="T135" s="212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20</v>
      </c>
      <c r="AT135" s="214" t="s">
        <v>77</v>
      </c>
      <c r="AU135" s="214" t="s">
        <v>20</v>
      </c>
      <c r="AY135" s="213" t="s">
        <v>136</v>
      </c>
      <c r="BK135" s="215">
        <f>SUM(BK136:BK138)</f>
        <v>0</v>
      </c>
    </row>
    <row r="136" s="2" customFormat="1" ht="21.75" customHeight="1">
      <c r="A136" s="38"/>
      <c r="B136" s="39"/>
      <c r="C136" s="218" t="s">
        <v>20</v>
      </c>
      <c r="D136" s="218" t="s">
        <v>139</v>
      </c>
      <c r="E136" s="219" t="s">
        <v>140</v>
      </c>
      <c r="F136" s="220" t="s">
        <v>141</v>
      </c>
      <c r="G136" s="221" t="s">
        <v>142</v>
      </c>
      <c r="H136" s="222">
        <v>0.70999999999999996</v>
      </c>
      <c r="I136" s="223"/>
      <c r="J136" s="222">
        <f>ROUND(I136*H136,2)</f>
        <v>0</v>
      </c>
      <c r="K136" s="220" t="s">
        <v>143</v>
      </c>
      <c r="L136" s="44"/>
      <c r="M136" s="224" t="s">
        <v>1</v>
      </c>
      <c r="N136" s="225" t="s">
        <v>44</v>
      </c>
      <c r="O136" s="91"/>
      <c r="P136" s="226">
        <f>O136*H136</f>
        <v>0</v>
      </c>
      <c r="Q136" s="226">
        <v>0.028570000000000002</v>
      </c>
      <c r="R136" s="226">
        <f>Q136*H136</f>
        <v>0.020284699999999999</v>
      </c>
      <c r="S136" s="226">
        <v>0</v>
      </c>
      <c r="T136" s="22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144</v>
      </c>
      <c r="AT136" s="228" t="s">
        <v>139</v>
      </c>
      <c r="AU136" s="228" t="s">
        <v>145</v>
      </c>
      <c r="AY136" s="17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145</v>
      </c>
      <c r="BK136" s="229">
        <f>ROUND(I136*H136,2)</f>
        <v>0</v>
      </c>
      <c r="BL136" s="17" t="s">
        <v>144</v>
      </c>
      <c r="BM136" s="228" t="s">
        <v>146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410</v>
      </c>
      <c r="G137" s="231"/>
      <c r="H137" s="233" t="s">
        <v>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147</v>
      </c>
      <c r="AU137" s="240" t="s">
        <v>145</v>
      </c>
      <c r="AV137" s="13" t="s">
        <v>20</v>
      </c>
      <c r="AW137" s="13" t="s">
        <v>34</v>
      </c>
      <c r="AX137" s="13" t="s">
        <v>78</v>
      </c>
      <c r="AY137" s="240" t="s">
        <v>136</v>
      </c>
    </row>
    <row r="138" s="14" customFormat="1">
      <c r="A138" s="14"/>
      <c r="B138" s="241"/>
      <c r="C138" s="242"/>
      <c r="D138" s="232" t="s">
        <v>147</v>
      </c>
      <c r="E138" s="243" t="s">
        <v>1</v>
      </c>
      <c r="F138" s="244" t="s">
        <v>149</v>
      </c>
      <c r="G138" s="242"/>
      <c r="H138" s="245">
        <v>0.70999999999999996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147</v>
      </c>
      <c r="AU138" s="251" t="s">
        <v>145</v>
      </c>
      <c r="AV138" s="14" t="s">
        <v>145</v>
      </c>
      <c r="AW138" s="14" t="s">
        <v>34</v>
      </c>
      <c r="AX138" s="14" t="s">
        <v>20</v>
      </c>
      <c r="AY138" s="251" t="s">
        <v>136</v>
      </c>
    </row>
    <row r="139" s="12" customFormat="1" ht="22.8" customHeight="1">
      <c r="A139" s="12"/>
      <c r="B139" s="202"/>
      <c r="C139" s="203"/>
      <c r="D139" s="204" t="s">
        <v>77</v>
      </c>
      <c r="E139" s="216" t="s">
        <v>150</v>
      </c>
      <c r="F139" s="216" t="s">
        <v>151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SUM(P140:P166)</f>
        <v>0</v>
      </c>
      <c r="Q139" s="210"/>
      <c r="R139" s="211">
        <f>SUM(R140:R166)</f>
        <v>0.21539800000000001</v>
      </c>
      <c r="S139" s="210"/>
      <c r="T139" s="212">
        <f>SUM(T140:T166)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20</v>
      </c>
      <c r="AT139" s="214" t="s">
        <v>77</v>
      </c>
      <c r="AU139" s="214" t="s">
        <v>20</v>
      </c>
      <c r="AY139" s="213" t="s">
        <v>136</v>
      </c>
      <c r="BK139" s="215">
        <f>SUM(BK140:BK166)</f>
        <v>0</v>
      </c>
    </row>
    <row r="140" s="2" customFormat="1" ht="24.15" customHeight="1">
      <c r="A140" s="38"/>
      <c r="B140" s="39"/>
      <c r="C140" s="218" t="s">
        <v>145</v>
      </c>
      <c r="D140" s="218" t="s">
        <v>139</v>
      </c>
      <c r="E140" s="219" t="s">
        <v>152</v>
      </c>
      <c r="F140" s="220" t="s">
        <v>153</v>
      </c>
      <c r="G140" s="221" t="s">
        <v>142</v>
      </c>
      <c r="H140" s="222">
        <v>7.4000000000000004</v>
      </c>
      <c r="I140" s="223"/>
      <c r="J140" s="222">
        <f>ROUND(I140*H140,2)</f>
        <v>0</v>
      </c>
      <c r="K140" s="220" t="s">
        <v>143</v>
      </c>
      <c r="L140" s="44"/>
      <c r="M140" s="224" t="s">
        <v>1</v>
      </c>
      <c r="N140" s="225" t="s">
        <v>44</v>
      </c>
      <c r="O140" s="91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144</v>
      </c>
      <c r="AT140" s="228" t="s">
        <v>139</v>
      </c>
      <c r="AU140" s="228" t="s">
        <v>145</v>
      </c>
      <c r="AY140" s="17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145</v>
      </c>
      <c r="BK140" s="229">
        <f>ROUND(I140*H140,2)</f>
        <v>0</v>
      </c>
      <c r="BL140" s="17" t="s">
        <v>144</v>
      </c>
      <c r="BM140" s="228" t="s">
        <v>154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155</v>
      </c>
      <c r="G141" s="231"/>
      <c r="H141" s="233" t="s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147</v>
      </c>
      <c r="AU141" s="240" t="s">
        <v>145</v>
      </c>
      <c r="AV141" s="13" t="s">
        <v>20</v>
      </c>
      <c r="AW141" s="13" t="s">
        <v>34</v>
      </c>
      <c r="AX141" s="13" t="s">
        <v>78</v>
      </c>
      <c r="AY141" s="240" t="s">
        <v>136</v>
      </c>
    </row>
    <row r="142" s="14" customFormat="1">
      <c r="A142" s="14"/>
      <c r="B142" s="241"/>
      <c r="C142" s="242"/>
      <c r="D142" s="232" t="s">
        <v>147</v>
      </c>
      <c r="E142" s="243" t="s">
        <v>1</v>
      </c>
      <c r="F142" s="244" t="s">
        <v>156</v>
      </c>
      <c r="G142" s="242"/>
      <c r="H142" s="245">
        <v>7.4000000000000004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147</v>
      </c>
      <c r="AU142" s="251" t="s">
        <v>145</v>
      </c>
      <c r="AV142" s="14" t="s">
        <v>145</v>
      </c>
      <c r="AW142" s="14" t="s">
        <v>34</v>
      </c>
      <c r="AX142" s="14" t="s">
        <v>20</v>
      </c>
      <c r="AY142" s="251" t="s">
        <v>136</v>
      </c>
    </row>
    <row r="143" s="2" customFormat="1" ht="16.5" customHeight="1">
      <c r="A143" s="38"/>
      <c r="B143" s="39"/>
      <c r="C143" s="218" t="s">
        <v>137</v>
      </c>
      <c r="D143" s="218" t="s">
        <v>139</v>
      </c>
      <c r="E143" s="219" t="s">
        <v>157</v>
      </c>
      <c r="F143" s="220" t="s">
        <v>158</v>
      </c>
      <c r="G143" s="221" t="s">
        <v>159</v>
      </c>
      <c r="H143" s="222">
        <v>10.699999999999999</v>
      </c>
      <c r="I143" s="223"/>
      <c r="J143" s="222">
        <f>ROUND(I143*H143,2)</f>
        <v>0</v>
      </c>
      <c r="K143" s="220" t="s">
        <v>143</v>
      </c>
      <c r="L143" s="44"/>
      <c r="M143" s="224" t="s">
        <v>1</v>
      </c>
      <c r="N143" s="225" t="s">
        <v>44</v>
      </c>
      <c r="O143" s="91"/>
      <c r="P143" s="226">
        <f>O143*H143</f>
        <v>0</v>
      </c>
      <c r="Q143" s="226">
        <v>0.00029</v>
      </c>
      <c r="R143" s="226">
        <f>Q143*H143</f>
        <v>0.0031029999999999999</v>
      </c>
      <c r="S143" s="226">
        <v>0</v>
      </c>
      <c r="T143" s="22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144</v>
      </c>
      <c r="AT143" s="228" t="s">
        <v>139</v>
      </c>
      <c r="AU143" s="228" t="s">
        <v>145</v>
      </c>
      <c r="AY143" s="17" t="s">
        <v>136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145</v>
      </c>
      <c r="BK143" s="229">
        <f>ROUND(I143*H143,2)</f>
        <v>0</v>
      </c>
      <c r="BL143" s="17" t="s">
        <v>144</v>
      </c>
      <c r="BM143" s="228" t="s">
        <v>160</v>
      </c>
    </row>
    <row r="144" s="14" customFormat="1">
      <c r="A144" s="14"/>
      <c r="B144" s="241"/>
      <c r="C144" s="242"/>
      <c r="D144" s="232" t="s">
        <v>147</v>
      </c>
      <c r="E144" s="243" t="s">
        <v>1</v>
      </c>
      <c r="F144" s="244" t="s">
        <v>161</v>
      </c>
      <c r="G144" s="242"/>
      <c r="H144" s="245">
        <v>10.699999999999999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147</v>
      </c>
      <c r="AU144" s="251" t="s">
        <v>145</v>
      </c>
      <c r="AV144" s="14" t="s">
        <v>145</v>
      </c>
      <c r="AW144" s="14" t="s">
        <v>34</v>
      </c>
      <c r="AX144" s="14" t="s">
        <v>20</v>
      </c>
      <c r="AY144" s="251" t="s">
        <v>136</v>
      </c>
    </row>
    <row r="145" s="2" customFormat="1" ht="24.15" customHeight="1">
      <c r="A145" s="38"/>
      <c r="B145" s="39"/>
      <c r="C145" s="218" t="s">
        <v>144</v>
      </c>
      <c r="D145" s="218" t="s">
        <v>139</v>
      </c>
      <c r="E145" s="219" t="s">
        <v>162</v>
      </c>
      <c r="F145" s="220" t="s">
        <v>163</v>
      </c>
      <c r="G145" s="221" t="s">
        <v>159</v>
      </c>
      <c r="H145" s="222">
        <v>4</v>
      </c>
      <c r="I145" s="223"/>
      <c r="J145" s="222">
        <f>ROUND(I145*H145,2)</f>
        <v>0</v>
      </c>
      <c r="K145" s="220" t="s">
        <v>143</v>
      </c>
      <c r="L145" s="44"/>
      <c r="M145" s="224" t="s">
        <v>1</v>
      </c>
      <c r="N145" s="225" t="s">
        <v>44</v>
      </c>
      <c r="O145" s="91"/>
      <c r="P145" s="226">
        <f>O145*H145</f>
        <v>0</v>
      </c>
      <c r="Q145" s="226">
        <v>0.00033</v>
      </c>
      <c r="R145" s="226">
        <f>Q145*H145</f>
        <v>0.00132</v>
      </c>
      <c r="S145" s="226">
        <v>0</v>
      </c>
      <c r="T145" s="22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164</v>
      </c>
      <c r="AT145" s="228" t="s">
        <v>139</v>
      </c>
      <c r="AU145" s="228" t="s">
        <v>145</v>
      </c>
      <c r="AY145" s="17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145</v>
      </c>
      <c r="BK145" s="229">
        <f>ROUND(I145*H145,2)</f>
        <v>0</v>
      </c>
      <c r="BL145" s="17" t="s">
        <v>164</v>
      </c>
      <c r="BM145" s="228" t="s">
        <v>165</v>
      </c>
    </row>
    <row r="146" s="14" customFormat="1">
      <c r="A146" s="14"/>
      <c r="B146" s="241"/>
      <c r="C146" s="242"/>
      <c r="D146" s="232" t="s">
        <v>147</v>
      </c>
      <c r="E146" s="243" t="s">
        <v>1</v>
      </c>
      <c r="F146" s="244" t="s">
        <v>166</v>
      </c>
      <c r="G146" s="242"/>
      <c r="H146" s="245">
        <v>4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147</v>
      </c>
      <c r="AU146" s="251" t="s">
        <v>145</v>
      </c>
      <c r="AV146" s="14" t="s">
        <v>145</v>
      </c>
      <c r="AW146" s="14" t="s">
        <v>34</v>
      </c>
      <c r="AX146" s="14" t="s">
        <v>20</v>
      </c>
      <c r="AY146" s="251" t="s">
        <v>136</v>
      </c>
    </row>
    <row r="147" s="2" customFormat="1" ht="24.15" customHeight="1">
      <c r="A147" s="38"/>
      <c r="B147" s="39"/>
      <c r="C147" s="218" t="s">
        <v>167</v>
      </c>
      <c r="D147" s="218" t="s">
        <v>139</v>
      </c>
      <c r="E147" s="219" t="s">
        <v>168</v>
      </c>
      <c r="F147" s="220" t="s">
        <v>169</v>
      </c>
      <c r="G147" s="221" t="s">
        <v>142</v>
      </c>
      <c r="H147" s="222">
        <v>5.5</v>
      </c>
      <c r="I147" s="223"/>
      <c r="J147" s="222">
        <f>ROUND(I147*H147,2)</f>
        <v>0</v>
      </c>
      <c r="K147" s="220" t="s">
        <v>143</v>
      </c>
      <c r="L147" s="44"/>
      <c r="M147" s="224" t="s">
        <v>1</v>
      </c>
      <c r="N147" s="225" t="s">
        <v>44</v>
      </c>
      <c r="O147" s="91"/>
      <c r="P147" s="226">
        <f>O147*H147</f>
        <v>0</v>
      </c>
      <c r="Q147" s="226">
        <v>0.00022000000000000001</v>
      </c>
      <c r="R147" s="226">
        <f>Q147*H147</f>
        <v>0.0012100000000000001</v>
      </c>
      <c r="S147" s="226">
        <v>0</v>
      </c>
      <c r="T147" s="22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144</v>
      </c>
      <c r="AT147" s="228" t="s">
        <v>139</v>
      </c>
      <c r="AU147" s="228" t="s">
        <v>145</v>
      </c>
      <c r="AY147" s="17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145</v>
      </c>
      <c r="BK147" s="229">
        <f>ROUND(I147*H147,2)</f>
        <v>0</v>
      </c>
      <c r="BL147" s="17" t="s">
        <v>144</v>
      </c>
      <c r="BM147" s="228" t="s">
        <v>170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171</v>
      </c>
      <c r="G148" s="231"/>
      <c r="H148" s="233" t="s">
        <v>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147</v>
      </c>
      <c r="AU148" s="240" t="s">
        <v>145</v>
      </c>
      <c r="AV148" s="13" t="s">
        <v>20</v>
      </c>
      <c r="AW148" s="13" t="s">
        <v>34</v>
      </c>
      <c r="AX148" s="13" t="s">
        <v>78</v>
      </c>
      <c r="AY148" s="240" t="s">
        <v>136</v>
      </c>
    </row>
    <row r="149" s="14" customFormat="1">
      <c r="A149" s="14"/>
      <c r="B149" s="241"/>
      <c r="C149" s="242"/>
      <c r="D149" s="232" t="s">
        <v>147</v>
      </c>
      <c r="E149" s="243" t="s">
        <v>1</v>
      </c>
      <c r="F149" s="244" t="s">
        <v>172</v>
      </c>
      <c r="G149" s="242"/>
      <c r="H149" s="245">
        <v>5.5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147</v>
      </c>
      <c r="AU149" s="251" t="s">
        <v>145</v>
      </c>
      <c r="AV149" s="14" t="s">
        <v>145</v>
      </c>
      <c r="AW149" s="14" t="s">
        <v>34</v>
      </c>
      <c r="AX149" s="14" t="s">
        <v>20</v>
      </c>
      <c r="AY149" s="251" t="s">
        <v>136</v>
      </c>
    </row>
    <row r="150" s="2" customFormat="1" ht="16.5" customHeight="1">
      <c r="A150" s="38"/>
      <c r="B150" s="39"/>
      <c r="C150" s="218" t="s">
        <v>150</v>
      </c>
      <c r="D150" s="218" t="s">
        <v>139</v>
      </c>
      <c r="E150" s="219" t="s">
        <v>173</v>
      </c>
      <c r="F150" s="220" t="s">
        <v>411</v>
      </c>
      <c r="G150" s="221" t="s">
        <v>142</v>
      </c>
      <c r="H150" s="222">
        <v>5.5</v>
      </c>
      <c r="I150" s="223"/>
      <c r="J150" s="222">
        <f>ROUND(I150*H150,2)</f>
        <v>0</v>
      </c>
      <c r="K150" s="220" t="s">
        <v>1</v>
      </c>
      <c r="L150" s="44"/>
      <c r="M150" s="224" t="s">
        <v>1</v>
      </c>
      <c r="N150" s="225" t="s">
        <v>44</v>
      </c>
      <c r="O150" s="91"/>
      <c r="P150" s="226">
        <f>O150*H150</f>
        <v>0</v>
      </c>
      <c r="Q150" s="226">
        <v>0.0044999999999999997</v>
      </c>
      <c r="R150" s="226">
        <f>Q150*H150</f>
        <v>0.024749999999999998</v>
      </c>
      <c r="S150" s="226">
        <v>0</v>
      </c>
      <c r="T150" s="22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144</v>
      </c>
      <c r="AT150" s="228" t="s">
        <v>139</v>
      </c>
      <c r="AU150" s="228" t="s">
        <v>145</v>
      </c>
      <c r="AY150" s="17" t="s">
        <v>136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145</v>
      </c>
      <c r="BK150" s="229">
        <f>ROUND(I150*H150,2)</f>
        <v>0</v>
      </c>
      <c r="BL150" s="17" t="s">
        <v>144</v>
      </c>
      <c r="BM150" s="228" t="s">
        <v>175</v>
      </c>
    </row>
    <row r="151" s="2" customFormat="1">
      <c r="A151" s="38"/>
      <c r="B151" s="39"/>
      <c r="C151" s="40"/>
      <c r="D151" s="232" t="s">
        <v>176</v>
      </c>
      <c r="E151" s="40"/>
      <c r="F151" s="252" t="s">
        <v>412</v>
      </c>
      <c r="G151" s="40"/>
      <c r="H151" s="40"/>
      <c r="I151" s="253"/>
      <c r="J151" s="40"/>
      <c r="K151" s="40"/>
      <c r="L151" s="44"/>
      <c r="M151" s="254"/>
      <c r="N151" s="25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176</v>
      </c>
      <c r="AU151" s="17" t="s">
        <v>145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413</v>
      </c>
      <c r="G152" s="231"/>
      <c r="H152" s="233" t="s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147</v>
      </c>
      <c r="AU152" s="240" t="s">
        <v>145</v>
      </c>
      <c r="AV152" s="13" t="s">
        <v>20</v>
      </c>
      <c r="AW152" s="13" t="s">
        <v>34</v>
      </c>
      <c r="AX152" s="13" t="s">
        <v>78</v>
      </c>
      <c r="AY152" s="240" t="s">
        <v>136</v>
      </c>
    </row>
    <row r="153" s="14" customFormat="1">
      <c r="A153" s="14"/>
      <c r="B153" s="241"/>
      <c r="C153" s="242"/>
      <c r="D153" s="232" t="s">
        <v>147</v>
      </c>
      <c r="E153" s="243" t="s">
        <v>1</v>
      </c>
      <c r="F153" s="244" t="s">
        <v>172</v>
      </c>
      <c r="G153" s="242"/>
      <c r="H153" s="245">
        <v>5.5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147</v>
      </c>
      <c r="AU153" s="251" t="s">
        <v>145</v>
      </c>
      <c r="AV153" s="14" t="s">
        <v>145</v>
      </c>
      <c r="AW153" s="14" t="s">
        <v>34</v>
      </c>
      <c r="AX153" s="14" t="s">
        <v>20</v>
      </c>
      <c r="AY153" s="251" t="s">
        <v>136</v>
      </c>
    </row>
    <row r="154" s="2" customFormat="1" ht="24.15" customHeight="1">
      <c r="A154" s="38"/>
      <c r="B154" s="39"/>
      <c r="C154" s="218" t="s">
        <v>178</v>
      </c>
      <c r="D154" s="218" t="s">
        <v>139</v>
      </c>
      <c r="E154" s="219" t="s">
        <v>179</v>
      </c>
      <c r="F154" s="220" t="s">
        <v>180</v>
      </c>
      <c r="G154" s="221" t="s">
        <v>142</v>
      </c>
      <c r="H154" s="222">
        <v>5.5</v>
      </c>
      <c r="I154" s="223"/>
      <c r="J154" s="222">
        <f>ROUND(I154*H154,2)</f>
        <v>0</v>
      </c>
      <c r="K154" s="220" t="s">
        <v>143</v>
      </c>
      <c r="L154" s="44"/>
      <c r="M154" s="224" t="s">
        <v>1</v>
      </c>
      <c r="N154" s="225" t="s">
        <v>44</v>
      </c>
      <c r="O154" s="91"/>
      <c r="P154" s="226">
        <f>O154*H154</f>
        <v>0</v>
      </c>
      <c r="Q154" s="226">
        <v>0.0027499999999999998</v>
      </c>
      <c r="R154" s="226">
        <f>Q154*H154</f>
        <v>0.015125</v>
      </c>
      <c r="S154" s="226">
        <v>0</v>
      </c>
      <c r="T154" s="22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144</v>
      </c>
      <c r="AT154" s="228" t="s">
        <v>139</v>
      </c>
      <c r="AU154" s="228" t="s">
        <v>145</v>
      </c>
      <c r="AY154" s="17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145</v>
      </c>
      <c r="BK154" s="229">
        <f>ROUND(I154*H154,2)</f>
        <v>0</v>
      </c>
      <c r="BL154" s="17" t="s">
        <v>144</v>
      </c>
      <c r="BM154" s="228" t="s">
        <v>181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171</v>
      </c>
      <c r="G155" s="231"/>
      <c r="H155" s="233" t="s">
        <v>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147</v>
      </c>
      <c r="AU155" s="240" t="s">
        <v>145</v>
      </c>
      <c r="AV155" s="13" t="s">
        <v>20</v>
      </c>
      <c r="AW155" s="13" t="s">
        <v>34</v>
      </c>
      <c r="AX155" s="13" t="s">
        <v>78</v>
      </c>
      <c r="AY155" s="240" t="s">
        <v>136</v>
      </c>
    </row>
    <row r="156" s="14" customFormat="1">
      <c r="A156" s="14"/>
      <c r="B156" s="241"/>
      <c r="C156" s="242"/>
      <c r="D156" s="232" t="s">
        <v>147</v>
      </c>
      <c r="E156" s="243" t="s">
        <v>1</v>
      </c>
      <c r="F156" s="244" t="s">
        <v>172</v>
      </c>
      <c r="G156" s="242"/>
      <c r="H156" s="245">
        <v>5.5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147</v>
      </c>
      <c r="AU156" s="251" t="s">
        <v>145</v>
      </c>
      <c r="AV156" s="14" t="s">
        <v>145</v>
      </c>
      <c r="AW156" s="14" t="s">
        <v>34</v>
      </c>
      <c r="AX156" s="14" t="s">
        <v>20</v>
      </c>
      <c r="AY156" s="251" t="s">
        <v>136</v>
      </c>
    </row>
    <row r="157" s="2" customFormat="1" ht="24.15" customHeight="1">
      <c r="A157" s="38"/>
      <c r="B157" s="39"/>
      <c r="C157" s="218" t="s">
        <v>182</v>
      </c>
      <c r="D157" s="218" t="s">
        <v>139</v>
      </c>
      <c r="E157" s="219" t="s">
        <v>183</v>
      </c>
      <c r="F157" s="220" t="s">
        <v>184</v>
      </c>
      <c r="G157" s="221" t="s">
        <v>159</v>
      </c>
      <c r="H157" s="222">
        <v>6</v>
      </c>
      <c r="I157" s="223"/>
      <c r="J157" s="222">
        <f>ROUND(I157*H157,2)</f>
        <v>0</v>
      </c>
      <c r="K157" s="220" t="s">
        <v>143</v>
      </c>
      <c r="L157" s="44"/>
      <c r="M157" s="224" t="s">
        <v>1</v>
      </c>
      <c r="N157" s="225" t="s">
        <v>44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144</v>
      </c>
      <c r="AT157" s="228" t="s">
        <v>139</v>
      </c>
      <c r="AU157" s="228" t="s">
        <v>145</v>
      </c>
      <c r="AY157" s="17" t="s">
        <v>136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145</v>
      </c>
      <c r="BK157" s="229">
        <f>ROUND(I157*H157,2)</f>
        <v>0</v>
      </c>
      <c r="BL157" s="17" t="s">
        <v>144</v>
      </c>
      <c r="BM157" s="228" t="s">
        <v>185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186</v>
      </c>
      <c r="G158" s="231"/>
      <c r="H158" s="233" t="s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147</v>
      </c>
      <c r="AU158" s="240" t="s">
        <v>145</v>
      </c>
      <c r="AV158" s="13" t="s">
        <v>20</v>
      </c>
      <c r="AW158" s="13" t="s">
        <v>34</v>
      </c>
      <c r="AX158" s="13" t="s">
        <v>78</v>
      </c>
      <c r="AY158" s="240" t="s">
        <v>136</v>
      </c>
    </row>
    <row r="159" s="14" customFormat="1">
      <c r="A159" s="14"/>
      <c r="B159" s="241"/>
      <c r="C159" s="242"/>
      <c r="D159" s="232" t="s">
        <v>147</v>
      </c>
      <c r="E159" s="243" t="s">
        <v>1</v>
      </c>
      <c r="F159" s="244" t="s">
        <v>187</v>
      </c>
      <c r="G159" s="242"/>
      <c r="H159" s="245">
        <v>6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147</v>
      </c>
      <c r="AU159" s="251" t="s">
        <v>145</v>
      </c>
      <c r="AV159" s="14" t="s">
        <v>145</v>
      </c>
      <c r="AW159" s="14" t="s">
        <v>34</v>
      </c>
      <c r="AX159" s="14" t="s">
        <v>20</v>
      </c>
      <c r="AY159" s="251" t="s">
        <v>136</v>
      </c>
    </row>
    <row r="160" s="2" customFormat="1" ht="24.15" customHeight="1">
      <c r="A160" s="38"/>
      <c r="B160" s="39"/>
      <c r="C160" s="256" t="s">
        <v>188</v>
      </c>
      <c r="D160" s="256" t="s">
        <v>189</v>
      </c>
      <c r="E160" s="257" t="s">
        <v>190</v>
      </c>
      <c r="F160" s="258" t="s">
        <v>191</v>
      </c>
      <c r="G160" s="259" t="s">
        <v>159</v>
      </c>
      <c r="H160" s="260">
        <v>6.2999999999999998</v>
      </c>
      <c r="I160" s="261"/>
      <c r="J160" s="260">
        <f>ROUND(I160*H160,2)</f>
        <v>0</v>
      </c>
      <c r="K160" s="258" t="s">
        <v>143</v>
      </c>
      <c r="L160" s="262"/>
      <c r="M160" s="263" t="s">
        <v>1</v>
      </c>
      <c r="N160" s="264" t="s">
        <v>44</v>
      </c>
      <c r="O160" s="91"/>
      <c r="P160" s="226">
        <f>O160*H160</f>
        <v>0</v>
      </c>
      <c r="Q160" s="226">
        <v>0.00029999999999999997</v>
      </c>
      <c r="R160" s="226">
        <f>Q160*H160</f>
        <v>0.0018899999999999998</v>
      </c>
      <c r="S160" s="226">
        <v>0</v>
      </c>
      <c r="T160" s="22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182</v>
      </c>
      <c r="AT160" s="228" t="s">
        <v>189</v>
      </c>
      <c r="AU160" s="228" t="s">
        <v>145</v>
      </c>
      <c r="AY160" s="17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145</v>
      </c>
      <c r="BK160" s="229">
        <f>ROUND(I160*H160,2)</f>
        <v>0</v>
      </c>
      <c r="BL160" s="17" t="s">
        <v>144</v>
      </c>
      <c r="BM160" s="228" t="s">
        <v>192</v>
      </c>
    </row>
    <row r="161" s="14" customFormat="1">
      <c r="A161" s="14"/>
      <c r="B161" s="241"/>
      <c r="C161" s="242"/>
      <c r="D161" s="232" t="s">
        <v>147</v>
      </c>
      <c r="E161" s="243" t="s">
        <v>1</v>
      </c>
      <c r="F161" s="244" t="s">
        <v>193</v>
      </c>
      <c r="G161" s="242"/>
      <c r="H161" s="245">
        <v>6.2999999999999998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147</v>
      </c>
      <c r="AU161" s="251" t="s">
        <v>145</v>
      </c>
      <c r="AV161" s="14" t="s">
        <v>145</v>
      </c>
      <c r="AW161" s="14" t="s">
        <v>34</v>
      </c>
      <c r="AX161" s="14" t="s">
        <v>20</v>
      </c>
      <c r="AY161" s="251" t="s">
        <v>136</v>
      </c>
    </row>
    <row r="162" s="2" customFormat="1" ht="16.5" customHeight="1">
      <c r="A162" s="38"/>
      <c r="B162" s="39"/>
      <c r="C162" s="218" t="s">
        <v>25</v>
      </c>
      <c r="D162" s="218" t="s">
        <v>139</v>
      </c>
      <c r="E162" s="219" t="s">
        <v>194</v>
      </c>
      <c r="F162" s="220" t="s">
        <v>195</v>
      </c>
      <c r="G162" s="221" t="s">
        <v>196</v>
      </c>
      <c r="H162" s="222">
        <v>1</v>
      </c>
      <c r="I162" s="223"/>
      <c r="J162" s="222">
        <f>ROUND(I162*H162,2)</f>
        <v>0</v>
      </c>
      <c r="K162" s="220" t="s">
        <v>1</v>
      </c>
      <c r="L162" s="44"/>
      <c r="M162" s="224" t="s">
        <v>1</v>
      </c>
      <c r="N162" s="225" t="s">
        <v>44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144</v>
      </c>
      <c r="AT162" s="228" t="s">
        <v>139</v>
      </c>
      <c r="AU162" s="228" t="s">
        <v>145</v>
      </c>
      <c r="AY162" s="17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145</v>
      </c>
      <c r="BK162" s="229">
        <f>ROUND(I162*H162,2)</f>
        <v>0</v>
      </c>
      <c r="BL162" s="17" t="s">
        <v>144</v>
      </c>
      <c r="BM162" s="228" t="s">
        <v>197</v>
      </c>
    </row>
    <row r="163" s="2" customFormat="1" ht="21.75" customHeight="1">
      <c r="A163" s="38"/>
      <c r="B163" s="39"/>
      <c r="C163" s="218" t="s">
        <v>198</v>
      </c>
      <c r="D163" s="218" t="s">
        <v>139</v>
      </c>
      <c r="E163" s="219" t="s">
        <v>199</v>
      </c>
      <c r="F163" s="220" t="s">
        <v>200</v>
      </c>
      <c r="G163" s="221" t="s">
        <v>142</v>
      </c>
      <c r="H163" s="222">
        <v>4.7999999999999998</v>
      </c>
      <c r="I163" s="223"/>
      <c r="J163" s="222">
        <f>ROUND(I163*H163,2)</f>
        <v>0</v>
      </c>
      <c r="K163" s="220" t="s">
        <v>1</v>
      </c>
      <c r="L163" s="44"/>
      <c r="M163" s="224" t="s">
        <v>1</v>
      </c>
      <c r="N163" s="225" t="s">
        <v>44</v>
      </c>
      <c r="O163" s="91"/>
      <c r="P163" s="226">
        <f>O163*H163</f>
        <v>0</v>
      </c>
      <c r="Q163" s="226">
        <v>0.035000000000000003</v>
      </c>
      <c r="R163" s="226">
        <f>Q163*H163</f>
        <v>0.16800000000000001</v>
      </c>
      <c r="S163" s="226">
        <v>0</v>
      </c>
      <c r="T163" s="22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144</v>
      </c>
      <c r="AT163" s="228" t="s">
        <v>139</v>
      </c>
      <c r="AU163" s="228" t="s">
        <v>145</v>
      </c>
      <c r="AY163" s="17" t="s">
        <v>136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145</v>
      </c>
      <c r="BK163" s="229">
        <f>ROUND(I163*H163,2)</f>
        <v>0</v>
      </c>
      <c r="BL163" s="17" t="s">
        <v>144</v>
      </c>
      <c r="BM163" s="228" t="s">
        <v>201</v>
      </c>
    </row>
    <row r="164" s="2" customFormat="1">
      <c r="A164" s="38"/>
      <c r="B164" s="39"/>
      <c r="C164" s="40"/>
      <c r="D164" s="232" t="s">
        <v>176</v>
      </c>
      <c r="E164" s="40"/>
      <c r="F164" s="252" t="s">
        <v>202</v>
      </c>
      <c r="G164" s="40"/>
      <c r="H164" s="40"/>
      <c r="I164" s="253"/>
      <c r="J164" s="40"/>
      <c r="K164" s="40"/>
      <c r="L164" s="44"/>
      <c r="M164" s="254"/>
      <c r="N164" s="25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176</v>
      </c>
      <c r="AU164" s="17" t="s">
        <v>145</v>
      </c>
    </row>
    <row r="165" s="13" customFormat="1">
      <c r="A165" s="13"/>
      <c r="B165" s="230"/>
      <c r="C165" s="231"/>
      <c r="D165" s="232" t="s">
        <v>147</v>
      </c>
      <c r="E165" s="233" t="s">
        <v>1</v>
      </c>
      <c r="F165" s="234" t="s">
        <v>203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147</v>
      </c>
      <c r="AU165" s="240" t="s">
        <v>145</v>
      </c>
      <c r="AV165" s="13" t="s">
        <v>20</v>
      </c>
      <c r="AW165" s="13" t="s">
        <v>34</v>
      </c>
      <c r="AX165" s="13" t="s">
        <v>78</v>
      </c>
      <c r="AY165" s="240" t="s">
        <v>136</v>
      </c>
    </row>
    <row r="166" s="14" customFormat="1">
      <c r="A166" s="14"/>
      <c r="B166" s="241"/>
      <c r="C166" s="242"/>
      <c r="D166" s="232" t="s">
        <v>147</v>
      </c>
      <c r="E166" s="243" t="s">
        <v>1</v>
      </c>
      <c r="F166" s="244" t="s">
        <v>204</v>
      </c>
      <c r="G166" s="242"/>
      <c r="H166" s="245">
        <v>4.7999999999999998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147</v>
      </c>
      <c r="AU166" s="251" t="s">
        <v>145</v>
      </c>
      <c r="AV166" s="14" t="s">
        <v>145</v>
      </c>
      <c r="AW166" s="14" t="s">
        <v>34</v>
      </c>
      <c r="AX166" s="14" t="s">
        <v>20</v>
      </c>
      <c r="AY166" s="251" t="s">
        <v>136</v>
      </c>
    </row>
    <row r="167" s="12" customFormat="1" ht="22.8" customHeight="1">
      <c r="A167" s="12"/>
      <c r="B167" s="202"/>
      <c r="C167" s="203"/>
      <c r="D167" s="204" t="s">
        <v>77</v>
      </c>
      <c r="E167" s="216" t="s">
        <v>205</v>
      </c>
      <c r="F167" s="216" t="s">
        <v>206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P168</f>
        <v>0</v>
      </c>
      <c r="Q167" s="210"/>
      <c r="R167" s="211">
        <f>R168</f>
        <v>0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20</v>
      </c>
      <c r="AT167" s="214" t="s">
        <v>77</v>
      </c>
      <c r="AU167" s="214" t="s">
        <v>20</v>
      </c>
      <c r="AY167" s="213" t="s">
        <v>136</v>
      </c>
      <c r="BK167" s="215">
        <f>BK168</f>
        <v>0</v>
      </c>
    </row>
    <row r="168" s="2" customFormat="1" ht="44.25" customHeight="1">
      <c r="A168" s="38"/>
      <c r="B168" s="39"/>
      <c r="C168" s="218" t="s">
        <v>207</v>
      </c>
      <c r="D168" s="218" t="s">
        <v>139</v>
      </c>
      <c r="E168" s="219" t="s">
        <v>208</v>
      </c>
      <c r="F168" s="220" t="s">
        <v>209</v>
      </c>
      <c r="G168" s="221" t="s">
        <v>210</v>
      </c>
      <c r="H168" s="222">
        <v>4</v>
      </c>
      <c r="I168" s="223"/>
      <c r="J168" s="222">
        <f>ROUND(I168*H168,2)</f>
        <v>0</v>
      </c>
      <c r="K168" s="220" t="s">
        <v>1</v>
      </c>
      <c r="L168" s="44"/>
      <c r="M168" s="224" t="s">
        <v>1</v>
      </c>
      <c r="N168" s="225" t="s">
        <v>44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144</v>
      </c>
      <c r="AT168" s="228" t="s">
        <v>139</v>
      </c>
      <c r="AU168" s="228" t="s">
        <v>145</v>
      </c>
      <c r="AY168" s="17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145</v>
      </c>
      <c r="BK168" s="229">
        <f>ROUND(I168*H168,2)</f>
        <v>0</v>
      </c>
      <c r="BL168" s="17" t="s">
        <v>144</v>
      </c>
      <c r="BM168" s="228" t="s">
        <v>211</v>
      </c>
    </row>
    <row r="169" s="12" customFormat="1" ht="22.8" customHeight="1">
      <c r="A169" s="12"/>
      <c r="B169" s="202"/>
      <c r="C169" s="203"/>
      <c r="D169" s="204" t="s">
        <v>77</v>
      </c>
      <c r="E169" s="216" t="s">
        <v>212</v>
      </c>
      <c r="F169" s="216" t="s">
        <v>213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SUM(P170:P174)</f>
        <v>0</v>
      </c>
      <c r="Q169" s="210"/>
      <c r="R169" s="211">
        <f>SUM(R170:R174)</f>
        <v>0</v>
      </c>
      <c r="S169" s="210"/>
      <c r="T169" s="212">
        <f>SUM(T170:T174)</f>
        <v>0.60000000000000009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20</v>
      </c>
      <c r="AT169" s="214" t="s">
        <v>77</v>
      </c>
      <c r="AU169" s="214" t="s">
        <v>20</v>
      </c>
      <c r="AY169" s="213" t="s">
        <v>136</v>
      </c>
      <c r="BK169" s="215">
        <f>SUM(BK170:BK174)</f>
        <v>0</v>
      </c>
    </row>
    <row r="170" s="2" customFormat="1" ht="16.5" customHeight="1">
      <c r="A170" s="38"/>
      <c r="B170" s="39"/>
      <c r="C170" s="218" t="s">
        <v>214</v>
      </c>
      <c r="D170" s="218" t="s">
        <v>139</v>
      </c>
      <c r="E170" s="219" t="s">
        <v>215</v>
      </c>
      <c r="F170" s="220" t="s">
        <v>216</v>
      </c>
      <c r="G170" s="221" t="s">
        <v>210</v>
      </c>
      <c r="H170" s="222">
        <v>9</v>
      </c>
      <c r="I170" s="223"/>
      <c r="J170" s="222">
        <f>ROUND(I170*H170,2)</f>
        <v>0</v>
      </c>
      <c r="K170" s="220" t="s">
        <v>143</v>
      </c>
      <c r="L170" s="44"/>
      <c r="M170" s="224" t="s">
        <v>1</v>
      </c>
      <c r="N170" s="225" t="s">
        <v>44</v>
      </c>
      <c r="O170" s="91"/>
      <c r="P170" s="226">
        <f>O170*H170</f>
        <v>0</v>
      </c>
      <c r="Q170" s="226">
        <v>0</v>
      </c>
      <c r="R170" s="226">
        <f>Q170*H170</f>
        <v>0</v>
      </c>
      <c r="S170" s="226">
        <v>0.0080000000000000002</v>
      </c>
      <c r="T170" s="227">
        <f>S170*H170</f>
        <v>0.072000000000000008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8" t="s">
        <v>144</v>
      </c>
      <c r="AT170" s="228" t="s">
        <v>139</v>
      </c>
      <c r="AU170" s="228" t="s">
        <v>145</v>
      </c>
      <c r="AY170" s="17" t="s">
        <v>136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145</v>
      </c>
      <c r="BK170" s="229">
        <f>ROUND(I170*H170,2)</f>
        <v>0</v>
      </c>
      <c r="BL170" s="17" t="s">
        <v>144</v>
      </c>
      <c r="BM170" s="228" t="s">
        <v>217</v>
      </c>
    </row>
    <row r="171" s="14" customFormat="1">
      <c r="A171" s="14"/>
      <c r="B171" s="241"/>
      <c r="C171" s="242"/>
      <c r="D171" s="232" t="s">
        <v>147</v>
      </c>
      <c r="E171" s="243" t="s">
        <v>1</v>
      </c>
      <c r="F171" s="244" t="s">
        <v>218</v>
      </c>
      <c r="G171" s="242"/>
      <c r="H171" s="245">
        <v>9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147</v>
      </c>
      <c r="AU171" s="251" t="s">
        <v>145</v>
      </c>
      <c r="AV171" s="14" t="s">
        <v>145</v>
      </c>
      <c r="AW171" s="14" t="s">
        <v>34</v>
      </c>
      <c r="AX171" s="14" t="s">
        <v>20</v>
      </c>
      <c r="AY171" s="251" t="s">
        <v>136</v>
      </c>
    </row>
    <row r="172" s="2" customFormat="1" ht="37.8" customHeight="1">
      <c r="A172" s="38"/>
      <c r="B172" s="39"/>
      <c r="C172" s="218" t="s">
        <v>219</v>
      </c>
      <c r="D172" s="218" t="s">
        <v>139</v>
      </c>
      <c r="E172" s="219" t="s">
        <v>220</v>
      </c>
      <c r="F172" s="220" t="s">
        <v>221</v>
      </c>
      <c r="G172" s="221" t="s">
        <v>222</v>
      </c>
      <c r="H172" s="222">
        <v>0.23999999999999999</v>
      </c>
      <c r="I172" s="223"/>
      <c r="J172" s="222">
        <f>ROUND(I172*H172,2)</f>
        <v>0</v>
      </c>
      <c r="K172" s="220" t="s">
        <v>143</v>
      </c>
      <c r="L172" s="44"/>
      <c r="M172" s="224" t="s">
        <v>1</v>
      </c>
      <c r="N172" s="225" t="s">
        <v>44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2.2000000000000002</v>
      </c>
      <c r="T172" s="227">
        <f>S172*H172</f>
        <v>0.52800000000000002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144</v>
      </c>
      <c r="AT172" s="228" t="s">
        <v>139</v>
      </c>
      <c r="AU172" s="228" t="s">
        <v>145</v>
      </c>
      <c r="AY172" s="17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145</v>
      </c>
      <c r="BK172" s="229">
        <f>ROUND(I172*H172,2)</f>
        <v>0</v>
      </c>
      <c r="BL172" s="17" t="s">
        <v>144</v>
      </c>
      <c r="BM172" s="228" t="s">
        <v>223</v>
      </c>
    </row>
    <row r="173" s="13" customFormat="1">
      <c r="A173" s="13"/>
      <c r="B173" s="230"/>
      <c r="C173" s="231"/>
      <c r="D173" s="232" t="s">
        <v>147</v>
      </c>
      <c r="E173" s="233" t="s">
        <v>1</v>
      </c>
      <c r="F173" s="234" t="s">
        <v>414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147</v>
      </c>
      <c r="AU173" s="240" t="s">
        <v>145</v>
      </c>
      <c r="AV173" s="13" t="s">
        <v>20</v>
      </c>
      <c r="AW173" s="13" t="s">
        <v>34</v>
      </c>
      <c r="AX173" s="13" t="s">
        <v>78</v>
      </c>
      <c r="AY173" s="240" t="s">
        <v>136</v>
      </c>
    </row>
    <row r="174" s="14" customFormat="1">
      <c r="A174" s="14"/>
      <c r="B174" s="241"/>
      <c r="C174" s="242"/>
      <c r="D174" s="232" t="s">
        <v>147</v>
      </c>
      <c r="E174" s="243" t="s">
        <v>1</v>
      </c>
      <c r="F174" s="244" t="s">
        <v>225</v>
      </c>
      <c r="G174" s="242"/>
      <c r="H174" s="245">
        <v>0.23999999999999999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147</v>
      </c>
      <c r="AU174" s="251" t="s">
        <v>145</v>
      </c>
      <c r="AV174" s="14" t="s">
        <v>145</v>
      </c>
      <c r="AW174" s="14" t="s">
        <v>34</v>
      </c>
      <c r="AX174" s="14" t="s">
        <v>20</v>
      </c>
      <c r="AY174" s="251" t="s">
        <v>136</v>
      </c>
    </row>
    <row r="175" s="12" customFormat="1" ht="22.8" customHeight="1">
      <c r="A175" s="12"/>
      <c r="B175" s="202"/>
      <c r="C175" s="203"/>
      <c r="D175" s="204" t="s">
        <v>77</v>
      </c>
      <c r="E175" s="216" t="s">
        <v>226</v>
      </c>
      <c r="F175" s="216" t="s">
        <v>227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</v>
      </c>
      <c r="S175" s="210"/>
      <c r="T175" s="212">
        <f>SUM(T176:T178)</f>
        <v>0.32450000000000001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20</v>
      </c>
      <c r="AT175" s="214" t="s">
        <v>77</v>
      </c>
      <c r="AU175" s="214" t="s">
        <v>20</v>
      </c>
      <c r="AY175" s="213" t="s">
        <v>136</v>
      </c>
      <c r="BK175" s="215">
        <f>SUM(BK176:BK178)</f>
        <v>0</v>
      </c>
    </row>
    <row r="176" s="2" customFormat="1" ht="37.8" customHeight="1">
      <c r="A176" s="38"/>
      <c r="B176" s="39"/>
      <c r="C176" s="218" t="s">
        <v>8</v>
      </c>
      <c r="D176" s="218" t="s">
        <v>139</v>
      </c>
      <c r="E176" s="219" t="s">
        <v>228</v>
      </c>
      <c r="F176" s="220" t="s">
        <v>229</v>
      </c>
      <c r="G176" s="221" t="s">
        <v>142</v>
      </c>
      <c r="H176" s="222">
        <v>5.5</v>
      </c>
      <c r="I176" s="223"/>
      <c r="J176" s="222">
        <f>ROUND(I176*H176,2)</f>
        <v>0</v>
      </c>
      <c r="K176" s="220" t="s">
        <v>143</v>
      </c>
      <c r="L176" s="44"/>
      <c r="M176" s="224" t="s">
        <v>1</v>
      </c>
      <c r="N176" s="225" t="s">
        <v>44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0.058999999999999997</v>
      </c>
      <c r="T176" s="227">
        <f>S176*H176</f>
        <v>0.32450000000000001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144</v>
      </c>
      <c r="AT176" s="228" t="s">
        <v>139</v>
      </c>
      <c r="AU176" s="228" t="s">
        <v>145</v>
      </c>
      <c r="AY176" s="17" t="s">
        <v>136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145</v>
      </c>
      <c r="BK176" s="229">
        <f>ROUND(I176*H176,2)</f>
        <v>0</v>
      </c>
      <c r="BL176" s="17" t="s">
        <v>144</v>
      </c>
      <c r="BM176" s="228" t="s">
        <v>230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413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147</v>
      </c>
      <c r="AU177" s="240" t="s">
        <v>145</v>
      </c>
      <c r="AV177" s="13" t="s">
        <v>20</v>
      </c>
      <c r="AW177" s="13" t="s">
        <v>34</v>
      </c>
      <c r="AX177" s="13" t="s">
        <v>78</v>
      </c>
      <c r="AY177" s="240" t="s">
        <v>136</v>
      </c>
    </row>
    <row r="178" s="14" customFormat="1">
      <c r="A178" s="14"/>
      <c r="B178" s="241"/>
      <c r="C178" s="242"/>
      <c r="D178" s="232" t="s">
        <v>147</v>
      </c>
      <c r="E178" s="243" t="s">
        <v>1</v>
      </c>
      <c r="F178" s="244" t="s">
        <v>231</v>
      </c>
      <c r="G178" s="242"/>
      <c r="H178" s="245">
        <v>5.5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147</v>
      </c>
      <c r="AU178" s="251" t="s">
        <v>145</v>
      </c>
      <c r="AV178" s="14" t="s">
        <v>145</v>
      </c>
      <c r="AW178" s="14" t="s">
        <v>34</v>
      </c>
      <c r="AX178" s="14" t="s">
        <v>20</v>
      </c>
      <c r="AY178" s="251" t="s">
        <v>136</v>
      </c>
    </row>
    <row r="179" s="12" customFormat="1" ht="22.8" customHeight="1">
      <c r="A179" s="12"/>
      <c r="B179" s="202"/>
      <c r="C179" s="203"/>
      <c r="D179" s="204" t="s">
        <v>77</v>
      </c>
      <c r="E179" s="216" t="s">
        <v>232</v>
      </c>
      <c r="F179" s="216" t="s">
        <v>233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SUM(P180:P196)</f>
        <v>0</v>
      </c>
      <c r="Q179" s="210"/>
      <c r="R179" s="211">
        <f>SUM(R180:R196)</f>
        <v>0.245333</v>
      </c>
      <c r="S179" s="210"/>
      <c r="T179" s="212">
        <f>SUM(T180:T196)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20</v>
      </c>
      <c r="AT179" s="214" t="s">
        <v>77</v>
      </c>
      <c r="AU179" s="214" t="s">
        <v>20</v>
      </c>
      <c r="AY179" s="213" t="s">
        <v>136</v>
      </c>
      <c r="BK179" s="215">
        <f>SUM(BK180:BK196)</f>
        <v>0</v>
      </c>
    </row>
    <row r="180" s="2" customFormat="1" ht="24.15" customHeight="1">
      <c r="A180" s="38"/>
      <c r="B180" s="39"/>
      <c r="C180" s="218" t="s">
        <v>164</v>
      </c>
      <c r="D180" s="218" t="s">
        <v>139</v>
      </c>
      <c r="E180" s="219" t="s">
        <v>234</v>
      </c>
      <c r="F180" s="220" t="s">
        <v>235</v>
      </c>
      <c r="G180" s="221" t="s">
        <v>142</v>
      </c>
      <c r="H180" s="222">
        <v>4.7000000000000002</v>
      </c>
      <c r="I180" s="223"/>
      <c r="J180" s="222">
        <f>ROUND(I180*H180,2)</f>
        <v>0</v>
      </c>
      <c r="K180" s="220" t="s">
        <v>143</v>
      </c>
      <c r="L180" s="44"/>
      <c r="M180" s="224" t="s">
        <v>1</v>
      </c>
      <c r="N180" s="225" t="s">
        <v>44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144</v>
      </c>
      <c r="AT180" s="228" t="s">
        <v>139</v>
      </c>
      <c r="AU180" s="228" t="s">
        <v>145</v>
      </c>
      <c r="AY180" s="17" t="s">
        <v>136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145</v>
      </c>
      <c r="BK180" s="229">
        <f>ROUND(I180*H180,2)</f>
        <v>0</v>
      </c>
      <c r="BL180" s="17" t="s">
        <v>144</v>
      </c>
      <c r="BM180" s="228" t="s">
        <v>236</v>
      </c>
    </row>
    <row r="181" s="13" customFormat="1">
      <c r="A181" s="13"/>
      <c r="B181" s="230"/>
      <c r="C181" s="231"/>
      <c r="D181" s="232" t="s">
        <v>147</v>
      </c>
      <c r="E181" s="233" t="s">
        <v>1</v>
      </c>
      <c r="F181" s="234" t="s">
        <v>415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147</v>
      </c>
      <c r="AU181" s="240" t="s">
        <v>145</v>
      </c>
      <c r="AV181" s="13" t="s">
        <v>20</v>
      </c>
      <c r="AW181" s="13" t="s">
        <v>34</v>
      </c>
      <c r="AX181" s="13" t="s">
        <v>78</v>
      </c>
      <c r="AY181" s="240" t="s">
        <v>136</v>
      </c>
    </row>
    <row r="182" s="14" customFormat="1">
      <c r="A182" s="14"/>
      <c r="B182" s="241"/>
      <c r="C182" s="242"/>
      <c r="D182" s="232" t="s">
        <v>147</v>
      </c>
      <c r="E182" s="243" t="s">
        <v>1</v>
      </c>
      <c r="F182" s="244" t="s">
        <v>238</v>
      </c>
      <c r="G182" s="242"/>
      <c r="H182" s="245">
        <v>4.7000000000000002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147</v>
      </c>
      <c r="AU182" s="251" t="s">
        <v>145</v>
      </c>
      <c r="AV182" s="14" t="s">
        <v>145</v>
      </c>
      <c r="AW182" s="14" t="s">
        <v>34</v>
      </c>
      <c r="AX182" s="14" t="s">
        <v>20</v>
      </c>
      <c r="AY182" s="251" t="s">
        <v>136</v>
      </c>
    </row>
    <row r="183" s="2" customFormat="1" ht="24.15" customHeight="1">
      <c r="A183" s="38"/>
      <c r="B183" s="39"/>
      <c r="C183" s="218" t="s">
        <v>239</v>
      </c>
      <c r="D183" s="218" t="s">
        <v>139</v>
      </c>
      <c r="E183" s="219" t="s">
        <v>240</v>
      </c>
      <c r="F183" s="220" t="s">
        <v>241</v>
      </c>
      <c r="G183" s="221" t="s">
        <v>142</v>
      </c>
      <c r="H183" s="222">
        <v>5.5</v>
      </c>
      <c r="I183" s="223"/>
      <c r="J183" s="222">
        <f>ROUND(I183*H183,2)</f>
        <v>0</v>
      </c>
      <c r="K183" s="220" t="s">
        <v>143</v>
      </c>
      <c r="L183" s="44"/>
      <c r="M183" s="224" t="s">
        <v>1</v>
      </c>
      <c r="N183" s="225" t="s">
        <v>44</v>
      </c>
      <c r="O183" s="91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144</v>
      </c>
      <c r="AT183" s="228" t="s">
        <v>139</v>
      </c>
      <c r="AU183" s="228" t="s">
        <v>145</v>
      </c>
      <c r="AY183" s="17" t="s">
        <v>136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145</v>
      </c>
      <c r="BK183" s="229">
        <f>ROUND(I183*H183,2)</f>
        <v>0</v>
      </c>
      <c r="BL183" s="17" t="s">
        <v>144</v>
      </c>
      <c r="BM183" s="228" t="s">
        <v>242</v>
      </c>
    </row>
    <row r="184" s="13" customFormat="1">
      <c r="A184" s="13"/>
      <c r="B184" s="230"/>
      <c r="C184" s="231"/>
      <c r="D184" s="232" t="s">
        <v>147</v>
      </c>
      <c r="E184" s="233" t="s">
        <v>1</v>
      </c>
      <c r="F184" s="234" t="s">
        <v>413</v>
      </c>
      <c r="G184" s="231"/>
      <c r="H184" s="233" t="s">
        <v>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147</v>
      </c>
      <c r="AU184" s="240" t="s">
        <v>145</v>
      </c>
      <c r="AV184" s="13" t="s">
        <v>20</v>
      </c>
      <c r="AW184" s="13" t="s">
        <v>34</v>
      </c>
      <c r="AX184" s="13" t="s">
        <v>78</v>
      </c>
      <c r="AY184" s="240" t="s">
        <v>136</v>
      </c>
    </row>
    <row r="185" s="14" customFormat="1">
      <c r="A185" s="14"/>
      <c r="B185" s="241"/>
      <c r="C185" s="242"/>
      <c r="D185" s="232" t="s">
        <v>147</v>
      </c>
      <c r="E185" s="243" t="s">
        <v>1</v>
      </c>
      <c r="F185" s="244" t="s">
        <v>172</v>
      </c>
      <c r="G185" s="242"/>
      <c r="H185" s="245">
        <v>5.5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147</v>
      </c>
      <c r="AU185" s="251" t="s">
        <v>145</v>
      </c>
      <c r="AV185" s="14" t="s">
        <v>145</v>
      </c>
      <c r="AW185" s="14" t="s">
        <v>34</v>
      </c>
      <c r="AX185" s="14" t="s">
        <v>20</v>
      </c>
      <c r="AY185" s="251" t="s">
        <v>136</v>
      </c>
    </row>
    <row r="186" s="2" customFormat="1" ht="24.15" customHeight="1">
      <c r="A186" s="38"/>
      <c r="B186" s="39"/>
      <c r="C186" s="218" t="s">
        <v>243</v>
      </c>
      <c r="D186" s="218" t="s">
        <v>139</v>
      </c>
      <c r="E186" s="219" t="s">
        <v>244</v>
      </c>
      <c r="F186" s="220" t="s">
        <v>245</v>
      </c>
      <c r="G186" s="221" t="s">
        <v>142</v>
      </c>
      <c r="H186" s="222">
        <v>1.1000000000000001</v>
      </c>
      <c r="I186" s="223"/>
      <c r="J186" s="222">
        <f>ROUND(I186*H186,2)</f>
        <v>0</v>
      </c>
      <c r="K186" s="220" t="s">
        <v>143</v>
      </c>
      <c r="L186" s="44"/>
      <c r="M186" s="224" t="s">
        <v>1</v>
      </c>
      <c r="N186" s="225" t="s">
        <v>44</v>
      </c>
      <c r="O186" s="91"/>
      <c r="P186" s="226">
        <f>O186*H186</f>
        <v>0</v>
      </c>
      <c r="Q186" s="226">
        <v>0.0015299999999999999</v>
      </c>
      <c r="R186" s="226">
        <f>Q186*H186</f>
        <v>0.001683</v>
      </c>
      <c r="S186" s="226">
        <v>0</v>
      </c>
      <c r="T186" s="22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144</v>
      </c>
      <c r="AT186" s="228" t="s">
        <v>139</v>
      </c>
      <c r="AU186" s="228" t="s">
        <v>145</v>
      </c>
      <c r="AY186" s="17" t="s">
        <v>136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145</v>
      </c>
      <c r="BK186" s="229">
        <f>ROUND(I186*H186,2)</f>
        <v>0</v>
      </c>
      <c r="BL186" s="17" t="s">
        <v>144</v>
      </c>
      <c r="BM186" s="228" t="s">
        <v>246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413</v>
      </c>
      <c r="G187" s="231"/>
      <c r="H187" s="233" t="s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147</v>
      </c>
      <c r="AU187" s="240" t="s">
        <v>145</v>
      </c>
      <c r="AV187" s="13" t="s">
        <v>20</v>
      </c>
      <c r="AW187" s="13" t="s">
        <v>34</v>
      </c>
      <c r="AX187" s="13" t="s">
        <v>78</v>
      </c>
      <c r="AY187" s="240" t="s">
        <v>136</v>
      </c>
    </row>
    <row r="188" s="13" customFormat="1">
      <c r="A188" s="13"/>
      <c r="B188" s="230"/>
      <c r="C188" s="231"/>
      <c r="D188" s="232" t="s">
        <v>147</v>
      </c>
      <c r="E188" s="233" t="s">
        <v>1</v>
      </c>
      <c r="F188" s="234" t="s">
        <v>416</v>
      </c>
      <c r="G188" s="231"/>
      <c r="H188" s="233" t="s">
        <v>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147</v>
      </c>
      <c r="AU188" s="240" t="s">
        <v>145</v>
      </c>
      <c r="AV188" s="13" t="s">
        <v>20</v>
      </c>
      <c r="AW188" s="13" t="s">
        <v>34</v>
      </c>
      <c r="AX188" s="13" t="s">
        <v>78</v>
      </c>
      <c r="AY188" s="240" t="s">
        <v>136</v>
      </c>
    </row>
    <row r="189" s="14" customFormat="1">
      <c r="A189" s="14"/>
      <c r="B189" s="241"/>
      <c r="C189" s="242"/>
      <c r="D189" s="232" t="s">
        <v>147</v>
      </c>
      <c r="E189" s="243" t="s">
        <v>1</v>
      </c>
      <c r="F189" s="244" t="s">
        <v>248</v>
      </c>
      <c r="G189" s="242"/>
      <c r="H189" s="245">
        <v>1.1000000000000001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147</v>
      </c>
      <c r="AU189" s="251" t="s">
        <v>145</v>
      </c>
      <c r="AV189" s="14" t="s">
        <v>145</v>
      </c>
      <c r="AW189" s="14" t="s">
        <v>34</v>
      </c>
      <c r="AX189" s="14" t="s">
        <v>20</v>
      </c>
      <c r="AY189" s="251" t="s">
        <v>136</v>
      </c>
    </row>
    <row r="190" s="2" customFormat="1" ht="24.15" customHeight="1">
      <c r="A190" s="38"/>
      <c r="B190" s="39"/>
      <c r="C190" s="218" t="s">
        <v>249</v>
      </c>
      <c r="D190" s="218" t="s">
        <v>139</v>
      </c>
      <c r="E190" s="219" t="s">
        <v>250</v>
      </c>
      <c r="F190" s="220" t="s">
        <v>251</v>
      </c>
      <c r="G190" s="221" t="s">
        <v>142</v>
      </c>
      <c r="H190" s="222">
        <v>5.5</v>
      </c>
      <c r="I190" s="223"/>
      <c r="J190" s="222">
        <f>ROUND(I190*H190,2)</f>
        <v>0</v>
      </c>
      <c r="K190" s="220" t="s">
        <v>143</v>
      </c>
      <c r="L190" s="44"/>
      <c r="M190" s="224" t="s">
        <v>1</v>
      </c>
      <c r="N190" s="225" t="s">
        <v>44</v>
      </c>
      <c r="O190" s="91"/>
      <c r="P190" s="226">
        <f>O190*H190</f>
        <v>0</v>
      </c>
      <c r="Q190" s="226">
        <v>0.0020999999999999999</v>
      </c>
      <c r="R190" s="226">
        <f>Q190*H190</f>
        <v>0.01155</v>
      </c>
      <c r="S190" s="226">
        <v>0</v>
      </c>
      <c r="T190" s="22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8" t="s">
        <v>144</v>
      </c>
      <c r="AT190" s="228" t="s">
        <v>139</v>
      </c>
      <c r="AU190" s="228" t="s">
        <v>145</v>
      </c>
      <c r="AY190" s="17" t="s">
        <v>136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145</v>
      </c>
      <c r="BK190" s="229">
        <f>ROUND(I190*H190,2)</f>
        <v>0</v>
      </c>
      <c r="BL190" s="17" t="s">
        <v>144</v>
      </c>
      <c r="BM190" s="228" t="s">
        <v>252</v>
      </c>
    </row>
    <row r="191" s="13" customFormat="1">
      <c r="A191" s="13"/>
      <c r="B191" s="230"/>
      <c r="C191" s="231"/>
      <c r="D191" s="232" t="s">
        <v>147</v>
      </c>
      <c r="E191" s="233" t="s">
        <v>1</v>
      </c>
      <c r="F191" s="234" t="s">
        <v>171</v>
      </c>
      <c r="G191" s="231"/>
      <c r="H191" s="233" t="s">
        <v>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147</v>
      </c>
      <c r="AU191" s="240" t="s">
        <v>145</v>
      </c>
      <c r="AV191" s="13" t="s">
        <v>20</v>
      </c>
      <c r="AW191" s="13" t="s">
        <v>34</v>
      </c>
      <c r="AX191" s="13" t="s">
        <v>78</v>
      </c>
      <c r="AY191" s="240" t="s">
        <v>136</v>
      </c>
    </row>
    <row r="192" s="14" customFormat="1">
      <c r="A192" s="14"/>
      <c r="B192" s="241"/>
      <c r="C192" s="242"/>
      <c r="D192" s="232" t="s">
        <v>147</v>
      </c>
      <c r="E192" s="243" t="s">
        <v>1</v>
      </c>
      <c r="F192" s="244" t="s">
        <v>253</v>
      </c>
      <c r="G192" s="242"/>
      <c r="H192" s="245">
        <v>5.5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147</v>
      </c>
      <c r="AU192" s="251" t="s">
        <v>145</v>
      </c>
      <c r="AV192" s="14" t="s">
        <v>145</v>
      </c>
      <c r="AW192" s="14" t="s">
        <v>34</v>
      </c>
      <c r="AX192" s="14" t="s">
        <v>20</v>
      </c>
      <c r="AY192" s="251" t="s">
        <v>136</v>
      </c>
    </row>
    <row r="193" s="2" customFormat="1" ht="24.15" customHeight="1">
      <c r="A193" s="38"/>
      <c r="B193" s="39"/>
      <c r="C193" s="218" t="s">
        <v>254</v>
      </c>
      <c r="D193" s="218" t="s">
        <v>139</v>
      </c>
      <c r="E193" s="219" t="s">
        <v>255</v>
      </c>
      <c r="F193" s="220" t="s">
        <v>256</v>
      </c>
      <c r="G193" s="221" t="s">
        <v>142</v>
      </c>
      <c r="H193" s="222">
        <v>5.5</v>
      </c>
      <c r="I193" s="223"/>
      <c r="J193" s="222">
        <f>ROUND(I193*H193,2)</f>
        <v>0</v>
      </c>
      <c r="K193" s="220" t="s">
        <v>143</v>
      </c>
      <c r="L193" s="44"/>
      <c r="M193" s="224" t="s">
        <v>1</v>
      </c>
      <c r="N193" s="225" t="s">
        <v>44</v>
      </c>
      <c r="O193" s="91"/>
      <c r="P193" s="226">
        <f>O193*H193</f>
        <v>0</v>
      </c>
      <c r="Q193" s="226">
        <v>0.042200000000000001</v>
      </c>
      <c r="R193" s="226">
        <f>Q193*H193</f>
        <v>0.2321</v>
      </c>
      <c r="S193" s="226">
        <v>0</v>
      </c>
      <c r="T193" s="22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144</v>
      </c>
      <c r="AT193" s="228" t="s">
        <v>139</v>
      </c>
      <c r="AU193" s="228" t="s">
        <v>145</v>
      </c>
      <c r="AY193" s="17" t="s">
        <v>136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145</v>
      </c>
      <c r="BK193" s="229">
        <f>ROUND(I193*H193,2)</f>
        <v>0</v>
      </c>
      <c r="BL193" s="17" t="s">
        <v>144</v>
      </c>
      <c r="BM193" s="228" t="s">
        <v>257</v>
      </c>
    </row>
    <row r="194" s="13" customFormat="1">
      <c r="A194" s="13"/>
      <c r="B194" s="230"/>
      <c r="C194" s="231"/>
      <c r="D194" s="232" t="s">
        <v>147</v>
      </c>
      <c r="E194" s="233" t="s">
        <v>1</v>
      </c>
      <c r="F194" s="234" t="s">
        <v>171</v>
      </c>
      <c r="G194" s="231"/>
      <c r="H194" s="233" t="s">
        <v>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147</v>
      </c>
      <c r="AU194" s="240" t="s">
        <v>145</v>
      </c>
      <c r="AV194" s="13" t="s">
        <v>20</v>
      </c>
      <c r="AW194" s="13" t="s">
        <v>34</v>
      </c>
      <c r="AX194" s="13" t="s">
        <v>78</v>
      </c>
      <c r="AY194" s="240" t="s">
        <v>136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258</v>
      </c>
      <c r="G195" s="231"/>
      <c r="H195" s="233" t="s">
        <v>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147</v>
      </c>
      <c r="AU195" s="240" t="s">
        <v>145</v>
      </c>
      <c r="AV195" s="13" t="s">
        <v>20</v>
      </c>
      <c r="AW195" s="13" t="s">
        <v>34</v>
      </c>
      <c r="AX195" s="13" t="s">
        <v>78</v>
      </c>
      <c r="AY195" s="240" t="s">
        <v>136</v>
      </c>
    </row>
    <row r="196" s="14" customFormat="1">
      <c r="A196" s="14"/>
      <c r="B196" s="241"/>
      <c r="C196" s="242"/>
      <c r="D196" s="232" t="s">
        <v>147</v>
      </c>
      <c r="E196" s="243" t="s">
        <v>1</v>
      </c>
      <c r="F196" s="244" t="s">
        <v>172</v>
      </c>
      <c r="G196" s="242"/>
      <c r="H196" s="245">
        <v>5.5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147</v>
      </c>
      <c r="AU196" s="251" t="s">
        <v>145</v>
      </c>
      <c r="AV196" s="14" t="s">
        <v>145</v>
      </c>
      <c r="AW196" s="14" t="s">
        <v>34</v>
      </c>
      <c r="AX196" s="14" t="s">
        <v>20</v>
      </c>
      <c r="AY196" s="251" t="s">
        <v>136</v>
      </c>
    </row>
    <row r="197" s="12" customFormat="1" ht="22.8" customHeight="1">
      <c r="A197" s="12"/>
      <c r="B197" s="202"/>
      <c r="C197" s="203"/>
      <c r="D197" s="204" t="s">
        <v>77</v>
      </c>
      <c r="E197" s="216" t="s">
        <v>259</v>
      </c>
      <c r="F197" s="216" t="s">
        <v>260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SUM(P198:P202)</f>
        <v>0</v>
      </c>
      <c r="Q197" s="210"/>
      <c r="R197" s="211">
        <f>SUM(R198:R202)</f>
        <v>0</v>
      </c>
      <c r="S197" s="210"/>
      <c r="T197" s="212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20</v>
      </c>
      <c r="AT197" s="214" t="s">
        <v>77</v>
      </c>
      <c r="AU197" s="214" t="s">
        <v>20</v>
      </c>
      <c r="AY197" s="213" t="s">
        <v>136</v>
      </c>
      <c r="BK197" s="215">
        <f>SUM(BK198:BK202)</f>
        <v>0</v>
      </c>
    </row>
    <row r="198" s="2" customFormat="1" ht="24.15" customHeight="1">
      <c r="A198" s="38"/>
      <c r="B198" s="39"/>
      <c r="C198" s="218" t="s">
        <v>7</v>
      </c>
      <c r="D198" s="218" t="s">
        <v>139</v>
      </c>
      <c r="E198" s="219" t="s">
        <v>261</v>
      </c>
      <c r="F198" s="220" t="s">
        <v>262</v>
      </c>
      <c r="G198" s="221" t="s">
        <v>263</v>
      </c>
      <c r="H198" s="222">
        <v>1.3400000000000001</v>
      </c>
      <c r="I198" s="223"/>
      <c r="J198" s="222">
        <f>ROUND(I198*H198,2)</f>
        <v>0</v>
      </c>
      <c r="K198" s="220" t="s">
        <v>143</v>
      </c>
      <c r="L198" s="44"/>
      <c r="M198" s="224" t="s">
        <v>1</v>
      </c>
      <c r="N198" s="225" t="s">
        <v>44</v>
      </c>
      <c r="O198" s="91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8" t="s">
        <v>144</v>
      </c>
      <c r="AT198" s="228" t="s">
        <v>139</v>
      </c>
      <c r="AU198" s="228" t="s">
        <v>145</v>
      </c>
      <c r="AY198" s="17" t="s">
        <v>136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7" t="s">
        <v>145</v>
      </c>
      <c r="BK198" s="229">
        <f>ROUND(I198*H198,2)</f>
        <v>0</v>
      </c>
      <c r="BL198" s="17" t="s">
        <v>144</v>
      </c>
      <c r="BM198" s="228" t="s">
        <v>264</v>
      </c>
    </row>
    <row r="199" s="2" customFormat="1" ht="24.15" customHeight="1">
      <c r="A199" s="38"/>
      <c r="B199" s="39"/>
      <c r="C199" s="218" t="s">
        <v>265</v>
      </c>
      <c r="D199" s="218" t="s">
        <v>139</v>
      </c>
      <c r="E199" s="219" t="s">
        <v>266</v>
      </c>
      <c r="F199" s="220" t="s">
        <v>267</v>
      </c>
      <c r="G199" s="221" t="s">
        <v>263</v>
      </c>
      <c r="H199" s="222">
        <v>1.3400000000000001</v>
      </c>
      <c r="I199" s="223"/>
      <c r="J199" s="222">
        <f>ROUND(I199*H199,2)</f>
        <v>0</v>
      </c>
      <c r="K199" s="220" t="s">
        <v>143</v>
      </c>
      <c r="L199" s="44"/>
      <c r="M199" s="224" t="s">
        <v>1</v>
      </c>
      <c r="N199" s="225" t="s">
        <v>44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144</v>
      </c>
      <c r="AT199" s="228" t="s">
        <v>139</v>
      </c>
      <c r="AU199" s="228" t="s">
        <v>145</v>
      </c>
      <c r="AY199" s="17" t="s">
        <v>136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145</v>
      </c>
      <c r="BK199" s="229">
        <f>ROUND(I199*H199,2)</f>
        <v>0</v>
      </c>
      <c r="BL199" s="17" t="s">
        <v>144</v>
      </c>
      <c r="BM199" s="228" t="s">
        <v>268</v>
      </c>
    </row>
    <row r="200" s="2" customFormat="1" ht="24.15" customHeight="1">
      <c r="A200" s="38"/>
      <c r="B200" s="39"/>
      <c r="C200" s="218" t="s">
        <v>269</v>
      </c>
      <c r="D200" s="218" t="s">
        <v>139</v>
      </c>
      <c r="E200" s="219" t="s">
        <v>270</v>
      </c>
      <c r="F200" s="220" t="s">
        <v>417</v>
      </c>
      <c r="G200" s="221" t="s">
        <v>263</v>
      </c>
      <c r="H200" s="222">
        <v>38.859999999999999</v>
      </c>
      <c r="I200" s="223"/>
      <c r="J200" s="222">
        <f>ROUND(I200*H200,2)</f>
        <v>0</v>
      </c>
      <c r="K200" s="220" t="s">
        <v>143</v>
      </c>
      <c r="L200" s="44"/>
      <c r="M200" s="224" t="s">
        <v>1</v>
      </c>
      <c r="N200" s="225" t="s">
        <v>44</v>
      </c>
      <c r="O200" s="91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144</v>
      </c>
      <c r="AT200" s="228" t="s">
        <v>139</v>
      </c>
      <c r="AU200" s="228" t="s">
        <v>145</v>
      </c>
      <c r="AY200" s="17" t="s">
        <v>136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145</v>
      </c>
      <c r="BK200" s="229">
        <f>ROUND(I200*H200,2)</f>
        <v>0</v>
      </c>
      <c r="BL200" s="17" t="s">
        <v>144</v>
      </c>
      <c r="BM200" s="228" t="s">
        <v>272</v>
      </c>
    </row>
    <row r="201" s="14" customFormat="1">
      <c r="A201" s="14"/>
      <c r="B201" s="241"/>
      <c r="C201" s="242"/>
      <c r="D201" s="232" t="s">
        <v>147</v>
      </c>
      <c r="E201" s="243" t="s">
        <v>1</v>
      </c>
      <c r="F201" s="244" t="s">
        <v>273</v>
      </c>
      <c r="G201" s="242"/>
      <c r="H201" s="245">
        <v>38.859999999999999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147</v>
      </c>
      <c r="AU201" s="251" t="s">
        <v>145</v>
      </c>
      <c r="AV201" s="14" t="s">
        <v>145</v>
      </c>
      <c r="AW201" s="14" t="s">
        <v>34</v>
      </c>
      <c r="AX201" s="14" t="s">
        <v>20</v>
      </c>
      <c r="AY201" s="251" t="s">
        <v>136</v>
      </c>
    </row>
    <row r="202" s="2" customFormat="1" ht="33" customHeight="1">
      <c r="A202" s="38"/>
      <c r="B202" s="39"/>
      <c r="C202" s="218" t="s">
        <v>274</v>
      </c>
      <c r="D202" s="218" t="s">
        <v>139</v>
      </c>
      <c r="E202" s="219" t="s">
        <v>275</v>
      </c>
      <c r="F202" s="220" t="s">
        <v>276</v>
      </c>
      <c r="G202" s="221" t="s">
        <v>263</v>
      </c>
      <c r="H202" s="222">
        <v>1.3400000000000001</v>
      </c>
      <c r="I202" s="223"/>
      <c r="J202" s="222">
        <f>ROUND(I202*H202,2)</f>
        <v>0</v>
      </c>
      <c r="K202" s="220" t="s">
        <v>143</v>
      </c>
      <c r="L202" s="44"/>
      <c r="M202" s="224" t="s">
        <v>1</v>
      </c>
      <c r="N202" s="225" t="s">
        <v>44</v>
      </c>
      <c r="O202" s="91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144</v>
      </c>
      <c r="AT202" s="228" t="s">
        <v>139</v>
      </c>
      <c r="AU202" s="228" t="s">
        <v>145</v>
      </c>
      <c r="AY202" s="17" t="s">
        <v>136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145</v>
      </c>
      <c r="BK202" s="229">
        <f>ROUND(I202*H202,2)</f>
        <v>0</v>
      </c>
      <c r="BL202" s="17" t="s">
        <v>144</v>
      </c>
      <c r="BM202" s="228" t="s">
        <v>277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278</v>
      </c>
      <c r="F203" s="216" t="s">
        <v>279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P204</f>
        <v>0</v>
      </c>
      <c r="Q203" s="210"/>
      <c r="R203" s="211">
        <f>R204</f>
        <v>0</v>
      </c>
      <c r="S203" s="210"/>
      <c r="T203" s="212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20</v>
      </c>
      <c r="AT203" s="214" t="s">
        <v>77</v>
      </c>
      <c r="AU203" s="214" t="s">
        <v>20</v>
      </c>
      <c r="AY203" s="213" t="s">
        <v>136</v>
      </c>
      <c r="BK203" s="215">
        <f>BK204</f>
        <v>0</v>
      </c>
    </row>
    <row r="204" s="2" customFormat="1" ht="21.75" customHeight="1">
      <c r="A204" s="38"/>
      <c r="B204" s="39"/>
      <c r="C204" s="218" t="s">
        <v>280</v>
      </c>
      <c r="D204" s="218" t="s">
        <v>139</v>
      </c>
      <c r="E204" s="219" t="s">
        <v>281</v>
      </c>
      <c r="F204" s="220" t="s">
        <v>282</v>
      </c>
      <c r="G204" s="221" t="s">
        <v>263</v>
      </c>
      <c r="H204" s="222">
        <v>0.47999999999999998</v>
      </c>
      <c r="I204" s="223"/>
      <c r="J204" s="222">
        <f>ROUND(I204*H204,2)</f>
        <v>0</v>
      </c>
      <c r="K204" s="220" t="s">
        <v>143</v>
      </c>
      <c r="L204" s="44"/>
      <c r="M204" s="224" t="s">
        <v>1</v>
      </c>
      <c r="N204" s="225" t="s">
        <v>44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144</v>
      </c>
      <c r="AT204" s="228" t="s">
        <v>139</v>
      </c>
      <c r="AU204" s="228" t="s">
        <v>145</v>
      </c>
      <c r="AY204" s="17" t="s">
        <v>136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145</v>
      </c>
      <c r="BK204" s="229">
        <f>ROUND(I204*H204,2)</f>
        <v>0</v>
      </c>
      <c r="BL204" s="17" t="s">
        <v>144</v>
      </c>
      <c r="BM204" s="228" t="s">
        <v>283</v>
      </c>
    </row>
    <row r="205" s="12" customFormat="1" ht="25.92" customHeight="1">
      <c r="A205" s="12"/>
      <c r="B205" s="202"/>
      <c r="C205" s="203"/>
      <c r="D205" s="204" t="s">
        <v>77</v>
      </c>
      <c r="E205" s="205" t="s">
        <v>284</v>
      </c>
      <c r="F205" s="205" t="s">
        <v>285</v>
      </c>
      <c r="G205" s="203"/>
      <c r="H205" s="203"/>
      <c r="I205" s="206"/>
      <c r="J205" s="207">
        <f>BK205</f>
        <v>0</v>
      </c>
      <c r="K205" s="203"/>
      <c r="L205" s="208"/>
      <c r="M205" s="209"/>
      <c r="N205" s="210"/>
      <c r="O205" s="210"/>
      <c r="P205" s="211">
        <f>P206+P214+P219+P223+P244+P251+P253</f>
        <v>0</v>
      </c>
      <c r="Q205" s="210"/>
      <c r="R205" s="211">
        <f>R206+R214+R219+R223+R244+R251+R253</f>
        <v>0.15840090000000001</v>
      </c>
      <c r="S205" s="210"/>
      <c r="T205" s="212">
        <f>T206+T214+T219+T223+T244+T251+T253</f>
        <v>0.417238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145</v>
      </c>
      <c r="AT205" s="214" t="s">
        <v>77</v>
      </c>
      <c r="AU205" s="214" t="s">
        <v>78</v>
      </c>
      <c r="AY205" s="213" t="s">
        <v>136</v>
      </c>
      <c r="BK205" s="215">
        <f>BK206+BK214+BK219+BK223+BK244+BK251+BK253</f>
        <v>0</v>
      </c>
    </row>
    <row r="206" s="12" customFormat="1" ht="22.8" customHeight="1">
      <c r="A206" s="12"/>
      <c r="B206" s="202"/>
      <c r="C206" s="203"/>
      <c r="D206" s="204" t="s">
        <v>77</v>
      </c>
      <c r="E206" s="216" t="s">
        <v>286</v>
      </c>
      <c r="F206" s="216" t="s">
        <v>287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SUM(P207:P213)</f>
        <v>0</v>
      </c>
      <c r="Q206" s="210"/>
      <c r="R206" s="211">
        <f>SUM(R207:R213)</f>
        <v>0.032899999999999999</v>
      </c>
      <c r="S206" s="210"/>
      <c r="T206" s="212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145</v>
      </c>
      <c r="AT206" s="214" t="s">
        <v>77</v>
      </c>
      <c r="AU206" s="214" t="s">
        <v>20</v>
      </c>
      <c r="AY206" s="213" t="s">
        <v>136</v>
      </c>
      <c r="BK206" s="215">
        <f>SUM(BK207:BK213)</f>
        <v>0</v>
      </c>
    </row>
    <row r="207" s="2" customFormat="1" ht="24.15" customHeight="1">
      <c r="A207" s="38"/>
      <c r="B207" s="39"/>
      <c r="C207" s="218" t="s">
        <v>288</v>
      </c>
      <c r="D207" s="218" t="s">
        <v>139</v>
      </c>
      <c r="E207" s="219" t="s">
        <v>289</v>
      </c>
      <c r="F207" s="220" t="s">
        <v>290</v>
      </c>
      <c r="G207" s="221" t="s">
        <v>142</v>
      </c>
      <c r="H207" s="222">
        <v>9.4000000000000004</v>
      </c>
      <c r="I207" s="223"/>
      <c r="J207" s="222">
        <f>ROUND(I207*H207,2)</f>
        <v>0</v>
      </c>
      <c r="K207" s="220" t="s">
        <v>143</v>
      </c>
      <c r="L207" s="44"/>
      <c r="M207" s="224" t="s">
        <v>1</v>
      </c>
      <c r="N207" s="225" t="s">
        <v>44</v>
      </c>
      <c r="O207" s="91"/>
      <c r="P207" s="226">
        <f>O207*H207</f>
        <v>0</v>
      </c>
      <c r="Q207" s="226">
        <v>0.0035000000000000001</v>
      </c>
      <c r="R207" s="226">
        <f>Q207*H207</f>
        <v>0.032899999999999999</v>
      </c>
      <c r="S207" s="226">
        <v>0</v>
      </c>
      <c r="T207" s="22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8" t="s">
        <v>164</v>
      </c>
      <c r="AT207" s="228" t="s">
        <v>139</v>
      </c>
      <c r="AU207" s="228" t="s">
        <v>145</v>
      </c>
      <c r="AY207" s="17" t="s">
        <v>136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7" t="s">
        <v>145</v>
      </c>
      <c r="BK207" s="229">
        <f>ROUND(I207*H207,2)</f>
        <v>0</v>
      </c>
      <c r="BL207" s="17" t="s">
        <v>164</v>
      </c>
      <c r="BM207" s="228" t="s">
        <v>291</v>
      </c>
    </row>
    <row r="208" s="13" customFormat="1">
      <c r="A208" s="13"/>
      <c r="B208" s="230"/>
      <c r="C208" s="231"/>
      <c r="D208" s="232" t="s">
        <v>147</v>
      </c>
      <c r="E208" s="233" t="s">
        <v>1</v>
      </c>
      <c r="F208" s="234" t="s">
        <v>292</v>
      </c>
      <c r="G208" s="231"/>
      <c r="H208" s="233" t="s">
        <v>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147</v>
      </c>
      <c r="AU208" s="240" t="s">
        <v>145</v>
      </c>
      <c r="AV208" s="13" t="s">
        <v>20</v>
      </c>
      <c r="AW208" s="13" t="s">
        <v>34</v>
      </c>
      <c r="AX208" s="13" t="s">
        <v>78</v>
      </c>
      <c r="AY208" s="240" t="s">
        <v>136</v>
      </c>
    </row>
    <row r="209" s="13" customFormat="1">
      <c r="A209" s="13"/>
      <c r="B209" s="230"/>
      <c r="C209" s="231"/>
      <c r="D209" s="232" t="s">
        <v>147</v>
      </c>
      <c r="E209" s="233" t="s">
        <v>1</v>
      </c>
      <c r="F209" s="234" t="s">
        <v>293</v>
      </c>
      <c r="G209" s="231"/>
      <c r="H209" s="233" t="s">
        <v>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147</v>
      </c>
      <c r="AU209" s="240" t="s">
        <v>145</v>
      </c>
      <c r="AV209" s="13" t="s">
        <v>20</v>
      </c>
      <c r="AW209" s="13" t="s">
        <v>34</v>
      </c>
      <c r="AX209" s="13" t="s">
        <v>78</v>
      </c>
      <c r="AY209" s="240" t="s">
        <v>136</v>
      </c>
    </row>
    <row r="210" s="14" customFormat="1">
      <c r="A210" s="14"/>
      <c r="B210" s="241"/>
      <c r="C210" s="242"/>
      <c r="D210" s="232" t="s">
        <v>147</v>
      </c>
      <c r="E210" s="243" t="s">
        <v>1</v>
      </c>
      <c r="F210" s="244" t="s">
        <v>294</v>
      </c>
      <c r="G210" s="242"/>
      <c r="H210" s="245">
        <v>4.7000000000000002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147</v>
      </c>
      <c r="AU210" s="251" t="s">
        <v>145</v>
      </c>
      <c r="AV210" s="14" t="s">
        <v>145</v>
      </c>
      <c r="AW210" s="14" t="s">
        <v>34</v>
      </c>
      <c r="AX210" s="14" t="s">
        <v>78</v>
      </c>
      <c r="AY210" s="251" t="s">
        <v>136</v>
      </c>
    </row>
    <row r="211" s="13" customFormat="1">
      <c r="A211" s="13"/>
      <c r="B211" s="230"/>
      <c r="C211" s="231"/>
      <c r="D211" s="232" t="s">
        <v>147</v>
      </c>
      <c r="E211" s="233" t="s">
        <v>1</v>
      </c>
      <c r="F211" s="234" t="s">
        <v>295</v>
      </c>
      <c r="G211" s="231"/>
      <c r="H211" s="233" t="s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147</v>
      </c>
      <c r="AU211" s="240" t="s">
        <v>145</v>
      </c>
      <c r="AV211" s="13" t="s">
        <v>20</v>
      </c>
      <c r="AW211" s="13" t="s">
        <v>34</v>
      </c>
      <c r="AX211" s="13" t="s">
        <v>78</v>
      </c>
      <c r="AY211" s="240" t="s">
        <v>136</v>
      </c>
    </row>
    <row r="212" s="14" customFormat="1">
      <c r="A212" s="14"/>
      <c r="B212" s="241"/>
      <c r="C212" s="242"/>
      <c r="D212" s="232" t="s">
        <v>147</v>
      </c>
      <c r="E212" s="243" t="s">
        <v>1</v>
      </c>
      <c r="F212" s="244" t="s">
        <v>294</v>
      </c>
      <c r="G212" s="242"/>
      <c r="H212" s="245">
        <v>4.7000000000000002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147</v>
      </c>
      <c r="AU212" s="251" t="s">
        <v>145</v>
      </c>
      <c r="AV212" s="14" t="s">
        <v>145</v>
      </c>
      <c r="AW212" s="14" t="s">
        <v>34</v>
      </c>
      <c r="AX212" s="14" t="s">
        <v>78</v>
      </c>
      <c r="AY212" s="251" t="s">
        <v>136</v>
      </c>
    </row>
    <row r="213" s="15" customFormat="1">
      <c r="A213" s="15"/>
      <c r="B213" s="265"/>
      <c r="C213" s="266"/>
      <c r="D213" s="232" t="s">
        <v>147</v>
      </c>
      <c r="E213" s="267" t="s">
        <v>1</v>
      </c>
      <c r="F213" s="268" t="s">
        <v>296</v>
      </c>
      <c r="G213" s="266"/>
      <c r="H213" s="269">
        <v>9.4000000000000004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147</v>
      </c>
      <c r="AU213" s="275" t="s">
        <v>145</v>
      </c>
      <c r="AV213" s="15" t="s">
        <v>144</v>
      </c>
      <c r="AW213" s="15" t="s">
        <v>34</v>
      </c>
      <c r="AX213" s="15" t="s">
        <v>20</v>
      </c>
      <c r="AY213" s="275" t="s">
        <v>136</v>
      </c>
    </row>
    <row r="214" s="12" customFormat="1" ht="22.8" customHeight="1">
      <c r="A214" s="12"/>
      <c r="B214" s="202"/>
      <c r="C214" s="203"/>
      <c r="D214" s="204" t="s">
        <v>77</v>
      </c>
      <c r="E214" s="216" t="s">
        <v>297</v>
      </c>
      <c r="F214" s="216" t="s">
        <v>298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SUM(P215:P218)</f>
        <v>0</v>
      </c>
      <c r="Q214" s="210"/>
      <c r="R214" s="211">
        <f>SUM(R215:R218)</f>
        <v>0.0043958999999999995</v>
      </c>
      <c r="S214" s="210"/>
      <c r="T214" s="212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145</v>
      </c>
      <c r="AT214" s="214" t="s">
        <v>77</v>
      </c>
      <c r="AU214" s="214" t="s">
        <v>20</v>
      </c>
      <c r="AY214" s="213" t="s">
        <v>136</v>
      </c>
      <c r="BK214" s="215">
        <f>SUM(BK215:BK218)</f>
        <v>0</v>
      </c>
    </row>
    <row r="215" s="2" customFormat="1" ht="24.15" customHeight="1">
      <c r="A215" s="38"/>
      <c r="B215" s="39"/>
      <c r="C215" s="218" t="s">
        <v>299</v>
      </c>
      <c r="D215" s="218" t="s">
        <v>139</v>
      </c>
      <c r="E215" s="219" t="s">
        <v>300</v>
      </c>
      <c r="F215" s="220" t="s">
        <v>301</v>
      </c>
      <c r="G215" s="221" t="s">
        <v>159</v>
      </c>
      <c r="H215" s="222">
        <v>6</v>
      </c>
      <c r="I215" s="223"/>
      <c r="J215" s="222">
        <f>ROUND(I215*H215,2)</f>
        <v>0</v>
      </c>
      <c r="K215" s="220" t="s">
        <v>143</v>
      </c>
      <c r="L215" s="44"/>
      <c r="M215" s="224" t="s">
        <v>1</v>
      </c>
      <c r="N215" s="225" t="s">
        <v>44</v>
      </c>
      <c r="O215" s="91"/>
      <c r="P215" s="226">
        <f>O215*H215</f>
        <v>0</v>
      </c>
      <c r="Q215" s="226">
        <v>0.00073264999999999995</v>
      </c>
      <c r="R215" s="226">
        <f>Q215*H215</f>
        <v>0.0043958999999999995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164</v>
      </c>
      <c r="AT215" s="228" t="s">
        <v>139</v>
      </c>
      <c r="AU215" s="228" t="s">
        <v>145</v>
      </c>
      <c r="AY215" s="17" t="s">
        <v>136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145</v>
      </c>
      <c r="BK215" s="229">
        <f>ROUND(I215*H215,2)</f>
        <v>0</v>
      </c>
      <c r="BL215" s="17" t="s">
        <v>164</v>
      </c>
      <c r="BM215" s="228" t="s">
        <v>418</v>
      </c>
    </row>
    <row r="216" s="14" customFormat="1">
      <c r="A216" s="14"/>
      <c r="B216" s="241"/>
      <c r="C216" s="242"/>
      <c r="D216" s="232" t="s">
        <v>147</v>
      </c>
      <c r="E216" s="243" t="s">
        <v>1</v>
      </c>
      <c r="F216" s="244" t="s">
        <v>303</v>
      </c>
      <c r="G216" s="242"/>
      <c r="H216" s="245">
        <v>6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147</v>
      </c>
      <c r="AU216" s="251" t="s">
        <v>145</v>
      </c>
      <c r="AV216" s="14" t="s">
        <v>145</v>
      </c>
      <c r="AW216" s="14" t="s">
        <v>34</v>
      </c>
      <c r="AX216" s="14" t="s">
        <v>20</v>
      </c>
      <c r="AY216" s="251" t="s">
        <v>136</v>
      </c>
    </row>
    <row r="217" s="2" customFormat="1" ht="24.15" customHeight="1">
      <c r="A217" s="38"/>
      <c r="B217" s="39"/>
      <c r="C217" s="256" t="s">
        <v>304</v>
      </c>
      <c r="D217" s="256" t="s">
        <v>189</v>
      </c>
      <c r="E217" s="257" t="s">
        <v>305</v>
      </c>
      <c r="F217" s="258" t="s">
        <v>306</v>
      </c>
      <c r="G217" s="259" t="s">
        <v>159</v>
      </c>
      <c r="H217" s="260">
        <v>6</v>
      </c>
      <c r="I217" s="261"/>
      <c r="J217" s="260">
        <f>ROUND(I217*H217,2)</f>
        <v>0</v>
      </c>
      <c r="K217" s="258" t="s">
        <v>1</v>
      </c>
      <c r="L217" s="262"/>
      <c r="M217" s="263" t="s">
        <v>1</v>
      </c>
      <c r="N217" s="264" t="s">
        <v>44</v>
      </c>
      <c r="O217" s="91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307</v>
      </c>
      <c r="AT217" s="228" t="s">
        <v>189</v>
      </c>
      <c r="AU217" s="228" t="s">
        <v>145</v>
      </c>
      <c r="AY217" s="17" t="s">
        <v>136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145</v>
      </c>
      <c r="BK217" s="229">
        <f>ROUND(I217*H217,2)</f>
        <v>0</v>
      </c>
      <c r="BL217" s="17" t="s">
        <v>164</v>
      </c>
      <c r="BM217" s="228" t="s">
        <v>308</v>
      </c>
    </row>
    <row r="218" s="2" customFormat="1" ht="16.5" customHeight="1">
      <c r="A218" s="38"/>
      <c r="B218" s="39"/>
      <c r="C218" s="218" t="s">
        <v>309</v>
      </c>
      <c r="D218" s="218" t="s">
        <v>139</v>
      </c>
      <c r="E218" s="219" t="s">
        <v>310</v>
      </c>
      <c r="F218" s="220" t="s">
        <v>311</v>
      </c>
      <c r="G218" s="221" t="s">
        <v>210</v>
      </c>
      <c r="H218" s="222">
        <v>5</v>
      </c>
      <c r="I218" s="223"/>
      <c r="J218" s="222">
        <f>ROUND(I218*H218,2)</f>
        <v>0</v>
      </c>
      <c r="K218" s="220" t="s">
        <v>1</v>
      </c>
      <c r="L218" s="44"/>
      <c r="M218" s="224" t="s">
        <v>1</v>
      </c>
      <c r="N218" s="225" t="s">
        <v>44</v>
      </c>
      <c r="O218" s="91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8" t="s">
        <v>164</v>
      </c>
      <c r="AT218" s="228" t="s">
        <v>139</v>
      </c>
      <c r="AU218" s="228" t="s">
        <v>145</v>
      </c>
      <c r="AY218" s="17" t="s">
        <v>136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7" t="s">
        <v>145</v>
      </c>
      <c r="BK218" s="229">
        <f>ROUND(I218*H218,2)</f>
        <v>0</v>
      </c>
      <c r="BL218" s="17" t="s">
        <v>164</v>
      </c>
      <c r="BM218" s="228" t="s">
        <v>312</v>
      </c>
    </row>
    <row r="219" s="12" customFormat="1" ht="22.8" customHeight="1">
      <c r="A219" s="12"/>
      <c r="B219" s="202"/>
      <c r="C219" s="203"/>
      <c r="D219" s="204" t="s">
        <v>77</v>
      </c>
      <c r="E219" s="216" t="s">
        <v>313</v>
      </c>
      <c r="F219" s="216" t="s">
        <v>314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SUM(P220:P222)</f>
        <v>0</v>
      </c>
      <c r="Q219" s="210"/>
      <c r="R219" s="211">
        <f>SUM(R220:R222)</f>
        <v>0</v>
      </c>
      <c r="S219" s="210"/>
      <c r="T219" s="212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145</v>
      </c>
      <c r="AT219" s="214" t="s">
        <v>77</v>
      </c>
      <c r="AU219" s="214" t="s">
        <v>20</v>
      </c>
      <c r="AY219" s="213" t="s">
        <v>136</v>
      </c>
      <c r="BK219" s="215">
        <f>SUM(BK220:BK222)</f>
        <v>0</v>
      </c>
    </row>
    <row r="220" s="2" customFormat="1" ht="24.15" customHeight="1">
      <c r="A220" s="38"/>
      <c r="B220" s="39"/>
      <c r="C220" s="218" t="s">
        <v>315</v>
      </c>
      <c r="D220" s="218" t="s">
        <v>139</v>
      </c>
      <c r="E220" s="219" t="s">
        <v>316</v>
      </c>
      <c r="F220" s="220" t="s">
        <v>317</v>
      </c>
      <c r="G220" s="221" t="s">
        <v>196</v>
      </c>
      <c r="H220" s="222">
        <v>2</v>
      </c>
      <c r="I220" s="223"/>
      <c r="J220" s="222">
        <f>ROUND(I220*H220,2)</f>
        <v>0</v>
      </c>
      <c r="K220" s="220" t="s">
        <v>1</v>
      </c>
      <c r="L220" s="44"/>
      <c r="M220" s="224" t="s">
        <v>1</v>
      </c>
      <c r="N220" s="225" t="s">
        <v>44</v>
      </c>
      <c r="O220" s="91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8" t="s">
        <v>164</v>
      </c>
      <c r="AT220" s="228" t="s">
        <v>139</v>
      </c>
      <c r="AU220" s="228" t="s">
        <v>145</v>
      </c>
      <c r="AY220" s="17" t="s">
        <v>136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145</v>
      </c>
      <c r="BK220" s="229">
        <f>ROUND(I220*H220,2)</f>
        <v>0</v>
      </c>
      <c r="BL220" s="17" t="s">
        <v>164</v>
      </c>
      <c r="BM220" s="228" t="s">
        <v>318</v>
      </c>
    </row>
    <row r="221" s="2" customFormat="1" ht="16.5" customHeight="1">
      <c r="A221" s="38"/>
      <c r="B221" s="39"/>
      <c r="C221" s="218" t="s">
        <v>319</v>
      </c>
      <c r="D221" s="218" t="s">
        <v>139</v>
      </c>
      <c r="E221" s="219" t="s">
        <v>320</v>
      </c>
      <c r="F221" s="220" t="s">
        <v>321</v>
      </c>
      <c r="G221" s="221" t="s">
        <v>196</v>
      </c>
      <c r="H221" s="222">
        <v>1</v>
      </c>
      <c r="I221" s="223"/>
      <c r="J221" s="222">
        <f>ROUND(I221*H221,2)</f>
        <v>0</v>
      </c>
      <c r="K221" s="220" t="s">
        <v>1</v>
      </c>
      <c r="L221" s="44"/>
      <c r="M221" s="224" t="s">
        <v>1</v>
      </c>
      <c r="N221" s="225" t="s">
        <v>44</v>
      </c>
      <c r="O221" s="91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164</v>
      </c>
      <c r="AT221" s="228" t="s">
        <v>139</v>
      </c>
      <c r="AU221" s="228" t="s">
        <v>145</v>
      </c>
      <c r="AY221" s="17" t="s">
        <v>136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145</v>
      </c>
      <c r="BK221" s="229">
        <f>ROUND(I221*H221,2)</f>
        <v>0</v>
      </c>
      <c r="BL221" s="17" t="s">
        <v>164</v>
      </c>
      <c r="BM221" s="228" t="s">
        <v>322</v>
      </c>
    </row>
    <row r="222" s="2" customFormat="1" ht="24.15" customHeight="1">
      <c r="A222" s="38"/>
      <c r="B222" s="39"/>
      <c r="C222" s="218" t="s">
        <v>307</v>
      </c>
      <c r="D222" s="218" t="s">
        <v>139</v>
      </c>
      <c r="E222" s="219" t="s">
        <v>323</v>
      </c>
      <c r="F222" s="220" t="s">
        <v>324</v>
      </c>
      <c r="G222" s="221" t="s">
        <v>196</v>
      </c>
      <c r="H222" s="222">
        <v>1</v>
      </c>
      <c r="I222" s="223"/>
      <c r="J222" s="222">
        <f>ROUND(I222*H222,2)</f>
        <v>0</v>
      </c>
      <c r="K222" s="220" t="s">
        <v>1</v>
      </c>
      <c r="L222" s="44"/>
      <c r="M222" s="224" t="s">
        <v>1</v>
      </c>
      <c r="N222" s="225" t="s">
        <v>44</v>
      </c>
      <c r="O222" s="91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8" t="s">
        <v>164</v>
      </c>
      <c r="AT222" s="228" t="s">
        <v>139</v>
      </c>
      <c r="AU222" s="228" t="s">
        <v>145</v>
      </c>
      <c r="AY222" s="17" t="s">
        <v>136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145</v>
      </c>
      <c r="BK222" s="229">
        <f>ROUND(I222*H222,2)</f>
        <v>0</v>
      </c>
      <c r="BL222" s="17" t="s">
        <v>164</v>
      </c>
      <c r="BM222" s="228" t="s">
        <v>325</v>
      </c>
    </row>
    <row r="223" s="12" customFormat="1" ht="22.8" customHeight="1">
      <c r="A223" s="12"/>
      <c r="B223" s="202"/>
      <c r="C223" s="203"/>
      <c r="D223" s="204" t="s">
        <v>77</v>
      </c>
      <c r="E223" s="216" t="s">
        <v>326</v>
      </c>
      <c r="F223" s="216" t="s">
        <v>327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SUM(P224:P243)</f>
        <v>0</v>
      </c>
      <c r="Q223" s="210"/>
      <c r="R223" s="211">
        <f>SUM(R224:R243)</f>
        <v>0.118045</v>
      </c>
      <c r="S223" s="210"/>
      <c r="T223" s="212">
        <f>SUM(T224:T243)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145</v>
      </c>
      <c r="AT223" s="214" t="s">
        <v>77</v>
      </c>
      <c r="AU223" s="214" t="s">
        <v>20</v>
      </c>
      <c r="AY223" s="213" t="s">
        <v>136</v>
      </c>
      <c r="BK223" s="215">
        <f>SUM(BK224:BK243)</f>
        <v>0</v>
      </c>
    </row>
    <row r="224" s="2" customFormat="1" ht="24.15" customHeight="1">
      <c r="A224" s="38"/>
      <c r="B224" s="39"/>
      <c r="C224" s="218" t="s">
        <v>328</v>
      </c>
      <c r="D224" s="218" t="s">
        <v>139</v>
      </c>
      <c r="E224" s="219" t="s">
        <v>329</v>
      </c>
      <c r="F224" s="220" t="s">
        <v>330</v>
      </c>
      <c r="G224" s="221" t="s">
        <v>159</v>
      </c>
      <c r="H224" s="222">
        <v>4.7000000000000002</v>
      </c>
      <c r="I224" s="223"/>
      <c r="J224" s="222">
        <f>ROUND(I224*H224,2)</f>
        <v>0</v>
      </c>
      <c r="K224" s="220" t="s">
        <v>143</v>
      </c>
      <c r="L224" s="44"/>
      <c r="M224" s="224" t="s">
        <v>1</v>
      </c>
      <c r="N224" s="225" t="s">
        <v>44</v>
      </c>
      <c r="O224" s="91"/>
      <c r="P224" s="226">
        <f>O224*H224</f>
        <v>0</v>
      </c>
      <c r="Q224" s="226">
        <v>0.00073999999999999999</v>
      </c>
      <c r="R224" s="226">
        <f>Q224*H224</f>
        <v>0.0034780000000000002</v>
      </c>
      <c r="S224" s="226">
        <v>0</v>
      </c>
      <c r="T224" s="22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8" t="s">
        <v>164</v>
      </c>
      <c r="AT224" s="228" t="s">
        <v>139</v>
      </c>
      <c r="AU224" s="228" t="s">
        <v>145</v>
      </c>
      <c r="AY224" s="17" t="s">
        <v>136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7" t="s">
        <v>145</v>
      </c>
      <c r="BK224" s="229">
        <f>ROUND(I224*H224,2)</f>
        <v>0</v>
      </c>
      <c r="BL224" s="17" t="s">
        <v>164</v>
      </c>
      <c r="BM224" s="228" t="s">
        <v>331</v>
      </c>
    </row>
    <row r="225" s="14" customFormat="1">
      <c r="A225" s="14"/>
      <c r="B225" s="241"/>
      <c r="C225" s="242"/>
      <c r="D225" s="232" t="s">
        <v>147</v>
      </c>
      <c r="E225" s="243" t="s">
        <v>1</v>
      </c>
      <c r="F225" s="244" t="s">
        <v>332</v>
      </c>
      <c r="G225" s="242"/>
      <c r="H225" s="245">
        <v>4.7000000000000002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147</v>
      </c>
      <c r="AU225" s="251" t="s">
        <v>145</v>
      </c>
      <c r="AV225" s="14" t="s">
        <v>145</v>
      </c>
      <c r="AW225" s="14" t="s">
        <v>34</v>
      </c>
      <c r="AX225" s="14" t="s">
        <v>20</v>
      </c>
      <c r="AY225" s="251" t="s">
        <v>136</v>
      </c>
    </row>
    <row r="226" s="2" customFormat="1" ht="21.75" customHeight="1">
      <c r="A226" s="38"/>
      <c r="B226" s="39"/>
      <c r="C226" s="218" t="s">
        <v>333</v>
      </c>
      <c r="D226" s="218" t="s">
        <v>139</v>
      </c>
      <c r="E226" s="219" t="s">
        <v>334</v>
      </c>
      <c r="F226" s="220" t="s">
        <v>335</v>
      </c>
      <c r="G226" s="221" t="s">
        <v>142</v>
      </c>
      <c r="H226" s="222">
        <v>4</v>
      </c>
      <c r="I226" s="223"/>
      <c r="J226" s="222">
        <f>ROUND(I226*H226,2)</f>
        <v>0</v>
      </c>
      <c r="K226" s="220" t="s">
        <v>1</v>
      </c>
      <c r="L226" s="44"/>
      <c r="M226" s="224" t="s">
        <v>1</v>
      </c>
      <c r="N226" s="225" t="s">
        <v>44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164</v>
      </c>
      <c r="AT226" s="228" t="s">
        <v>139</v>
      </c>
      <c r="AU226" s="228" t="s">
        <v>145</v>
      </c>
      <c r="AY226" s="17" t="s">
        <v>136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145</v>
      </c>
      <c r="BK226" s="229">
        <f>ROUND(I226*H226,2)</f>
        <v>0</v>
      </c>
      <c r="BL226" s="17" t="s">
        <v>164</v>
      </c>
      <c r="BM226" s="228" t="s">
        <v>336</v>
      </c>
    </row>
    <row r="227" s="14" customFormat="1">
      <c r="A227" s="14"/>
      <c r="B227" s="241"/>
      <c r="C227" s="242"/>
      <c r="D227" s="232" t="s">
        <v>147</v>
      </c>
      <c r="E227" s="243" t="s">
        <v>1</v>
      </c>
      <c r="F227" s="244" t="s">
        <v>337</v>
      </c>
      <c r="G227" s="242"/>
      <c r="H227" s="245">
        <v>4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147</v>
      </c>
      <c r="AU227" s="251" t="s">
        <v>145</v>
      </c>
      <c r="AV227" s="14" t="s">
        <v>145</v>
      </c>
      <c r="AW227" s="14" t="s">
        <v>34</v>
      </c>
      <c r="AX227" s="14" t="s">
        <v>20</v>
      </c>
      <c r="AY227" s="251" t="s">
        <v>136</v>
      </c>
    </row>
    <row r="228" s="2" customFormat="1" ht="21.75" customHeight="1">
      <c r="A228" s="38"/>
      <c r="B228" s="39"/>
      <c r="C228" s="256" t="s">
        <v>338</v>
      </c>
      <c r="D228" s="256" t="s">
        <v>189</v>
      </c>
      <c r="E228" s="257" t="s">
        <v>339</v>
      </c>
      <c r="F228" s="258" t="s">
        <v>419</v>
      </c>
      <c r="G228" s="259" t="s">
        <v>142</v>
      </c>
      <c r="H228" s="260">
        <v>6</v>
      </c>
      <c r="I228" s="261"/>
      <c r="J228" s="260">
        <f>ROUND(I228*H228,2)</f>
        <v>0</v>
      </c>
      <c r="K228" s="258" t="s">
        <v>1</v>
      </c>
      <c r="L228" s="262"/>
      <c r="M228" s="263" t="s">
        <v>1</v>
      </c>
      <c r="N228" s="264" t="s">
        <v>44</v>
      </c>
      <c r="O228" s="91"/>
      <c r="P228" s="226">
        <f>O228*H228</f>
        <v>0</v>
      </c>
      <c r="Q228" s="226">
        <v>0.017000000000000001</v>
      </c>
      <c r="R228" s="226">
        <f>Q228*H228</f>
        <v>0.10200000000000001</v>
      </c>
      <c r="S228" s="226">
        <v>0</v>
      </c>
      <c r="T228" s="22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8" t="s">
        <v>307</v>
      </c>
      <c r="AT228" s="228" t="s">
        <v>189</v>
      </c>
      <c r="AU228" s="228" t="s">
        <v>145</v>
      </c>
      <c r="AY228" s="17" t="s">
        <v>136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7" t="s">
        <v>145</v>
      </c>
      <c r="BK228" s="229">
        <f>ROUND(I228*H228,2)</f>
        <v>0</v>
      </c>
      <c r="BL228" s="17" t="s">
        <v>164</v>
      </c>
      <c r="BM228" s="228" t="s">
        <v>341</v>
      </c>
    </row>
    <row r="229" s="14" customFormat="1">
      <c r="A229" s="14"/>
      <c r="B229" s="241"/>
      <c r="C229" s="242"/>
      <c r="D229" s="232" t="s">
        <v>147</v>
      </c>
      <c r="E229" s="243" t="s">
        <v>1</v>
      </c>
      <c r="F229" s="244" t="s">
        <v>342</v>
      </c>
      <c r="G229" s="242"/>
      <c r="H229" s="245">
        <v>6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147</v>
      </c>
      <c r="AU229" s="251" t="s">
        <v>145</v>
      </c>
      <c r="AV229" s="14" t="s">
        <v>145</v>
      </c>
      <c r="AW229" s="14" t="s">
        <v>34</v>
      </c>
      <c r="AX229" s="14" t="s">
        <v>20</v>
      </c>
      <c r="AY229" s="251" t="s">
        <v>136</v>
      </c>
    </row>
    <row r="230" s="13" customFormat="1">
      <c r="A230" s="13"/>
      <c r="B230" s="230"/>
      <c r="C230" s="231"/>
      <c r="D230" s="232" t="s">
        <v>147</v>
      </c>
      <c r="E230" s="233" t="s">
        <v>1</v>
      </c>
      <c r="F230" s="234" t="s">
        <v>343</v>
      </c>
      <c r="G230" s="231"/>
      <c r="H230" s="233" t="s">
        <v>1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147</v>
      </c>
      <c r="AU230" s="240" t="s">
        <v>145</v>
      </c>
      <c r="AV230" s="13" t="s">
        <v>20</v>
      </c>
      <c r="AW230" s="13" t="s">
        <v>34</v>
      </c>
      <c r="AX230" s="13" t="s">
        <v>78</v>
      </c>
      <c r="AY230" s="240" t="s">
        <v>136</v>
      </c>
    </row>
    <row r="231" s="2" customFormat="1" ht="16.5" customHeight="1">
      <c r="A231" s="38"/>
      <c r="B231" s="39"/>
      <c r="C231" s="218" t="s">
        <v>344</v>
      </c>
      <c r="D231" s="218" t="s">
        <v>139</v>
      </c>
      <c r="E231" s="219" t="s">
        <v>345</v>
      </c>
      <c r="F231" s="220" t="s">
        <v>346</v>
      </c>
      <c r="G231" s="221" t="s">
        <v>142</v>
      </c>
      <c r="H231" s="222">
        <v>8</v>
      </c>
      <c r="I231" s="223"/>
      <c r="J231" s="222">
        <f>ROUND(I231*H231,2)</f>
        <v>0</v>
      </c>
      <c r="K231" s="220" t="s">
        <v>143</v>
      </c>
      <c r="L231" s="44"/>
      <c r="M231" s="224" t="s">
        <v>1</v>
      </c>
      <c r="N231" s="225" t="s">
        <v>44</v>
      </c>
      <c r="O231" s="91"/>
      <c r="P231" s="226">
        <f>O231*H231</f>
        <v>0</v>
      </c>
      <c r="Q231" s="226">
        <v>0.00029999999999999997</v>
      </c>
      <c r="R231" s="226">
        <f>Q231*H231</f>
        <v>0.0023999999999999998</v>
      </c>
      <c r="S231" s="226">
        <v>0</v>
      </c>
      <c r="T231" s="22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164</v>
      </c>
      <c r="AT231" s="228" t="s">
        <v>139</v>
      </c>
      <c r="AU231" s="228" t="s">
        <v>145</v>
      </c>
      <c r="AY231" s="17" t="s">
        <v>136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145</v>
      </c>
      <c r="BK231" s="229">
        <f>ROUND(I231*H231,2)</f>
        <v>0</v>
      </c>
      <c r="BL231" s="17" t="s">
        <v>164</v>
      </c>
      <c r="BM231" s="228" t="s">
        <v>347</v>
      </c>
    </row>
    <row r="232" s="13" customFormat="1">
      <c r="A232" s="13"/>
      <c r="B232" s="230"/>
      <c r="C232" s="231"/>
      <c r="D232" s="232" t="s">
        <v>147</v>
      </c>
      <c r="E232" s="233" t="s">
        <v>1</v>
      </c>
      <c r="F232" s="234" t="s">
        <v>348</v>
      </c>
      <c r="G232" s="231"/>
      <c r="H232" s="233" t="s">
        <v>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147</v>
      </c>
      <c r="AU232" s="240" t="s">
        <v>145</v>
      </c>
      <c r="AV232" s="13" t="s">
        <v>20</v>
      </c>
      <c r="AW232" s="13" t="s">
        <v>34</v>
      </c>
      <c r="AX232" s="13" t="s">
        <v>78</v>
      </c>
      <c r="AY232" s="240" t="s">
        <v>136</v>
      </c>
    </row>
    <row r="233" s="14" customFormat="1">
      <c r="A233" s="14"/>
      <c r="B233" s="241"/>
      <c r="C233" s="242"/>
      <c r="D233" s="232" t="s">
        <v>147</v>
      </c>
      <c r="E233" s="243" t="s">
        <v>1</v>
      </c>
      <c r="F233" s="244" t="s">
        <v>166</v>
      </c>
      <c r="G233" s="242"/>
      <c r="H233" s="245">
        <v>4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147</v>
      </c>
      <c r="AU233" s="251" t="s">
        <v>145</v>
      </c>
      <c r="AV233" s="14" t="s">
        <v>145</v>
      </c>
      <c r="AW233" s="14" t="s">
        <v>34</v>
      </c>
      <c r="AX233" s="14" t="s">
        <v>78</v>
      </c>
      <c r="AY233" s="251" t="s">
        <v>136</v>
      </c>
    </row>
    <row r="234" s="13" customFormat="1">
      <c r="A234" s="13"/>
      <c r="B234" s="230"/>
      <c r="C234" s="231"/>
      <c r="D234" s="232" t="s">
        <v>147</v>
      </c>
      <c r="E234" s="233" t="s">
        <v>1</v>
      </c>
      <c r="F234" s="234" t="s">
        <v>349</v>
      </c>
      <c r="G234" s="231"/>
      <c r="H234" s="233" t="s">
        <v>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147</v>
      </c>
      <c r="AU234" s="240" t="s">
        <v>145</v>
      </c>
      <c r="AV234" s="13" t="s">
        <v>20</v>
      </c>
      <c r="AW234" s="13" t="s">
        <v>34</v>
      </c>
      <c r="AX234" s="13" t="s">
        <v>78</v>
      </c>
      <c r="AY234" s="240" t="s">
        <v>136</v>
      </c>
    </row>
    <row r="235" s="14" customFormat="1">
      <c r="A235" s="14"/>
      <c r="B235" s="241"/>
      <c r="C235" s="242"/>
      <c r="D235" s="232" t="s">
        <v>147</v>
      </c>
      <c r="E235" s="243" t="s">
        <v>1</v>
      </c>
      <c r="F235" s="244" t="s">
        <v>166</v>
      </c>
      <c r="G235" s="242"/>
      <c r="H235" s="245">
        <v>4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147</v>
      </c>
      <c r="AU235" s="251" t="s">
        <v>145</v>
      </c>
      <c r="AV235" s="14" t="s">
        <v>145</v>
      </c>
      <c r="AW235" s="14" t="s">
        <v>34</v>
      </c>
      <c r="AX235" s="14" t="s">
        <v>78</v>
      </c>
      <c r="AY235" s="251" t="s">
        <v>136</v>
      </c>
    </row>
    <row r="236" s="15" customFormat="1">
      <c r="A236" s="15"/>
      <c r="B236" s="265"/>
      <c r="C236" s="266"/>
      <c r="D236" s="232" t="s">
        <v>147</v>
      </c>
      <c r="E236" s="267" t="s">
        <v>1</v>
      </c>
      <c r="F236" s="268" t="s">
        <v>296</v>
      </c>
      <c r="G236" s="266"/>
      <c r="H236" s="269">
        <v>8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147</v>
      </c>
      <c r="AU236" s="275" t="s">
        <v>145</v>
      </c>
      <c r="AV236" s="15" t="s">
        <v>144</v>
      </c>
      <c r="AW236" s="15" t="s">
        <v>34</v>
      </c>
      <c r="AX236" s="15" t="s">
        <v>20</v>
      </c>
      <c r="AY236" s="275" t="s">
        <v>136</v>
      </c>
    </row>
    <row r="237" s="2" customFormat="1" ht="24.15" customHeight="1">
      <c r="A237" s="38"/>
      <c r="B237" s="39"/>
      <c r="C237" s="218" t="s">
        <v>350</v>
      </c>
      <c r="D237" s="218" t="s">
        <v>139</v>
      </c>
      <c r="E237" s="219" t="s">
        <v>351</v>
      </c>
      <c r="F237" s="220" t="s">
        <v>352</v>
      </c>
      <c r="G237" s="221" t="s">
        <v>159</v>
      </c>
      <c r="H237" s="222">
        <v>7.5</v>
      </c>
      <c r="I237" s="223"/>
      <c r="J237" s="222">
        <f>ROUND(I237*H237,2)</f>
        <v>0</v>
      </c>
      <c r="K237" s="220" t="s">
        <v>143</v>
      </c>
      <c r="L237" s="44"/>
      <c r="M237" s="224" t="s">
        <v>1</v>
      </c>
      <c r="N237" s="225" t="s">
        <v>44</v>
      </c>
      <c r="O237" s="91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164</v>
      </c>
      <c r="AT237" s="228" t="s">
        <v>139</v>
      </c>
      <c r="AU237" s="228" t="s">
        <v>145</v>
      </c>
      <c r="AY237" s="17" t="s">
        <v>136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145</v>
      </c>
      <c r="BK237" s="229">
        <f>ROUND(I237*H237,2)</f>
        <v>0</v>
      </c>
      <c r="BL237" s="17" t="s">
        <v>164</v>
      </c>
      <c r="BM237" s="228" t="s">
        <v>420</v>
      </c>
    </row>
    <row r="238" s="14" customFormat="1">
      <c r="A238" s="14"/>
      <c r="B238" s="241"/>
      <c r="C238" s="242"/>
      <c r="D238" s="232" t="s">
        <v>147</v>
      </c>
      <c r="E238" s="243" t="s">
        <v>1</v>
      </c>
      <c r="F238" s="244" t="s">
        <v>354</v>
      </c>
      <c r="G238" s="242"/>
      <c r="H238" s="245">
        <v>7.5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147</v>
      </c>
      <c r="AU238" s="251" t="s">
        <v>145</v>
      </c>
      <c r="AV238" s="14" t="s">
        <v>145</v>
      </c>
      <c r="AW238" s="14" t="s">
        <v>34</v>
      </c>
      <c r="AX238" s="14" t="s">
        <v>20</v>
      </c>
      <c r="AY238" s="251" t="s">
        <v>136</v>
      </c>
    </row>
    <row r="239" s="2" customFormat="1" ht="16.5" customHeight="1">
      <c r="A239" s="38"/>
      <c r="B239" s="39"/>
      <c r="C239" s="256" t="s">
        <v>355</v>
      </c>
      <c r="D239" s="256" t="s">
        <v>189</v>
      </c>
      <c r="E239" s="257" t="s">
        <v>356</v>
      </c>
      <c r="F239" s="258" t="s">
        <v>357</v>
      </c>
      <c r="G239" s="259" t="s">
        <v>159</v>
      </c>
      <c r="H239" s="260">
        <v>8</v>
      </c>
      <c r="I239" s="261"/>
      <c r="J239" s="260">
        <f>ROUND(I239*H239,2)</f>
        <v>0</v>
      </c>
      <c r="K239" s="258" t="s">
        <v>1</v>
      </c>
      <c r="L239" s="262"/>
      <c r="M239" s="263" t="s">
        <v>1</v>
      </c>
      <c r="N239" s="264" t="s">
        <v>44</v>
      </c>
      <c r="O239" s="91"/>
      <c r="P239" s="226">
        <f>O239*H239</f>
        <v>0</v>
      </c>
      <c r="Q239" s="226">
        <v>0.00014999999999999999</v>
      </c>
      <c r="R239" s="226">
        <f>Q239*H239</f>
        <v>0.0011999999999999999</v>
      </c>
      <c r="S239" s="226">
        <v>0</v>
      </c>
      <c r="T239" s="22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307</v>
      </c>
      <c r="AT239" s="228" t="s">
        <v>189</v>
      </c>
      <c r="AU239" s="228" t="s">
        <v>145</v>
      </c>
      <c r="AY239" s="17" t="s">
        <v>136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145</v>
      </c>
      <c r="BK239" s="229">
        <f>ROUND(I239*H239,2)</f>
        <v>0</v>
      </c>
      <c r="BL239" s="17" t="s">
        <v>164</v>
      </c>
      <c r="BM239" s="228" t="s">
        <v>421</v>
      </c>
    </row>
    <row r="240" s="2" customFormat="1" ht="16.5" customHeight="1">
      <c r="A240" s="38"/>
      <c r="B240" s="39"/>
      <c r="C240" s="218" t="s">
        <v>359</v>
      </c>
      <c r="D240" s="218" t="s">
        <v>139</v>
      </c>
      <c r="E240" s="219" t="s">
        <v>360</v>
      </c>
      <c r="F240" s="220" t="s">
        <v>361</v>
      </c>
      <c r="G240" s="221" t="s">
        <v>159</v>
      </c>
      <c r="H240" s="222">
        <v>1.3999999999999999</v>
      </c>
      <c r="I240" s="223"/>
      <c r="J240" s="222">
        <f>ROUND(I240*H240,2)</f>
        <v>0</v>
      </c>
      <c r="K240" s="220" t="s">
        <v>143</v>
      </c>
      <c r="L240" s="44"/>
      <c r="M240" s="224" t="s">
        <v>1</v>
      </c>
      <c r="N240" s="225" t="s">
        <v>44</v>
      </c>
      <c r="O240" s="91"/>
      <c r="P240" s="226">
        <f>O240*H240</f>
        <v>0</v>
      </c>
      <c r="Q240" s="226">
        <v>0.0064050000000000001</v>
      </c>
      <c r="R240" s="226">
        <f>Q240*H240</f>
        <v>0.0089669999999999993</v>
      </c>
      <c r="S240" s="226">
        <v>0</v>
      </c>
      <c r="T240" s="22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8" t="s">
        <v>164</v>
      </c>
      <c r="AT240" s="228" t="s">
        <v>139</v>
      </c>
      <c r="AU240" s="228" t="s">
        <v>145</v>
      </c>
      <c r="AY240" s="17" t="s">
        <v>136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7" t="s">
        <v>145</v>
      </c>
      <c r="BK240" s="229">
        <f>ROUND(I240*H240,2)</f>
        <v>0</v>
      </c>
      <c r="BL240" s="17" t="s">
        <v>164</v>
      </c>
      <c r="BM240" s="228" t="s">
        <v>362</v>
      </c>
    </row>
    <row r="241" s="13" customFormat="1">
      <c r="A241" s="13"/>
      <c r="B241" s="230"/>
      <c r="C241" s="231"/>
      <c r="D241" s="232" t="s">
        <v>147</v>
      </c>
      <c r="E241" s="233" t="s">
        <v>1</v>
      </c>
      <c r="F241" s="234" t="s">
        <v>422</v>
      </c>
      <c r="G241" s="231"/>
      <c r="H241" s="233" t="s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147</v>
      </c>
      <c r="AU241" s="240" t="s">
        <v>145</v>
      </c>
      <c r="AV241" s="13" t="s">
        <v>20</v>
      </c>
      <c r="AW241" s="13" t="s">
        <v>34</v>
      </c>
      <c r="AX241" s="13" t="s">
        <v>78</v>
      </c>
      <c r="AY241" s="240" t="s">
        <v>136</v>
      </c>
    </row>
    <row r="242" s="14" customFormat="1">
      <c r="A242" s="14"/>
      <c r="B242" s="241"/>
      <c r="C242" s="242"/>
      <c r="D242" s="232" t="s">
        <v>147</v>
      </c>
      <c r="E242" s="243" t="s">
        <v>1</v>
      </c>
      <c r="F242" s="244" t="s">
        <v>364</v>
      </c>
      <c r="G242" s="242"/>
      <c r="H242" s="245">
        <v>1.3999999999999999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147</v>
      </c>
      <c r="AU242" s="251" t="s">
        <v>145</v>
      </c>
      <c r="AV242" s="14" t="s">
        <v>145</v>
      </c>
      <c r="AW242" s="14" t="s">
        <v>34</v>
      </c>
      <c r="AX242" s="14" t="s">
        <v>20</v>
      </c>
      <c r="AY242" s="251" t="s">
        <v>136</v>
      </c>
    </row>
    <row r="243" s="2" customFormat="1" ht="24.15" customHeight="1">
      <c r="A243" s="38"/>
      <c r="B243" s="39"/>
      <c r="C243" s="218" t="s">
        <v>365</v>
      </c>
      <c r="D243" s="218" t="s">
        <v>139</v>
      </c>
      <c r="E243" s="219" t="s">
        <v>366</v>
      </c>
      <c r="F243" s="220" t="s">
        <v>367</v>
      </c>
      <c r="G243" s="221" t="s">
        <v>263</v>
      </c>
      <c r="H243" s="222">
        <v>0.12</v>
      </c>
      <c r="I243" s="223"/>
      <c r="J243" s="222">
        <f>ROUND(I243*H243,2)</f>
        <v>0</v>
      </c>
      <c r="K243" s="220" t="s">
        <v>143</v>
      </c>
      <c r="L243" s="44"/>
      <c r="M243" s="224" t="s">
        <v>1</v>
      </c>
      <c r="N243" s="225" t="s">
        <v>44</v>
      </c>
      <c r="O243" s="91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164</v>
      </c>
      <c r="AT243" s="228" t="s">
        <v>139</v>
      </c>
      <c r="AU243" s="228" t="s">
        <v>145</v>
      </c>
      <c r="AY243" s="17" t="s">
        <v>136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145</v>
      </c>
      <c r="BK243" s="229">
        <f>ROUND(I243*H243,2)</f>
        <v>0</v>
      </c>
      <c r="BL243" s="17" t="s">
        <v>164</v>
      </c>
      <c r="BM243" s="228" t="s">
        <v>368</v>
      </c>
    </row>
    <row r="244" s="12" customFormat="1" ht="22.8" customHeight="1">
      <c r="A244" s="12"/>
      <c r="B244" s="202"/>
      <c r="C244" s="203"/>
      <c r="D244" s="204" t="s">
        <v>77</v>
      </c>
      <c r="E244" s="216" t="s">
        <v>369</v>
      </c>
      <c r="F244" s="216" t="s">
        <v>370</v>
      </c>
      <c r="G244" s="203"/>
      <c r="H244" s="203"/>
      <c r="I244" s="206"/>
      <c r="J244" s="217">
        <f>BK244</f>
        <v>0</v>
      </c>
      <c r="K244" s="203"/>
      <c r="L244" s="208"/>
      <c r="M244" s="209"/>
      <c r="N244" s="210"/>
      <c r="O244" s="210"/>
      <c r="P244" s="211">
        <f>SUM(P245:P250)</f>
        <v>0</v>
      </c>
      <c r="Q244" s="210"/>
      <c r="R244" s="211">
        <f>SUM(R245:R250)</f>
        <v>0.0030600000000000002</v>
      </c>
      <c r="S244" s="210"/>
      <c r="T244" s="212">
        <f>SUM(T245:T250)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145</v>
      </c>
      <c r="AT244" s="214" t="s">
        <v>77</v>
      </c>
      <c r="AU244" s="214" t="s">
        <v>20</v>
      </c>
      <c r="AY244" s="213" t="s">
        <v>136</v>
      </c>
      <c r="BK244" s="215">
        <f>SUM(BK245:BK250)</f>
        <v>0</v>
      </c>
    </row>
    <row r="245" s="2" customFormat="1" ht="24.15" customHeight="1">
      <c r="A245" s="38"/>
      <c r="B245" s="39"/>
      <c r="C245" s="218" t="s">
        <v>371</v>
      </c>
      <c r="D245" s="218" t="s">
        <v>139</v>
      </c>
      <c r="E245" s="219" t="s">
        <v>372</v>
      </c>
      <c r="F245" s="220" t="s">
        <v>373</v>
      </c>
      <c r="G245" s="221" t="s">
        <v>142</v>
      </c>
      <c r="H245" s="222">
        <v>6</v>
      </c>
      <c r="I245" s="223"/>
      <c r="J245" s="222">
        <f>ROUND(I245*H245,2)</f>
        <v>0</v>
      </c>
      <c r="K245" s="220" t="s">
        <v>143</v>
      </c>
      <c r="L245" s="44"/>
      <c r="M245" s="224" t="s">
        <v>1</v>
      </c>
      <c r="N245" s="225" t="s">
        <v>44</v>
      </c>
      <c r="O245" s="91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8" t="s">
        <v>164</v>
      </c>
      <c r="AT245" s="228" t="s">
        <v>139</v>
      </c>
      <c r="AU245" s="228" t="s">
        <v>145</v>
      </c>
      <c r="AY245" s="17" t="s">
        <v>136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7" t="s">
        <v>145</v>
      </c>
      <c r="BK245" s="229">
        <f>ROUND(I245*H245,2)</f>
        <v>0</v>
      </c>
      <c r="BL245" s="17" t="s">
        <v>164</v>
      </c>
      <c r="BM245" s="228" t="s">
        <v>374</v>
      </c>
    </row>
    <row r="246" s="13" customFormat="1">
      <c r="A246" s="13"/>
      <c r="B246" s="230"/>
      <c r="C246" s="231"/>
      <c r="D246" s="232" t="s">
        <v>147</v>
      </c>
      <c r="E246" s="233" t="s">
        <v>1</v>
      </c>
      <c r="F246" s="234" t="s">
        <v>423</v>
      </c>
      <c r="G246" s="231"/>
      <c r="H246" s="233" t="s">
        <v>1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147</v>
      </c>
      <c r="AU246" s="240" t="s">
        <v>145</v>
      </c>
      <c r="AV246" s="13" t="s">
        <v>20</v>
      </c>
      <c r="AW246" s="13" t="s">
        <v>34</v>
      </c>
      <c r="AX246" s="13" t="s">
        <v>78</v>
      </c>
      <c r="AY246" s="240" t="s">
        <v>136</v>
      </c>
    </row>
    <row r="247" s="14" customFormat="1">
      <c r="A247" s="14"/>
      <c r="B247" s="241"/>
      <c r="C247" s="242"/>
      <c r="D247" s="232" t="s">
        <v>147</v>
      </c>
      <c r="E247" s="243" t="s">
        <v>1</v>
      </c>
      <c r="F247" s="244" t="s">
        <v>376</v>
      </c>
      <c r="G247" s="242"/>
      <c r="H247" s="245">
        <v>6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147</v>
      </c>
      <c r="AU247" s="251" t="s">
        <v>145</v>
      </c>
      <c r="AV247" s="14" t="s">
        <v>145</v>
      </c>
      <c r="AW247" s="14" t="s">
        <v>34</v>
      </c>
      <c r="AX247" s="14" t="s">
        <v>20</v>
      </c>
      <c r="AY247" s="251" t="s">
        <v>136</v>
      </c>
    </row>
    <row r="248" s="2" customFormat="1" ht="33" customHeight="1">
      <c r="A248" s="38"/>
      <c r="B248" s="39"/>
      <c r="C248" s="218" t="s">
        <v>377</v>
      </c>
      <c r="D248" s="218" t="s">
        <v>139</v>
      </c>
      <c r="E248" s="219" t="s">
        <v>378</v>
      </c>
      <c r="F248" s="220" t="s">
        <v>379</v>
      </c>
      <c r="G248" s="221" t="s">
        <v>142</v>
      </c>
      <c r="H248" s="222">
        <v>6</v>
      </c>
      <c r="I248" s="223"/>
      <c r="J248" s="222">
        <f>ROUND(I248*H248,2)</f>
        <v>0</v>
      </c>
      <c r="K248" s="220" t="s">
        <v>1</v>
      </c>
      <c r="L248" s="44"/>
      <c r="M248" s="224" t="s">
        <v>1</v>
      </c>
      <c r="N248" s="225" t="s">
        <v>44</v>
      </c>
      <c r="O248" s="91"/>
      <c r="P248" s="226">
        <f>O248*H248</f>
        <v>0</v>
      </c>
      <c r="Q248" s="226">
        <v>0.00051000000000000004</v>
      </c>
      <c r="R248" s="226">
        <f>Q248*H248</f>
        <v>0.0030600000000000002</v>
      </c>
      <c r="S248" s="226">
        <v>0</v>
      </c>
      <c r="T248" s="22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8" t="s">
        <v>164</v>
      </c>
      <c r="AT248" s="228" t="s">
        <v>139</v>
      </c>
      <c r="AU248" s="228" t="s">
        <v>145</v>
      </c>
      <c r="AY248" s="17" t="s">
        <v>136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7" t="s">
        <v>145</v>
      </c>
      <c r="BK248" s="229">
        <f>ROUND(I248*H248,2)</f>
        <v>0</v>
      </c>
      <c r="BL248" s="17" t="s">
        <v>164</v>
      </c>
      <c r="BM248" s="228" t="s">
        <v>380</v>
      </c>
    </row>
    <row r="249" s="13" customFormat="1">
      <c r="A249" s="13"/>
      <c r="B249" s="230"/>
      <c r="C249" s="231"/>
      <c r="D249" s="232" t="s">
        <v>147</v>
      </c>
      <c r="E249" s="233" t="s">
        <v>1</v>
      </c>
      <c r="F249" s="234" t="s">
        <v>423</v>
      </c>
      <c r="G249" s="231"/>
      <c r="H249" s="233" t="s">
        <v>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147</v>
      </c>
      <c r="AU249" s="240" t="s">
        <v>145</v>
      </c>
      <c r="AV249" s="13" t="s">
        <v>20</v>
      </c>
      <c r="AW249" s="13" t="s">
        <v>34</v>
      </c>
      <c r="AX249" s="13" t="s">
        <v>78</v>
      </c>
      <c r="AY249" s="240" t="s">
        <v>136</v>
      </c>
    </row>
    <row r="250" s="14" customFormat="1">
      <c r="A250" s="14"/>
      <c r="B250" s="241"/>
      <c r="C250" s="242"/>
      <c r="D250" s="232" t="s">
        <v>147</v>
      </c>
      <c r="E250" s="243" t="s">
        <v>1</v>
      </c>
      <c r="F250" s="244" t="s">
        <v>150</v>
      </c>
      <c r="G250" s="242"/>
      <c r="H250" s="245">
        <v>6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147</v>
      </c>
      <c r="AU250" s="251" t="s">
        <v>145</v>
      </c>
      <c r="AV250" s="14" t="s">
        <v>145</v>
      </c>
      <c r="AW250" s="14" t="s">
        <v>34</v>
      </c>
      <c r="AX250" s="14" t="s">
        <v>20</v>
      </c>
      <c r="AY250" s="251" t="s">
        <v>136</v>
      </c>
    </row>
    <row r="251" s="12" customFormat="1" ht="22.8" customHeight="1">
      <c r="A251" s="12"/>
      <c r="B251" s="202"/>
      <c r="C251" s="203"/>
      <c r="D251" s="204" t="s">
        <v>77</v>
      </c>
      <c r="E251" s="216" t="s">
        <v>381</v>
      </c>
      <c r="F251" s="216" t="s">
        <v>382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P252</f>
        <v>0</v>
      </c>
      <c r="Q251" s="210"/>
      <c r="R251" s="211">
        <f>R252</f>
        <v>0</v>
      </c>
      <c r="S251" s="210"/>
      <c r="T251" s="212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145</v>
      </c>
      <c r="AT251" s="214" t="s">
        <v>77</v>
      </c>
      <c r="AU251" s="214" t="s">
        <v>20</v>
      </c>
      <c r="AY251" s="213" t="s">
        <v>136</v>
      </c>
      <c r="BK251" s="215">
        <f>BK252</f>
        <v>0</v>
      </c>
    </row>
    <row r="252" s="2" customFormat="1" ht="24.15" customHeight="1">
      <c r="A252" s="38"/>
      <c r="B252" s="39"/>
      <c r="C252" s="218" t="s">
        <v>383</v>
      </c>
      <c r="D252" s="218" t="s">
        <v>139</v>
      </c>
      <c r="E252" s="219" t="s">
        <v>384</v>
      </c>
      <c r="F252" s="220" t="s">
        <v>385</v>
      </c>
      <c r="G252" s="221" t="s">
        <v>142</v>
      </c>
      <c r="H252" s="222">
        <v>3</v>
      </c>
      <c r="I252" s="223"/>
      <c r="J252" s="222">
        <f>ROUND(I252*H252,2)</f>
        <v>0</v>
      </c>
      <c r="K252" s="220" t="s">
        <v>1</v>
      </c>
      <c r="L252" s="44"/>
      <c r="M252" s="224" t="s">
        <v>1</v>
      </c>
      <c r="N252" s="225" t="s">
        <v>44</v>
      </c>
      <c r="O252" s="91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8" t="s">
        <v>164</v>
      </c>
      <c r="AT252" s="228" t="s">
        <v>139</v>
      </c>
      <c r="AU252" s="228" t="s">
        <v>145</v>
      </c>
      <c r="AY252" s="17" t="s">
        <v>136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7" t="s">
        <v>145</v>
      </c>
      <c r="BK252" s="229">
        <f>ROUND(I252*H252,2)</f>
        <v>0</v>
      </c>
      <c r="BL252" s="17" t="s">
        <v>164</v>
      </c>
      <c r="BM252" s="228" t="s">
        <v>386</v>
      </c>
    </row>
    <row r="253" s="12" customFormat="1" ht="22.8" customHeight="1">
      <c r="A253" s="12"/>
      <c r="B253" s="202"/>
      <c r="C253" s="203"/>
      <c r="D253" s="204" t="s">
        <v>77</v>
      </c>
      <c r="E253" s="216" t="s">
        <v>387</v>
      </c>
      <c r="F253" s="216" t="s">
        <v>388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SUM(P254:P261)</f>
        <v>0</v>
      </c>
      <c r="Q253" s="210"/>
      <c r="R253" s="211">
        <f>SUM(R254:R261)</f>
        <v>0</v>
      </c>
      <c r="S253" s="210"/>
      <c r="T253" s="212">
        <f>SUM(T254:T261)</f>
        <v>0.417238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145</v>
      </c>
      <c r="AT253" s="214" t="s">
        <v>77</v>
      </c>
      <c r="AU253" s="214" t="s">
        <v>20</v>
      </c>
      <c r="AY253" s="213" t="s">
        <v>136</v>
      </c>
      <c r="BK253" s="215">
        <f>SUM(BK254:BK261)</f>
        <v>0</v>
      </c>
    </row>
    <row r="254" s="2" customFormat="1" ht="24.15" customHeight="1">
      <c r="A254" s="38"/>
      <c r="B254" s="39"/>
      <c r="C254" s="218" t="s">
        <v>389</v>
      </c>
      <c r="D254" s="218" t="s">
        <v>139</v>
      </c>
      <c r="E254" s="219" t="s">
        <v>390</v>
      </c>
      <c r="F254" s="220" t="s">
        <v>391</v>
      </c>
      <c r="G254" s="221" t="s">
        <v>159</v>
      </c>
      <c r="H254" s="222">
        <v>4.7000000000000002</v>
      </c>
      <c r="I254" s="223"/>
      <c r="J254" s="222">
        <f>ROUND(I254*H254,2)</f>
        <v>0</v>
      </c>
      <c r="K254" s="220" t="s">
        <v>143</v>
      </c>
      <c r="L254" s="44"/>
      <c r="M254" s="224" t="s">
        <v>1</v>
      </c>
      <c r="N254" s="225" t="s">
        <v>44</v>
      </c>
      <c r="O254" s="91"/>
      <c r="P254" s="226">
        <f>O254*H254</f>
        <v>0</v>
      </c>
      <c r="Q254" s="226">
        <v>0</v>
      </c>
      <c r="R254" s="226">
        <f>Q254*H254</f>
        <v>0</v>
      </c>
      <c r="S254" s="226">
        <v>0.01174</v>
      </c>
      <c r="T254" s="227">
        <f>S254*H254</f>
        <v>0.055178000000000005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164</v>
      </c>
      <c r="AT254" s="228" t="s">
        <v>139</v>
      </c>
      <c r="AU254" s="228" t="s">
        <v>145</v>
      </c>
      <c r="AY254" s="17" t="s">
        <v>136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145</v>
      </c>
      <c r="BK254" s="229">
        <f>ROUND(I254*H254,2)</f>
        <v>0</v>
      </c>
      <c r="BL254" s="17" t="s">
        <v>164</v>
      </c>
      <c r="BM254" s="228" t="s">
        <v>392</v>
      </c>
    </row>
    <row r="255" s="14" customFormat="1">
      <c r="A255" s="14"/>
      <c r="B255" s="241"/>
      <c r="C255" s="242"/>
      <c r="D255" s="232" t="s">
        <v>147</v>
      </c>
      <c r="E255" s="243" t="s">
        <v>1</v>
      </c>
      <c r="F255" s="244" t="s">
        <v>393</v>
      </c>
      <c r="G255" s="242"/>
      <c r="H255" s="245">
        <v>4.7000000000000002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147</v>
      </c>
      <c r="AU255" s="251" t="s">
        <v>145</v>
      </c>
      <c r="AV255" s="14" t="s">
        <v>145</v>
      </c>
      <c r="AW255" s="14" t="s">
        <v>34</v>
      </c>
      <c r="AX255" s="14" t="s">
        <v>20</v>
      </c>
      <c r="AY255" s="251" t="s">
        <v>136</v>
      </c>
    </row>
    <row r="256" s="2" customFormat="1" ht="24.15" customHeight="1">
      <c r="A256" s="38"/>
      <c r="B256" s="39"/>
      <c r="C256" s="218" t="s">
        <v>394</v>
      </c>
      <c r="D256" s="218" t="s">
        <v>139</v>
      </c>
      <c r="E256" s="219" t="s">
        <v>395</v>
      </c>
      <c r="F256" s="220" t="s">
        <v>396</v>
      </c>
      <c r="G256" s="221" t="s">
        <v>142</v>
      </c>
      <c r="H256" s="222">
        <v>4</v>
      </c>
      <c r="I256" s="223"/>
      <c r="J256" s="222">
        <f>ROUND(I256*H256,2)</f>
        <v>0</v>
      </c>
      <c r="K256" s="220" t="s">
        <v>143</v>
      </c>
      <c r="L256" s="44"/>
      <c r="M256" s="224" t="s">
        <v>1</v>
      </c>
      <c r="N256" s="225" t="s">
        <v>44</v>
      </c>
      <c r="O256" s="91"/>
      <c r="P256" s="226">
        <f>O256*H256</f>
        <v>0</v>
      </c>
      <c r="Q256" s="226">
        <v>0</v>
      </c>
      <c r="R256" s="226">
        <f>Q256*H256</f>
        <v>0</v>
      </c>
      <c r="S256" s="226">
        <v>0.083169999999999994</v>
      </c>
      <c r="T256" s="227">
        <f>S256*H256</f>
        <v>0.33267999999999998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164</v>
      </c>
      <c r="AT256" s="228" t="s">
        <v>139</v>
      </c>
      <c r="AU256" s="228" t="s">
        <v>145</v>
      </c>
      <c r="AY256" s="17" t="s">
        <v>136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145</v>
      </c>
      <c r="BK256" s="229">
        <f>ROUND(I256*H256,2)</f>
        <v>0</v>
      </c>
      <c r="BL256" s="17" t="s">
        <v>164</v>
      </c>
      <c r="BM256" s="228" t="s">
        <v>397</v>
      </c>
    </row>
    <row r="257" s="14" customFormat="1">
      <c r="A257" s="14"/>
      <c r="B257" s="241"/>
      <c r="C257" s="242"/>
      <c r="D257" s="232" t="s">
        <v>147</v>
      </c>
      <c r="E257" s="243" t="s">
        <v>1</v>
      </c>
      <c r="F257" s="244" t="s">
        <v>398</v>
      </c>
      <c r="G257" s="242"/>
      <c r="H257" s="245">
        <v>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147</v>
      </c>
      <c r="AU257" s="251" t="s">
        <v>145</v>
      </c>
      <c r="AV257" s="14" t="s">
        <v>145</v>
      </c>
      <c r="AW257" s="14" t="s">
        <v>34</v>
      </c>
      <c r="AX257" s="14" t="s">
        <v>20</v>
      </c>
      <c r="AY257" s="251" t="s">
        <v>136</v>
      </c>
    </row>
    <row r="258" s="2" customFormat="1" ht="16.5" customHeight="1">
      <c r="A258" s="38"/>
      <c r="B258" s="39"/>
      <c r="C258" s="218" t="s">
        <v>399</v>
      </c>
      <c r="D258" s="218" t="s">
        <v>139</v>
      </c>
      <c r="E258" s="219" t="s">
        <v>400</v>
      </c>
      <c r="F258" s="220" t="s">
        <v>401</v>
      </c>
      <c r="G258" s="221" t="s">
        <v>142</v>
      </c>
      <c r="H258" s="222">
        <v>4</v>
      </c>
      <c r="I258" s="223"/>
      <c r="J258" s="222">
        <f>ROUND(I258*H258,2)</f>
        <v>0</v>
      </c>
      <c r="K258" s="220" t="s">
        <v>143</v>
      </c>
      <c r="L258" s="44"/>
      <c r="M258" s="224" t="s">
        <v>1</v>
      </c>
      <c r="N258" s="225" t="s">
        <v>44</v>
      </c>
      <c r="O258" s="91"/>
      <c r="P258" s="226">
        <f>O258*H258</f>
        <v>0</v>
      </c>
      <c r="Q258" s="226">
        <v>0</v>
      </c>
      <c r="R258" s="226">
        <f>Q258*H258</f>
        <v>0</v>
      </c>
      <c r="S258" s="226">
        <v>0.0040000000000000001</v>
      </c>
      <c r="T258" s="227">
        <f>S258*H258</f>
        <v>0.016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8" t="s">
        <v>164</v>
      </c>
      <c r="AT258" s="228" t="s">
        <v>139</v>
      </c>
      <c r="AU258" s="228" t="s">
        <v>145</v>
      </c>
      <c r="AY258" s="17" t="s">
        <v>136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7" t="s">
        <v>145</v>
      </c>
      <c r="BK258" s="229">
        <f>ROUND(I258*H258,2)</f>
        <v>0</v>
      </c>
      <c r="BL258" s="17" t="s">
        <v>164</v>
      </c>
      <c r="BM258" s="228" t="s">
        <v>402</v>
      </c>
    </row>
    <row r="259" s="2" customFormat="1" ht="16.5" customHeight="1">
      <c r="A259" s="38"/>
      <c r="B259" s="39"/>
      <c r="C259" s="218" t="s">
        <v>403</v>
      </c>
      <c r="D259" s="218" t="s">
        <v>139</v>
      </c>
      <c r="E259" s="219" t="s">
        <v>404</v>
      </c>
      <c r="F259" s="220" t="s">
        <v>405</v>
      </c>
      <c r="G259" s="221" t="s">
        <v>159</v>
      </c>
      <c r="H259" s="222">
        <v>6</v>
      </c>
      <c r="I259" s="223"/>
      <c r="J259" s="222">
        <f>ROUND(I259*H259,2)</f>
        <v>0</v>
      </c>
      <c r="K259" s="220" t="s">
        <v>143</v>
      </c>
      <c r="L259" s="44"/>
      <c r="M259" s="224" t="s">
        <v>1</v>
      </c>
      <c r="N259" s="225" t="s">
        <v>44</v>
      </c>
      <c r="O259" s="91"/>
      <c r="P259" s="226">
        <f>O259*H259</f>
        <v>0</v>
      </c>
      <c r="Q259" s="226">
        <v>0</v>
      </c>
      <c r="R259" s="226">
        <f>Q259*H259</f>
        <v>0</v>
      </c>
      <c r="S259" s="226">
        <v>0.0022300000000000002</v>
      </c>
      <c r="T259" s="227">
        <f>S259*H259</f>
        <v>0.013380000000000001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164</v>
      </c>
      <c r="AT259" s="228" t="s">
        <v>139</v>
      </c>
      <c r="AU259" s="228" t="s">
        <v>145</v>
      </c>
      <c r="AY259" s="17" t="s">
        <v>136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145</v>
      </c>
      <c r="BK259" s="229">
        <f>ROUND(I259*H259,2)</f>
        <v>0</v>
      </c>
      <c r="BL259" s="17" t="s">
        <v>164</v>
      </c>
      <c r="BM259" s="228" t="s">
        <v>406</v>
      </c>
    </row>
    <row r="260" s="13" customFormat="1">
      <c r="A260" s="13"/>
      <c r="B260" s="230"/>
      <c r="C260" s="231"/>
      <c r="D260" s="232" t="s">
        <v>147</v>
      </c>
      <c r="E260" s="233" t="s">
        <v>1</v>
      </c>
      <c r="F260" s="234" t="s">
        <v>407</v>
      </c>
      <c r="G260" s="231"/>
      <c r="H260" s="233" t="s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147</v>
      </c>
      <c r="AU260" s="240" t="s">
        <v>145</v>
      </c>
      <c r="AV260" s="13" t="s">
        <v>20</v>
      </c>
      <c r="AW260" s="13" t="s">
        <v>34</v>
      </c>
      <c r="AX260" s="13" t="s">
        <v>78</v>
      </c>
      <c r="AY260" s="240" t="s">
        <v>136</v>
      </c>
    </row>
    <row r="261" s="14" customFormat="1">
      <c r="A261" s="14"/>
      <c r="B261" s="241"/>
      <c r="C261" s="242"/>
      <c r="D261" s="232" t="s">
        <v>147</v>
      </c>
      <c r="E261" s="243" t="s">
        <v>1</v>
      </c>
      <c r="F261" s="244" t="s">
        <v>408</v>
      </c>
      <c r="G261" s="242"/>
      <c r="H261" s="245">
        <v>6</v>
      </c>
      <c r="I261" s="246"/>
      <c r="J261" s="242"/>
      <c r="K261" s="242"/>
      <c r="L261" s="247"/>
      <c r="M261" s="276"/>
      <c r="N261" s="277"/>
      <c r="O261" s="277"/>
      <c r="P261" s="277"/>
      <c r="Q261" s="277"/>
      <c r="R261" s="277"/>
      <c r="S261" s="277"/>
      <c r="T261" s="27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147</v>
      </c>
      <c r="AU261" s="251" t="s">
        <v>145</v>
      </c>
      <c r="AV261" s="14" t="s">
        <v>145</v>
      </c>
      <c r="AW261" s="14" t="s">
        <v>34</v>
      </c>
      <c r="AX261" s="14" t="s">
        <v>20</v>
      </c>
      <c r="AY261" s="251" t="s">
        <v>136</v>
      </c>
    </row>
    <row r="262" s="2" customFormat="1" ht="6.96" customHeight="1">
      <c r="A262" s="38"/>
      <c r="B262" s="66"/>
      <c r="C262" s="67"/>
      <c r="D262" s="67"/>
      <c r="E262" s="67"/>
      <c r="F262" s="67"/>
      <c r="G262" s="67"/>
      <c r="H262" s="67"/>
      <c r="I262" s="67"/>
      <c r="J262" s="67"/>
      <c r="K262" s="67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fgXVRiTn693zIdkCtgfqTcykKbLJbh7XY3SEccSsFFDICU8lPeHvQo0+xXV1BBhHlqG81jwgp2REuCj1FOu8SA==" hashValue="sXIvZRNqAdFSJgARTaNyMljuMQevYRNJEBtJ3ftLeAkpRmyBbndxhBMLMLxAaG+J+PKqKAEMDLIkjONGqYUQNw==" algorithmName="SHA-512" password="CC35"/>
  <autoFilter ref="C132:K26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20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Ostrov, vzorová oprava 3ks balkonů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29. 3. 2023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27</v>
      </c>
      <c r="E14" s="38"/>
      <c r="F14" s="38"/>
      <c r="G14" s="38"/>
      <c r="H14" s="38"/>
      <c r="I14" s="140" t="s">
        <v>28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28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28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28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ROUND((SUM(BE132:BE228)),  2)</f>
        <v>0</v>
      </c>
      <c r="G33" s="38"/>
      <c r="H33" s="38"/>
      <c r="I33" s="155">
        <v>0.20999999999999999</v>
      </c>
      <c r="J33" s="154">
        <f>ROUND(((SUM(BE132:BE228))*I33),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ROUND((SUM(BF132:BF228)),  2)</f>
        <v>0</v>
      </c>
      <c r="G34" s="38"/>
      <c r="H34" s="38"/>
      <c r="I34" s="155">
        <v>0.14999999999999999</v>
      </c>
      <c r="J34" s="154">
        <f>ROUND(((SUM(BF132:BF228))*I34),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ROUND((SUM(BG132:BG228)),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ROUND((SUM(BH132:BH228)),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ROUND((SUM(BI132:BI228)),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Ostrov, vzorová oprava 3ks balkonů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S5769-3 - Oprava spodního balkonu na římse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29. 3. 2023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27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Ing.Vladislav Skoček, 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J153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J159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J163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J169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113</v>
      </c>
      <c r="E105" s="182"/>
      <c r="F105" s="182"/>
      <c r="G105" s="182"/>
      <c r="H105" s="182"/>
      <c r="I105" s="182"/>
      <c r="J105" s="183">
        <f>J171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114</v>
      </c>
      <c r="E106" s="188"/>
      <c r="F106" s="188"/>
      <c r="G106" s="188"/>
      <c r="H106" s="188"/>
      <c r="I106" s="188"/>
      <c r="J106" s="189">
        <f>J172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115</v>
      </c>
      <c r="E107" s="188"/>
      <c r="F107" s="188"/>
      <c r="G107" s="188"/>
      <c r="H107" s="188"/>
      <c r="I107" s="188"/>
      <c r="J107" s="189">
        <f>J180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116</v>
      </c>
      <c r="E108" s="188"/>
      <c r="F108" s="188"/>
      <c r="G108" s="188"/>
      <c r="H108" s="188"/>
      <c r="I108" s="188"/>
      <c r="J108" s="189">
        <f>J186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117</v>
      </c>
      <c r="E109" s="188"/>
      <c r="F109" s="188"/>
      <c r="G109" s="188"/>
      <c r="H109" s="188"/>
      <c r="I109" s="188"/>
      <c r="J109" s="189">
        <f>J190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118</v>
      </c>
      <c r="E110" s="188"/>
      <c r="F110" s="188"/>
      <c r="G110" s="188"/>
      <c r="H110" s="188"/>
      <c r="I110" s="188"/>
      <c r="J110" s="189">
        <f>J211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119</v>
      </c>
      <c r="E111" s="188"/>
      <c r="F111" s="188"/>
      <c r="G111" s="188"/>
      <c r="H111" s="188"/>
      <c r="I111" s="188"/>
      <c r="J111" s="189">
        <f>J218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120</v>
      </c>
      <c r="E112" s="188"/>
      <c r="F112" s="188"/>
      <c r="G112" s="188"/>
      <c r="H112" s="188"/>
      <c r="I112" s="188"/>
      <c r="J112" s="189">
        <f>J220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4" t="str">
        <f>E7</f>
        <v>Ostrov, vzorová oprava 3ks balkonů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S5769-3 - Oprava spodního balkonu na římse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21</v>
      </c>
      <c r="D126" s="40"/>
      <c r="E126" s="40"/>
      <c r="F126" s="27" t="str">
        <f>F12</f>
        <v xml:space="preserve"> </v>
      </c>
      <c r="G126" s="40"/>
      <c r="H126" s="40"/>
      <c r="I126" s="32" t="s">
        <v>23</v>
      </c>
      <c r="J126" s="79" t="str">
        <f>IF(J12="","",J12)</f>
        <v>29. 3. 2023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27</v>
      </c>
      <c r="D128" s="40"/>
      <c r="E128" s="40"/>
      <c r="F128" s="27" t="str">
        <f>E15</f>
        <v xml:space="preserve"> </v>
      </c>
      <c r="G128" s="40"/>
      <c r="H128" s="40"/>
      <c r="I128" s="32" t="s">
        <v>32</v>
      </c>
      <c r="J128" s="36" t="str">
        <f>E21</f>
        <v>Ing.Vladislav Skoček, Ostrov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30</v>
      </c>
      <c r="D129" s="40"/>
      <c r="E129" s="40"/>
      <c r="F129" s="27" t="str">
        <f>IF(E18="","",E18)</f>
        <v>Vyplň údaj</v>
      </c>
      <c r="G129" s="40"/>
      <c r="H129" s="40"/>
      <c r="I129" s="32" t="s">
        <v>35</v>
      </c>
      <c r="J129" s="36" t="str">
        <f>E24</f>
        <v>Neubauerová Soňa, SK-Projekt Ostrov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122</v>
      </c>
      <c r="D131" s="194" t="s">
        <v>63</v>
      </c>
      <c r="E131" s="194" t="s">
        <v>59</v>
      </c>
      <c r="F131" s="194" t="s">
        <v>60</v>
      </c>
      <c r="G131" s="194" t="s">
        <v>123</v>
      </c>
      <c r="H131" s="194" t="s">
        <v>124</v>
      </c>
      <c r="I131" s="194" t="s">
        <v>125</v>
      </c>
      <c r="J131" s="194" t="s">
        <v>101</v>
      </c>
      <c r="K131" s="195" t="s">
        <v>126</v>
      </c>
      <c r="L131" s="196"/>
      <c r="M131" s="100" t="s">
        <v>1</v>
      </c>
      <c r="N131" s="101" t="s">
        <v>42</v>
      </c>
      <c r="O131" s="101" t="s">
        <v>127</v>
      </c>
      <c r="P131" s="101" t="s">
        <v>128</v>
      </c>
      <c r="Q131" s="101" t="s">
        <v>129</v>
      </c>
      <c r="R131" s="101" t="s">
        <v>130</v>
      </c>
      <c r="S131" s="101" t="s">
        <v>131</v>
      </c>
      <c r="T131" s="102" t="s">
        <v>132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133</v>
      </c>
      <c r="D132" s="40"/>
      <c r="E132" s="40"/>
      <c r="F132" s="40"/>
      <c r="G132" s="40"/>
      <c r="H132" s="40"/>
      <c r="I132" s="40"/>
      <c r="J132" s="197">
        <f>BK132</f>
        <v>0</v>
      </c>
      <c r="K132" s="40"/>
      <c r="L132" s="44"/>
      <c r="M132" s="103"/>
      <c r="N132" s="198"/>
      <c r="O132" s="104"/>
      <c r="P132" s="199">
        <f>P133+P171</f>
        <v>0</v>
      </c>
      <c r="Q132" s="104"/>
      <c r="R132" s="199">
        <f>R133+R171</f>
        <v>0.35110859999999999</v>
      </c>
      <c r="S132" s="104"/>
      <c r="T132" s="200">
        <f>T133+T171</f>
        <v>1.0172380000000001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77</v>
      </c>
      <c r="AU132" s="17" t="s">
        <v>103</v>
      </c>
      <c r="BK132" s="201">
        <f>BK133+BK171</f>
        <v>0</v>
      </c>
    </row>
    <row r="133" s="12" customFormat="1" ht="25.92" customHeight="1">
      <c r="A133" s="12"/>
      <c r="B133" s="202"/>
      <c r="C133" s="203"/>
      <c r="D133" s="204" t="s">
        <v>77</v>
      </c>
      <c r="E133" s="205" t="s">
        <v>134</v>
      </c>
      <c r="F133" s="205" t="s">
        <v>135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P134+P138+P151+P153+P159+P163+P169</f>
        <v>0</v>
      </c>
      <c r="Q133" s="210"/>
      <c r="R133" s="211">
        <f>R134+R138+R151+R153+R159+R163+R169</f>
        <v>0.19270770000000001</v>
      </c>
      <c r="S133" s="210"/>
      <c r="T133" s="212">
        <f>T134+T138+T151+T153+T159+T163+T169</f>
        <v>0.60000000000000009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20</v>
      </c>
      <c r="AT133" s="214" t="s">
        <v>77</v>
      </c>
      <c r="AU133" s="214" t="s">
        <v>78</v>
      </c>
      <c r="AY133" s="213" t="s">
        <v>136</v>
      </c>
      <c r="BK133" s="215">
        <f>BK134+BK138+BK151+BK153+BK159+BK163+BK169</f>
        <v>0</v>
      </c>
    </row>
    <row r="134" s="12" customFormat="1" ht="22.8" customHeight="1">
      <c r="A134" s="12"/>
      <c r="B134" s="202"/>
      <c r="C134" s="203"/>
      <c r="D134" s="204" t="s">
        <v>77</v>
      </c>
      <c r="E134" s="216" t="s">
        <v>137</v>
      </c>
      <c r="F134" s="216" t="s">
        <v>138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0.020284699999999999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20</v>
      </c>
      <c r="AT134" s="214" t="s">
        <v>77</v>
      </c>
      <c r="AU134" s="214" t="s">
        <v>20</v>
      </c>
      <c r="AY134" s="213" t="s">
        <v>136</v>
      </c>
      <c r="BK134" s="215">
        <f>SUM(BK135:BK137)</f>
        <v>0</v>
      </c>
    </row>
    <row r="135" s="2" customFormat="1" ht="21.75" customHeight="1">
      <c r="A135" s="38"/>
      <c r="B135" s="39"/>
      <c r="C135" s="218" t="s">
        <v>20</v>
      </c>
      <c r="D135" s="218" t="s">
        <v>139</v>
      </c>
      <c r="E135" s="219" t="s">
        <v>140</v>
      </c>
      <c r="F135" s="220" t="s">
        <v>141</v>
      </c>
      <c r="G135" s="221" t="s">
        <v>142</v>
      </c>
      <c r="H135" s="222">
        <v>0.70999999999999996</v>
      </c>
      <c r="I135" s="223"/>
      <c r="J135" s="222">
        <f>ROUND(I135*H135,2)</f>
        <v>0</v>
      </c>
      <c r="K135" s="220" t="s">
        <v>143</v>
      </c>
      <c r="L135" s="44"/>
      <c r="M135" s="224" t="s">
        <v>1</v>
      </c>
      <c r="N135" s="225" t="s">
        <v>44</v>
      </c>
      <c r="O135" s="91"/>
      <c r="P135" s="226">
        <f>O135*H135</f>
        <v>0</v>
      </c>
      <c r="Q135" s="226">
        <v>0.028570000000000002</v>
      </c>
      <c r="R135" s="226">
        <f>Q135*H135</f>
        <v>0.020284699999999999</v>
      </c>
      <c r="S135" s="226">
        <v>0</v>
      </c>
      <c r="T135" s="22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144</v>
      </c>
      <c r="AT135" s="228" t="s">
        <v>139</v>
      </c>
      <c r="AU135" s="228" t="s">
        <v>145</v>
      </c>
      <c r="AY135" s="17" t="s">
        <v>136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145</v>
      </c>
      <c r="BK135" s="229">
        <f>ROUND(I135*H135,2)</f>
        <v>0</v>
      </c>
      <c r="BL135" s="17" t="s">
        <v>144</v>
      </c>
      <c r="BM135" s="228" t="s">
        <v>146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148</v>
      </c>
      <c r="G136" s="231"/>
      <c r="H136" s="233" t="s">
        <v>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147</v>
      </c>
      <c r="AU136" s="240" t="s">
        <v>145</v>
      </c>
      <c r="AV136" s="13" t="s">
        <v>20</v>
      </c>
      <c r="AW136" s="13" t="s">
        <v>34</v>
      </c>
      <c r="AX136" s="13" t="s">
        <v>78</v>
      </c>
      <c r="AY136" s="240" t="s">
        <v>136</v>
      </c>
    </row>
    <row r="137" s="14" customFormat="1">
      <c r="A137" s="14"/>
      <c r="B137" s="241"/>
      <c r="C137" s="242"/>
      <c r="D137" s="232" t="s">
        <v>147</v>
      </c>
      <c r="E137" s="243" t="s">
        <v>1</v>
      </c>
      <c r="F137" s="244" t="s">
        <v>149</v>
      </c>
      <c r="G137" s="242"/>
      <c r="H137" s="245">
        <v>0.70999999999999996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147</v>
      </c>
      <c r="AU137" s="251" t="s">
        <v>145</v>
      </c>
      <c r="AV137" s="14" t="s">
        <v>145</v>
      </c>
      <c r="AW137" s="14" t="s">
        <v>34</v>
      </c>
      <c r="AX137" s="14" t="s">
        <v>20</v>
      </c>
      <c r="AY137" s="251" t="s">
        <v>136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150</v>
      </c>
      <c r="F138" s="216" t="s">
        <v>151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SUM(P139:P150)</f>
        <v>0</v>
      </c>
      <c r="Q138" s="210"/>
      <c r="R138" s="211">
        <f>SUM(R139:R150)</f>
        <v>0.17242300000000002</v>
      </c>
      <c r="S138" s="210"/>
      <c r="T138" s="212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20</v>
      </c>
      <c r="AT138" s="214" t="s">
        <v>77</v>
      </c>
      <c r="AU138" s="214" t="s">
        <v>20</v>
      </c>
      <c r="AY138" s="213" t="s">
        <v>136</v>
      </c>
      <c r="BK138" s="215">
        <f>SUM(BK139:BK150)</f>
        <v>0</v>
      </c>
    </row>
    <row r="139" s="2" customFormat="1" ht="24.15" customHeight="1">
      <c r="A139" s="38"/>
      <c r="B139" s="39"/>
      <c r="C139" s="218" t="s">
        <v>145</v>
      </c>
      <c r="D139" s="218" t="s">
        <v>139</v>
      </c>
      <c r="E139" s="219" t="s">
        <v>152</v>
      </c>
      <c r="F139" s="220" t="s">
        <v>153</v>
      </c>
      <c r="G139" s="221" t="s">
        <v>142</v>
      </c>
      <c r="H139" s="222">
        <v>7.4000000000000004</v>
      </c>
      <c r="I139" s="223"/>
      <c r="J139" s="222">
        <f>ROUND(I139*H139,2)</f>
        <v>0</v>
      </c>
      <c r="K139" s="220" t="s">
        <v>143</v>
      </c>
      <c r="L139" s="44"/>
      <c r="M139" s="224" t="s">
        <v>1</v>
      </c>
      <c r="N139" s="225" t="s">
        <v>44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144</v>
      </c>
      <c r="AT139" s="228" t="s">
        <v>139</v>
      </c>
      <c r="AU139" s="228" t="s">
        <v>145</v>
      </c>
      <c r="AY139" s="17" t="s">
        <v>136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145</v>
      </c>
      <c r="BK139" s="229">
        <f>ROUND(I139*H139,2)</f>
        <v>0</v>
      </c>
      <c r="BL139" s="17" t="s">
        <v>144</v>
      </c>
      <c r="BM139" s="228" t="s">
        <v>154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425</v>
      </c>
      <c r="G140" s="231"/>
      <c r="H140" s="233" t="s">
        <v>1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147</v>
      </c>
      <c r="AU140" s="240" t="s">
        <v>145</v>
      </c>
      <c r="AV140" s="13" t="s">
        <v>20</v>
      </c>
      <c r="AW140" s="13" t="s">
        <v>34</v>
      </c>
      <c r="AX140" s="13" t="s">
        <v>78</v>
      </c>
      <c r="AY140" s="240" t="s">
        <v>136</v>
      </c>
    </row>
    <row r="141" s="14" customFormat="1">
      <c r="A141" s="14"/>
      <c r="B141" s="241"/>
      <c r="C141" s="242"/>
      <c r="D141" s="232" t="s">
        <v>147</v>
      </c>
      <c r="E141" s="243" t="s">
        <v>1</v>
      </c>
      <c r="F141" s="244" t="s">
        <v>156</v>
      </c>
      <c r="G141" s="242"/>
      <c r="H141" s="245">
        <v>7.4000000000000004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147</v>
      </c>
      <c r="AU141" s="251" t="s">
        <v>145</v>
      </c>
      <c r="AV141" s="14" t="s">
        <v>145</v>
      </c>
      <c r="AW141" s="14" t="s">
        <v>34</v>
      </c>
      <c r="AX141" s="14" t="s">
        <v>20</v>
      </c>
      <c r="AY141" s="251" t="s">
        <v>136</v>
      </c>
    </row>
    <row r="142" s="2" customFormat="1" ht="16.5" customHeight="1">
      <c r="A142" s="38"/>
      <c r="B142" s="39"/>
      <c r="C142" s="218" t="s">
        <v>137</v>
      </c>
      <c r="D142" s="218" t="s">
        <v>139</v>
      </c>
      <c r="E142" s="219" t="s">
        <v>157</v>
      </c>
      <c r="F142" s="220" t="s">
        <v>158</v>
      </c>
      <c r="G142" s="221" t="s">
        <v>159</v>
      </c>
      <c r="H142" s="222">
        <v>10.699999999999999</v>
      </c>
      <c r="I142" s="223"/>
      <c r="J142" s="222">
        <f>ROUND(I142*H142,2)</f>
        <v>0</v>
      </c>
      <c r="K142" s="220" t="s">
        <v>143</v>
      </c>
      <c r="L142" s="44"/>
      <c r="M142" s="224" t="s">
        <v>1</v>
      </c>
      <c r="N142" s="225" t="s">
        <v>44</v>
      </c>
      <c r="O142" s="91"/>
      <c r="P142" s="226">
        <f>O142*H142</f>
        <v>0</v>
      </c>
      <c r="Q142" s="226">
        <v>0.00029</v>
      </c>
      <c r="R142" s="226">
        <f>Q142*H142</f>
        <v>0.0031029999999999999</v>
      </c>
      <c r="S142" s="226">
        <v>0</v>
      </c>
      <c r="T142" s="22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144</v>
      </c>
      <c r="AT142" s="228" t="s">
        <v>139</v>
      </c>
      <c r="AU142" s="228" t="s">
        <v>145</v>
      </c>
      <c r="AY142" s="17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145</v>
      </c>
      <c r="BK142" s="229">
        <f>ROUND(I142*H142,2)</f>
        <v>0</v>
      </c>
      <c r="BL142" s="17" t="s">
        <v>144</v>
      </c>
      <c r="BM142" s="228" t="s">
        <v>160</v>
      </c>
    </row>
    <row r="143" s="14" customFormat="1">
      <c r="A143" s="14"/>
      <c r="B143" s="241"/>
      <c r="C143" s="242"/>
      <c r="D143" s="232" t="s">
        <v>147</v>
      </c>
      <c r="E143" s="243" t="s">
        <v>1</v>
      </c>
      <c r="F143" s="244" t="s">
        <v>161</v>
      </c>
      <c r="G143" s="242"/>
      <c r="H143" s="245">
        <v>10.699999999999999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147</v>
      </c>
      <c r="AU143" s="251" t="s">
        <v>145</v>
      </c>
      <c r="AV143" s="14" t="s">
        <v>145</v>
      </c>
      <c r="AW143" s="14" t="s">
        <v>34</v>
      </c>
      <c r="AX143" s="14" t="s">
        <v>20</v>
      </c>
      <c r="AY143" s="251" t="s">
        <v>136</v>
      </c>
    </row>
    <row r="144" s="2" customFormat="1" ht="24.15" customHeight="1">
      <c r="A144" s="38"/>
      <c r="B144" s="39"/>
      <c r="C144" s="218" t="s">
        <v>144</v>
      </c>
      <c r="D144" s="218" t="s">
        <v>139</v>
      </c>
      <c r="E144" s="219" t="s">
        <v>162</v>
      </c>
      <c r="F144" s="220" t="s">
        <v>163</v>
      </c>
      <c r="G144" s="221" t="s">
        <v>159</v>
      </c>
      <c r="H144" s="222">
        <v>4</v>
      </c>
      <c r="I144" s="223"/>
      <c r="J144" s="222">
        <f>ROUND(I144*H144,2)</f>
        <v>0</v>
      </c>
      <c r="K144" s="220" t="s">
        <v>143</v>
      </c>
      <c r="L144" s="44"/>
      <c r="M144" s="224" t="s">
        <v>1</v>
      </c>
      <c r="N144" s="225" t="s">
        <v>44</v>
      </c>
      <c r="O144" s="91"/>
      <c r="P144" s="226">
        <f>O144*H144</f>
        <v>0</v>
      </c>
      <c r="Q144" s="226">
        <v>0.00033</v>
      </c>
      <c r="R144" s="226">
        <f>Q144*H144</f>
        <v>0.00132</v>
      </c>
      <c r="S144" s="226">
        <v>0</v>
      </c>
      <c r="T144" s="22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164</v>
      </c>
      <c r="AT144" s="228" t="s">
        <v>139</v>
      </c>
      <c r="AU144" s="228" t="s">
        <v>145</v>
      </c>
      <c r="AY144" s="17" t="s">
        <v>136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145</v>
      </c>
      <c r="BK144" s="229">
        <f>ROUND(I144*H144,2)</f>
        <v>0</v>
      </c>
      <c r="BL144" s="17" t="s">
        <v>164</v>
      </c>
      <c r="BM144" s="228" t="s">
        <v>165</v>
      </c>
    </row>
    <row r="145" s="14" customFormat="1">
      <c r="A145" s="14"/>
      <c r="B145" s="241"/>
      <c r="C145" s="242"/>
      <c r="D145" s="232" t="s">
        <v>147</v>
      </c>
      <c r="E145" s="243" t="s">
        <v>1</v>
      </c>
      <c r="F145" s="244" t="s">
        <v>166</v>
      </c>
      <c r="G145" s="242"/>
      <c r="H145" s="245">
        <v>4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147</v>
      </c>
      <c r="AU145" s="251" t="s">
        <v>145</v>
      </c>
      <c r="AV145" s="14" t="s">
        <v>145</v>
      </c>
      <c r="AW145" s="14" t="s">
        <v>34</v>
      </c>
      <c r="AX145" s="14" t="s">
        <v>20</v>
      </c>
      <c r="AY145" s="251" t="s">
        <v>136</v>
      </c>
    </row>
    <row r="146" s="2" customFormat="1" ht="16.5" customHeight="1">
      <c r="A146" s="38"/>
      <c r="B146" s="39"/>
      <c r="C146" s="218" t="s">
        <v>167</v>
      </c>
      <c r="D146" s="218" t="s">
        <v>139</v>
      </c>
      <c r="E146" s="219" t="s">
        <v>194</v>
      </c>
      <c r="F146" s="220" t="s">
        <v>195</v>
      </c>
      <c r="G146" s="221" t="s">
        <v>196</v>
      </c>
      <c r="H146" s="222">
        <v>1</v>
      </c>
      <c r="I146" s="223"/>
      <c r="J146" s="222">
        <f>ROUND(I146*H146,2)</f>
        <v>0</v>
      </c>
      <c r="K146" s="220" t="s">
        <v>1</v>
      </c>
      <c r="L146" s="44"/>
      <c r="M146" s="224" t="s">
        <v>1</v>
      </c>
      <c r="N146" s="225" t="s">
        <v>44</v>
      </c>
      <c r="O146" s="91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8" t="s">
        <v>144</v>
      </c>
      <c r="AT146" s="228" t="s">
        <v>139</v>
      </c>
      <c r="AU146" s="228" t="s">
        <v>145</v>
      </c>
      <c r="AY146" s="17" t="s">
        <v>136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145</v>
      </c>
      <c r="BK146" s="229">
        <f>ROUND(I146*H146,2)</f>
        <v>0</v>
      </c>
      <c r="BL146" s="17" t="s">
        <v>144</v>
      </c>
      <c r="BM146" s="228" t="s">
        <v>197</v>
      </c>
    </row>
    <row r="147" s="2" customFormat="1" ht="21.75" customHeight="1">
      <c r="A147" s="38"/>
      <c r="B147" s="39"/>
      <c r="C147" s="218" t="s">
        <v>150</v>
      </c>
      <c r="D147" s="218" t="s">
        <v>139</v>
      </c>
      <c r="E147" s="219" t="s">
        <v>199</v>
      </c>
      <c r="F147" s="220" t="s">
        <v>426</v>
      </c>
      <c r="G147" s="221" t="s">
        <v>142</v>
      </c>
      <c r="H147" s="222">
        <v>4.7999999999999998</v>
      </c>
      <c r="I147" s="223"/>
      <c r="J147" s="222">
        <f>ROUND(I147*H147,2)</f>
        <v>0</v>
      </c>
      <c r="K147" s="220" t="s">
        <v>1</v>
      </c>
      <c r="L147" s="44"/>
      <c r="M147" s="224" t="s">
        <v>1</v>
      </c>
      <c r="N147" s="225" t="s">
        <v>44</v>
      </c>
      <c r="O147" s="91"/>
      <c r="P147" s="226">
        <f>O147*H147</f>
        <v>0</v>
      </c>
      <c r="Q147" s="226">
        <v>0.035000000000000003</v>
      </c>
      <c r="R147" s="226">
        <f>Q147*H147</f>
        <v>0.16800000000000001</v>
      </c>
      <c r="S147" s="226">
        <v>0</v>
      </c>
      <c r="T147" s="22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144</v>
      </c>
      <c r="AT147" s="228" t="s">
        <v>139</v>
      </c>
      <c r="AU147" s="228" t="s">
        <v>145</v>
      </c>
      <c r="AY147" s="17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145</v>
      </c>
      <c r="BK147" s="229">
        <f>ROUND(I147*H147,2)</f>
        <v>0</v>
      </c>
      <c r="BL147" s="17" t="s">
        <v>144</v>
      </c>
      <c r="BM147" s="228" t="s">
        <v>201</v>
      </c>
    </row>
    <row r="148" s="2" customFormat="1">
      <c r="A148" s="38"/>
      <c r="B148" s="39"/>
      <c r="C148" s="40"/>
      <c r="D148" s="232" t="s">
        <v>176</v>
      </c>
      <c r="E148" s="40"/>
      <c r="F148" s="252" t="s">
        <v>202</v>
      </c>
      <c r="G148" s="40"/>
      <c r="H148" s="40"/>
      <c r="I148" s="253"/>
      <c r="J148" s="40"/>
      <c r="K148" s="40"/>
      <c r="L148" s="44"/>
      <c r="M148" s="254"/>
      <c r="N148" s="25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176</v>
      </c>
      <c r="AU148" s="17" t="s">
        <v>145</v>
      </c>
    </row>
    <row r="149" s="13" customFormat="1">
      <c r="A149" s="13"/>
      <c r="B149" s="230"/>
      <c r="C149" s="231"/>
      <c r="D149" s="232" t="s">
        <v>147</v>
      </c>
      <c r="E149" s="233" t="s">
        <v>1</v>
      </c>
      <c r="F149" s="234" t="s">
        <v>203</v>
      </c>
      <c r="G149" s="231"/>
      <c r="H149" s="233" t="s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147</v>
      </c>
      <c r="AU149" s="240" t="s">
        <v>145</v>
      </c>
      <c r="AV149" s="13" t="s">
        <v>20</v>
      </c>
      <c r="AW149" s="13" t="s">
        <v>34</v>
      </c>
      <c r="AX149" s="13" t="s">
        <v>78</v>
      </c>
      <c r="AY149" s="240" t="s">
        <v>136</v>
      </c>
    </row>
    <row r="150" s="14" customFormat="1">
      <c r="A150" s="14"/>
      <c r="B150" s="241"/>
      <c r="C150" s="242"/>
      <c r="D150" s="232" t="s">
        <v>147</v>
      </c>
      <c r="E150" s="243" t="s">
        <v>1</v>
      </c>
      <c r="F150" s="244" t="s">
        <v>204</v>
      </c>
      <c r="G150" s="242"/>
      <c r="H150" s="245">
        <v>4.7999999999999998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147</v>
      </c>
      <c r="AU150" s="251" t="s">
        <v>145</v>
      </c>
      <c r="AV150" s="14" t="s">
        <v>145</v>
      </c>
      <c r="AW150" s="14" t="s">
        <v>34</v>
      </c>
      <c r="AX150" s="14" t="s">
        <v>20</v>
      </c>
      <c r="AY150" s="251" t="s">
        <v>136</v>
      </c>
    </row>
    <row r="151" s="12" customFormat="1" ht="22.8" customHeight="1">
      <c r="A151" s="12"/>
      <c r="B151" s="202"/>
      <c r="C151" s="203"/>
      <c r="D151" s="204" t="s">
        <v>77</v>
      </c>
      <c r="E151" s="216" t="s">
        <v>205</v>
      </c>
      <c r="F151" s="216" t="s">
        <v>206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0</v>
      </c>
      <c r="S151" s="210"/>
      <c r="T151" s="21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20</v>
      </c>
      <c r="AT151" s="214" t="s">
        <v>77</v>
      </c>
      <c r="AU151" s="214" t="s">
        <v>20</v>
      </c>
      <c r="AY151" s="213" t="s">
        <v>136</v>
      </c>
      <c r="BK151" s="215">
        <f>BK152</f>
        <v>0</v>
      </c>
    </row>
    <row r="152" s="2" customFormat="1" ht="44.25" customHeight="1">
      <c r="A152" s="38"/>
      <c r="B152" s="39"/>
      <c r="C152" s="218" t="s">
        <v>178</v>
      </c>
      <c r="D152" s="218" t="s">
        <v>139</v>
      </c>
      <c r="E152" s="219" t="s">
        <v>208</v>
      </c>
      <c r="F152" s="220" t="s">
        <v>209</v>
      </c>
      <c r="G152" s="221" t="s">
        <v>210</v>
      </c>
      <c r="H152" s="222">
        <v>4</v>
      </c>
      <c r="I152" s="223"/>
      <c r="J152" s="222">
        <f>ROUND(I152*H152,2)</f>
        <v>0</v>
      </c>
      <c r="K152" s="220" t="s">
        <v>1</v>
      </c>
      <c r="L152" s="44"/>
      <c r="M152" s="224" t="s">
        <v>1</v>
      </c>
      <c r="N152" s="225" t="s">
        <v>44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144</v>
      </c>
      <c r="AT152" s="228" t="s">
        <v>139</v>
      </c>
      <c r="AU152" s="228" t="s">
        <v>145</v>
      </c>
      <c r="AY152" s="17" t="s">
        <v>136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145</v>
      </c>
      <c r="BK152" s="229">
        <f>ROUND(I152*H152,2)</f>
        <v>0</v>
      </c>
      <c r="BL152" s="17" t="s">
        <v>144</v>
      </c>
      <c r="BM152" s="228" t="s">
        <v>211</v>
      </c>
    </row>
    <row r="153" s="12" customFormat="1" ht="22.8" customHeight="1">
      <c r="A153" s="12"/>
      <c r="B153" s="202"/>
      <c r="C153" s="203"/>
      <c r="D153" s="204" t="s">
        <v>77</v>
      </c>
      <c r="E153" s="216" t="s">
        <v>212</v>
      </c>
      <c r="F153" s="216" t="s">
        <v>213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SUM(P154:P158)</f>
        <v>0</v>
      </c>
      <c r="Q153" s="210"/>
      <c r="R153" s="211">
        <f>SUM(R154:R158)</f>
        <v>0</v>
      </c>
      <c r="S153" s="210"/>
      <c r="T153" s="212">
        <f>SUM(T154:T158)</f>
        <v>0.60000000000000009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20</v>
      </c>
      <c r="AT153" s="214" t="s">
        <v>77</v>
      </c>
      <c r="AU153" s="214" t="s">
        <v>20</v>
      </c>
      <c r="AY153" s="213" t="s">
        <v>136</v>
      </c>
      <c r="BK153" s="215">
        <f>SUM(BK154:BK158)</f>
        <v>0</v>
      </c>
    </row>
    <row r="154" s="2" customFormat="1" ht="16.5" customHeight="1">
      <c r="A154" s="38"/>
      <c r="B154" s="39"/>
      <c r="C154" s="218" t="s">
        <v>182</v>
      </c>
      <c r="D154" s="218" t="s">
        <v>139</v>
      </c>
      <c r="E154" s="219" t="s">
        <v>215</v>
      </c>
      <c r="F154" s="220" t="s">
        <v>427</v>
      </c>
      <c r="G154" s="221" t="s">
        <v>210</v>
      </c>
      <c r="H154" s="222">
        <v>9</v>
      </c>
      <c r="I154" s="223"/>
      <c r="J154" s="222">
        <f>ROUND(I154*H154,2)</f>
        <v>0</v>
      </c>
      <c r="K154" s="220" t="s">
        <v>143</v>
      </c>
      <c r="L154" s="44"/>
      <c r="M154" s="224" t="s">
        <v>1</v>
      </c>
      <c r="N154" s="225" t="s">
        <v>44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0.0080000000000000002</v>
      </c>
      <c r="T154" s="227">
        <f>S154*H154</f>
        <v>0.072000000000000008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144</v>
      </c>
      <c r="AT154" s="228" t="s">
        <v>139</v>
      </c>
      <c r="AU154" s="228" t="s">
        <v>145</v>
      </c>
      <c r="AY154" s="17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145</v>
      </c>
      <c r="BK154" s="229">
        <f>ROUND(I154*H154,2)</f>
        <v>0</v>
      </c>
      <c r="BL154" s="17" t="s">
        <v>144</v>
      </c>
      <c r="BM154" s="228" t="s">
        <v>217</v>
      </c>
    </row>
    <row r="155" s="14" customFormat="1">
      <c r="A155" s="14"/>
      <c r="B155" s="241"/>
      <c r="C155" s="242"/>
      <c r="D155" s="232" t="s">
        <v>147</v>
      </c>
      <c r="E155" s="243" t="s">
        <v>1</v>
      </c>
      <c r="F155" s="244" t="s">
        <v>218</v>
      </c>
      <c r="G155" s="242"/>
      <c r="H155" s="245">
        <v>9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147</v>
      </c>
      <c r="AU155" s="251" t="s">
        <v>145</v>
      </c>
      <c r="AV155" s="14" t="s">
        <v>145</v>
      </c>
      <c r="AW155" s="14" t="s">
        <v>34</v>
      </c>
      <c r="AX155" s="14" t="s">
        <v>20</v>
      </c>
      <c r="AY155" s="251" t="s">
        <v>136</v>
      </c>
    </row>
    <row r="156" s="2" customFormat="1" ht="37.8" customHeight="1">
      <c r="A156" s="38"/>
      <c r="B156" s="39"/>
      <c r="C156" s="218" t="s">
        <v>188</v>
      </c>
      <c r="D156" s="218" t="s">
        <v>139</v>
      </c>
      <c r="E156" s="219" t="s">
        <v>220</v>
      </c>
      <c r="F156" s="220" t="s">
        <v>221</v>
      </c>
      <c r="G156" s="221" t="s">
        <v>222</v>
      </c>
      <c r="H156" s="222">
        <v>0.23999999999999999</v>
      </c>
      <c r="I156" s="223"/>
      <c r="J156" s="222">
        <f>ROUND(I156*H156,2)</f>
        <v>0</v>
      </c>
      <c r="K156" s="220" t="s">
        <v>143</v>
      </c>
      <c r="L156" s="44"/>
      <c r="M156" s="224" t="s">
        <v>1</v>
      </c>
      <c r="N156" s="225" t="s">
        <v>44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2.2000000000000002</v>
      </c>
      <c r="T156" s="227">
        <f>S156*H156</f>
        <v>0.52800000000000002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144</v>
      </c>
      <c r="AT156" s="228" t="s">
        <v>139</v>
      </c>
      <c r="AU156" s="228" t="s">
        <v>145</v>
      </c>
      <c r="AY156" s="17" t="s">
        <v>136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145</v>
      </c>
      <c r="BK156" s="229">
        <f>ROUND(I156*H156,2)</f>
        <v>0</v>
      </c>
      <c r="BL156" s="17" t="s">
        <v>144</v>
      </c>
      <c r="BM156" s="228" t="s">
        <v>223</v>
      </c>
    </row>
    <row r="157" s="13" customFormat="1">
      <c r="A157" s="13"/>
      <c r="B157" s="230"/>
      <c r="C157" s="231"/>
      <c r="D157" s="232" t="s">
        <v>147</v>
      </c>
      <c r="E157" s="233" t="s">
        <v>1</v>
      </c>
      <c r="F157" s="234" t="s">
        <v>224</v>
      </c>
      <c r="G157" s="231"/>
      <c r="H157" s="233" t="s">
        <v>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147</v>
      </c>
      <c r="AU157" s="240" t="s">
        <v>145</v>
      </c>
      <c r="AV157" s="13" t="s">
        <v>20</v>
      </c>
      <c r="AW157" s="13" t="s">
        <v>34</v>
      </c>
      <c r="AX157" s="13" t="s">
        <v>78</v>
      </c>
      <c r="AY157" s="240" t="s">
        <v>136</v>
      </c>
    </row>
    <row r="158" s="14" customFormat="1">
      <c r="A158" s="14"/>
      <c r="B158" s="241"/>
      <c r="C158" s="242"/>
      <c r="D158" s="232" t="s">
        <v>147</v>
      </c>
      <c r="E158" s="243" t="s">
        <v>1</v>
      </c>
      <c r="F158" s="244" t="s">
        <v>225</v>
      </c>
      <c r="G158" s="242"/>
      <c r="H158" s="245">
        <v>0.23999999999999999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147</v>
      </c>
      <c r="AU158" s="251" t="s">
        <v>145</v>
      </c>
      <c r="AV158" s="14" t="s">
        <v>145</v>
      </c>
      <c r="AW158" s="14" t="s">
        <v>34</v>
      </c>
      <c r="AX158" s="14" t="s">
        <v>20</v>
      </c>
      <c r="AY158" s="251" t="s">
        <v>136</v>
      </c>
    </row>
    <row r="159" s="12" customFormat="1" ht="22.8" customHeight="1">
      <c r="A159" s="12"/>
      <c r="B159" s="202"/>
      <c r="C159" s="203"/>
      <c r="D159" s="204" t="s">
        <v>77</v>
      </c>
      <c r="E159" s="216" t="s">
        <v>232</v>
      </c>
      <c r="F159" s="216" t="s">
        <v>233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SUM(P160:P162)</f>
        <v>0</v>
      </c>
      <c r="Q159" s="210"/>
      <c r="R159" s="211">
        <f>SUM(R160:R162)</f>
        <v>0</v>
      </c>
      <c r="S159" s="210"/>
      <c r="T159" s="212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20</v>
      </c>
      <c r="AT159" s="214" t="s">
        <v>77</v>
      </c>
      <c r="AU159" s="214" t="s">
        <v>20</v>
      </c>
      <c r="AY159" s="213" t="s">
        <v>136</v>
      </c>
      <c r="BK159" s="215">
        <f>SUM(BK160:BK162)</f>
        <v>0</v>
      </c>
    </row>
    <row r="160" s="2" customFormat="1" ht="24.15" customHeight="1">
      <c r="A160" s="38"/>
      <c r="B160" s="39"/>
      <c r="C160" s="218" t="s">
        <v>25</v>
      </c>
      <c r="D160" s="218" t="s">
        <v>139</v>
      </c>
      <c r="E160" s="219" t="s">
        <v>234</v>
      </c>
      <c r="F160" s="220" t="s">
        <v>235</v>
      </c>
      <c r="G160" s="221" t="s">
        <v>142</v>
      </c>
      <c r="H160" s="222">
        <v>4.7000000000000002</v>
      </c>
      <c r="I160" s="223"/>
      <c r="J160" s="222">
        <f>ROUND(I160*H160,2)</f>
        <v>0</v>
      </c>
      <c r="K160" s="220" t="s">
        <v>143</v>
      </c>
      <c r="L160" s="44"/>
      <c r="M160" s="224" t="s">
        <v>1</v>
      </c>
      <c r="N160" s="225" t="s">
        <v>44</v>
      </c>
      <c r="O160" s="91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144</v>
      </c>
      <c r="AT160" s="228" t="s">
        <v>139</v>
      </c>
      <c r="AU160" s="228" t="s">
        <v>145</v>
      </c>
      <c r="AY160" s="17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145</v>
      </c>
      <c r="BK160" s="229">
        <f>ROUND(I160*H160,2)</f>
        <v>0</v>
      </c>
      <c r="BL160" s="17" t="s">
        <v>144</v>
      </c>
      <c r="BM160" s="228" t="s">
        <v>236</v>
      </c>
    </row>
    <row r="161" s="13" customFormat="1">
      <c r="A161" s="13"/>
      <c r="B161" s="230"/>
      <c r="C161" s="231"/>
      <c r="D161" s="232" t="s">
        <v>147</v>
      </c>
      <c r="E161" s="233" t="s">
        <v>1</v>
      </c>
      <c r="F161" s="234" t="s">
        <v>237</v>
      </c>
      <c r="G161" s="231"/>
      <c r="H161" s="233" t="s">
        <v>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147</v>
      </c>
      <c r="AU161" s="240" t="s">
        <v>145</v>
      </c>
      <c r="AV161" s="13" t="s">
        <v>20</v>
      </c>
      <c r="AW161" s="13" t="s">
        <v>34</v>
      </c>
      <c r="AX161" s="13" t="s">
        <v>78</v>
      </c>
      <c r="AY161" s="240" t="s">
        <v>136</v>
      </c>
    </row>
    <row r="162" s="14" customFormat="1">
      <c r="A162" s="14"/>
      <c r="B162" s="241"/>
      <c r="C162" s="242"/>
      <c r="D162" s="232" t="s">
        <v>147</v>
      </c>
      <c r="E162" s="243" t="s">
        <v>1</v>
      </c>
      <c r="F162" s="244" t="s">
        <v>238</v>
      </c>
      <c r="G162" s="242"/>
      <c r="H162" s="245">
        <v>4.7000000000000002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147</v>
      </c>
      <c r="AU162" s="251" t="s">
        <v>145</v>
      </c>
      <c r="AV162" s="14" t="s">
        <v>145</v>
      </c>
      <c r="AW162" s="14" t="s">
        <v>34</v>
      </c>
      <c r="AX162" s="14" t="s">
        <v>20</v>
      </c>
      <c r="AY162" s="251" t="s">
        <v>136</v>
      </c>
    </row>
    <row r="163" s="12" customFormat="1" ht="22.8" customHeight="1">
      <c r="A163" s="12"/>
      <c r="B163" s="202"/>
      <c r="C163" s="203"/>
      <c r="D163" s="204" t="s">
        <v>77</v>
      </c>
      <c r="E163" s="216" t="s">
        <v>259</v>
      </c>
      <c r="F163" s="216" t="s">
        <v>260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SUM(P164:P168)</f>
        <v>0</v>
      </c>
      <c r="Q163" s="210"/>
      <c r="R163" s="211">
        <f>SUM(R164:R168)</f>
        <v>0</v>
      </c>
      <c r="S163" s="210"/>
      <c r="T163" s="212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20</v>
      </c>
      <c r="AT163" s="214" t="s">
        <v>77</v>
      </c>
      <c r="AU163" s="214" t="s">
        <v>20</v>
      </c>
      <c r="AY163" s="213" t="s">
        <v>136</v>
      </c>
      <c r="BK163" s="215">
        <f>SUM(BK164:BK168)</f>
        <v>0</v>
      </c>
    </row>
    <row r="164" s="2" customFormat="1" ht="24.15" customHeight="1">
      <c r="A164" s="38"/>
      <c r="B164" s="39"/>
      <c r="C164" s="218" t="s">
        <v>198</v>
      </c>
      <c r="D164" s="218" t="s">
        <v>139</v>
      </c>
      <c r="E164" s="219" t="s">
        <v>261</v>
      </c>
      <c r="F164" s="220" t="s">
        <v>262</v>
      </c>
      <c r="G164" s="221" t="s">
        <v>263</v>
      </c>
      <c r="H164" s="222">
        <v>1.02</v>
      </c>
      <c r="I164" s="223"/>
      <c r="J164" s="222">
        <f>ROUND(I164*H164,2)</f>
        <v>0</v>
      </c>
      <c r="K164" s="220" t="s">
        <v>143</v>
      </c>
      <c r="L164" s="44"/>
      <c r="M164" s="224" t="s">
        <v>1</v>
      </c>
      <c r="N164" s="225" t="s">
        <v>44</v>
      </c>
      <c r="O164" s="91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144</v>
      </c>
      <c r="AT164" s="228" t="s">
        <v>139</v>
      </c>
      <c r="AU164" s="228" t="s">
        <v>145</v>
      </c>
      <c r="AY164" s="17" t="s">
        <v>136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145</v>
      </c>
      <c r="BK164" s="229">
        <f>ROUND(I164*H164,2)</f>
        <v>0</v>
      </c>
      <c r="BL164" s="17" t="s">
        <v>144</v>
      </c>
      <c r="BM164" s="228" t="s">
        <v>264</v>
      </c>
    </row>
    <row r="165" s="2" customFormat="1" ht="24.15" customHeight="1">
      <c r="A165" s="38"/>
      <c r="B165" s="39"/>
      <c r="C165" s="218" t="s">
        <v>207</v>
      </c>
      <c r="D165" s="218" t="s">
        <v>139</v>
      </c>
      <c r="E165" s="219" t="s">
        <v>266</v>
      </c>
      <c r="F165" s="220" t="s">
        <v>267</v>
      </c>
      <c r="G165" s="221" t="s">
        <v>263</v>
      </c>
      <c r="H165" s="222">
        <v>1.02</v>
      </c>
      <c r="I165" s="223"/>
      <c r="J165" s="222">
        <f>ROUND(I165*H165,2)</f>
        <v>0</v>
      </c>
      <c r="K165" s="220" t="s">
        <v>143</v>
      </c>
      <c r="L165" s="44"/>
      <c r="M165" s="224" t="s">
        <v>1</v>
      </c>
      <c r="N165" s="225" t="s">
        <v>44</v>
      </c>
      <c r="O165" s="91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144</v>
      </c>
      <c r="AT165" s="228" t="s">
        <v>139</v>
      </c>
      <c r="AU165" s="228" t="s">
        <v>145</v>
      </c>
      <c r="AY165" s="17" t="s">
        <v>136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145</v>
      </c>
      <c r="BK165" s="229">
        <f>ROUND(I165*H165,2)</f>
        <v>0</v>
      </c>
      <c r="BL165" s="17" t="s">
        <v>144</v>
      </c>
      <c r="BM165" s="228" t="s">
        <v>268</v>
      </c>
    </row>
    <row r="166" s="2" customFormat="1" ht="24.15" customHeight="1">
      <c r="A166" s="38"/>
      <c r="B166" s="39"/>
      <c r="C166" s="218" t="s">
        <v>214</v>
      </c>
      <c r="D166" s="218" t="s">
        <v>139</v>
      </c>
      <c r="E166" s="219" t="s">
        <v>270</v>
      </c>
      <c r="F166" s="220" t="s">
        <v>271</v>
      </c>
      <c r="G166" s="221" t="s">
        <v>263</v>
      </c>
      <c r="H166" s="222">
        <v>29.579999999999998</v>
      </c>
      <c r="I166" s="223"/>
      <c r="J166" s="222">
        <f>ROUND(I166*H166,2)</f>
        <v>0</v>
      </c>
      <c r="K166" s="220" t="s">
        <v>143</v>
      </c>
      <c r="L166" s="44"/>
      <c r="M166" s="224" t="s">
        <v>1</v>
      </c>
      <c r="N166" s="225" t="s">
        <v>44</v>
      </c>
      <c r="O166" s="91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8" t="s">
        <v>144</v>
      </c>
      <c r="AT166" s="228" t="s">
        <v>139</v>
      </c>
      <c r="AU166" s="228" t="s">
        <v>145</v>
      </c>
      <c r="AY166" s="17" t="s">
        <v>136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7" t="s">
        <v>145</v>
      </c>
      <c r="BK166" s="229">
        <f>ROUND(I166*H166,2)</f>
        <v>0</v>
      </c>
      <c r="BL166" s="17" t="s">
        <v>144</v>
      </c>
      <c r="BM166" s="228" t="s">
        <v>272</v>
      </c>
    </row>
    <row r="167" s="14" customFormat="1">
      <c r="A167" s="14"/>
      <c r="B167" s="241"/>
      <c r="C167" s="242"/>
      <c r="D167" s="232" t="s">
        <v>147</v>
      </c>
      <c r="E167" s="243" t="s">
        <v>1</v>
      </c>
      <c r="F167" s="244" t="s">
        <v>428</v>
      </c>
      <c r="G167" s="242"/>
      <c r="H167" s="245">
        <v>29.579999999999998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147</v>
      </c>
      <c r="AU167" s="251" t="s">
        <v>145</v>
      </c>
      <c r="AV167" s="14" t="s">
        <v>145</v>
      </c>
      <c r="AW167" s="14" t="s">
        <v>34</v>
      </c>
      <c r="AX167" s="14" t="s">
        <v>20</v>
      </c>
      <c r="AY167" s="251" t="s">
        <v>136</v>
      </c>
    </row>
    <row r="168" s="2" customFormat="1" ht="33" customHeight="1">
      <c r="A168" s="38"/>
      <c r="B168" s="39"/>
      <c r="C168" s="218" t="s">
        <v>219</v>
      </c>
      <c r="D168" s="218" t="s">
        <v>139</v>
      </c>
      <c r="E168" s="219" t="s">
        <v>275</v>
      </c>
      <c r="F168" s="220" t="s">
        <v>276</v>
      </c>
      <c r="G168" s="221" t="s">
        <v>263</v>
      </c>
      <c r="H168" s="222">
        <v>1.02</v>
      </c>
      <c r="I168" s="223"/>
      <c r="J168" s="222">
        <f>ROUND(I168*H168,2)</f>
        <v>0</v>
      </c>
      <c r="K168" s="220" t="s">
        <v>143</v>
      </c>
      <c r="L168" s="44"/>
      <c r="M168" s="224" t="s">
        <v>1</v>
      </c>
      <c r="N168" s="225" t="s">
        <v>44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144</v>
      </c>
      <c r="AT168" s="228" t="s">
        <v>139</v>
      </c>
      <c r="AU168" s="228" t="s">
        <v>145</v>
      </c>
      <c r="AY168" s="17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145</v>
      </c>
      <c r="BK168" s="229">
        <f>ROUND(I168*H168,2)</f>
        <v>0</v>
      </c>
      <c r="BL168" s="17" t="s">
        <v>144</v>
      </c>
      <c r="BM168" s="228" t="s">
        <v>277</v>
      </c>
    </row>
    <row r="169" s="12" customFormat="1" ht="22.8" customHeight="1">
      <c r="A169" s="12"/>
      <c r="B169" s="202"/>
      <c r="C169" s="203"/>
      <c r="D169" s="204" t="s">
        <v>77</v>
      </c>
      <c r="E169" s="216" t="s">
        <v>278</v>
      </c>
      <c r="F169" s="216" t="s">
        <v>279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P170</f>
        <v>0</v>
      </c>
      <c r="Q169" s="210"/>
      <c r="R169" s="211">
        <f>R170</f>
        <v>0</v>
      </c>
      <c r="S169" s="210"/>
      <c r="T169" s="212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20</v>
      </c>
      <c r="AT169" s="214" t="s">
        <v>77</v>
      </c>
      <c r="AU169" s="214" t="s">
        <v>20</v>
      </c>
      <c r="AY169" s="213" t="s">
        <v>136</v>
      </c>
      <c r="BK169" s="215">
        <f>BK170</f>
        <v>0</v>
      </c>
    </row>
    <row r="170" s="2" customFormat="1" ht="21.75" customHeight="1">
      <c r="A170" s="38"/>
      <c r="B170" s="39"/>
      <c r="C170" s="218" t="s">
        <v>8</v>
      </c>
      <c r="D170" s="218" t="s">
        <v>139</v>
      </c>
      <c r="E170" s="219" t="s">
        <v>281</v>
      </c>
      <c r="F170" s="220" t="s">
        <v>282</v>
      </c>
      <c r="G170" s="221" t="s">
        <v>263</v>
      </c>
      <c r="H170" s="222">
        <v>0.19</v>
      </c>
      <c r="I170" s="223"/>
      <c r="J170" s="222">
        <f>ROUND(I170*H170,2)</f>
        <v>0</v>
      </c>
      <c r="K170" s="220" t="s">
        <v>143</v>
      </c>
      <c r="L170" s="44"/>
      <c r="M170" s="224" t="s">
        <v>1</v>
      </c>
      <c r="N170" s="225" t="s">
        <v>44</v>
      </c>
      <c r="O170" s="91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8" t="s">
        <v>144</v>
      </c>
      <c r="AT170" s="228" t="s">
        <v>139</v>
      </c>
      <c r="AU170" s="228" t="s">
        <v>145</v>
      </c>
      <c r="AY170" s="17" t="s">
        <v>136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145</v>
      </c>
      <c r="BK170" s="229">
        <f>ROUND(I170*H170,2)</f>
        <v>0</v>
      </c>
      <c r="BL170" s="17" t="s">
        <v>144</v>
      </c>
      <c r="BM170" s="228" t="s">
        <v>283</v>
      </c>
    </row>
    <row r="171" s="12" customFormat="1" ht="25.92" customHeight="1">
      <c r="A171" s="12"/>
      <c r="B171" s="202"/>
      <c r="C171" s="203"/>
      <c r="D171" s="204" t="s">
        <v>77</v>
      </c>
      <c r="E171" s="205" t="s">
        <v>284</v>
      </c>
      <c r="F171" s="205" t="s">
        <v>285</v>
      </c>
      <c r="G171" s="203"/>
      <c r="H171" s="203"/>
      <c r="I171" s="206"/>
      <c r="J171" s="207">
        <f>BK171</f>
        <v>0</v>
      </c>
      <c r="K171" s="203"/>
      <c r="L171" s="208"/>
      <c r="M171" s="209"/>
      <c r="N171" s="210"/>
      <c r="O171" s="210"/>
      <c r="P171" s="211">
        <f>P172+P180+P186+P190+P211+P218+P220</f>
        <v>0</v>
      </c>
      <c r="Q171" s="210"/>
      <c r="R171" s="211">
        <f>R172+R180+R186+R190+R211+R218+R220</f>
        <v>0.15840090000000001</v>
      </c>
      <c r="S171" s="210"/>
      <c r="T171" s="212">
        <f>T172+T180+T186+T190+T211+T218+T220</f>
        <v>0.417238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145</v>
      </c>
      <c r="AT171" s="214" t="s">
        <v>77</v>
      </c>
      <c r="AU171" s="214" t="s">
        <v>78</v>
      </c>
      <c r="AY171" s="213" t="s">
        <v>136</v>
      </c>
      <c r="BK171" s="215">
        <f>BK172+BK180+BK186+BK190+BK211+BK218+BK220</f>
        <v>0</v>
      </c>
    </row>
    <row r="172" s="12" customFormat="1" ht="22.8" customHeight="1">
      <c r="A172" s="12"/>
      <c r="B172" s="202"/>
      <c r="C172" s="203"/>
      <c r="D172" s="204" t="s">
        <v>77</v>
      </c>
      <c r="E172" s="216" t="s">
        <v>286</v>
      </c>
      <c r="F172" s="216" t="s">
        <v>287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SUM(P173:P179)</f>
        <v>0</v>
      </c>
      <c r="Q172" s="210"/>
      <c r="R172" s="211">
        <f>SUM(R173:R179)</f>
        <v>0.032899999999999999</v>
      </c>
      <c r="S172" s="210"/>
      <c r="T172" s="212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145</v>
      </c>
      <c r="AT172" s="214" t="s">
        <v>77</v>
      </c>
      <c r="AU172" s="214" t="s">
        <v>20</v>
      </c>
      <c r="AY172" s="213" t="s">
        <v>136</v>
      </c>
      <c r="BK172" s="215">
        <f>SUM(BK173:BK179)</f>
        <v>0</v>
      </c>
    </row>
    <row r="173" s="2" customFormat="1" ht="24.15" customHeight="1">
      <c r="A173" s="38"/>
      <c r="B173" s="39"/>
      <c r="C173" s="218" t="s">
        <v>164</v>
      </c>
      <c r="D173" s="218" t="s">
        <v>139</v>
      </c>
      <c r="E173" s="219" t="s">
        <v>289</v>
      </c>
      <c r="F173" s="220" t="s">
        <v>429</v>
      </c>
      <c r="G173" s="221" t="s">
        <v>142</v>
      </c>
      <c r="H173" s="222">
        <v>9.4000000000000004</v>
      </c>
      <c r="I173" s="223"/>
      <c r="J173" s="222">
        <f>ROUND(I173*H173,2)</f>
        <v>0</v>
      </c>
      <c r="K173" s="220" t="s">
        <v>143</v>
      </c>
      <c r="L173" s="44"/>
      <c r="M173" s="224" t="s">
        <v>1</v>
      </c>
      <c r="N173" s="225" t="s">
        <v>44</v>
      </c>
      <c r="O173" s="91"/>
      <c r="P173" s="226">
        <f>O173*H173</f>
        <v>0</v>
      </c>
      <c r="Q173" s="226">
        <v>0.0035000000000000001</v>
      </c>
      <c r="R173" s="226">
        <f>Q173*H173</f>
        <v>0.032899999999999999</v>
      </c>
      <c r="S173" s="226">
        <v>0</v>
      </c>
      <c r="T173" s="22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8" t="s">
        <v>164</v>
      </c>
      <c r="AT173" s="228" t="s">
        <v>139</v>
      </c>
      <c r="AU173" s="228" t="s">
        <v>145</v>
      </c>
      <c r="AY173" s="17" t="s">
        <v>136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7" t="s">
        <v>145</v>
      </c>
      <c r="BK173" s="229">
        <f>ROUND(I173*H173,2)</f>
        <v>0</v>
      </c>
      <c r="BL173" s="17" t="s">
        <v>164</v>
      </c>
      <c r="BM173" s="228" t="s">
        <v>291</v>
      </c>
    </row>
    <row r="174" s="13" customFormat="1">
      <c r="A174" s="13"/>
      <c r="B174" s="230"/>
      <c r="C174" s="231"/>
      <c r="D174" s="232" t="s">
        <v>147</v>
      </c>
      <c r="E174" s="233" t="s">
        <v>1</v>
      </c>
      <c r="F174" s="234" t="s">
        <v>292</v>
      </c>
      <c r="G174" s="231"/>
      <c r="H174" s="233" t="s">
        <v>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147</v>
      </c>
      <c r="AU174" s="240" t="s">
        <v>145</v>
      </c>
      <c r="AV174" s="13" t="s">
        <v>20</v>
      </c>
      <c r="AW174" s="13" t="s">
        <v>34</v>
      </c>
      <c r="AX174" s="13" t="s">
        <v>78</v>
      </c>
      <c r="AY174" s="240" t="s">
        <v>136</v>
      </c>
    </row>
    <row r="175" s="13" customFormat="1">
      <c r="A175" s="13"/>
      <c r="B175" s="230"/>
      <c r="C175" s="231"/>
      <c r="D175" s="232" t="s">
        <v>147</v>
      </c>
      <c r="E175" s="233" t="s">
        <v>1</v>
      </c>
      <c r="F175" s="234" t="s">
        <v>293</v>
      </c>
      <c r="G175" s="231"/>
      <c r="H175" s="233" t="s">
        <v>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147</v>
      </c>
      <c r="AU175" s="240" t="s">
        <v>145</v>
      </c>
      <c r="AV175" s="13" t="s">
        <v>20</v>
      </c>
      <c r="AW175" s="13" t="s">
        <v>34</v>
      </c>
      <c r="AX175" s="13" t="s">
        <v>78</v>
      </c>
      <c r="AY175" s="240" t="s">
        <v>136</v>
      </c>
    </row>
    <row r="176" s="14" customFormat="1">
      <c r="A176" s="14"/>
      <c r="B176" s="241"/>
      <c r="C176" s="242"/>
      <c r="D176" s="232" t="s">
        <v>147</v>
      </c>
      <c r="E176" s="243" t="s">
        <v>1</v>
      </c>
      <c r="F176" s="244" t="s">
        <v>294</v>
      </c>
      <c r="G176" s="242"/>
      <c r="H176" s="245">
        <v>4.7000000000000002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147</v>
      </c>
      <c r="AU176" s="251" t="s">
        <v>145</v>
      </c>
      <c r="AV176" s="14" t="s">
        <v>145</v>
      </c>
      <c r="AW176" s="14" t="s">
        <v>34</v>
      </c>
      <c r="AX176" s="14" t="s">
        <v>78</v>
      </c>
      <c r="AY176" s="251" t="s">
        <v>136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295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147</v>
      </c>
      <c r="AU177" s="240" t="s">
        <v>145</v>
      </c>
      <c r="AV177" s="13" t="s">
        <v>20</v>
      </c>
      <c r="AW177" s="13" t="s">
        <v>34</v>
      </c>
      <c r="AX177" s="13" t="s">
        <v>78</v>
      </c>
      <c r="AY177" s="240" t="s">
        <v>136</v>
      </c>
    </row>
    <row r="178" s="14" customFormat="1">
      <c r="A178" s="14"/>
      <c r="B178" s="241"/>
      <c r="C178" s="242"/>
      <c r="D178" s="232" t="s">
        <v>147</v>
      </c>
      <c r="E178" s="243" t="s">
        <v>1</v>
      </c>
      <c r="F178" s="244" t="s">
        <v>294</v>
      </c>
      <c r="G178" s="242"/>
      <c r="H178" s="245">
        <v>4.7000000000000002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147</v>
      </c>
      <c r="AU178" s="251" t="s">
        <v>145</v>
      </c>
      <c r="AV178" s="14" t="s">
        <v>145</v>
      </c>
      <c r="AW178" s="14" t="s">
        <v>34</v>
      </c>
      <c r="AX178" s="14" t="s">
        <v>78</v>
      </c>
      <c r="AY178" s="251" t="s">
        <v>136</v>
      </c>
    </row>
    <row r="179" s="15" customFormat="1">
      <c r="A179" s="15"/>
      <c r="B179" s="265"/>
      <c r="C179" s="266"/>
      <c r="D179" s="232" t="s">
        <v>147</v>
      </c>
      <c r="E179" s="267" t="s">
        <v>1</v>
      </c>
      <c r="F179" s="268" t="s">
        <v>296</v>
      </c>
      <c r="G179" s="266"/>
      <c r="H179" s="269">
        <v>9.4000000000000004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5" t="s">
        <v>147</v>
      </c>
      <c r="AU179" s="275" t="s">
        <v>145</v>
      </c>
      <c r="AV179" s="15" t="s">
        <v>144</v>
      </c>
      <c r="AW179" s="15" t="s">
        <v>34</v>
      </c>
      <c r="AX179" s="15" t="s">
        <v>20</v>
      </c>
      <c r="AY179" s="275" t="s">
        <v>136</v>
      </c>
    </row>
    <row r="180" s="12" customFormat="1" ht="22.8" customHeight="1">
      <c r="A180" s="12"/>
      <c r="B180" s="202"/>
      <c r="C180" s="203"/>
      <c r="D180" s="204" t="s">
        <v>77</v>
      </c>
      <c r="E180" s="216" t="s">
        <v>297</v>
      </c>
      <c r="F180" s="216" t="s">
        <v>298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SUM(P181:P185)</f>
        <v>0</v>
      </c>
      <c r="Q180" s="210"/>
      <c r="R180" s="211">
        <f>SUM(R181:R185)</f>
        <v>0.0043958999999999995</v>
      </c>
      <c r="S180" s="210"/>
      <c r="T180" s="212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145</v>
      </c>
      <c r="AT180" s="214" t="s">
        <v>77</v>
      </c>
      <c r="AU180" s="214" t="s">
        <v>20</v>
      </c>
      <c r="AY180" s="213" t="s">
        <v>136</v>
      </c>
      <c r="BK180" s="215">
        <f>SUM(BK181:BK185)</f>
        <v>0</v>
      </c>
    </row>
    <row r="181" s="2" customFormat="1" ht="24.15" customHeight="1">
      <c r="A181" s="38"/>
      <c r="B181" s="39"/>
      <c r="C181" s="218" t="s">
        <v>239</v>
      </c>
      <c r="D181" s="218" t="s">
        <v>139</v>
      </c>
      <c r="E181" s="219" t="s">
        <v>300</v>
      </c>
      <c r="F181" s="220" t="s">
        <v>301</v>
      </c>
      <c r="G181" s="221" t="s">
        <v>159</v>
      </c>
      <c r="H181" s="222">
        <v>6</v>
      </c>
      <c r="I181" s="223"/>
      <c r="J181" s="222">
        <f>ROUND(I181*H181,2)</f>
        <v>0</v>
      </c>
      <c r="K181" s="220" t="s">
        <v>143</v>
      </c>
      <c r="L181" s="44"/>
      <c r="M181" s="224" t="s">
        <v>1</v>
      </c>
      <c r="N181" s="225" t="s">
        <v>44</v>
      </c>
      <c r="O181" s="91"/>
      <c r="P181" s="226">
        <f>O181*H181</f>
        <v>0</v>
      </c>
      <c r="Q181" s="226">
        <v>0.00073264999999999995</v>
      </c>
      <c r="R181" s="226">
        <f>Q181*H181</f>
        <v>0.0043958999999999995</v>
      </c>
      <c r="S181" s="226">
        <v>0</v>
      </c>
      <c r="T181" s="22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8" t="s">
        <v>164</v>
      </c>
      <c r="AT181" s="228" t="s">
        <v>139</v>
      </c>
      <c r="AU181" s="228" t="s">
        <v>145</v>
      </c>
      <c r="AY181" s="17" t="s">
        <v>136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7" t="s">
        <v>145</v>
      </c>
      <c r="BK181" s="229">
        <f>ROUND(I181*H181,2)</f>
        <v>0</v>
      </c>
      <c r="BL181" s="17" t="s">
        <v>164</v>
      </c>
      <c r="BM181" s="228" t="s">
        <v>418</v>
      </c>
    </row>
    <row r="182" s="14" customFormat="1">
      <c r="A182" s="14"/>
      <c r="B182" s="241"/>
      <c r="C182" s="242"/>
      <c r="D182" s="232" t="s">
        <v>147</v>
      </c>
      <c r="E182" s="243" t="s">
        <v>1</v>
      </c>
      <c r="F182" s="244" t="s">
        <v>303</v>
      </c>
      <c r="G182" s="242"/>
      <c r="H182" s="245">
        <v>6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147</v>
      </c>
      <c r="AU182" s="251" t="s">
        <v>145</v>
      </c>
      <c r="AV182" s="14" t="s">
        <v>145</v>
      </c>
      <c r="AW182" s="14" t="s">
        <v>34</v>
      </c>
      <c r="AX182" s="14" t="s">
        <v>20</v>
      </c>
      <c r="AY182" s="251" t="s">
        <v>136</v>
      </c>
    </row>
    <row r="183" s="2" customFormat="1" ht="24.15" customHeight="1">
      <c r="A183" s="38"/>
      <c r="B183" s="39"/>
      <c r="C183" s="256" t="s">
        <v>243</v>
      </c>
      <c r="D183" s="256" t="s">
        <v>189</v>
      </c>
      <c r="E183" s="257" t="s">
        <v>305</v>
      </c>
      <c r="F183" s="258" t="s">
        <v>306</v>
      </c>
      <c r="G183" s="259" t="s">
        <v>159</v>
      </c>
      <c r="H183" s="260">
        <v>6</v>
      </c>
      <c r="I183" s="261"/>
      <c r="J183" s="260">
        <f>ROUND(I183*H183,2)</f>
        <v>0</v>
      </c>
      <c r="K183" s="258" t="s">
        <v>1</v>
      </c>
      <c r="L183" s="262"/>
      <c r="M183" s="263" t="s">
        <v>1</v>
      </c>
      <c r="N183" s="264" t="s">
        <v>44</v>
      </c>
      <c r="O183" s="91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307</v>
      </c>
      <c r="AT183" s="228" t="s">
        <v>189</v>
      </c>
      <c r="AU183" s="228" t="s">
        <v>145</v>
      </c>
      <c r="AY183" s="17" t="s">
        <v>136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145</v>
      </c>
      <c r="BK183" s="229">
        <f>ROUND(I183*H183,2)</f>
        <v>0</v>
      </c>
      <c r="BL183" s="17" t="s">
        <v>164</v>
      </c>
      <c r="BM183" s="228" t="s">
        <v>308</v>
      </c>
    </row>
    <row r="184" s="2" customFormat="1" ht="16.5" customHeight="1">
      <c r="A184" s="38"/>
      <c r="B184" s="39"/>
      <c r="C184" s="218" t="s">
        <v>249</v>
      </c>
      <c r="D184" s="218" t="s">
        <v>139</v>
      </c>
      <c r="E184" s="219" t="s">
        <v>310</v>
      </c>
      <c r="F184" s="220" t="s">
        <v>311</v>
      </c>
      <c r="G184" s="221" t="s">
        <v>210</v>
      </c>
      <c r="H184" s="222">
        <v>5</v>
      </c>
      <c r="I184" s="223"/>
      <c r="J184" s="222">
        <f>ROUND(I184*H184,2)</f>
        <v>0</v>
      </c>
      <c r="K184" s="220" t="s">
        <v>1</v>
      </c>
      <c r="L184" s="44"/>
      <c r="M184" s="224" t="s">
        <v>1</v>
      </c>
      <c r="N184" s="225" t="s">
        <v>44</v>
      </c>
      <c r="O184" s="91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164</v>
      </c>
      <c r="AT184" s="228" t="s">
        <v>139</v>
      </c>
      <c r="AU184" s="228" t="s">
        <v>145</v>
      </c>
      <c r="AY184" s="17" t="s">
        <v>136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145</v>
      </c>
      <c r="BK184" s="229">
        <f>ROUND(I184*H184,2)</f>
        <v>0</v>
      </c>
      <c r="BL184" s="17" t="s">
        <v>164</v>
      </c>
      <c r="BM184" s="228" t="s">
        <v>312</v>
      </c>
    </row>
    <row r="185" s="2" customFormat="1" ht="37.8" customHeight="1">
      <c r="A185" s="38"/>
      <c r="B185" s="39"/>
      <c r="C185" s="218" t="s">
        <v>254</v>
      </c>
      <c r="D185" s="218" t="s">
        <v>139</v>
      </c>
      <c r="E185" s="219" t="s">
        <v>430</v>
      </c>
      <c r="F185" s="220" t="s">
        <v>431</v>
      </c>
      <c r="G185" s="221" t="s">
        <v>196</v>
      </c>
      <c r="H185" s="222">
        <v>1</v>
      </c>
      <c r="I185" s="223"/>
      <c r="J185" s="222">
        <f>ROUND(I185*H185,2)</f>
        <v>0</v>
      </c>
      <c r="K185" s="220" t="s">
        <v>1</v>
      </c>
      <c r="L185" s="44"/>
      <c r="M185" s="224" t="s">
        <v>1</v>
      </c>
      <c r="N185" s="225" t="s">
        <v>44</v>
      </c>
      <c r="O185" s="91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8" t="s">
        <v>164</v>
      </c>
      <c r="AT185" s="228" t="s">
        <v>139</v>
      </c>
      <c r="AU185" s="228" t="s">
        <v>145</v>
      </c>
      <c r="AY185" s="17" t="s">
        <v>136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7" t="s">
        <v>145</v>
      </c>
      <c r="BK185" s="229">
        <f>ROUND(I185*H185,2)</f>
        <v>0</v>
      </c>
      <c r="BL185" s="17" t="s">
        <v>164</v>
      </c>
      <c r="BM185" s="228" t="s">
        <v>432</v>
      </c>
    </row>
    <row r="186" s="12" customFormat="1" ht="22.8" customHeight="1">
      <c r="A186" s="12"/>
      <c r="B186" s="202"/>
      <c r="C186" s="203"/>
      <c r="D186" s="204" t="s">
        <v>77</v>
      </c>
      <c r="E186" s="216" t="s">
        <v>313</v>
      </c>
      <c r="F186" s="216" t="s">
        <v>314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SUM(P187:P189)</f>
        <v>0</v>
      </c>
      <c r="Q186" s="210"/>
      <c r="R186" s="211">
        <f>SUM(R187:R189)</f>
        <v>0</v>
      </c>
      <c r="S186" s="210"/>
      <c r="T186" s="212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145</v>
      </c>
      <c r="AT186" s="214" t="s">
        <v>77</v>
      </c>
      <c r="AU186" s="214" t="s">
        <v>20</v>
      </c>
      <c r="AY186" s="213" t="s">
        <v>136</v>
      </c>
      <c r="BK186" s="215">
        <f>SUM(BK187:BK189)</f>
        <v>0</v>
      </c>
    </row>
    <row r="187" s="2" customFormat="1" ht="24.15" customHeight="1">
      <c r="A187" s="38"/>
      <c r="B187" s="39"/>
      <c r="C187" s="218" t="s">
        <v>7</v>
      </c>
      <c r="D187" s="218" t="s">
        <v>139</v>
      </c>
      <c r="E187" s="219" t="s">
        <v>316</v>
      </c>
      <c r="F187" s="220" t="s">
        <v>317</v>
      </c>
      <c r="G187" s="221" t="s">
        <v>196</v>
      </c>
      <c r="H187" s="222">
        <v>2</v>
      </c>
      <c r="I187" s="223"/>
      <c r="J187" s="222">
        <f>ROUND(I187*H187,2)</f>
        <v>0</v>
      </c>
      <c r="K187" s="220" t="s">
        <v>1</v>
      </c>
      <c r="L187" s="44"/>
      <c r="M187" s="224" t="s">
        <v>1</v>
      </c>
      <c r="N187" s="225" t="s">
        <v>44</v>
      </c>
      <c r="O187" s="91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8" t="s">
        <v>164</v>
      </c>
      <c r="AT187" s="228" t="s">
        <v>139</v>
      </c>
      <c r="AU187" s="228" t="s">
        <v>145</v>
      </c>
      <c r="AY187" s="17" t="s">
        <v>136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7" t="s">
        <v>145</v>
      </c>
      <c r="BK187" s="229">
        <f>ROUND(I187*H187,2)</f>
        <v>0</v>
      </c>
      <c r="BL187" s="17" t="s">
        <v>164</v>
      </c>
      <c r="BM187" s="228" t="s">
        <v>318</v>
      </c>
    </row>
    <row r="188" s="2" customFormat="1" ht="16.5" customHeight="1">
      <c r="A188" s="38"/>
      <c r="B188" s="39"/>
      <c r="C188" s="218" t="s">
        <v>265</v>
      </c>
      <c r="D188" s="218" t="s">
        <v>139</v>
      </c>
      <c r="E188" s="219" t="s">
        <v>320</v>
      </c>
      <c r="F188" s="220" t="s">
        <v>321</v>
      </c>
      <c r="G188" s="221" t="s">
        <v>196</v>
      </c>
      <c r="H188" s="222">
        <v>1</v>
      </c>
      <c r="I188" s="223"/>
      <c r="J188" s="222">
        <f>ROUND(I188*H188,2)</f>
        <v>0</v>
      </c>
      <c r="K188" s="220" t="s">
        <v>1</v>
      </c>
      <c r="L188" s="44"/>
      <c r="M188" s="224" t="s">
        <v>1</v>
      </c>
      <c r="N188" s="225" t="s">
        <v>44</v>
      </c>
      <c r="O188" s="91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8" t="s">
        <v>164</v>
      </c>
      <c r="AT188" s="228" t="s">
        <v>139</v>
      </c>
      <c r="AU188" s="228" t="s">
        <v>145</v>
      </c>
      <c r="AY188" s="17" t="s">
        <v>136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7" t="s">
        <v>145</v>
      </c>
      <c r="BK188" s="229">
        <f>ROUND(I188*H188,2)</f>
        <v>0</v>
      </c>
      <c r="BL188" s="17" t="s">
        <v>164</v>
      </c>
      <c r="BM188" s="228" t="s">
        <v>322</v>
      </c>
    </row>
    <row r="189" s="2" customFormat="1" ht="24.15" customHeight="1">
      <c r="A189" s="38"/>
      <c r="B189" s="39"/>
      <c r="C189" s="218" t="s">
        <v>269</v>
      </c>
      <c r="D189" s="218" t="s">
        <v>139</v>
      </c>
      <c r="E189" s="219" t="s">
        <v>323</v>
      </c>
      <c r="F189" s="220" t="s">
        <v>324</v>
      </c>
      <c r="G189" s="221" t="s">
        <v>196</v>
      </c>
      <c r="H189" s="222">
        <v>1</v>
      </c>
      <c r="I189" s="223"/>
      <c r="J189" s="222">
        <f>ROUND(I189*H189,2)</f>
        <v>0</v>
      </c>
      <c r="K189" s="220" t="s">
        <v>1</v>
      </c>
      <c r="L189" s="44"/>
      <c r="M189" s="224" t="s">
        <v>1</v>
      </c>
      <c r="N189" s="225" t="s">
        <v>44</v>
      </c>
      <c r="O189" s="91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164</v>
      </c>
      <c r="AT189" s="228" t="s">
        <v>139</v>
      </c>
      <c r="AU189" s="228" t="s">
        <v>145</v>
      </c>
      <c r="AY189" s="17" t="s">
        <v>136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145</v>
      </c>
      <c r="BK189" s="229">
        <f>ROUND(I189*H189,2)</f>
        <v>0</v>
      </c>
      <c r="BL189" s="17" t="s">
        <v>164</v>
      </c>
      <c r="BM189" s="228" t="s">
        <v>325</v>
      </c>
    </row>
    <row r="190" s="12" customFormat="1" ht="22.8" customHeight="1">
      <c r="A190" s="12"/>
      <c r="B190" s="202"/>
      <c r="C190" s="203"/>
      <c r="D190" s="204" t="s">
        <v>77</v>
      </c>
      <c r="E190" s="216" t="s">
        <v>326</v>
      </c>
      <c r="F190" s="216" t="s">
        <v>327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SUM(P191:P210)</f>
        <v>0</v>
      </c>
      <c r="Q190" s="210"/>
      <c r="R190" s="211">
        <f>SUM(R191:R210)</f>
        <v>0.118045</v>
      </c>
      <c r="S190" s="210"/>
      <c r="T190" s="212">
        <f>SUM(T191:T210)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145</v>
      </c>
      <c r="AT190" s="214" t="s">
        <v>77</v>
      </c>
      <c r="AU190" s="214" t="s">
        <v>20</v>
      </c>
      <c r="AY190" s="213" t="s">
        <v>136</v>
      </c>
      <c r="BK190" s="215">
        <f>SUM(BK191:BK210)</f>
        <v>0</v>
      </c>
    </row>
    <row r="191" s="2" customFormat="1" ht="24.15" customHeight="1">
      <c r="A191" s="38"/>
      <c r="B191" s="39"/>
      <c r="C191" s="218" t="s">
        <v>274</v>
      </c>
      <c r="D191" s="218" t="s">
        <v>139</v>
      </c>
      <c r="E191" s="219" t="s">
        <v>329</v>
      </c>
      <c r="F191" s="220" t="s">
        <v>330</v>
      </c>
      <c r="G191" s="221" t="s">
        <v>159</v>
      </c>
      <c r="H191" s="222">
        <v>4.7000000000000002</v>
      </c>
      <c r="I191" s="223"/>
      <c r="J191" s="222">
        <f>ROUND(I191*H191,2)</f>
        <v>0</v>
      </c>
      <c r="K191" s="220" t="s">
        <v>143</v>
      </c>
      <c r="L191" s="44"/>
      <c r="M191" s="224" t="s">
        <v>1</v>
      </c>
      <c r="N191" s="225" t="s">
        <v>44</v>
      </c>
      <c r="O191" s="91"/>
      <c r="P191" s="226">
        <f>O191*H191</f>
        <v>0</v>
      </c>
      <c r="Q191" s="226">
        <v>0.00073999999999999999</v>
      </c>
      <c r="R191" s="226">
        <f>Q191*H191</f>
        <v>0.0034780000000000002</v>
      </c>
      <c r="S191" s="226">
        <v>0</v>
      </c>
      <c r="T191" s="22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8" t="s">
        <v>164</v>
      </c>
      <c r="AT191" s="228" t="s">
        <v>139</v>
      </c>
      <c r="AU191" s="228" t="s">
        <v>145</v>
      </c>
      <c r="AY191" s="17" t="s">
        <v>136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7" t="s">
        <v>145</v>
      </c>
      <c r="BK191" s="229">
        <f>ROUND(I191*H191,2)</f>
        <v>0</v>
      </c>
      <c r="BL191" s="17" t="s">
        <v>164</v>
      </c>
      <c r="BM191" s="228" t="s">
        <v>331</v>
      </c>
    </row>
    <row r="192" s="14" customFormat="1">
      <c r="A192" s="14"/>
      <c r="B192" s="241"/>
      <c r="C192" s="242"/>
      <c r="D192" s="232" t="s">
        <v>147</v>
      </c>
      <c r="E192" s="243" t="s">
        <v>1</v>
      </c>
      <c r="F192" s="244" t="s">
        <v>332</v>
      </c>
      <c r="G192" s="242"/>
      <c r="H192" s="245">
        <v>4.7000000000000002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147</v>
      </c>
      <c r="AU192" s="251" t="s">
        <v>145</v>
      </c>
      <c r="AV192" s="14" t="s">
        <v>145</v>
      </c>
      <c r="AW192" s="14" t="s">
        <v>34</v>
      </c>
      <c r="AX192" s="14" t="s">
        <v>20</v>
      </c>
      <c r="AY192" s="251" t="s">
        <v>136</v>
      </c>
    </row>
    <row r="193" s="2" customFormat="1" ht="21.75" customHeight="1">
      <c r="A193" s="38"/>
      <c r="B193" s="39"/>
      <c r="C193" s="218" t="s">
        <v>280</v>
      </c>
      <c r="D193" s="218" t="s">
        <v>139</v>
      </c>
      <c r="E193" s="219" t="s">
        <v>334</v>
      </c>
      <c r="F193" s="220" t="s">
        <v>335</v>
      </c>
      <c r="G193" s="221" t="s">
        <v>142</v>
      </c>
      <c r="H193" s="222">
        <v>4</v>
      </c>
      <c r="I193" s="223"/>
      <c r="J193" s="222">
        <f>ROUND(I193*H193,2)</f>
        <v>0</v>
      </c>
      <c r="K193" s="220" t="s">
        <v>1</v>
      </c>
      <c r="L193" s="44"/>
      <c r="M193" s="224" t="s">
        <v>1</v>
      </c>
      <c r="N193" s="225" t="s">
        <v>44</v>
      </c>
      <c r="O193" s="91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164</v>
      </c>
      <c r="AT193" s="228" t="s">
        <v>139</v>
      </c>
      <c r="AU193" s="228" t="s">
        <v>145</v>
      </c>
      <c r="AY193" s="17" t="s">
        <v>136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145</v>
      </c>
      <c r="BK193" s="229">
        <f>ROUND(I193*H193,2)</f>
        <v>0</v>
      </c>
      <c r="BL193" s="17" t="s">
        <v>164</v>
      </c>
      <c r="BM193" s="228" t="s">
        <v>336</v>
      </c>
    </row>
    <row r="194" s="14" customFormat="1">
      <c r="A194" s="14"/>
      <c r="B194" s="241"/>
      <c r="C194" s="242"/>
      <c r="D194" s="232" t="s">
        <v>147</v>
      </c>
      <c r="E194" s="243" t="s">
        <v>1</v>
      </c>
      <c r="F194" s="244" t="s">
        <v>337</v>
      </c>
      <c r="G194" s="242"/>
      <c r="H194" s="245">
        <v>4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147</v>
      </c>
      <c r="AU194" s="251" t="s">
        <v>145</v>
      </c>
      <c r="AV194" s="14" t="s">
        <v>145</v>
      </c>
      <c r="AW194" s="14" t="s">
        <v>34</v>
      </c>
      <c r="AX194" s="14" t="s">
        <v>20</v>
      </c>
      <c r="AY194" s="251" t="s">
        <v>136</v>
      </c>
    </row>
    <row r="195" s="2" customFormat="1" ht="21.75" customHeight="1">
      <c r="A195" s="38"/>
      <c r="B195" s="39"/>
      <c r="C195" s="256" t="s">
        <v>288</v>
      </c>
      <c r="D195" s="256" t="s">
        <v>189</v>
      </c>
      <c r="E195" s="257" t="s">
        <v>339</v>
      </c>
      <c r="F195" s="258" t="s">
        <v>419</v>
      </c>
      <c r="G195" s="259" t="s">
        <v>142</v>
      </c>
      <c r="H195" s="260">
        <v>6</v>
      </c>
      <c r="I195" s="261"/>
      <c r="J195" s="260">
        <f>ROUND(I195*H195,2)</f>
        <v>0</v>
      </c>
      <c r="K195" s="258" t="s">
        <v>1</v>
      </c>
      <c r="L195" s="262"/>
      <c r="M195" s="263" t="s">
        <v>1</v>
      </c>
      <c r="N195" s="264" t="s">
        <v>44</v>
      </c>
      <c r="O195" s="91"/>
      <c r="P195" s="226">
        <f>O195*H195</f>
        <v>0</v>
      </c>
      <c r="Q195" s="226">
        <v>0.017000000000000001</v>
      </c>
      <c r="R195" s="226">
        <f>Q195*H195</f>
        <v>0.10200000000000001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307</v>
      </c>
      <c r="AT195" s="228" t="s">
        <v>189</v>
      </c>
      <c r="AU195" s="228" t="s">
        <v>145</v>
      </c>
      <c r="AY195" s="17" t="s">
        <v>136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145</v>
      </c>
      <c r="BK195" s="229">
        <f>ROUND(I195*H195,2)</f>
        <v>0</v>
      </c>
      <c r="BL195" s="17" t="s">
        <v>164</v>
      </c>
      <c r="BM195" s="228" t="s">
        <v>341</v>
      </c>
    </row>
    <row r="196" s="14" customFormat="1">
      <c r="A196" s="14"/>
      <c r="B196" s="241"/>
      <c r="C196" s="242"/>
      <c r="D196" s="232" t="s">
        <v>147</v>
      </c>
      <c r="E196" s="243" t="s">
        <v>1</v>
      </c>
      <c r="F196" s="244" t="s">
        <v>342</v>
      </c>
      <c r="G196" s="242"/>
      <c r="H196" s="245">
        <v>6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147</v>
      </c>
      <c r="AU196" s="251" t="s">
        <v>145</v>
      </c>
      <c r="AV196" s="14" t="s">
        <v>145</v>
      </c>
      <c r="AW196" s="14" t="s">
        <v>34</v>
      </c>
      <c r="AX196" s="14" t="s">
        <v>20</v>
      </c>
      <c r="AY196" s="251" t="s">
        <v>136</v>
      </c>
    </row>
    <row r="197" s="13" customFormat="1">
      <c r="A197" s="13"/>
      <c r="B197" s="230"/>
      <c r="C197" s="231"/>
      <c r="D197" s="232" t="s">
        <v>147</v>
      </c>
      <c r="E197" s="233" t="s">
        <v>1</v>
      </c>
      <c r="F197" s="234" t="s">
        <v>343</v>
      </c>
      <c r="G197" s="231"/>
      <c r="H197" s="233" t="s">
        <v>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147</v>
      </c>
      <c r="AU197" s="240" t="s">
        <v>145</v>
      </c>
      <c r="AV197" s="13" t="s">
        <v>20</v>
      </c>
      <c r="AW197" s="13" t="s">
        <v>34</v>
      </c>
      <c r="AX197" s="13" t="s">
        <v>78</v>
      </c>
      <c r="AY197" s="240" t="s">
        <v>136</v>
      </c>
    </row>
    <row r="198" s="2" customFormat="1" ht="16.5" customHeight="1">
      <c r="A198" s="38"/>
      <c r="B198" s="39"/>
      <c r="C198" s="218" t="s">
        <v>299</v>
      </c>
      <c r="D198" s="218" t="s">
        <v>139</v>
      </c>
      <c r="E198" s="219" t="s">
        <v>345</v>
      </c>
      <c r="F198" s="220" t="s">
        <v>346</v>
      </c>
      <c r="G198" s="221" t="s">
        <v>142</v>
      </c>
      <c r="H198" s="222">
        <v>8</v>
      </c>
      <c r="I198" s="223"/>
      <c r="J198" s="222">
        <f>ROUND(I198*H198,2)</f>
        <v>0</v>
      </c>
      <c r="K198" s="220" t="s">
        <v>143</v>
      </c>
      <c r="L198" s="44"/>
      <c r="M198" s="224" t="s">
        <v>1</v>
      </c>
      <c r="N198" s="225" t="s">
        <v>44</v>
      </c>
      <c r="O198" s="91"/>
      <c r="P198" s="226">
        <f>O198*H198</f>
        <v>0</v>
      </c>
      <c r="Q198" s="226">
        <v>0.00029999999999999997</v>
      </c>
      <c r="R198" s="226">
        <f>Q198*H198</f>
        <v>0.0023999999999999998</v>
      </c>
      <c r="S198" s="226">
        <v>0</v>
      </c>
      <c r="T198" s="22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8" t="s">
        <v>164</v>
      </c>
      <c r="AT198" s="228" t="s">
        <v>139</v>
      </c>
      <c r="AU198" s="228" t="s">
        <v>145</v>
      </c>
      <c r="AY198" s="17" t="s">
        <v>136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7" t="s">
        <v>145</v>
      </c>
      <c r="BK198" s="229">
        <f>ROUND(I198*H198,2)</f>
        <v>0</v>
      </c>
      <c r="BL198" s="17" t="s">
        <v>164</v>
      </c>
      <c r="BM198" s="228" t="s">
        <v>347</v>
      </c>
    </row>
    <row r="199" s="13" customFormat="1">
      <c r="A199" s="13"/>
      <c r="B199" s="230"/>
      <c r="C199" s="231"/>
      <c r="D199" s="232" t="s">
        <v>147</v>
      </c>
      <c r="E199" s="233" t="s">
        <v>1</v>
      </c>
      <c r="F199" s="234" t="s">
        <v>348</v>
      </c>
      <c r="G199" s="231"/>
      <c r="H199" s="233" t="s">
        <v>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147</v>
      </c>
      <c r="AU199" s="240" t="s">
        <v>145</v>
      </c>
      <c r="AV199" s="13" t="s">
        <v>20</v>
      </c>
      <c r="AW199" s="13" t="s">
        <v>34</v>
      </c>
      <c r="AX199" s="13" t="s">
        <v>78</v>
      </c>
      <c r="AY199" s="240" t="s">
        <v>136</v>
      </c>
    </row>
    <row r="200" s="14" customFormat="1">
      <c r="A200" s="14"/>
      <c r="B200" s="241"/>
      <c r="C200" s="242"/>
      <c r="D200" s="232" t="s">
        <v>147</v>
      </c>
      <c r="E200" s="243" t="s">
        <v>1</v>
      </c>
      <c r="F200" s="244" t="s">
        <v>166</v>
      </c>
      <c r="G200" s="242"/>
      <c r="H200" s="245">
        <v>4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147</v>
      </c>
      <c r="AU200" s="251" t="s">
        <v>145</v>
      </c>
      <c r="AV200" s="14" t="s">
        <v>145</v>
      </c>
      <c r="AW200" s="14" t="s">
        <v>34</v>
      </c>
      <c r="AX200" s="14" t="s">
        <v>78</v>
      </c>
      <c r="AY200" s="251" t="s">
        <v>136</v>
      </c>
    </row>
    <row r="201" s="13" customFormat="1">
      <c r="A201" s="13"/>
      <c r="B201" s="230"/>
      <c r="C201" s="231"/>
      <c r="D201" s="232" t="s">
        <v>147</v>
      </c>
      <c r="E201" s="233" t="s">
        <v>1</v>
      </c>
      <c r="F201" s="234" t="s">
        <v>349</v>
      </c>
      <c r="G201" s="231"/>
      <c r="H201" s="233" t="s">
        <v>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147</v>
      </c>
      <c r="AU201" s="240" t="s">
        <v>145</v>
      </c>
      <c r="AV201" s="13" t="s">
        <v>20</v>
      </c>
      <c r="AW201" s="13" t="s">
        <v>34</v>
      </c>
      <c r="AX201" s="13" t="s">
        <v>78</v>
      </c>
      <c r="AY201" s="240" t="s">
        <v>136</v>
      </c>
    </row>
    <row r="202" s="14" customFormat="1">
      <c r="A202" s="14"/>
      <c r="B202" s="241"/>
      <c r="C202" s="242"/>
      <c r="D202" s="232" t="s">
        <v>147</v>
      </c>
      <c r="E202" s="243" t="s">
        <v>1</v>
      </c>
      <c r="F202" s="244" t="s">
        <v>166</v>
      </c>
      <c r="G202" s="242"/>
      <c r="H202" s="245">
        <v>4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147</v>
      </c>
      <c r="AU202" s="251" t="s">
        <v>145</v>
      </c>
      <c r="AV202" s="14" t="s">
        <v>145</v>
      </c>
      <c r="AW202" s="14" t="s">
        <v>34</v>
      </c>
      <c r="AX202" s="14" t="s">
        <v>78</v>
      </c>
      <c r="AY202" s="251" t="s">
        <v>136</v>
      </c>
    </row>
    <row r="203" s="15" customFormat="1">
      <c r="A203" s="15"/>
      <c r="B203" s="265"/>
      <c r="C203" s="266"/>
      <c r="D203" s="232" t="s">
        <v>147</v>
      </c>
      <c r="E203" s="267" t="s">
        <v>1</v>
      </c>
      <c r="F203" s="268" t="s">
        <v>296</v>
      </c>
      <c r="G203" s="266"/>
      <c r="H203" s="269">
        <v>8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5" t="s">
        <v>147</v>
      </c>
      <c r="AU203" s="275" t="s">
        <v>145</v>
      </c>
      <c r="AV203" s="15" t="s">
        <v>144</v>
      </c>
      <c r="AW203" s="15" t="s">
        <v>34</v>
      </c>
      <c r="AX203" s="15" t="s">
        <v>20</v>
      </c>
      <c r="AY203" s="275" t="s">
        <v>136</v>
      </c>
    </row>
    <row r="204" s="2" customFormat="1" ht="24.15" customHeight="1">
      <c r="A204" s="38"/>
      <c r="B204" s="39"/>
      <c r="C204" s="218" t="s">
        <v>304</v>
      </c>
      <c r="D204" s="218" t="s">
        <v>139</v>
      </c>
      <c r="E204" s="219" t="s">
        <v>433</v>
      </c>
      <c r="F204" s="220" t="s">
        <v>352</v>
      </c>
      <c r="G204" s="221" t="s">
        <v>159</v>
      </c>
      <c r="H204" s="222">
        <v>7.5</v>
      </c>
      <c r="I204" s="223"/>
      <c r="J204" s="222">
        <f>ROUND(I204*H204,2)</f>
        <v>0</v>
      </c>
      <c r="K204" s="220" t="s">
        <v>143</v>
      </c>
      <c r="L204" s="44"/>
      <c r="M204" s="224" t="s">
        <v>1</v>
      </c>
      <c r="N204" s="225" t="s">
        <v>44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164</v>
      </c>
      <c r="AT204" s="228" t="s">
        <v>139</v>
      </c>
      <c r="AU204" s="228" t="s">
        <v>145</v>
      </c>
      <c r="AY204" s="17" t="s">
        <v>136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145</v>
      </c>
      <c r="BK204" s="229">
        <f>ROUND(I204*H204,2)</f>
        <v>0</v>
      </c>
      <c r="BL204" s="17" t="s">
        <v>164</v>
      </c>
      <c r="BM204" s="228" t="s">
        <v>420</v>
      </c>
    </row>
    <row r="205" s="14" customFormat="1">
      <c r="A205" s="14"/>
      <c r="B205" s="241"/>
      <c r="C205" s="242"/>
      <c r="D205" s="232" t="s">
        <v>147</v>
      </c>
      <c r="E205" s="243" t="s">
        <v>1</v>
      </c>
      <c r="F205" s="244" t="s">
        <v>354</v>
      </c>
      <c r="G205" s="242"/>
      <c r="H205" s="245">
        <v>7.5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147</v>
      </c>
      <c r="AU205" s="251" t="s">
        <v>145</v>
      </c>
      <c r="AV205" s="14" t="s">
        <v>145</v>
      </c>
      <c r="AW205" s="14" t="s">
        <v>34</v>
      </c>
      <c r="AX205" s="14" t="s">
        <v>20</v>
      </c>
      <c r="AY205" s="251" t="s">
        <v>136</v>
      </c>
    </row>
    <row r="206" s="2" customFormat="1" ht="16.5" customHeight="1">
      <c r="A206" s="38"/>
      <c r="B206" s="39"/>
      <c r="C206" s="256" t="s">
        <v>309</v>
      </c>
      <c r="D206" s="256" t="s">
        <v>189</v>
      </c>
      <c r="E206" s="257" t="s">
        <v>356</v>
      </c>
      <c r="F206" s="258" t="s">
        <v>357</v>
      </c>
      <c r="G206" s="259" t="s">
        <v>159</v>
      </c>
      <c r="H206" s="260">
        <v>8</v>
      </c>
      <c r="I206" s="261"/>
      <c r="J206" s="260">
        <f>ROUND(I206*H206,2)</f>
        <v>0</v>
      </c>
      <c r="K206" s="258" t="s">
        <v>1</v>
      </c>
      <c r="L206" s="262"/>
      <c r="M206" s="263" t="s">
        <v>1</v>
      </c>
      <c r="N206" s="264" t="s">
        <v>44</v>
      </c>
      <c r="O206" s="91"/>
      <c r="P206" s="226">
        <f>O206*H206</f>
        <v>0</v>
      </c>
      <c r="Q206" s="226">
        <v>0.00014999999999999999</v>
      </c>
      <c r="R206" s="226">
        <f>Q206*H206</f>
        <v>0.0011999999999999999</v>
      </c>
      <c r="S206" s="226">
        <v>0</v>
      </c>
      <c r="T206" s="22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307</v>
      </c>
      <c r="AT206" s="228" t="s">
        <v>189</v>
      </c>
      <c r="AU206" s="228" t="s">
        <v>145</v>
      </c>
      <c r="AY206" s="17" t="s">
        <v>136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145</v>
      </c>
      <c r="BK206" s="229">
        <f>ROUND(I206*H206,2)</f>
        <v>0</v>
      </c>
      <c r="BL206" s="17" t="s">
        <v>164</v>
      </c>
      <c r="BM206" s="228" t="s">
        <v>434</v>
      </c>
    </row>
    <row r="207" s="2" customFormat="1" ht="16.5" customHeight="1">
      <c r="A207" s="38"/>
      <c r="B207" s="39"/>
      <c r="C207" s="218" t="s">
        <v>315</v>
      </c>
      <c r="D207" s="218" t="s">
        <v>139</v>
      </c>
      <c r="E207" s="219" t="s">
        <v>360</v>
      </c>
      <c r="F207" s="220" t="s">
        <v>361</v>
      </c>
      <c r="G207" s="221" t="s">
        <v>159</v>
      </c>
      <c r="H207" s="222">
        <v>1.3999999999999999</v>
      </c>
      <c r="I207" s="223"/>
      <c r="J207" s="222">
        <f>ROUND(I207*H207,2)</f>
        <v>0</v>
      </c>
      <c r="K207" s="220" t="s">
        <v>143</v>
      </c>
      <c r="L207" s="44"/>
      <c r="M207" s="224" t="s">
        <v>1</v>
      </c>
      <c r="N207" s="225" t="s">
        <v>44</v>
      </c>
      <c r="O207" s="91"/>
      <c r="P207" s="226">
        <f>O207*H207</f>
        <v>0</v>
      </c>
      <c r="Q207" s="226">
        <v>0.0064050000000000001</v>
      </c>
      <c r="R207" s="226">
        <f>Q207*H207</f>
        <v>0.0089669999999999993</v>
      </c>
      <c r="S207" s="226">
        <v>0</v>
      </c>
      <c r="T207" s="22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8" t="s">
        <v>164</v>
      </c>
      <c r="AT207" s="228" t="s">
        <v>139</v>
      </c>
      <c r="AU207" s="228" t="s">
        <v>145</v>
      </c>
      <c r="AY207" s="17" t="s">
        <v>136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7" t="s">
        <v>145</v>
      </c>
      <c r="BK207" s="229">
        <f>ROUND(I207*H207,2)</f>
        <v>0</v>
      </c>
      <c r="BL207" s="17" t="s">
        <v>164</v>
      </c>
      <c r="BM207" s="228" t="s">
        <v>362</v>
      </c>
    </row>
    <row r="208" s="13" customFormat="1">
      <c r="A208" s="13"/>
      <c r="B208" s="230"/>
      <c r="C208" s="231"/>
      <c r="D208" s="232" t="s">
        <v>147</v>
      </c>
      <c r="E208" s="233" t="s">
        <v>1</v>
      </c>
      <c r="F208" s="234" t="s">
        <v>422</v>
      </c>
      <c r="G208" s="231"/>
      <c r="H208" s="233" t="s">
        <v>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147</v>
      </c>
      <c r="AU208" s="240" t="s">
        <v>145</v>
      </c>
      <c r="AV208" s="13" t="s">
        <v>20</v>
      </c>
      <c r="AW208" s="13" t="s">
        <v>34</v>
      </c>
      <c r="AX208" s="13" t="s">
        <v>78</v>
      </c>
      <c r="AY208" s="240" t="s">
        <v>136</v>
      </c>
    </row>
    <row r="209" s="14" customFormat="1">
      <c r="A209" s="14"/>
      <c r="B209" s="241"/>
      <c r="C209" s="242"/>
      <c r="D209" s="232" t="s">
        <v>147</v>
      </c>
      <c r="E209" s="243" t="s">
        <v>1</v>
      </c>
      <c r="F209" s="244" t="s">
        <v>364</v>
      </c>
      <c r="G209" s="242"/>
      <c r="H209" s="245">
        <v>1.3999999999999999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147</v>
      </c>
      <c r="AU209" s="251" t="s">
        <v>145</v>
      </c>
      <c r="AV209" s="14" t="s">
        <v>145</v>
      </c>
      <c r="AW209" s="14" t="s">
        <v>34</v>
      </c>
      <c r="AX209" s="14" t="s">
        <v>20</v>
      </c>
      <c r="AY209" s="251" t="s">
        <v>136</v>
      </c>
    </row>
    <row r="210" s="2" customFormat="1" ht="24.15" customHeight="1">
      <c r="A210" s="38"/>
      <c r="B210" s="39"/>
      <c r="C210" s="218" t="s">
        <v>319</v>
      </c>
      <c r="D210" s="218" t="s">
        <v>139</v>
      </c>
      <c r="E210" s="219" t="s">
        <v>366</v>
      </c>
      <c r="F210" s="220" t="s">
        <v>367</v>
      </c>
      <c r="G210" s="221" t="s">
        <v>263</v>
      </c>
      <c r="H210" s="222">
        <v>0.12</v>
      </c>
      <c r="I210" s="223"/>
      <c r="J210" s="222">
        <f>ROUND(I210*H210,2)</f>
        <v>0</v>
      </c>
      <c r="K210" s="220" t="s">
        <v>143</v>
      </c>
      <c r="L210" s="44"/>
      <c r="M210" s="224" t="s">
        <v>1</v>
      </c>
      <c r="N210" s="225" t="s">
        <v>44</v>
      </c>
      <c r="O210" s="91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164</v>
      </c>
      <c r="AT210" s="228" t="s">
        <v>139</v>
      </c>
      <c r="AU210" s="228" t="s">
        <v>145</v>
      </c>
      <c r="AY210" s="17" t="s">
        <v>136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145</v>
      </c>
      <c r="BK210" s="229">
        <f>ROUND(I210*H210,2)</f>
        <v>0</v>
      </c>
      <c r="BL210" s="17" t="s">
        <v>164</v>
      </c>
      <c r="BM210" s="228" t="s">
        <v>368</v>
      </c>
    </row>
    <row r="211" s="12" customFormat="1" ht="22.8" customHeight="1">
      <c r="A211" s="12"/>
      <c r="B211" s="202"/>
      <c r="C211" s="203"/>
      <c r="D211" s="204" t="s">
        <v>77</v>
      </c>
      <c r="E211" s="216" t="s">
        <v>369</v>
      </c>
      <c r="F211" s="216" t="s">
        <v>370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SUM(P212:P217)</f>
        <v>0</v>
      </c>
      <c r="Q211" s="210"/>
      <c r="R211" s="211">
        <f>SUM(R212:R217)</f>
        <v>0.0030600000000000002</v>
      </c>
      <c r="S211" s="210"/>
      <c r="T211" s="212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145</v>
      </c>
      <c r="AT211" s="214" t="s">
        <v>77</v>
      </c>
      <c r="AU211" s="214" t="s">
        <v>20</v>
      </c>
      <c r="AY211" s="213" t="s">
        <v>136</v>
      </c>
      <c r="BK211" s="215">
        <f>SUM(BK212:BK217)</f>
        <v>0</v>
      </c>
    </row>
    <row r="212" s="2" customFormat="1" ht="24.15" customHeight="1">
      <c r="A212" s="38"/>
      <c r="B212" s="39"/>
      <c r="C212" s="218" t="s">
        <v>307</v>
      </c>
      <c r="D212" s="218" t="s">
        <v>139</v>
      </c>
      <c r="E212" s="219" t="s">
        <v>372</v>
      </c>
      <c r="F212" s="220" t="s">
        <v>373</v>
      </c>
      <c r="G212" s="221" t="s">
        <v>142</v>
      </c>
      <c r="H212" s="222">
        <v>6</v>
      </c>
      <c r="I212" s="223"/>
      <c r="J212" s="222">
        <f>ROUND(I212*H212,2)</f>
        <v>0</v>
      </c>
      <c r="K212" s="220" t="s">
        <v>143</v>
      </c>
      <c r="L212" s="44"/>
      <c r="M212" s="224" t="s">
        <v>1</v>
      </c>
      <c r="N212" s="225" t="s">
        <v>44</v>
      </c>
      <c r="O212" s="91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8" t="s">
        <v>164</v>
      </c>
      <c r="AT212" s="228" t="s">
        <v>139</v>
      </c>
      <c r="AU212" s="228" t="s">
        <v>145</v>
      </c>
      <c r="AY212" s="17" t="s">
        <v>136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7" t="s">
        <v>145</v>
      </c>
      <c r="BK212" s="229">
        <f>ROUND(I212*H212,2)</f>
        <v>0</v>
      </c>
      <c r="BL212" s="17" t="s">
        <v>164</v>
      </c>
      <c r="BM212" s="228" t="s">
        <v>374</v>
      </c>
    </row>
    <row r="213" s="13" customFormat="1">
      <c r="A213" s="13"/>
      <c r="B213" s="230"/>
      <c r="C213" s="231"/>
      <c r="D213" s="232" t="s">
        <v>147</v>
      </c>
      <c r="E213" s="233" t="s">
        <v>1</v>
      </c>
      <c r="F213" s="234" t="s">
        <v>375</v>
      </c>
      <c r="G213" s="231"/>
      <c r="H213" s="233" t="s">
        <v>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147</v>
      </c>
      <c r="AU213" s="240" t="s">
        <v>145</v>
      </c>
      <c r="AV213" s="13" t="s">
        <v>20</v>
      </c>
      <c r="AW213" s="13" t="s">
        <v>34</v>
      </c>
      <c r="AX213" s="13" t="s">
        <v>78</v>
      </c>
      <c r="AY213" s="240" t="s">
        <v>136</v>
      </c>
    </row>
    <row r="214" s="14" customFormat="1">
      <c r="A214" s="14"/>
      <c r="B214" s="241"/>
      <c r="C214" s="242"/>
      <c r="D214" s="232" t="s">
        <v>147</v>
      </c>
      <c r="E214" s="243" t="s">
        <v>1</v>
      </c>
      <c r="F214" s="244" t="s">
        <v>376</v>
      </c>
      <c r="G214" s="242"/>
      <c r="H214" s="245">
        <v>6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147</v>
      </c>
      <c r="AU214" s="251" t="s">
        <v>145</v>
      </c>
      <c r="AV214" s="14" t="s">
        <v>145</v>
      </c>
      <c r="AW214" s="14" t="s">
        <v>34</v>
      </c>
      <c r="AX214" s="14" t="s">
        <v>20</v>
      </c>
      <c r="AY214" s="251" t="s">
        <v>136</v>
      </c>
    </row>
    <row r="215" s="2" customFormat="1" ht="33" customHeight="1">
      <c r="A215" s="38"/>
      <c r="B215" s="39"/>
      <c r="C215" s="218" t="s">
        <v>328</v>
      </c>
      <c r="D215" s="218" t="s">
        <v>139</v>
      </c>
      <c r="E215" s="219" t="s">
        <v>378</v>
      </c>
      <c r="F215" s="220" t="s">
        <v>379</v>
      </c>
      <c r="G215" s="221" t="s">
        <v>142</v>
      </c>
      <c r="H215" s="222">
        <v>6</v>
      </c>
      <c r="I215" s="223"/>
      <c r="J215" s="222">
        <f>ROUND(I215*H215,2)</f>
        <v>0</v>
      </c>
      <c r="K215" s="220" t="s">
        <v>1</v>
      </c>
      <c r="L215" s="44"/>
      <c r="M215" s="224" t="s">
        <v>1</v>
      </c>
      <c r="N215" s="225" t="s">
        <v>44</v>
      </c>
      <c r="O215" s="91"/>
      <c r="P215" s="226">
        <f>O215*H215</f>
        <v>0</v>
      </c>
      <c r="Q215" s="226">
        <v>0.00051000000000000004</v>
      </c>
      <c r="R215" s="226">
        <f>Q215*H215</f>
        <v>0.0030600000000000002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164</v>
      </c>
      <c r="AT215" s="228" t="s">
        <v>139</v>
      </c>
      <c r="AU215" s="228" t="s">
        <v>145</v>
      </c>
      <c r="AY215" s="17" t="s">
        <v>136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145</v>
      </c>
      <c r="BK215" s="229">
        <f>ROUND(I215*H215,2)</f>
        <v>0</v>
      </c>
      <c r="BL215" s="17" t="s">
        <v>164</v>
      </c>
      <c r="BM215" s="228" t="s">
        <v>380</v>
      </c>
    </row>
    <row r="216" s="13" customFormat="1">
      <c r="A216" s="13"/>
      <c r="B216" s="230"/>
      <c r="C216" s="231"/>
      <c r="D216" s="232" t="s">
        <v>147</v>
      </c>
      <c r="E216" s="233" t="s">
        <v>1</v>
      </c>
      <c r="F216" s="234" t="s">
        <v>375</v>
      </c>
      <c r="G216" s="231"/>
      <c r="H216" s="233" t="s">
        <v>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147</v>
      </c>
      <c r="AU216" s="240" t="s">
        <v>145</v>
      </c>
      <c r="AV216" s="13" t="s">
        <v>20</v>
      </c>
      <c r="AW216" s="13" t="s">
        <v>34</v>
      </c>
      <c r="AX216" s="13" t="s">
        <v>78</v>
      </c>
      <c r="AY216" s="240" t="s">
        <v>136</v>
      </c>
    </row>
    <row r="217" s="14" customFormat="1">
      <c r="A217" s="14"/>
      <c r="B217" s="241"/>
      <c r="C217" s="242"/>
      <c r="D217" s="232" t="s">
        <v>147</v>
      </c>
      <c r="E217" s="243" t="s">
        <v>1</v>
      </c>
      <c r="F217" s="244" t="s">
        <v>150</v>
      </c>
      <c r="G217" s="242"/>
      <c r="H217" s="245">
        <v>6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147</v>
      </c>
      <c r="AU217" s="251" t="s">
        <v>145</v>
      </c>
      <c r="AV217" s="14" t="s">
        <v>145</v>
      </c>
      <c r="AW217" s="14" t="s">
        <v>34</v>
      </c>
      <c r="AX217" s="14" t="s">
        <v>20</v>
      </c>
      <c r="AY217" s="251" t="s">
        <v>136</v>
      </c>
    </row>
    <row r="218" s="12" customFormat="1" ht="22.8" customHeight="1">
      <c r="A218" s="12"/>
      <c r="B218" s="202"/>
      <c r="C218" s="203"/>
      <c r="D218" s="204" t="s">
        <v>77</v>
      </c>
      <c r="E218" s="216" t="s">
        <v>381</v>
      </c>
      <c r="F218" s="216" t="s">
        <v>382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P219</f>
        <v>0</v>
      </c>
      <c r="Q218" s="210"/>
      <c r="R218" s="211">
        <f>R219</f>
        <v>0</v>
      </c>
      <c r="S218" s="210"/>
      <c r="T218" s="212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145</v>
      </c>
      <c r="AT218" s="214" t="s">
        <v>77</v>
      </c>
      <c r="AU218" s="214" t="s">
        <v>20</v>
      </c>
      <c r="AY218" s="213" t="s">
        <v>136</v>
      </c>
      <c r="BK218" s="215">
        <f>BK219</f>
        <v>0</v>
      </c>
    </row>
    <row r="219" s="2" customFormat="1" ht="24.15" customHeight="1">
      <c r="A219" s="38"/>
      <c r="B219" s="39"/>
      <c r="C219" s="218" t="s">
        <v>333</v>
      </c>
      <c r="D219" s="218" t="s">
        <v>139</v>
      </c>
      <c r="E219" s="219" t="s">
        <v>384</v>
      </c>
      <c r="F219" s="220" t="s">
        <v>385</v>
      </c>
      <c r="G219" s="221" t="s">
        <v>142</v>
      </c>
      <c r="H219" s="222">
        <v>3</v>
      </c>
      <c r="I219" s="223"/>
      <c r="J219" s="222">
        <f>ROUND(I219*H219,2)</f>
        <v>0</v>
      </c>
      <c r="K219" s="220" t="s">
        <v>1</v>
      </c>
      <c r="L219" s="44"/>
      <c r="M219" s="224" t="s">
        <v>1</v>
      </c>
      <c r="N219" s="225" t="s">
        <v>44</v>
      </c>
      <c r="O219" s="91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164</v>
      </c>
      <c r="AT219" s="228" t="s">
        <v>139</v>
      </c>
      <c r="AU219" s="228" t="s">
        <v>145</v>
      </c>
      <c r="AY219" s="17" t="s">
        <v>136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145</v>
      </c>
      <c r="BK219" s="229">
        <f>ROUND(I219*H219,2)</f>
        <v>0</v>
      </c>
      <c r="BL219" s="17" t="s">
        <v>164</v>
      </c>
      <c r="BM219" s="228" t="s">
        <v>386</v>
      </c>
    </row>
    <row r="220" s="12" customFormat="1" ht="22.8" customHeight="1">
      <c r="A220" s="12"/>
      <c r="B220" s="202"/>
      <c r="C220" s="203"/>
      <c r="D220" s="204" t="s">
        <v>77</v>
      </c>
      <c r="E220" s="216" t="s">
        <v>387</v>
      </c>
      <c r="F220" s="216" t="s">
        <v>388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SUM(P221:P228)</f>
        <v>0</v>
      </c>
      <c r="Q220" s="210"/>
      <c r="R220" s="211">
        <f>SUM(R221:R228)</f>
        <v>0</v>
      </c>
      <c r="S220" s="210"/>
      <c r="T220" s="212">
        <f>SUM(T221:T228)</f>
        <v>0.417238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145</v>
      </c>
      <c r="AT220" s="214" t="s">
        <v>77</v>
      </c>
      <c r="AU220" s="214" t="s">
        <v>20</v>
      </c>
      <c r="AY220" s="213" t="s">
        <v>136</v>
      </c>
      <c r="BK220" s="215">
        <f>SUM(BK221:BK228)</f>
        <v>0</v>
      </c>
    </row>
    <row r="221" s="2" customFormat="1" ht="24.15" customHeight="1">
      <c r="A221" s="38"/>
      <c r="B221" s="39"/>
      <c r="C221" s="218" t="s">
        <v>338</v>
      </c>
      <c r="D221" s="218" t="s">
        <v>139</v>
      </c>
      <c r="E221" s="219" t="s">
        <v>390</v>
      </c>
      <c r="F221" s="220" t="s">
        <v>391</v>
      </c>
      <c r="G221" s="221" t="s">
        <v>159</v>
      </c>
      <c r="H221" s="222">
        <v>4.7000000000000002</v>
      </c>
      <c r="I221" s="223"/>
      <c r="J221" s="222">
        <f>ROUND(I221*H221,2)</f>
        <v>0</v>
      </c>
      <c r="K221" s="220" t="s">
        <v>143</v>
      </c>
      <c r="L221" s="44"/>
      <c r="M221" s="224" t="s">
        <v>1</v>
      </c>
      <c r="N221" s="225" t="s">
        <v>44</v>
      </c>
      <c r="O221" s="91"/>
      <c r="P221" s="226">
        <f>O221*H221</f>
        <v>0</v>
      </c>
      <c r="Q221" s="226">
        <v>0</v>
      </c>
      <c r="R221" s="226">
        <f>Q221*H221</f>
        <v>0</v>
      </c>
      <c r="S221" s="226">
        <v>0.01174</v>
      </c>
      <c r="T221" s="227">
        <f>S221*H221</f>
        <v>0.055178000000000005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164</v>
      </c>
      <c r="AT221" s="228" t="s">
        <v>139</v>
      </c>
      <c r="AU221" s="228" t="s">
        <v>145</v>
      </c>
      <c r="AY221" s="17" t="s">
        <v>136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145</v>
      </c>
      <c r="BK221" s="229">
        <f>ROUND(I221*H221,2)</f>
        <v>0</v>
      </c>
      <c r="BL221" s="17" t="s">
        <v>164</v>
      </c>
      <c r="BM221" s="228" t="s">
        <v>392</v>
      </c>
    </row>
    <row r="222" s="14" customFormat="1">
      <c r="A222" s="14"/>
      <c r="B222" s="241"/>
      <c r="C222" s="242"/>
      <c r="D222" s="232" t="s">
        <v>147</v>
      </c>
      <c r="E222" s="243" t="s">
        <v>1</v>
      </c>
      <c r="F222" s="244" t="s">
        <v>393</v>
      </c>
      <c r="G222" s="242"/>
      <c r="H222" s="245">
        <v>4.7000000000000002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147</v>
      </c>
      <c r="AU222" s="251" t="s">
        <v>145</v>
      </c>
      <c r="AV222" s="14" t="s">
        <v>145</v>
      </c>
      <c r="AW222" s="14" t="s">
        <v>34</v>
      </c>
      <c r="AX222" s="14" t="s">
        <v>20</v>
      </c>
      <c r="AY222" s="251" t="s">
        <v>136</v>
      </c>
    </row>
    <row r="223" s="2" customFormat="1" ht="24.15" customHeight="1">
      <c r="A223" s="38"/>
      <c r="B223" s="39"/>
      <c r="C223" s="218" t="s">
        <v>344</v>
      </c>
      <c r="D223" s="218" t="s">
        <v>139</v>
      </c>
      <c r="E223" s="219" t="s">
        <v>395</v>
      </c>
      <c r="F223" s="220" t="s">
        <v>396</v>
      </c>
      <c r="G223" s="221" t="s">
        <v>142</v>
      </c>
      <c r="H223" s="222">
        <v>4</v>
      </c>
      <c r="I223" s="223"/>
      <c r="J223" s="222">
        <f>ROUND(I223*H223,2)</f>
        <v>0</v>
      </c>
      <c r="K223" s="220" t="s">
        <v>143</v>
      </c>
      <c r="L223" s="44"/>
      <c r="M223" s="224" t="s">
        <v>1</v>
      </c>
      <c r="N223" s="225" t="s">
        <v>44</v>
      </c>
      <c r="O223" s="91"/>
      <c r="P223" s="226">
        <f>O223*H223</f>
        <v>0</v>
      </c>
      <c r="Q223" s="226">
        <v>0</v>
      </c>
      <c r="R223" s="226">
        <f>Q223*H223</f>
        <v>0</v>
      </c>
      <c r="S223" s="226">
        <v>0.083169999999999994</v>
      </c>
      <c r="T223" s="227">
        <f>S223*H223</f>
        <v>0.33267999999999998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8" t="s">
        <v>164</v>
      </c>
      <c r="AT223" s="228" t="s">
        <v>139</v>
      </c>
      <c r="AU223" s="228" t="s">
        <v>145</v>
      </c>
      <c r="AY223" s="17" t="s">
        <v>136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7" t="s">
        <v>145</v>
      </c>
      <c r="BK223" s="229">
        <f>ROUND(I223*H223,2)</f>
        <v>0</v>
      </c>
      <c r="BL223" s="17" t="s">
        <v>164</v>
      </c>
      <c r="BM223" s="228" t="s">
        <v>397</v>
      </c>
    </row>
    <row r="224" s="14" customFormat="1">
      <c r="A224" s="14"/>
      <c r="B224" s="241"/>
      <c r="C224" s="242"/>
      <c r="D224" s="232" t="s">
        <v>147</v>
      </c>
      <c r="E224" s="243" t="s">
        <v>1</v>
      </c>
      <c r="F224" s="244" t="s">
        <v>398</v>
      </c>
      <c r="G224" s="242"/>
      <c r="H224" s="245">
        <v>4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147</v>
      </c>
      <c r="AU224" s="251" t="s">
        <v>145</v>
      </c>
      <c r="AV224" s="14" t="s">
        <v>145</v>
      </c>
      <c r="AW224" s="14" t="s">
        <v>34</v>
      </c>
      <c r="AX224" s="14" t="s">
        <v>20</v>
      </c>
      <c r="AY224" s="251" t="s">
        <v>136</v>
      </c>
    </row>
    <row r="225" s="2" customFormat="1" ht="16.5" customHeight="1">
      <c r="A225" s="38"/>
      <c r="B225" s="39"/>
      <c r="C225" s="218" t="s">
        <v>350</v>
      </c>
      <c r="D225" s="218" t="s">
        <v>139</v>
      </c>
      <c r="E225" s="219" t="s">
        <v>400</v>
      </c>
      <c r="F225" s="220" t="s">
        <v>401</v>
      </c>
      <c r="G225" s="221" t="s">
        <v>142</v>
      </c>
      <c r="H225" s="222">
        <v>4</v>
      </c>
      <c r="I225" s="223"/>
      <c r="J225" s="222">
        <f>ROUND(I225*H225,2)</f>
        <v>0</v>
      </c>
      <c r="K225" s="220" t="s">
        <v>143</v>
      </c>
      <c r="L225" s="44"/>
      <c r="M225" s="224" t="s">
        <v>1</v>
      </c>
      <c r="N225" s="225" t="s">
        <v>44</v>
      </c>
      <c r="O225" s="91"/>
      <c r="P225" s="226">
        <f>O225*H225</f>
        <v>0</v>
      </c>
      <c r="Q225" s="226">
        <v>0</v>
      </c>
      <c r="R225" s="226">
        <f>Q225*H225</f>
        <v>0</v>
      </c>
      <c r="S225" s="226">
        <v>0.0040000000000000001</v>
      </c>
      <c r="T225" s="227">
        <f>S225*H225</f>
        <v>0.016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164</v>
      </c>
      <c r="AT225" s="228" t="s">
        <v>139</v>
      </c>
      <c r="AU225" s="228" t="s">
        <v>145</v>
      </c>
      <c r="AY225" s="17" t="s">
        <v>136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145</v>
      </c>
      <c r="BK225" s="229">
        <f>ROUND(I225*H225,2)</f>
        <v>0</v>
      </c>
      <c r="BL225" s="17" t="s">
        <v>164</v>
      </c>
      <c r="BM225" s="228" t="s">
        <v>402</v>
      </c>
    </row>
    <row r="226" s="2" customFormat="1" ht="21.75" customHeight="1">
      <c r="A226" s="38"/>
      <c r="B226" s="39"/>
      <c r="C226" s="218" t="s">
        <v>355</v>
      </c>
      <c r="D226" s="218" t="s">
        <v>139</v>
      </c>
      <c r="E226" s="219" t="s">
        <v>404</v>
      </c>
      <c r="F226" s="220" t="s">
        <v>435</v>
      </c>
      <c r="G226" s="221" t="s">
        <v>159</v>
      </c>
      <c r="H226" s="222">
        <v>6</v>
      </c>
      <c r="I226" s="223"/>
      <c r="J226" s="222">
        <f>ROUND(I226*H226,2)</f>
        <v>0</v>
      </c>
      <c r="K226" s="220" t="s">
        <v>143</v>
      </c>
      <c r="L226" s="44"/>
      <c r="M226" s="224" t="s">
        <v>1</v>
      </c>
      <c r="N226" s="225" t="s">
        <v>44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0.0022300000000000002</v>
      </c>
      <c r="T226" s="227">
        <f>S226*H226</f>
        <v>0.013380000000000001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164</v>
      </c>
      <c r="AT226" s="228" t="s">
        <v>139</v>
      </c>
      <c r="AU226" s="228" t="s">
        <v>145</v>
      </c>
      <c r="AY226" s="17" t="s">
        <v>136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145</v>
      </c>
      <c r="BK226" s="229">
        <f>ROUND(I226*H226,2)</f>
        <v>0</v>
      </c>
      <c r="BL226" s="17" t="s">
        <v>164</v>
      </c>
      <c r="BM226" s="228" t="s">
        <v>406</v>
      </c>
    </row>
    <row r="227" s="13" customFormat="1">
      <c r="A227" s="13"/>
      <c r="B227" s="230"/>
      <c r="C227" s="231"/>
      <c r="D227" s="232" t="s">
        <v>147</v>
      </c>
      <c r="E227" s="233" t="s">
        <v>1</v>
      </c>
      <c r="F227" s="234" t="s">
        <v>436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147</v>
      </c>
      <c r="AU227" s="240" t="s">
        <v>145</v>
      </c>
      <c r="AV227" s="13" t="s">
        <v>20</v>
      </c>
      <c r="AW227" s="13" t="s">
        <v>34</v>
      </c>
      <c r="AX227" s="13" t="s">
        <v>78</v>
      </c>
      <c r="AY227" s="240" t="s">
        <v>136</v>
      </c>
    </row>
    <row r="228" s="14" customFormat="1">
      <c r="A228" s="14"/>
      <c r="B228" s="241"/>
      <c r="C228" s="242"/>
      <c r="D228" s="232" t="s">
        <v>147</v>
      </c>
      <c r="E228" s="243" t="s">
        <v>1</v>
      </c>
      <c r="F228" s="244" t="s">
        <v>408</v>
      </c>
      <c r="G228" s="242"/>
      <c r="H228" s="245">
        <v>6</v>
      </c>
      <c r="I228" s="246"/>
      <c r="J228" s="242"/>
      <c r="K228" s="242"/>
      <c r="L228" s="247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147</v>
      </c>
      <c r="AU228" s="251" t="s">
        <v>145</v>
      </c>
      <c r="AV228" s="14" t="s">
        <v>145</v>
      </c>
      <c r="AW228" s="14" t="s">
        <v>34</v>
      </c>
      <c r="AX228" s="14" t="s">
        <v>20</v>
      </c>
      <c r="AY228" s="251" t="s">
        <v>136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/Q3EgKd7zmWBxm/7gnXO85ZccFtpbeqshSebuAOBpjYoPxoajVLwu+cs9hca6+kMrLVL/uS2SRR1JETrZav+XQ==" hashValue="G7T7beuSF/xni6p5ZDsJszUFKCiC4qIW0i0I6tc++kgP1yhevbPxj7Pm3Z1EuDDC2vOapjfuNYdmWKnEYfDhOQ==" algorithmName="SHA-512" password="CC35"/>
  <autoFilter ref="C131:K22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20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Ostrov, vzorová oprava 3ks balkonů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29. 3. 2023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27</v>
      </c>
      <c r="E14" s="38"/>
      <c r="F14" s="38"/>
      <c r="G14" s="38"/>
      <c r="H14" s="38"/>
      <c r="I14" s="140" t="s">
        <v>28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28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28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28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ROUND((SUM(BE123:BE144)),  2)</f>
        <v>0</v>
      </c>
      <c r="G33" s="38"/>
      <c r="H33" s="38"/>
      <c r="I33" s="155">
        <v>0.20999999999999999</v>
      </c>
      <c r="J33" s="154">
        <f>ROUND(((SUM(BE123:BE144))*I33),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ROUND((SUM(BF123:BF144)),  2)</f>
        <v>0</v>
      </c>
      <c r="G34" s="38"/>
      <c r="H34" s="38"/>
      <c r="I34" s="155">
        <v>0.14999999999999999</v>
      </c>
      <c r="J34" s="154">
        <f>ROUND(((SUM(BF123:BF144))*I34),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Ostrov, vzorová oprava 3ks balkonů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S5769-4 - Lešení, společné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29. 3. 2023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27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Ing.Vladislav Skoček, 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438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113</v>
      </c>
      <c r="E101" s="182"/>
      <c r="F101" s="182"/>
      <c r="G101" s="182"/>
      <c r="H101" s="182"/>
      <c r="I101" s="182"/>
      <c r="J101" s="183">
        <f>J139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118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439</v>
      </c>
      <c r="E103" s="182"/>
      <c r="F103" s="182"/>
      <c r="G103" s="182"/>
      <c r="H103" s="182"/>
      <c r="I103" s="182"/>
      <c r="J103" s="183">
        <f>J142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Ostrov, vzorová oprava 3ks balkonů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S5769-4 - Lešení, společné a vedlejší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21</v>
      </c>
      <c r="D117" s="40"/>
      <c r="E117" s="40"/>
      <c r="F117" s="27" t="str">
        <f>F12</f>
        <v xml:space="preserve"> </v>
      </c>
      <c r="G117" s="40"/>
      <c r="H117" s="40"/>
      <c r="I117" s="32" t="s">
        <v>23</v>
      </c>
      <c r="J117" s="79" t="str">
        <f>IF(J12="","",J12)</f>
        <v>29. 3. 2023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27</v>
      </c>
      <c r="D119" s="40"/>
      <c r="E119" s="40"/>
      <c r="F119" s="27" t="str">
        <f>E15</f>
        <v xml:space="preserve"> </v>
      </c>
      <c r="G119" s="40"/>
      <c r="H119" s="40"/>
      <c r="I119" s="32" t="s">
        <v>32</v>
      </c>
      <c r="J119" s="36" t="str">
        <f>E21</f>
        <v>Ing.Vladislav Skoček, Ostrov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Neubauerová Soňa, SK-Projekt Ostrov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122</v>
      </c>
      <c r="D122" s="194" t="s">
        <v>63</v>
      </c>
      <c r="E122" s="194" t="s">
        <v>59</v>
      </c>
      <c r="F122" s="194" t="s">
        <v>60</v>
      </c>
      <c r="G122" s="194" t="s">
        <v>123</v>
      </c>
      <c r="H122" s="194" t="s">
        <v>124</v>
      </c>
      <c r="I122" s="194" t="s">
        <v>125</v>
      </c>
      <c r="J122" s="194" t="s">
        <v>101</v>
      </c>
      <c r="K122" s="195" t="s">
        <v>126</v>
      </c>
      <c r="L122" s="196"/>
      <c r="M122" s="100" t="s">
        <v>1</v>
      </c>
      <c r="N122" s="101" t="s">
        <v>42</v>
      </c>
      <c r="O122" s="101" t="s">
        <v>127</v>
      </c>
      <c r="P122" s="101" t="s">
        <v>128</v>
      </c>
      <c r="Q122" s="101" t="s">
        <v>129</v>
      </c>
      <c r="R122" s="101" t="s">
        <v>130</v>
      </c>
      <c r="S122" s="101" t="s">
        <v>131</v>
      </c>
      <c r="T122" s="102" t="s">
        <v>132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133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P124+P139+P142</f>
        <v>0</v>
      </c>
      <c r="Q123" s="104"/>
      <c r="R123" s="199">
        <f>R124+R139+R142</f>
        <v>0.010800000000000001</v>
      </c>
      <c r="S123" s="104"/>
      <c r="T123" s="200">
        <f>T124+T139+T142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103</v>
      </c>
      <c r="BK123" s="201">
        <f>BK124+BK139+BK142</f>
        <v>0</v>
      </c>
    </row>
    <row r="124" s="12" customFormat="1" ht="25.92" customHeight="1">
      <c r="A124" s="12"/>
      <c r="B124" s="202"/>
      <c r="C124" s="203"/>
      <c r="D124" s="204" t="s">
        <v>77</v>
      </c>
      <c r="E124" s="205" t="s">
        <v>134</v>
      </c>
      <c r="F124" s="205" t="s">
        <v>135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P125+P127+P137</f>
        <v>0</v>
      </c>
      <c r="Q124" s="210"/>
      <c r="R124" s="211">
        <f>R125+R127+R137</f>
        <v>0</v>
      </c>
      <c r="S124" s="210"/>
      <c r="T124" s="212">
        <f>T125+T127+T137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20</v>
      </c>
      <c r="AT124" s="214" t="s">
        <v>77</v>
      </c>
      <c r="AU124" s="214" t="s">
        <v>78</v>
      </c>
      <c r="AY124" s="213" t="s">
        <v>136</v>
      </c>
      <c r="BK124" s="215">
        <f>BK125+BK127+BK137</f>
        <v>0</v>
      </c>
    </row>
    <row r="125" s="12" customFormat="1" ht="22.8" customHeight="1">
      <c r="A125" s="12"/>
      <c r="B125" s="202"/>
      <c r="C125" s="203"/>
      <c r="D125" s="204" t="s">
        <v>77</v>
      </c>
      <c r="E125" s="216" t="s">
        <v>150</v>
      </c>
      <c r="F125" s="216" t="s">
        <v>151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20</v>
      </c>
      <c r="AT125" s="214" t="s">
        <v>77</v>
      </c>
      <c r="AU125" s="214" t="s">
        <v>20</v>
      </c>
      <c r="AY125" s="213" t="s">
        <v>136</v>
      </c>
      <c r="BK125" s="215">
        <f>BK126</f>
        <v>0</v>
      </c>
    </row>
    <row r="126" s="2" customFormat="1" ht="16.5" customHeight="1">
      <c r="A126" s="38"/>
      <c r="B126" s="39"/>
      <c r="C126" s="218" t="s">
        <v>20</v>
      </c>
      <c r="D126" s="218" t="s">
        <v>139</v>
      </c>
      <c r="E126" s="219" t="s">
        <v>440</v>
      </c>
      <c r="F126" s="220" t="s">
        <v>441</v>
      </c>
      <c r="G126" s="221" t="s">
        <v>196</v>
      </c>
      <c r="H126" s="222">
        <v>1</v>
      </c>
      <c r="I126" s="223"/>
      <c r="J126" s="222">
        <f>ROUND(I126*H126,2)</f>
        <v>0</v>
      </c>
      <c r="K126" s="220" t="s">
        <v>1</v>
      </c>
      <c r="L126" s="44"/>
      <c r="M126" s="224" t="s">
        <v>1</v>
      </c>
      <c r="N126" s="225" t="s">
        <v>44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144</v>
      </c>
      <c r="AT126" s="228" t="s">
        <v>139</v>
      </c>
      <c r="AU126" s="228" t="s">
        <v>145</v>
      </c>
      <c r="AY126" s="17" t="s">
        <v>136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145</v>
      </c>
      <c r="BK126" s="229">
        <f>ROUND(I126*H126,2)</f>
        <v>0</v>
      </c>
      <c r="BL126" s="17" t="s">
        <v>144</v>
      </c>
      <c r="BM126" s="228" t="s">
        <v>442</v>
      </c>
    </row>
    <row r="127" s="12" customFormat="1" ht="22.8" customHeight="1">
      <c r="A127" s="12"/>
      <c r="B127" s="202"/>
      <c r="C127" s="203"/>
      <c r="D127" s="204" t="s">
        <v>77</v>
      </c>
      <c r="E127" s="216" t="s">
        <v>443</v>
      </c>
      <c r="F127" s="216" t="s">
        <v>444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SUM(P128:P136)</f>
        <v>0</v>
      </c>
      <c r="Q127" s="210"/>
      <c r="R127" s="211">
        <f>SUM(R128:R136)</f>
        <v>0</v>
      </c>
      <c r="S127" s="210"/>
      <c r="T127" s="212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20</v>
      </c>
      <c r="AT127" s="214" t="s">
        <v>77</v>
      </c>
      <c r="AU127" s="214" t="s">
        <v>20</v>
      </c>
      <c r="AY127" s="213" t="s">
        <v>136</v>
      </c>
      <c r="BK127" s="215">
        <f>SUM(BK128:BK136)</f>
        <v>0</v>
      </c>
    </row>
    <row r="128" s="2" customFormat="1" ht="37.8" customHeight="1">
      <c r="A128" s="38"/>
      <c r="B128" s="39"/>
      <c r="C128" s="218" t="s">
        <v>145</v>
      </c>
      <c r="D128" s="218" t="s">
        <v>139</v>
      </c>
      <c r="E128" s="219" t="s">
        <v>445</v>
      </c>
      <c r="F128" s="220" t="s">
        <v>446</v>
      </c>
      <c r="G128" s="221" t="s">
        <v>142</v>
      </c>
      <c r="H128" s="222">
        <v>51</v>
      </c>
      <c r="I128" s="223"/>
      <c r="J128" s="222">
        <f>ROUND(I128*H128,2)</f>
        <v>0</v>
      </c>
      <c r="K128" s="220" t="s">
        <v>143</v>
      </c>
      <c r="L128" s="44"/>
      <c r="M128" s="224" t="s">
        <v>1</v>
      </c>
      <c r="N128" s="225" t="s">
        <v>44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144</v>
      </c>
      <c r="AT128" s="228" t="s">
        <v>139</v>
      </c>
      <c r="AU128" s="228" t="s">
        <v>145</v>
      </c>
      <c r="AY128" s="17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145</v>
      </c>
      <c r="BK128" s="229">
        <f>ROUND(I128*H128,2)</f>
        <v>0</v>
      </c>
      <c r="BL128" s="17" t="s">
        <v>144</v>
      </c>
      <c r="BM128" s="228" t="s">
        <v>447</v>
      </c>
    </row>
    <row r="129" s="14" customFormat="1">
      <c r="A129" s="14"/>
      <c r="B129" s="241"/>
      <c r="C129" s="242"/>
      <c r="D129" s="232" t="s">
        <v>147</v>
      </c>
      <c r="E129" s="243" t="s">
        <v>1</v>
      </c>
      <c r="F129" s="244" t="s">
        <v>448</v>
      </c>
      <c r="G129" s="242"/>
      <c r="H129" s="245">
        <v>51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147</v>
      </c>
      <c r="AU129" s="251" t="s">
        <v>145</v>
      </c>
      <c r="AV129" s="14" t="s">
        <v>145</v>
      </c>
      <c r="AW129" s="14" t="s">
        <v>34</v>
      </c>
      <c r="AX129" s="14" t="s">
        <v>20</v>
      </c>
      <c r="AY129" s="251" t="s">
        <v>136</v>
      </c>
    </row>
    <row r="130" s="2" customFormat="1" ht="37.8" customHeight="1">
      <c r="A130" s="38"/>
      <c r="B130" s="39"/>
      <c r="C130" s="218" t="s">
        <v>137</v>
      </c>
      <c r="D130" s="218" t="s">
        <v>139</v>
      </c>
      <c r="E130" s="219" t="s">
        <v>449</v>
      </c>
      <c r="F130" s="220" t="s">
        <v>450</v>
      </c>
      <c r="G130" s="221" t="s">
        <v>142</v>
      </c>
      <c r="H130" s="222">
        <v>1530</v>
      </c>
      <c r="I130" s="223"/>
      <c r="J130" s="222">
        <f>ROUND(I130*H130,2)</f>
        <v>0</v>
      </c>
      <c r="K130" s="220" t="s">
        <v>143</v>
      </c>
      <c r="L130" s="44"/>
      <c r="M130" s="224" t="s">
        <v>1</v>
      </c>
      <c r="N130" s="225" t="s">
        <v>44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144</v>
      </c>
      <c r="AT130" s="228" t="s">
        <v>139</v>
      </c>
      <c r="AU130" s="228" t="s">
        <v>145</v>
      </c>
      <c r="AY130" s="17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145</v>
      </c>
      <c r="BK130" s="229">
        <f>ROUND(I130*H130,2)</f>
        <v>0</v>
      </c>
      <c r="BL130" s="17" t="s">
        <v>144</v>
      </c>
      <c r="BM130" s="228" t="s">
        <v>451</v>
      </c>
    </row>
    <row r="131" s="14" customFormat="1">
      <c r="A131" s="14"/>
      <c r="B131" s="241"/>
      <c r="C131" s="242"/>
      <c r="D131" s="232" t="s">
        <v>147</v>
      </c>
      <c r="E131" s="243" t="s">
        <v>1</v>
      </c>
      <c r="F131" s="244" t="s">
        <v>452</v>
      </c>
      <c r="G131" s="242"/>
      <c r="H131" s="245">
        <v>1530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147</v>
      </c>
      <c r="AU131" s="251" t="s">
        <v>145</v>
      </c>
      <c r="AV131" s="14" t="s">
        <v>145</v>
      </c>
      <c r="AW131" s="14" t="s">
        <v>34</v>
      </c>
      <c r="AX131" s="14" t="s">
        <v>20</v>
      </c>
      <c r="AY131" s="251" t="s">
        <v>136</v>
      </c>
    </row>
    <row r="132" s="2" customFormat="1" ht="37.8" customHeight="1">
      <c r="A132" s="38"/>
      <c r="B132" s="39"/>
      <c r="C132" s="218" t="s">
        <v>144</v>
      </c>
      <c r="D132" s="218" t="s">
        <v>139</v>
      </c>
      <c r="E132" s="219" t="s">
        <v>453</v>
      </c>
      <c r="F132" s="220" t="s">
        <v>454</v>
      </c>
      <c r="G132" s="221" t="s">
        <v>142</v>
      </c>
      <c r="H132" s="222">
        <v>51</v>
      </c>
      <c r="I132" s="223"/>
      <c r="J132" s="222">
        <f>ROUND(I132*H132,2)</f>
        <v>0</v>
      </c>
      <c r="K132" s="220" t="s">
        <v>143</v>
      </c>
      <c r="L132" s="44"/>
      <c r="M132" s="224" t="s">
        <v>1</v>
      </c>
      <c r="N132" s="225" t="s">
        <v>44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144</v>
      </c>
      <c r="AT132" s="228" t="s">
        <v>139</v>
      </c>
      <c r="AU132" s="228" t="s">
        <v>145</v>
      </c>
      <c r="AY132" s="17" t="s">
        <v>136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145</v>
      </c>
      <c r="BK132" s="229">
        <f>ROUND(I132*H132,2)</f>
        <v>0</v>
      </c>
      <c r="BL132" s="17" t="s">
        <v>144</v>
      </c>
      <c r="BM132" s="228" t="s">
        <v>455</v>
      </c>
    </row>
    <row r="133" s="2" customFormat="1" ht="21.75" customHeight="1">
      <c r="A133" s="38"/>
      <c r="B133" s="39"/>
      <c r="C133" s="218" t="s">
        <v>167</v>
      </c>
      <c r="D133" s="218" t="s">
        <v>139</v>
      </c>
      <c r="E133" s="219" t="s">
        <v>456</v>
      </c>
      <c r="F133" s="220" t="s">
        <v>457</v>
      </c>
      <c r="G133" s="221" t="s">
        <v>142</v>
      </c>
      <c r="H133" s="222">
        <v>51</v>
      </c>
      <c r="I133" s="223"/>
      <c r="J133" s="222">
        <f>ROUND(I133*H133,2)</f>
        <v>0</v>
      </c>
      <c r="K133" s="220" t="s">
        <v>143</v>
      </c>
      <c r="L133" s="44"/>
      <c r="M133" s="224" t="s">
        <v>1</v>
      </c>
      <c r="N133" s="225" t="s">
        <v>44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144</v>
      </c>
      <c r="AT133" s="228" t="s">
        <v>139</v>
      </c>
      <c r="AU133" s="228" t="s">
        <v>145</v>
      </c>
      <c r="AY133" s="17" t="s">
        <v>136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145</v>
      </c>
      <c r="BK133" s="229">
        <f>ROUND(I133*H133,2)</f>
        <v>0</v>
      </c>
      <c r="BL133" s="17" t="s">
        <v>144</v>
      </c>
      <c r="BM133" s="228" t="s">
        <v>458</v>
      </c>
    </row>
    <row r="134" s="2" customFormat="1" ht="24.15" customHeight="1">
      <c r="A134" s="38"/>
      <c r="B134" s="39"/>
      <c r="C134" s="218" t="s">
        <v>150</v>
      </c>
      <c r="D134" s="218" t="s">
        <v>139</v>
      </c>
      <c r="E134" s="219" t="s">
        <v>459</v>
      </c>
      <c r="F134" s="220" t="s">
        <v>460</v>
      </c>
      <c r="G134" s="221" t="s">
        <v>142</v>
      </c>
      <c r="H134" s="222">
        <v>1530</v>
      </c>
      <c r="I134" s="223"/>
      <c r="J134" s="222">
        <f>ROUND(I134*H134,2)</f>
        <v>0</v>
      </c>
      <c r="K134" s="220" t="s">
        <v>143</v>
      </c>
      <c r="L134" s="44"/>
      <c r="M134" s="224" t="s">
        <v>1</v>
      </c>
      <c r="N134" s="225" t="s">
        <v>44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144</v>
      </c>
      <c r="AT134" s="228" t="s">
        <v>139</v>
      </c>
      <c r="AU134" s="228" t="s">
        <v>145</v>
      </c>
      <c r="AY134" s="17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145</v>
      </c>
      <c r="BK134" s="229">
        <f>ROUND(I134*H134,2)</f>
        <v>0</v>
      </c>
      <c r="BL134" s="17" t="s">
        <v>144</v>
      </c>
      <c r="BM134" s="228" t="s">
        <v>461</v>
      </c>
    </row>
    <row r="135" s="14" customFormat="1">
      <c r="A135" s="14"/>
      <c r="B135" s="241"/>
      <c r="C135" s="242"/>
      <c r="D135" s="232" t="s">
        <v>147</v>
      </c>
      <c r="E135" s="243" t="s">
        <v>1</v>
      </c>
      <c r="F135" s="244" t="s">
        <v>452</v>
      </c>
      <c r="G135" s="242"/>
      <c r="H135" s="245">
        <v>1530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147</v>
      </c>
      <c r="AU135" s="251" t="s">
        <v>145</v>
      </c>
      <c r="AV135" s="14" t="s">
        <v>145</v>
      </c>
      <c r="AW135" s="14" t="s">
        <v>34</v>
      </c>
      <c r="AX135" s="14" t="s">
        <v>20</v>
      </c>
      <c r="AY135" s="251" t="s">
        <v>136</v>
      </c>
    </row>
    <row r="136" s="2" customFormat="1" ht="21.75" customHeight="1">
      <c r="A136" s="38"/>
      <c r="B136" s="39"/>
      <c r="C136" s="218" t="s">
        <v>178</v>
      </c>
      <c r="D136" s="218" t="s">
        <v>139</v>
      </c>
      <c r="E136" s="219" t="s">
        <v>462</v>
      </c>
      <c r="F136" s="220" t="s">
        <v>463</v>
      </c>
      <c r="G136" s="221" t="s">
        <v>142</v>
      </c>
      <c r="H136" s="222">
        <v>51</v>
      </c>
      <c r="I136" s="223"/>
      <c r="J136" s="222">
        <f>ROUND(I136*H136,2)</f>
        <v>0</v>
      </c>
      <c r="K136" s="220" t="s">
        <v>143</v>
      </c>
      <c r="L136" s="44"/>
      <c r="M136" s="224" t="s">
        <v>1</v>
      </c>
      <c r="N136" s="225" t="s">
        <v>44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144</v>
      </c>
      <c r="AT136" s="228" t="s">
        <v>139</v>
      </c>
      <c r="AU136" s="228" t="s">
        <v>145</v>
      </c>
      <c r="AY136" s="17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145</v>
      </c>
      <c r="BK136" s="229">
        <f>ROUND(I136*H136,2)</f>
        <v>0</v>
      </c>
      <c r="BL136" s="17" t="s">
        <v>144</v>
      </c>
      <c r="BM136" s="228" t="s">
        <v>464</v>
      </c>
    </row>
    <row r="137" s="12" customFormat="1" ht="22.8" customHeight="1">
      <c r="A137" s="12"/>
      <c r="B137" s="202"/>
      <c r="C137" s="203"/>
      <c r="D137" s="204" t="s">
        <v>77</v>
      </c>
      <c r="E137" s="216" t="s">
        <v>205</v>
      </c>
      <c r="F137" s="216" t="s">
        <v>206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20</v>
      </c>
      <c r="AT137" s="214" t="s">
        <v>77</v>
      </c>
      <c r="AU137" s="214" t="s">
        <v>20</v>
      </c>
      <c r="AY137" s="213" t="s">
        <v>136</v>
      </c>
      <c r="BK137" s="215">
        <f>BK138</f>
        <v>0</v>
      </c>
    </row>
    <row r="138" s="2" customFormat="1" ht="16.5" customHeight="1">
      <c r="A138" s="38"/>
      <c r="B138" s="39"/>
      <c r="C138" s="218" t="s">
        <v>182</v>
      </c>
      <c r="D138" s="218" t="s">
        <v>139</v>
      </c>
      <c r="E138" s="219" t="s">
        <v>465</v>
      </c>
      <c r="F138" s="220" t="s">
        <v>466</v>
      </c>
      <c r="G138" s="221" t="s">
        <v>467</v>
      </c>
      <c r="H138" s="222">
        <v>1</v>
      </c>
      <c r="I138" s="223"/>
      <c r="J138" s="222">
        <f>ROUND(I138*H138,2)</f>
        <v>0</v>
      </c>
      <c r="K138" s="220" t="s">
        <v>1</v>
      </c>
      <c r="L138" s="44"/>
      <c r="M138" s="224" t="s">
        <v>1</v>
      </c>
      <c r="N138" s="225" t="s">
        <v>44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144</v>
      </c>
      <c r="AT138" s="228" t="s">
        <v>139</v>
      </c>
      <c r="AU138" s="228" t="s">
        <v>145</v>
      </c>
      <c r="AY138" s="17" t="s">
        <v>136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145</v>
      </c>
      <c r="BK138" s="229">
        <f>ROUND(I138*H138,2)</f>
        <v>0</v>
      </c>
      <c r="BL138" s="17" t="s">
        <v>144</v>
      </c>
      <c r="BM138" s="228" t="s">
        <v>468</v>
      </c>
    </row>
    <row r="139" s="12" customFormat="1" ht="25.92" customHeight="1">
      <c r="A139" s="12"/>
      <c r="B139" s="202"/>
      <c r="C139" s="203"/>
      <c r="D139" s="204" t="s">
        <v>77</v>
      </c>
      <c r="E139" s="205" t="s">
        <v>284</v>
      </c>
      <c r="F139" s="205" t="s">
        <v>285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P140</f>
        <v>0</v>
      </c>
      <c r="Q139" s="210"/>
      <c r="R139" s="211">
        <f>R140</f>
        <v>0.010800000000000001</v>
      </c>
      <c r="S139" s="210"/>
      <c r="T139" s="21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145</v>
      </c>
      <c r="AT139" s="214" t="s">
        <v>77</v>
      </c>
      <c r="AU139" s="214" t="s">
        <v>78</v>
      </c>
      <c r="AY139" s="213" t="s">
        <v>136</v>
      </c>
      <c r="BK139" s="215">
        <f>BK140</f>
        <v>0</v>
      </c>
    </row>
    <row r="140" s="12" customFormat="1" ht="22.8" customHeight="1">
      <c r="A140" s="12"/>
      <c r="B140" s="202"/>
      <c r="C140" s="203"/>
      <c r="D140" s="204" t="s">
        <v>77</v>
      </c>
      <c r="E140" s="216" t="s">
        <v>369</v>
      </c>
      <c r="F140" s="216" t="s">
        <v>370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0.010800000000000001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145</v>
      </c>
      <c r="AT140" s="214" t="s">
        <v>77</v>
      </c>
      <c r="AU140" s="214" t="s">
        <v>20</v>
      </c>
      <c r="AY140" s="213" t="s">
        <v>136</v>
      </c>
      <c r="BK140" s="215">
        <f>BK141</f>
        <v>0</v>
      </c>
    </row>
    <row r="141" s="2" customFormat="1" ht="24.15" customHeight="1">
      <c r="A141" s="38"/>
      <c r="B141" s="39"/>
      <c r="C141" s="218" t="s">
        <v>188</v>
      </c>
      <c r="D141" s="218" t="s">
        <v>139</v>
      </c>
      <c r="E141" s="219" t="s">
        <v>469</v>
      </c>
      <c r="F141" s="220" t="s">
        <v>470</v>
      </c>
      <c r="G141" s="221" t="s">
        <v>142</v>
      </c>
      <c r="H141" s="222">
        <v>30</v>
      </c>
      <c r="I141" s="223"/>
      <c r="J141" s="222">
        <f>ROUND(I141*H141,2)</f>
        <v>0</v>
      </c>
      <c r="K141" s="220" t="s">
        <v>143</v>
      </c>
      <c r="L141" s="44"/>
      <c r="M141" s="224" t="s">
        <v>1</v>
      </c>
      <c r="N141" s="225" t="s">
        <v>44</v>
      </c>
      <c r="O141" s="91"/>
      <c r="P141" s="226">
        <f>O141*H141</f>
        <v>0</v>
      </c>
      <c r="Q141" s="226">
        <v>0.00036000000000000002</v>
      </c>
      <c r="R141" s="226">
        <f>Q141*H141</f>
        <v>0.010800000000000001</v>
      </c>
      <c r="S141" s="226">
        <v>0</v>
      </c>
      <c r="T141" s="22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144</v>
      </c>
      <c r="AT141" s="228" t="s">
        <v>139</v>
      </c>
      <c r="AU141" s="228" t="s">
        <v>145</v>
      </c>
      <c r="AY141" s="17" t="s">
        <v>136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145</v>
      </c>
      <c r="BK141" s="229">
        <f>ROUND(I141*H141,2)</f>
        <v>0</v>
      </c>
      <c r="BL141" s="17" t="s">
        <v>144</v>
      </c>
      <c r="BM141" s="228" t="s">
        <v>471</v>
      </c>
    </row>
    <row r="142" s="12" customFormat="1" ht="25.92" customHeight="1">
      <c r="A142" s="12"/>
      <c r="B142" s="202"/>
      <c r="C142" s="203"/>
      <c r="D142" s="204" t="s">
        <v>77</v>
      </c>
      <c r="E142" s="205" t="s">
        <v>472</v>
      </c>
      <c r="F142" s="205" t="s">
        <v>473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SUM(P143:P144)</f>
        <v>0</v>
      </c>
      <c r="Q142" s="210"/>
      <c r="R142" s="211">
        <f>SUM(R143:R144)</f>
        <v>0</v>
      </c>
      <c r="S142" s="210"/>
      <c r="T142" s="212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167</v>
      </c>
      <c r="AT142" s="214" t="s">
        <v>77</v>
      </c>
      <c r="AU142" s="214" t="s">
        <v>78</v>
      </c>
      <c r="AY142" s="213" t="s">
        <v>136</v>
      </c>
      <c r="BK142" s="215">
        <f>SUM(BK143:BK144)</f>
        <v>0</v>
      </c>
    </row>
    <row r="143" s="2" customFormat="1" ht="16.5" customHeight="1">
      <c r="A143" s="38"/>
      <c r="B143" s="39"/>
      <c r="C143" s="218" t="s">
        <v>25</v>
      </c>
      <c r="D143" s="218" t="s">
        <v>139</v>
      </c>
      <c r="E143" s="219" t="s">
        <v>474</v>
      </c>
      <c r="F143" s="220" t="s">
        <v>475</v>
      </c>
      <c r="G143" s="221" t="s">
        <v>196</v>
      </c>
      <c r="H143" s="222">
        <v>1</v>
      </c>
      <c r="I143" s="223"/>
      <c r="J143" s="222">
        <f>ROUND(I143*H143,2)</f>
        <v>0</v>
      </c>
      <c r="K143" s="220" t="s">
        <v>143</v>
      </c>
      <c r="L143" s="44"/>
      <c r="M143" s="224" t="s">
        <v>1</v>
      </c>
      <c r="N143" s="225" t="s">
        <v>44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476</v>
      </c>
      <c r="AT143" s="228" t="s">
        <v>139</v>
      </c>
      <c r="AU143" s="228" t="s">
        <v>20</v>
      </c>
      <c r="AY143" s="17" t="s">
        <v>136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145</v>
      </c>
      <c r="BK143" s="229">
        <f>ROUND(I143*H143,2)</f>
        <v>0</v>
      </c>
      <c r="BL143" s="17" t="s">
        <v>476</v>
      </c>
      <c r="BM143" s="228" t="s">
        <v>477</v>
      </c>
    </row>
    <row r="144" s="2" customFormat="1" ht="16.5" customHeight="1">
      <c r="A144" s="38"/>
      <c r="B144" s="39"/>
      <c r="C144" s="218" t="s">
        <v>198</v>
      </c>
      <c r="D144" s="218" t="s">
        <v>139</v>
      </c>
      <c r="E144" s="219" t="s">
        <v>478</v>
      </c>
      <c r="F144" s="220" t="s">
        <v>479</v>
      </c>
      <c r="G144" s="221" t="s">
        <v>196</v>
      </c>
      <c r="H144" s="222">
        <v>1</v>
      </c>
      <c r="I144" s="223"/>
      <c r="J144" s="222">
        <f>ROUND(I144*H144,2)</f>
        <v>0</v>
      </c>
      <c r="K144" s="220" t="s">
        <v>1</v>
      </c>
      <c r="L144" s="44"/>
      <c r="M144" s="279" t="s">
        <v>1</v>
      </c>
      <c r="N144" s="280" t="s">
        <v>44</v>
      </c>
      <c r="O144" s="281"/>
      <c r="P144" s="282">
        <f>O144*H144</f>
        <v>0</v>
      </c>
      <c r="Q144" s="282">
        <v>0</v>
      </c>
      <c r="R144" s="282">
        <f>Q144*H144</f>
        <v>0</v>
      </c>
      <c r="S144" s="282">
        <v>0</v>
      </c>
      <c r="T144" s="28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476</v>
      </c>
      <c r="AT144" s="228" t="s">
        <v>139</v>
      </c>
      <c r="AU144" s="228" t="s">
        <v>20</v>
      </c>
      <c r="AY144" s="17" t="s">
        <v>136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145</v>
      </c>
      <c r="BK144" s="229">
        <f>ROUND(I144*H144,2)</f>
        <v>0</v>
      </c>
      <c r="BL144" s="17" t="s">
        <v>476</v>
      </c>
      <c r="BM144" s="228" t="s">
        <v>480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pbp5SpJu/lHrOSmLwWF2JFpWnGo/WByJIcdi/H+O2o9whXBqnkjR1i6MkS7aNbtFJnYKU+i97w2I5cZyw2qPlA==" hashValue="+P4MEGtH/r+oK/VZehw8Y9izemuWBOcAELb+BR3VIqCEvSMBF1TMngecHqBGqOBTfiyn7pMdZ7VuhslkpDFzVA==" algorithmName="SHA-512" password="CC35"/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2023-04-13T06:58:23Z</dcterms:created>
  <dcterms:modified xsi:type="dcterms:W3CDTF">2023-04-13T06:58:30Z</dcterms:modified>
</cp:coreProperties>
</file>