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/>
  <bookViews>
    <workbookView xWindow="3150" yWindow="8580" windowWidth="27510" windowHeight="13650" activeTab="1"/>
  </bookViews>
  <sheets>
    <sheet name="Krycí list" sheetId="4" r:id="rId1"/>
    <sheet name="Výkaz výměr projektu - Ostrov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<sst xmlns="http://schemas.openxmlformats.org/spreadsheetml/2006/main" count="307" uniqueCount="148">
  <si>
    <t>Kč</t>
  </si>
  <si>
    <t>x</t>
  </si>
  <si>
    <t>Náklady v Kč s DPH</t>
  </si>
  <si>
    <t>Náklady v Kč bez DPH</t>
  </si>
  <si>
    <t>h</t>
  </si>
  <si>
    <t>Kč/MJ</t>
  </si>
  <si>
    <t>Materiál</t>
  </si>
  <si>
    <t>Číslo</t>
  </si>
  <si>
    <t>Položka</t>
  </si>
  <si>
    <t>Množství</t>
  </si>
  <si>
    <t>MJ</t>
  </si>
  <si>
    <t>Uznatelné</t>
  </si>
  <si>
    <t>Neuznatelné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</si>
  <si>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</si>
  <si>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</si>
  <si>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</si>
  <si>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</si>
  <si>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</si>
  <si>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</si>
  <si>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</si>
  <si>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</si>
  <si>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</si>
  <si>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</si>
  <si>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</si>
  <si>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</si>
  <si>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</si>
  <si>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</si>
  <si>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</t>
  </si>
  <si>
    <t>Podružný elektromateriál pro zapojení svítidel</t>
  </si>
  <si>
    <t>Montážní práce</t>
  </si>
  <si>
    <t>2.</t>
  </si>
  <si>
    <t>Svítidlo výbojkové na výložníku, demontáž svítidel</t>
  </si>
  <si>
    <t>2.1</t>
  </si>
  <si>
    <t>2.2</t>
  </si>
  <si>
    <t>2.3</t>
  </si>
  <si>
    <t>2.4</t>
  </si>
  <si>
    <t>2.5</t>
  </si>
  <si>
    <t>Ostatní</t>
  </si>
  <si>
    <t>3.</t>
  </si>
  <si>
    <t>3.1</t>
  </si>
  <si>
    <t>3.2</t>
  </si>
  <si>
    <t>3.3</t>
  </si>
  <si>
    <t>3.4</t>
  </si>
  <si>
    <t>3.5</t>
  </si>
  <si>
    <t>3.6</t>
  </si>
  <si>
    <t>Pasport VO</t>
  </si>
  <si>
    <t>Ekologická likvidace svítidel a zdrojů</t>
  </si>
  <si>
    <t>Vyhotovení protokolu o ověření osvětlenosti</t>
  </si>
  <si>
    <t>Vyhotovení ZVA</t>
  </si>
  <si>
    <t>Ubytování a doprava</t>
  </si>
  <si>
    <t>Doprava a manipulace s materiálem</t>
  </si>
  <si>
    <t>VRN</t>
  </si>
  <si>
    <t>Související práce pro zařízení staveniště</t>
  </si>
  <si>
    <t>Skládky na staveništi</t>
  </si>
  <si>
    <t>Zabezpečení stanoviště</t>
  </si>
  <si>
    <t>Dopravní značení na staveništi</t>
  </si>
  <si>
    <t>Revize</t>
  </si>
  <si>
    <t>ks</t>
  </si>
  <si>
    <t>kpl</t>
  </si>
  <si>
    <t>5.</t>
  </si>
  <si>
    <t>5.2</t>
  </si>
  <si>
    <t>5.1</t>
  </si>
  <si>
    <t>5.3</t>
  </si>
  <si>
    <t>5.4</t>
  </si>
  <si>
    <t>5.5</t>
  </si>
  <si>
    <t>CELKEM</t>
  </si>
  <si>
    <t>1.17</t>
  </si>
  <si>
    <t>Dozbroojení RVO hybridními stykači</t>
  </si>
  <si>
    <t xml:space="preserve">Svítidlo veřejného osvětlení na výložník, plošina </t>
  </si>
  <si>
    <t>1.18</t>
  </si>
  <si>
    <t>Hybridní stykač 20A pro2 rozvaděče</t>
  </si>
  <si>
    <t>Město Ostrov</t>
  </si>
  <si>
    <t>Výměna stožáru 13 + 2 m obloukový výložník</t>
  </si>
  <si>
    <t>Výměna stožáru 8m + 2m obloukový výložník</t>
  </si>
  <si>
    <t>Výměna stožáru 9m + 1 m rovný výložník</t>
  </si>
  <si>
    <t>Výměna stožáru 8m + 1 m rovný výložník</t>
  </si>
  <si>
    <t>Výměna stožáru 5m + 0,5 m rovný výložník</t>
  </si>
  <si>
    <t>Výměna stožáru 4m + 0,5 m rovný výložník</t>
  </si>
  <si>
    <t>Modernizace RVO - materiál</t>
  </si>
  <si>
    <t>Výložník na bertonový stožár - 0,5m</t>
  </si>
  <si>
    <t>1.15</t>
  </si>
  <si>
    <t>1.16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</si>
  <si>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</si>
  <si>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</si>
  <si>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</si>
  <si>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</si>
  <si>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</si>
  <si>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</si>
  <si>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</si>
  <si>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</si>
  <si>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</si>
  <si>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</si>
  <si>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</si>
  <si>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Výměna stožáru 13m (demontáž stávající stožáru a likvidace, napojení na stávající rozvody, 
betonový základ, montáž stožáru, montáž výložníku, rozvody uvnitř stožáru)</t>
  </si>
  <si>
    <t>Výměna stožáru 8m (demontáž stávající stožáru a likvidace, napojení na stávající rozvody, 
betonový základ, montáž stožáru, montáž výložníku, rozvody uvnitř stožáru)</t>
  </si>
  <si>
    <t>Výměna stožáru 9m (demontáž stávající stožáru a likvidace, napojení na stávající rozvody, 
betonový základ, montáž stožáru, montáž výložníku, rozvody uvnitř stožáru)</t>
  </si>
  <si>
    <t>Výměna stožáru 5m (demontáž stávající stožáru a likvidace, napojení na stávající rozvody, 
betonový základ, montáž stožáru, montáž výložníku, rozvody uvnitř stožáru)</t>
  </si>
  <si>
    <t>Výměna stožáru 4m (demontáž stávající stožáru a likvidace, napojení na stávající rozvody, 
betonový základ, montáž stožáru, montáž výložníku, rozvody uvnitř stožáru)</t>
  </si>
  <si>
    <t>2.6</t>
  </si>
  <si>
    <t>2.7</t>
  </si>
  <si>
    <t>2.8</t>
  </si>
  <si>
    <t>2.9</t>
  </si>
  <si>
    <t>Modernizace RVO</t>
  </si>
  <si>
    <t>Svítidlo pro situaci 1, CLO, max. 110W - typ A</t>
  </si>
  <si>
    <t>Svítidlo pro situaci 2, CLO, max. 88W - typ A</t>
  </si>
  <si>
    <t>Svítidlo pro situaci 3, CLO, max. 56,5W - typ A</t>
  </si>
  <si>
    <t>Svítidlo pro situaci 4, stmívatelný předřadník, CLO, max. 56,5W - typ A</t>
  </si>
  <si>
    <t>Svítidlo pro situaci 7, stmívatelný předřadník, CLO, max. 19,6W - typ C</t>
  </si>
  <si>
    <t>Svítidlo pro situaci 8, stmívatelný předřadník, CLO, max. 13,9W - typ C</t>
  </si>
  <si>
    <t>Svítidlo pro P7, CLO, max. 10,7W - typ C</t>
  </si>
  <si>
    <t>Svítidlo pro přechod 1, CLO, max. 20,5W - typ D</t>
  </si>
  <si>
    <t>Svítidlo pro přechod 2, CLO, max. 23,5W - typ D</t>
  </si>
  <si>
    <t>Svítidlo pro přechod 1, CLO, max. 57W - typ D</t>
  </si>
  <si>
    <t>Svítidlo pro situaci 5, stmívatelný předřadník, CLO, max. 32,1W - typ B</t>
  </si>
  <si>
    <t>Svítidlo pro situaci 6, stmívatelný předřadník, CLO, max. 22,4W - typ B</t>
  </si>
  <si>
    <t>Svítidlo pro situaci 9, stmívatelný předřadník, CLO, max. 22,4W - typ B</t>
  </si>
  <si>
    <t>Svítidlo pro situaci 10, stmívatelný předřadník, CLO, max. 16,5W - typ B</t>
  </si>
  <si>
    <t>Svítidlo pro situaci 11, stmívatelný předřadník, CLO, max. 11,7W - typ B</t>
  </si>
  <si>
    <t>Svítidlo pro situaci 12, stmívatelný předřadník, CLO, max. 11,7W - typ B</t>
  </si>
  <si>
    <t>Svítidlo pro situaci 13, stmívatelný předřadník, CLO, max. 11,7W - typ B</t>
  </si>
  <si>
    <t>Svítidlo pro situaci 14, CLO, kruhový objezd Hlavní třída max. 152W - typ A</t>
  </si>
  <si>
    <t>Svítidlo pro situaci 15, CLO,kruhový objezd Krušnohorská max. 46W - typ A</t>
  </si>
  <si>
    <t>POLOŽKOVÝ ROZPOČET</t>
  </si>
  <si>
    <t>POLOŽKOVÝ ROZPOČET STAVBY</t>
  </si>
  <si>
    <t>Obnova soustavy veřejného osvětlení</t>
  </si>
  <si>
    <t>Objednatel</t>
  </si>
  <si>
    <t>Zhotovitel</t>
  </si>
  <si>
    <t>Jáchymovská 1</t>
  </si>
  <si>
    <t>363 01 Ostrov</t>
  </si>
  <si>
    <t>IČO: 00254843</t>
  </si>
  <si>
    <t>Rozpis ceny</t>
  </si>
  <si>
    <t>Hlavní stavební materiál</t>
  </si>
  <si>
    <t>Ostatní náklady</t>
  </si>
  <si>
    <t>Vedlejší rozpočtové náklady</t>
  </si>
  <si>
    <t>Celkem</t>
  </si>
  <si>
    <t>Rekapitulace daní</t>
  </si>
  <si>
    <t>Základ pro sníženou DPH</t>
  </si>
  <si>
    <t>15 %</t>
  </si>
  <si>
    <t>Snížená DPH</t>
  </si>
  <si>
    <t>Základ pro základní DPH</t>
  </si>
  <si>
    <t>21 %</t>
  </si>
  <si>
    <t>Základní DPH</t>
  </si>
  <si>
    <t>Zaokrouhlení</t>
  </si>
  <si>
    <t>Cena celkem s DPH</t>
  </si>
  <si>
    <t>V</t>
  </si>
  <si>
    <t>dne</t>
  </si>
  <si>
    <t>Za zhotovitele</t>
  </si>
  <si>
    <t>Veřejné osvětlení města Ostrov - 2.etapa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</si>
</sst>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4"/>
      <color rgb="FF0070C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92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2" borderId="4" xfId="0" applyFill="1" applyBorder="1"/>
    <xf numFmtId="49" fontId="0" fillId="0" borderId="5" xfId="0" applyNumberFormat="1" applyBorder="1"/>
    <xf numFmtId="0" fontId="0" fillId="0" borderId="6" xfId="0" applyBorder="1"/>
    <xf numFmtId="0" fontId="0" fillId="0" borderId="7" xfId="0" applyBorder="1"/>
    <xf numFmtId="49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2" borderId="4" xfId="0" applyNumberFormat="1" applyFill="1" applyBorder="1"/>
    <xf numFmtId="0" fontId="0" fillId="0" borderId="2" xfId="0" applyBorder="1" applyAlignment="1">
      <alignment horizontal="center"/>
    </xf>
    <xf numFmtId="49" fontId="0" fillId="2" borderId="11" xfId="0" applyNumberFormat="1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 applyAlignment="1">
      <alignment horizontal="center"/>
    </xf>
    <xf numFmtId="164" fontId="0" fillId="2" borderId="15" xfId="0" applyNumberFormat="1" applyFill="1" applyBorder="1"/>
    <xf numFmtId="0" fontId="3" fillId="0" borderId="16" xfId="0" applyFont="1" applyBorder="1"/>
    <xf numFmtId="0" fontId="3" fillId="0" borderId="4" xfId="0" applyFont="1" applyBorder="1"/>
    <xf numFmtId="164" fontId="3" fillId="0" borderId="4" xfId="0" applyNumberFormat="1" applyFont="1" applyBorder="1"/>
    <xf numFmtId="164" fontId="3" fillId="0" borderId="15" xfId="0" applyNumberFormat="1" applyFont="1" applyBorder="1"/>
    <xf numFmtId="0" fontId="0" fillId="2" borderId="11" xfId="0" applyFill="1" applyBorder="1"/>
    <xf numFmtId="0" fontId="0" fillId="2" borderId="16" xfId="0" applyFill="1" applyBorder="1"/>
    <xf numFmtId="49" fontId="0" fillId="2" borderId="17" xfId="0" applyNumberFormat="1" applyFill="1" applyBorder="1"/>
    <xf numFmtId="164" fontId="0" fillId="0" borderId="0" xfId="0" applyNumberFormat="1"/>
    <xf numFmtId="0" fontId="0" fillId="3" borderId="1" xfId="0" applyFill="1" applyBorder="1"/>
    <xf numFmtId="0" fontId="0" fillId="2" borderId="17" xfId="0" applyFill="1" applyBorder="1"/>
    <xf numFmtId="0" fontId="0" fillId="2" borderId="18" xfId="0" applyFill="1" applyBorder="1"/>
    <xf numFmtId="164" fontId="0" fillId="2" borderId="19" xfId="0" applyNumberFormat="1" applyFill="1" applyBorder="1"/>
    <xf numFmtId="164" fontId="0" fillId="2" borderId="20" xfId="0" applyNumberFormat="1" applyFill="1" applyBorder="1"/>
    <xf numFmtId="0" fontId="0" fillId="0" borderId="1" xfId="0" applyBorder="1" applyAlignment="1">
      <alignment wrapText="1"/>
    </xf>
    <xf numFmtId="0" fontId="0" fillId="3" borderId="2" xfId="0" applyFill="1" applyBorder="1"/>
    <xf numFmtId="49" fontId="0" fillId="0" borderId="21" xfId="0" applyNumberFormat="1" applyBorder="1"/>
    <xf numFmtId="0" fontId="0" fillId="0" borderId="13" xfId="0" applyBorder="1" applyAlignment="1">
      <alignment horizontal="center"/>
    </xf>
    <xf numFmtId="49" fontId="0" fillId="0" borderId="22" xfId="0" applyNumberFormat="1" applyBorder="1"/>
    <xf numFmtId="0" fontId="0" fillId="0" borderId="23" xfId="0" applyBorder="1" applyAlignment="1">
      <alignment horizontal="center"/>
    </xf>
    <xf numFmtId="49" fontId="0" fillId="0" borderId="24" xfId="0" applyNumberFormat="1" applyBorder="1"/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/>
    <xf numFmtId="0" fontId="0" fillId="0" borderId="0" xfId="0" applyBorder="1"/>
    <xf numFmtId="9" fontId="0" fillId="0" borderId="0" xfId="0" applyNumberFormat="1" applyBorder="1"/>
    <xf numFmtId="164" fontId="0" fillId="0" borderId="0" xfId="0" applyNumberFormat="1" applyBorder="1"/>
    <xf numFmtId="164" fontId="0" fillId="3" borderId="0" xfId="0" applyNumberFormat="1" applyFill="1" applyBorder="1"/>
    <xf numFmtId="0" fontId="6" fillId="0" borderId="0" xfId="0" applyFont="1"/>
    <xf numFmtId="0" fontId="7" fillId="0" borderId="0" xfId="21" applyFont="1" applyAlignment="1">
      <alignment horizontal="center" vertical="center"/>
    </xf>
    <xf numFmtId="0" fontId="3" fillId="0" borderId="0" xfId="0" applyFont="1"/>
    <xf numFmtId="0" fontId="8" fillId="0" borderId="0" xfId="21" applyFont="1" applyAlignment="1">
      <alignment horizontal="center" vertical="center"/>
    </xf>
    <xf numFmtId="0" fontId="9" fillId="0" borderId="0" xfId="21" applyFont="1" applyAlignment="1">
      <alignment vertical="center"/>
    </xf>
    <xf numFmtId="0" fontId="10" fillId="0" borderId="0" xfId="21" applyFont="1" applyAlignment="1">
      <alignment horizontal="center" vertical="center"/>
    </xf>
    <xf numFmtId="0" fontId="9" fillId="0" borderId="26" xfId="21" applyFont="1" applyBorder="1" applyAlignment="1">
      <alignment vertical="center"/>
    </xf>
    <xf numFmtId="0" fontId="11" fillId="0" borderId="26" xfId="21" applyFont="1" applyBorder="1" applyAlignment="1">
      <alignment vertical="center"/>
    </xf>
    <xf numFmtId="0" fontId="9" fillId="0" borderId="0" xfId="21" applyFont="1" applyAlignment="1">
      <alignment vertical="center"/>
    </xf>
    <xf numFmtId="0" fontId="11" fillId="0" borderId="27" xfId="21" applyFont="1" applyBorder="1" applyAlignment="1">
      <alignment vertical="center"/>
    </xf>
    <xf numFmtId="4" fontId="11" fillId="0" borderId="0" xfId="21" applyNumberFormat="1" applyFont="1" applyAlignment="1">
      <alignment vertical="center"/>
    </xf>
    <xf numFmtId="0" fontId="11" fillId="0" borderId="0" xfId="21" applyFont="1" applyAlignment="1">
      <alignment vertical="center"/>
    </xf>
    <xf numFmtId="0" fontId="11" fillId="0" borderId="28" xfId="21" applyFont="1" applyBorder="1" applyAlignment="1">
      <alignment vertical="center"/>
    </xf>
    <xf numFmtId="0" fontId="11" fillId="0" borderId="0" xfId="21" applyFont="1" applyBorder="1" applyAlignment="1">
      <alignment vertical="center"/>
    </xf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9" fillId="5" borderId="29" xfId="21" applyFont="1" applyFill="1" applyBorder="1" applyAlignment="1">
      <alignment horizontal="left" vertical="center"/>
    </xf>
    <xf numFmtId="4" fontId="9" fillId="5" borderId="26" xfId="21" applyNumberFormat="1" applyFont="1" applyFill="1" applyBorder="1" applyAlignment="1">
      <alignment horizontal="right" vertical="center"/>
    </xf>
    <xf numFmtId="0" fontId="9" fillId="5" borderId="30" xfId="21" applyFont="1" applyFill="1" applyBorder="1" applyAlignment="1">
      <alignment horizontal="center" vertical="center"/>
    </xf>
    <xf numFmtId="0" fontId="11" fillId="0" borderId="2" xfId="21" applyFont="1" applyBorder="1" applyAlignment="1">
      <alignment horizontal="left" vertical="center"/>
    </xf>
    <xf numFmtId="49" fontId="11" fillId="0" borderId="2" xfId="21" applyNumberFormat="1" applyFont="1" applyBorder="1" applyAlignment="1">
      <alignment horizontal="center" vertical="center"/>
    </xf>
    <xf numFmtId="4" fontId="11" fillId="0" borderId="31" xfId="21" applyNumberFormat="1" applyFont="1" applyBorder="1" applyAlignment="1">
      <alignment horizontal="right" vertical="center"/>
    </xf>
    <xf numFmtId="0" fontId="11" fillId="0" borderId="32" xfId="21" applyFont="1" applyBorder="1" applyAlignment="1">
      <alignment horizontal="center" vertical="center"/>
    </xf>
    <xf numFmtId="0" fontId="11" fillId="0" borderId="33" xfId="21" applyFont="1" applyBorder="1" applyAlignment="1">
      <alignment horizontal="left" vertical="center"/>
    </xf>
    <xf numFmtId="49" fontId="11" fillId="0" borderId="27" xfId="21" applyNumberFormat="1" applyFont="1" applyBorder="1" applyAlignment="1">
      <alignment horizontal="center" vertical="center"/>
    </xf>
    <xf numFmtId="4" fontId="11" fillId="0" borderId="27" xfId="21" applyNumberFormat="1" applyFont="1" applyBorder="1" applyAlignment="1">
      <alignment horizontal="right" vertical="center"/>
    </xf>
    <xf numFmtId="0" fontId="11" fillId="0" borderId="34" xfId="21" applyFont="1" applyBorder="1" applyAlignment="1">
      <alignment horizontal="center" vertical="center"/>
    </xf>
    <xf numFmtId="0" fontId="11" fillId="0" borderId="1" xfId="21" applyFont="1" applyBorder="1" applyAlignment="1">
      <alignment horizontal="left" vertical="center"/>
    </xf>
    <xf numFmtId="49" fontId="11" fillId="0" borderId="1" xfId="21" applyNumberFormat="1" applyFont="1" applyBorder="1" applyAlignment="1">
      <alignment horizontal="center" vertical="center"/>
    </xf>
    <xf numFmtId="4" fontId="11" fillId="0" borderId="33" xfId="21" applyNumberFormat="1" applyFont="1" applyBorder="1" applyAlignment="1">
      <alignment horizontal="right" vertical="center"/>
    </xf>
    <xf numFmtId="0" fontId="9" fillId="0" borderId="1" xfId="21" applyFont="1" applyBorder="1" applyAlignment="1">
      <alignment horizontal="left" vertical="center"/>
    </xf>
    <xf numFmtId="4" fontId="9" fillId="0" borderId="33" xfId="21" applyNumberFormat="1" applyFont="1" applyBorder="1" applyAlignment="1">
      <alignment horizontal="right" vertical="center"/>
    </xf>
    <xf numFmtId="0" fontId="9" fillId="0" borderId="34" xfId="21" applyFont="1" applyBorder="1" applyAlignment="1">
      <alignment horizontal="center" vertical="center"/>
    </xf>
    <xf numFmtId="0" fontId="11" fillId="0" borderId="26" xfId="21" applyFont="1" applyBorder="1" applyAlignment="1">
      <alignment horizontal="left" vertical="center"/>
    </xf>
    <xf numFmtId="0" fontId="11" fillId="0" borderId="27" xfId="21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Vysvětlující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47846-A4BA-49EC-8628-4AF4EC63FE9C}">
  <dimension ref="B1:AA44"/>
  <sheetViews>
    <sheetView workbookViewId="0" topLeftCell="A23">
      <selection activeCell="L42" sqref="L42"/>
    </sheetView>
  </sheetViews>
  <sheetFormatPr defaultColWidth="9.140625" defaultRowHeight="15"/>
  <cols>
    <col min="7" max="7" width="2.57421875" style="0" customWidth="1"/>
    <col min="8" max="10" width="9.140625" style="0" hidden="1" customWidth="1"/>
    <col min="12" max="12" width="5.7109375" style="0" customWidth="1"/>
    <col min="13" max="16" width="9.140625" style="0" hidden="1" customWidth="1"/>
    <col min="20" max="20" width="8.28125" style="0" customWidth="1"/>
    <col min="21" max="22" width="9.140625" style="0" hidden="1" customWidth="1"/>
  </cols>
  <sheetData>
    <row r="1" spans="11:17" ht="21">
      <c r="K1" s="52" t="s">
        <v>122</v>
      </c>
      <c r="L1" s="52"/>
      <c r="M1" s="52"/>
      <c r="N1" s="53" t="s">
        <v>123</v>
      </c>
      <c r="O1" s="52"/>
      <c r="P1" s="52"/>
      <c r="Q1" s="52"/>
    </row>
    <row r="2" spans="6:18" ht="15">
      <c r="F2" s="54" t="s">
        <v>147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6:18" ht="18.75">
      <c r="F3" s="54"/>
      <c r="G3" s="54"/>
      <c r="H3" s="54"/>
      <c r="I3" s="54"/>
      <c r="J3" s="54"/>
      <c r="K3" s="54"/>
      <c r="L3" s="54"/>
      <c r="M3" s="54"/>
      <c r="N3" s="55" t="s">
        <v>124</v>
      </c>
      <c r="O3" s="54"/>
      <c r="P3" s="54"/>
      <c r="Q3" s="54"/>
      <c r="R3" s="54"/>
    </row>
    <row r="4" spans="6:18" ht="18.75">
      <c r="F4" s="54"/>
      <c r="G4" s="54"/>
      <c r="H4" s="54"/>
      <c r="I4" s="54"/>
      <c r="J4" s="54"/>
      <c r="K4" s="56" t="s">
        <v>71</v>
      </c>
      <c r="L4" s="54"/>
      <c r="M4" s="57"/>
      <c r="N4" s="54"/>
      <c r="O4" s="54"/>
      <c r="P4" s="54"/>
      <c r="Q4" s="54"/>
      <c r="R4" s="54"/>
    </row>
    <row r="6" spans="3:18" ht="15.75">
      <c r="C6" s="58" t="s">
        <v>125</v>
      </c>
      <c r="D6" s="59"/>
      <c r="E6" s="59"/>
      <c r="F6" s="59"/>
      <c r="G6" s="59"/>
      <c r="R6" s="60" t="s">
        <v>126</v>
      </c>
    </row>
    <row r="7" spans="3:22" ht="15.75">
      <c r="C7" s="59" t="s">
        <v>71</v>
      </c>
      <c r="D7" s="59"/>
      <c r="E7" s="59"/>
      <c r="F7" s="59"/>
      <c r="G7" s="59"/>
      <c r="R7" s="90"/>
      <c r="S7" s="90"/>
      <c r="T7" s="90"/>
      <c r="U7" s="90"/>
      <c r="V7" s="90"/>
    </row>
    <row r="8" spans="3:22" ht="15.75">
      <c r="C8" s="61" t="s">
        <v>127</v>
      </c>
      <c r="D8" s="61"/>
      <c r="E8" s="61"/>
      <c r="F8" s="61"/>
      <c r="G8" s="61"/>
      <c r="R8" s="91"/>
      <c r="S8" s="91"/>
      <c r="T8" s="91"/>
      <c r="U8" s="91"/>
      <c r="V8" s="91"/>
    </row>
    <row r="9" spans="3:22" ht="15.75">
      <c r="C9" s="61" t="s">
        <v>128</v>
      </c>
      <c r="D9" s="61"/>
      <c r="E9" s="61"/>
      <c r="F9" s="61"/>
      <c r="G9" s="61"/>
      <c r="R9" s="91"/>
      <c r="S9" s="91"/>
      <c r="T9" s="91"/>
      <c r="U9" s="91"/>
      <c r="V9" s="91"/>
    </row>
    <row r="10" spans="3:22" ht="15.75">
      <c r="C10" s="61" t="s">
        <v>129</v>
      </c>
      <c r="D10" s="61"/>
      <c r="E10" s="61"/>
      <c r="F10" s="61"/>
      <c r="G10" s="61"/>
      <c r="R10" s="91"/>
      <c r="S10" s="91"/>
      <c r="T10" s="91"/>
      <c r="U10" s="91"/>
      <c r="V10" s="91"/>
    </row>
    <row r="11" spans="3:22" ht="15.75">
      <c r="C11" s="61"/>
      <c r="D11" s="61"/>
      <c r="E11" s="61"/>
      <c r="F11" s="61"/>
      <c r="G11" s="61"/>
      <c r="R11" s="91"/>
      <c r="S11" s="91"/>
      <c r="T11" s="91"/>
      <c r="U11" s="91"/>
      <c r="V11" s="91"/>
    </row>
    <row r="13" ht="15.75">
      <c r="B13" s="60" t="s">
        <v>130</v>
      </c>
    </row>
    <row r="14" spans="2:24" ht="15">
      <c r="B14" s="80" t="s">
        <v>131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6">
        <f>'Výkaz výměr projektu - Ostrov'!F3+'Výkaz výměr projektu - Ostrov'!G3</f>
        <v>0</v>
      </c>
      <c r="R14" s="86"/>
      <c r="S14" s="86"/>
      <c r="T14" s="86"/>
      <c r="U14" s="86"/>
      <c r="V14" s="86"/>
      <c r="W14" s="83" t="s">
        <v>0</v>
      </c>
      <c r="X14" s="83"/>
    </row>
    <row r="15" spans="2:24" ht="15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6"/>
      <c r="R15" s="86"/>
      <c r="S15" s="86"/>
      <c r="T15" s="86"/>
      <c r="U15" s="86"/>
      <c r="V15" s="86"/>
      <c r="W15" s="83"/>
      <c r="X15" s="83"/>
    </row>
    <row r="16" spans="2:24" ht="15">
      <c r="B16" s="84" t="s">
        <v>29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6">
        <f>'Výkaz výměr projektu - Ostrov'!F33+'Výkaz výměr projektu - Ostrov'!G33</f>
        <v>0</v>
      </c>
      <c r="R16" s="86"/>
      <c r="S16" s="86"/>
      <c r="T16" s="86"/>
      <c r="U16" s="86"/>
      <c r="V16" s="86"/>
      <c r="W16" s="83" t="s">
        <v>0</v>
      </c>
      <c r="X16" s="83"/>
    </row>
    <row r="17" spans="2:24" ht="15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6"/>
      <c r="R17" s="86"/>
      <c r="S17" s="86"/>
      <c r="T17" s="86"/>
      <c r="U17" s="86"/>
      <c r="V17" s="86"/>
      <c r="W17" s="83"/>
      <c r="X17" s="83"/>
    </row>
    <row r="18" spans="2:24" ht="15">
      <c r="B18" s="84" t="s">
        <v>132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6">
        <f>'Výkaz výměr projektu - Ostrov'!F43+'Výkaz výměr projektu - Ostrov'!G43</f>
        <v>0</v>
      </c>
      <c r="R18" s="86"/>
      <c r="S18" s="86"/>
      <c r="T18" s="86"/>
      <c r="U18" s="86"/>
      <c r="V18" s="86"/>
      <c r="W18" s="83" t="s">
        <v>0</v>
      </c>
      <c r="X18" s="83"/>
    </row>
    <row r="19" spans="2:24" ht="15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6"/>
      <c r="R19" s="86"/>
      <c r="S19" s="86"/>
      <c r="T19" s="86"/>
      <c r="U19" s="86"/>
      <c r="V19" s="86"/>
      <c r="W19" s="83"/>
      <c r="X19" s="83"/>
    </row>
    <row r="20" spans="2:24" ht="15">
      <c r="B20" s="84" t="s">
        <v>133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6">
        <f>'Výkaz výměr projektu - Ostrov'!F50+'Výkaz výměr projektu - Ostrov'!G50</f>
        <v>0</v>
      </c>
      <c r="R20" s="86"/>
      <c r="S20" s="86"/>
      <c r="T20" s="86"/>
      <c r="U20" s="86"/>
      <c r="V20" s="86"/>
      <c r="W20" s="83" t="s">
        <v>0</v>
      </c>
      <c r="X20" s="83"/>
    </row>
    <row r="21" spans="2:24" ht="15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6"/>
      <c r="R21" s="86"/>
      <c r="S21" s="86"/>
      <c r="T21" s="86"/>
      <c r="U21" s="86"/>
      <c r="V21" s="86"/>
      <c r="W21" s="83"/>
      <c r="X21" s="83"/>
    </row>
    <row r="22" spans="2:24" ht="15">
      <c r="B22" s="87" t="s">
        <v>134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>
        <f>Q14+Q16+Q18+Q20</f>
        <v>0</v>
      </c>
      <c r="R22" s="88"/>
      <c r="S22" s="88"/>
      <c r="T22" s="88"/>
      <c r="U22" s="88"/>
      <c r="V22" s="88"/>
      <c r="W22" s="89" t="s">
        <v>0</v>
      </c>
      <c r="X22" s="89"/>
    </row>
    <row r="23" spans="2:24" ht="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88"/>
      <c r="S23" s="88"/>
      <c r="T23" s="88"/>
      <c r="U23" s="88"/>
      <c r="V23" s="88"/>
      <c r="W23" s="89"/>
      <c r="X23" s="89"/>
    </row>
    <row r="24" spans="17:22" ht="15.75">
      <c r="Q24" s="62"/>
      <c r="R24" s="62"/>
      <c r="S24" s="62"/>
      <c r="T24" s="62"/>
      <c r="U24" s="62"/>
      <c r="V24" s="62"/>
    </row>
    <row r="25" spans="2:22" ht="15.75">
      <c r="B25" s="60" t="s">
        <v>135</v>
      </c>
      <c r="Q25" s="62"/>
      <c r="R25" s="62"/>
      <c r="S25" s="62"/>
      <c r="T25" s="62"/>
      <c r="U25" s="62"/>
      <c r="V25" s="62"/>
    </row>
    <row r="26" spans="2:24" ht="15">
      <c r="B26" s="84" t="s">
        <v>136</v>
      </c>
      <c r="C26" s="84"/>
      <c r="D26" s="84"/>
      <c r="E26" s="84"/>
      <c r="F26" s="84"/>
      <c r="G26" s="84"/>
      <c r="H26" s="84"/>
      <c r="I26" s="84"/>
      <c r="J26" s="84"/>
      <c r="K26" s="85" t="s">
        <v>137</v>
      </c>
      <c r="L26" s="85"/>
      <c r="M26" s="85"/>
      <c r="N26" s="85"/>
      <c r="O26" s="85"/>
      <c r="P26" s="85"/>
      <c r="Q26" s="86">
        <v>0</v>
      </c>
      <c r="R26" s="86"/>
      <c r="S26" s="86"/>
      <c r="T26" s="86"/>
      <c r="U26" s="86"/>
      <c r="V26" s="86"/>
      <c r="W26" s="83" t="s">
        <v>0</v>
      </c>
      <c r="X26" s="83"/>
    </row>
    <row r="27" spans="2:24" ht="15">
      <c r="B27" s="84"/>
      <c r="C27" s="84"/>
      <c r="D27" s="84"/>
      <c r="E27" s="84"/>
      <c r="F27" s="84"/>
      <c r="G27" s="84"/>
      <c r="H27" s="84"/>
      <c r="I27" s="84"/>
      <c r="J27" s="84"/>
      <c r="K27" s="85"/>
      <c r="L27" s="85"/>
      <c r="M27" s="85"/>
      <c r="N27" s="85"/>
      <c r="O27" s="85"/>
      <c r="P27" s="85"/>
      <c r="Q27" s="86"/>
      <c r="R27" s="86"/>
      <c r="S27" s="86"/>
      <c r="T27" s="86"/>
      <c r="U27" s="86"/>
      <c r="V27" s="86"/>
      <c r="W27" s="83"/>
      <c r="X27" s="83"/>
    </row>
    <row r="28" spans="2:24" ht="15">
      <c r="B28" s="84" t="s">
        <v>138</v>
      </c>
      <c r="C28" s="84"/>
      <c r="D28" s="84"/>
      <c r="E28" s="84"/>
      <c r="F28" s="84"/>
      <c r="G28" s="84"/>
      <c r="H28" s="84"/>
      <c r="I28" s="84"/>
      <c r="J28" s="84"/>
      <c r="K28" s="85" t="s">
        <v>137</v>
      </c>
      <c r="L28" s="85"/>
      <c r="M28" s="85"/>
      <c r="N28" s="85"/>
      <c r="O28" s="85"/>
      <c r="P28" s="85"/>
      <c r="Q28" s="86">
        <v>0</v>
      </c>
      <c r="R28" s="86"/>
      <c r="S28" s="86"/>
      <c r="T28" s="86"/>
      <c r="U28" s="86"/>
      <c r="V28" s="86"/>
      <c r="W28" s="83" t="s">
        <v>0</v>
      </c>
      <c r="X28" s="83"/>
    </row>
    <row r="29" spans="2:24" ht="15">
      <c r="B29" s="84"/>
      <c r="C29" s="84"/>
      <c r="D29" s="84"/>
      <c r="E29" s="84"/>
      <c r="F29" s="84"/>
      <c r="G29" s="84"/>
      <c r="H29" s="84"/>
      <c r="I29" s="84"/>
      <c r="J29" s="84"/>
      <c r="K29" s="85"/>
      <c r="L29" s="85"/>
      <c r="M29" s="85"/>
      <c r="N29" s="85"/>
      <c r="O29" s="85"/>
      <c r="P29" s="85"/>
      <c r="Q29" s="86"/>
      <c r="R29" s="86"/>
      <c r="S29" s="86"/>
      <c r="T29" s="86"/>
      <c r="U29" s="86"/>
      <c r="V29" s="86"/>
      <c r="W29" s="83"/>
      <c r="X29" s="83"/>
    </row>
    <row r="30" spans="2:24" ht="15">
      <c r="B30" s="84" t="s">
        <v>139</v>
      </c>
      <c r="C30" s="84"/>
      <c r="D30" s="84"/>
      <c r="E30" s="84"/>
      <c r="F30" s="84"/>
      <c r="G30" s="84"/>
      <c r="H30" s="84"/>
      <c r="I30" s="84"/>
      <c r="J30" s="84"/>
      <c r="K30" s="85" t="s">
        <v>140</v>
      </c>
      <c r="L30" s="85"/>
      <c r="M30" s="85"/>
      <c r="N30" s="85"/>
      <c r="O30" s="85"/>
      <c r="P30" s="85"/>
      <c r="Q30" s="86">
        <f>Q22</f>
        <v>0</v>
      </c>
      <c r="R30" s="86"/>
      <c r="S30" s="86"/>
      <c r="T30" s="86"/>
      <c r="U30" s="86"/>
      <c r="V30" s="86"/>
      <c r="W30" s="83" t="s">
        <v>0</v>
      </c>
      <c r="X30" s="83"/>
    </row>
    <row r="31" spans="2:24" ht="15">
      <c r="B31" s="84"/>
      <c r="C31" s="84"/>
      <c r="D31" s="84"/>
      <c r="E31" s="84"/>
      <c r="F31" s="84"/>
      <c r="G31" s="84"/>
      <c r="H31" s="84"/>
      <c r="I31" s="84"/>
      <c r="J31" s="84"/>
      <c r="K31" s="85"/>
      <c r="L31" s="85"/>
      <c r="M31" s="85"/>
      <c r="N31" s="85"/>
      <c r="O31" s="85"/>
      <c r="P31" s="85"/>
      <c r="Q31" s="86"/>
      <c r="R31" s="86"/>
      <c r="S31" s="86"/>
      <c r="T31" s="86"/>
      <c r="U31" s="86"/>
      <c r="V31" s="86"/>
      <c r="W31" s="83"/>
      <c r="X31" s="83"/>
    </row>
    <row r="32" spans="2:24" ht="15">
      <c r="B32" s="76" t="s">
        <v>141</v>
      </c>
      <c r="C32" s="76"/>
      <c r="D32" s="76"/>
      <c r="E32" s="76"/>
      <c r="F32" s="76"/>
      <c r="G32" s="76"/>
      <c r="H32" s="76"/>
      <c r="I32" s="76"/>
      <c r="J32" s="76"/>
      <c r="K32" s="77" t="s">
        <v>140</v>
      </c>
      <c r="L32" s="77"/>
      <c r="M32" s="77"/>
      <c r="N32" s="77"/>
      <c r="O32" s="77"/>
      <c r="P32" s="77"/>
      <c r="Q32" s="78">
        <f>Q30*0.21</f>
        <v>0</v>
      </c>
      <c r="R32" s="78"/>
      <c r="S32" s="78"/>
      <c r="T32" s="78"/>
      <c r="U32" s="78"/>
      <c r="V32" s="78"/>
      <c r="W32" s="79" t="s">
        <v>0</v>
      </c>
      <c r="X32" s="79"/>
    </row>
    <row r="33" spans="2:24" ht="15">
      <c r="B33" s="76"/>
      <c r="C33" s="76"/>
      <c r="D33" s="76"/>
      <c r="E33" s="76"/>
      <c r="F33" s="76"/>
      <c r="G33" s="76"/>
      <c r="H33" s="76"/>
      <c r="I33" s="76"/>
      <c r="J33" s="76"/>
      <c r="K33" s="77"/>
      <c r="L33" s="77"/>
      <c r="M33" s="77"/>
      <c r="N33" s="77"/>
      <c r="O33" s="77"/>
      <c r="P33" s="77"/>
      <c r="Q33" s="78"/>
      <c r="R33" s="78"/>
      <c r="S33" s="78"/>
      <c r="T33" s="78"/>
      <c r="U33" s="78"/>
      <c r="V33" s="78"/>
      <c r="W33" s="79"/>
      <c r="X33" s="79"/>
    </row>
    <row r="34" spans="2:24" ht="15">
      <c r="B34" s="80" t="s">
        <v>142</v>
      </c>
      <c r="C34" s="80"/>
      <c r="D34" s="80"/>
      <c r="E34" s="80"/>
      <c r="F34" s="80"/>
      <c r="G34" s="80"/>
      <c r="H34" s="80"/>
      <c r="I34" s="80"/>
      <c r="J34" s="80"/>
      <c r="K34" s="81"/>
      <c r="L34" s="81"/>
      <c r="M34" s="81"/>
      <c r="N34" s="81"/>
      <c r="O34" s="81"/>
      <c r="P34" s="81"/>
      <c r="Q34" s="82">
        <v>0</v>
      </c>
      <c r="R34" s="82"/>
      <c r="S34" s="82"/>
      <c r="T34" s="82"/>
      <c r="U34" s="82"/>
      <c r="V34" s="82"/>
      <c r="W34" s="83" t="s">
        <v>0</v>
      </c>
      <c r="X34" s="83"/>
    </row>
    <row r="35" spans="2:24" ht="15">
      <c r="B35" s="80"/>
      <c r="C35" s="80"/>
      <c r="D35" s="80"/>
      <c r="E35" s="80"/>
      <c r="F35" s="80"/>
      <c r="G35" s="80"/>
      <c r="H35" s="80"/>
      <c r="I35" s="80"/>
      <c r="J35" s="80"/>
      <c r="K35" s="81"/>
      <c r="L35" s="81"/>
      <c r="M35" s="81"/>
      <c r="N35" s="81"/>
      <c r="O35" s="81"/>
      <c r="P35" s="81"/>
      <c r="Q35" s="82"/>
      <c r="R35" s="82"/>
      <c r="S35" s="82"/>
      <c r="T35" s="82"/>
      <c r="U35" s="82"/>
      <c r="V35" s="82"/>
      <c r="W35" s="83"/>
      <c r="X35" s="83"/>
    </row>
    <row r="36" spans="2:24" ht="15">
      <c r="B36" s="73" t="s">
        <v>143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>
        <f>Q30+Q32</f>
        <v>0</v>
      </c>
      <c r="R36" s="74"/>
      <c r="S36" s="74"/>
      <c r="T36" s="74"/>
      <c r="U36" s="74"/>
      <c r="V36" s="74"/>
      <c r="W36" s="75" t="s">
        <v>0</v>
      </c>
      <c r="X36" s="75"/>
    </row>
    <row r="37" spans="2:24" ht="1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  <c r="R37" s="74"/>
      <c r="S37" s="74"/>
      <c r="T37" s="74"/>
      <c r="U37" s="74"/>
      <c r="V37" s="74"/>
      <c r="W37" s="75"/>
      <c r="X37" s="75"/>
    </row>
    <row r="39" spans="4:23" ht="15.75">
      <c r="D39" s="63" t="s">
        <v>144</v>
      </c>
      <c r="E39" s="59"/>
      <c r="F39" s="59"/>
      <c r="G39" s="59"/>
      <c r="H39" s="59"/>
      <c r="I39" s="59"/>
      <c r="J39" s="59"/>
      <c r="O39" s="63" t="s">
        <v>145</v>
      </c>
      <c r="Q39" s="65"/>
      <c r="R39" s="65"/>
      <c r="S39" s="65"/>
      <c r="T39" s="65"/>
      <c r="U39" s="65"/>
      <c r="V39" s="65"/>
      <c r="W39" s="48"/>
    </row>
    <row r="40" spans="17:23" ht="15">
      <c r="Q40" s="48"/>
      <c r="R40" s="48"/>
      <c r="S40" s="48"/>
      <c r="T40" s="48"/>
      <c r="U40" s="48"/>
      <c r="V40" s="48"/>
      <c r="W40" s="48"/>
    </row>
    <row r="41" spans="17:27" ht="15.75">
      <c r="Q41" s="48"/>
      <c r="R41" s="48"/>
      <c r="S41" s="48"/>
      <c r="T41" s="48"/>
      <c r="U41" s="48"/>
      <c r="V41" s="48"/>
      <c r="W41" s="48"/>
      <c r="Z41" s="60"/>
      <c r="AA41" s="60"/>
    </row>
    <row r="42" spans="17:27" ht="15.75">
      <c r="Q42" s="48"/>
      <c r="R42" s="48"/>
      <c r="S42" s="48"/>
      <c r="T42" s="48"/>
      <c r="U42" s="48"/>
      <c r="V42" s="48"/>
      <c r="W42" s="48"/>
      <c r="Z42" s="60"/>
      <c r="AA42" s="60"/>
    </row>
    <row r="43" spans="5:23" ht="15.75">
      <c r="E43" s="64"/>
      <c r="F43" s="64" t="s">
        <v>146</v>
      </c>
      <c r="G43" s="64"/>
      <c r="H43" s="64"/>
      <c r="I43" s="64"/>
      <c r="J43" s="64"/>
      <c r="Q43" s="65"/>
      <c r="R43" s="65"/>
      <c r="S43" s="65"/>
      <c r="T43" s="65"/>
      <c r="U43" s="65"/>
      <c r="V43" s="65"/>
      <c r="W43" s="48"/>
    </row>
    <row r="44" spans="17:23" ht="15">
      <c r="Q44" s="48"/>
      <c r="R44" s="48"/>
      <c r="S44" s="48"/>
      <c r="T44" s="48"/>
      <c r="U44" s="48"/>
      <c r="V44" s="48"/>
      <c r="W44" s="48"/>
    </row>
  </sheetData>
  <mergeCells count="43">
    <mergeCell ref="R7:V7"/>
    <mergeCell ref="R8:V8"/>
    <mergeCell ref="R9:V9"/>
    <mergeCell ref="R10:V10"/>
    <mergeCell ref="R11:V11"/>
    <mergeCell ref="B20:P21"/>
    <mergeCell ref="Q20:V21"/>
    <mergeCell ref="W20:X21"/>
    <mergeCell ref="W14:X15"/>
    <mergeCell ref="B16:P17"/>
    <mergeCell ref="Q16:V17"/>
    <mergeCell ref="W16:X17"/>
    <mergeCell ref="B18:P19"/>
    <mergeCell ref="Q18:V19"/>
    <mergeCell ref="W18:X19"/>
    <mergeCell ref="B14:P15"/>
    <mergeCell ref="Q14:V15"/>
    <mergeCell ref="B22:P23"/>
    <mergeCell ref="Q22:V23"/>
    <mergeCell ref="W22:X23"/>
    <mergeCell ref="B26:J27"/>
    <mergeCell ref="K26:P27"/>
    <mergeCell ref="Q26:V27"/>
    <mergeCell ref="W26:X27"/>
    <mergeCell ref="B28:J29"/>
    <mergeCell ref="K28:P29"/>
    <mergeCell ref="Q28:V29"/>
    <mergeCell ref="W28:X29"/>
    <mergeCell ref="B30:J31"/>
    <mergeCell ref="K30:P31"/>
    <mergeCell ref="Q30:V31"/>
    <mergeCell ref="W30:X31"/>
    <mergeCell ref="B36:P37"/>
    <mergeCell ref="Q36:V37"/>
    <mergeCell ref="W36:X37"/>
    <mergeCell ref="B32:J33"/>
    <mergeCell ref="K32:P33"/>
    <mergeCell ref="Q32:V33"/>
    <mergeCell ref="W32:X33"/>
    <mergeCell ref="B34:J35"/>
    <mergeCell ref="K34:P35"/>
    <mergeCell ref="Q34:V35"/>
    <mergeCell ref="W34:X3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47BE0-B30A-4B0D-B290-0758ED8D91D4}">
  <dimension ref="A1:L76"/>
  <sheetViews>
    <sheetView tabSelected="1" zoomScale="118" zoomScaleNormal="118" workbookViewId="0" topLeftCell="A1">
      <selection activeCell="E4" sqref="E4:E6"/>
    </sheetView>
  </sheetViews>
  <sheetFormatPr defaultColWidth="9.140625" defaultRowHeight="15"/>
  <cols>
    <col min="1" max="1" width="8.8515625" style="1" customWidth="1"/>
    <col min="2" max="2" width="82.140625" style="0" customWidth="1"/>
    <col min="6" max="6" width="16.7109375" style="0" customWidth="1"/>
    <col min="7" max="7" width="15.7109375" style="0" customWidth="1"/>
    <col min="8" max="8" width="17.7109375" style="0" customWidth="1"/>
    <col min="9" max="9" width="14.28125" style="0" customWidth="1"/>
    <col min="12" max="12" width="14.7109375" style="0" bestFit="1" customWidth="1"/>
  </cols>
  <sheetData>
    <row r="1" spans="1:9" ht="15">
      <c r="A1" s="9" t="s">
        <v>7</v>
      </c>
      <c r="B1" s="10" t="s">
        <v>8</v>
      </c>
      <c r="C1" s="10" t="s">
        <v>9</v>
      </c>
      <c r="D1" s="10" t="s">
        <v>10</v>
      </c>
      <c r="E1" s="10" t="s">
        <v>3</v>
      </c>
      <c r="F1" s="10"/>
      <c r="G1" s="10"/>
      <c r="H1" s="10" t="s">
        <v>2</v>
      </c>
      <c r="I1" s="11"/>
    </row>
    <row r="2" spans="1:9" ht="15.75" thickBot="1">
      <c r="A2" s="12"/>
      <c r="B2" s="13"/>
      <c r="C2" s="13"/>
      <c r="D2" s="13"/>
      <c r="E2" s="13" t="s">
        <v>5</v>
      </c>
      <c r="F2" s="13" t="s">
        <v>11</v>
      </c>
      <c r="G2" s="13" t="s">
        <v>12</v>
      </c>
      <c r="H2" s="13" t="s">
        <v>11</v>
      </c>
      <c r="I2" s="14" t="s">
        <v>12</v>
      </c>
    </row>
    <row r="3" spans="1:9" s="3" customFormat="1" ht="15.75" thickBot="1">
      <c r="A3" s="17" t="s">
        <v>27</v>
      </c>
      <c r="B3" s="27" t="s">
        <v>6</v>
      </c>
      <c r="C3" s="8"/>
      <c r="D3" s="8"/>
      <c r="E3" s="66"/>
      <c r="F3" s="15">
        <f>SUM(F4:F32)</f>
        <v>0</v>
      </c>
      <c r="G3" s="15">
        <f>SUM(G4:G32)</f>
        <v>0</v>
      </c>
      <c r="H3" s="15">
        <f>SUM(H4:H32)</f>
        <v>0</v>
      </c>
      <c r="I3" s="21">
        <f>SUM(I4:I32)</f>
        <v>0</v>
      </c>
    </row>
    <row r="4" spans="1:9" ht="15">
      <c r="A4" s="37" t="s">
        <v>13</v>
      </c>
      <c r="B4" s="6" t="s">
        <v>103</v>
      </c>
      <c r="C4" s="6">
        <v>19</v>
      </c>
      <c r="D4" s="6" t="s">
        <v>57</v>
      </c>
      <c r="E4" s="69"/>
      <c r="F4" s="6">
        <f aca="true" t="shared" si="0" ref="F4:F42">C4*E4</f>
        <v>0</v>
      </c>
      <c r="G4" s="7" t="s">
        <v>1</v>
      </c>
      <c r="H4" s="6">
        <f>F4*1.21</f>
        <v>0</v>
      </c>
      <c r="I4" s="38" t="s">
        <v>1</v>
      </c>
    </row>
    <row r="5" spans="1:9" ht="15">
      <c r="A5" s="39" t="s">
        <v>14</v>
      </c>
      <c r="B5" s="2" t="s">
        <v>104</v>
      </c>
      <c r="C5" s="2">
        <v>122</v>
      </c>
      <c r="D5" s="2" t="s">
        <v>57</v>
      </c>
      <c r="E5" s="70"/>
      <c r="F5" s="2">
        <f t="shared" si="0"/>
        <v>0</v>
      </c>
      <c r="G5" s="4" t="s">
        <v>1</v>
      </c>
      <c r="H5" s="2">
        <f aca="true" t="shared" si="1" ref="H5:H32">F5*1.21</f>
        <v>0</v>
      </c>
      <c r="I5" s="40" t="s">
        <v>1</v>
      </c>
    </row>
    <row r="6" spans="1:9" ht="15">
      <c r="A6" s="39" t="s">
        <v>15</v>
      </c>
      <c r="B6" s="2" t="s">
        <v>105</v>
      </c>
      <c r="C6" s="2">
        <v>35</v>
      </c>
      <c r="D6" s="2" t="s">
        <v>57</v>
      </c>
      <c r="E6" s="70"/>
      <c r="F6" s="2">
        <f t="shared" si="0"/>
        <v>0</v>
      </c>
      <c r="G6" s="4" t="s">
        <v>1</v>
      </c>
      <c r="H6" s="2">
        <f t="shared" si="1"/>
        <v>0</v>
      </c>
      <c r="I6" s="40" t="s">
        <v>1</v>
      </c>
    </row>
    <row r="7" spans="1:9" ht="15">
      <c r="A7" s="39" t="s">
        <v>16</v>
      </c>
      <c r="B7" s="2" t="s">
        <v>106</v>
      </c>
      <c r="C7" s="2">
        <v>9</v>
      </c>
      <c r="D7" s="2" t="s">
        <v>57</v>
      </c>
      <c r="E7" s="70"/>
      <c r="F7" s="2">
        <f t="shared" si="0"/>
        <v>0</v>
      </c>
      <c r="G7" s="4" t="s">
        <v>1</v>
      </c>
      <c r="H7" s="2">
        <f t="shared" si="1"/>
        <v>0</v>
      </c>
      <c r="I7" s="40" t="s">
        <v>1</v>
      </c>
    </row>
    <row r="8" spans="1:9" ht="15">
      <c r="A8" s="39" t="s">
        <v>17</v>
      </c>
      <c r="B8" s="2" t="s">
        <v>113</v>
      </c>
      <c r="C8" s="2">
        <v>125</v>
      </c>
      <c r="D8" s="2" t="s">
        <v>57</v>
      </c>
      <c r="E8" s="70"/>
      <c r="F8" s="2">
        <f t="shared" si="0"/>
        <v>0</v>
      </c>
      <c r="G8" s="4" t="s">
        <v>1</v>
      </c>
      <c r="H8" s="2">
        <f t="shared" si="1"/>
        <v>0</v>
      </c>
      <c r="I8" s="40" t="s">
        <v>1</v>
      </c>
    </row>
    <row r="9" spans="1:9" ht="15">
      <c r="A9" s="39" t="s">
        <v>18</v>
      </c>
      <c r="B9" s="2" t="s">
        <v>114</v>
      </c>
      <c r="C9" s="2">
        <v>31</v>
      </c>
      <c r="D9" s="2" t="s">
        <v>57</v>
      </c>
      <c r="E9" s="70"/>
      <c r="F9" s="2">
        <f t="shared" si="0"/>
        <v>0</v>
      </c>
      <c r="G9" s="4" t="s">
        <v>1</v>
      </c>
      <c r="H9" s="2">
        <f t="shared" si="1"/>
        <v>0</v>
      </c>
      <c r="I9" s="40" t="s">
        <v>1</v>
      </c>
    </row>
    <row r="10" spans="1:9" ht="15">
      <c r="A10" s="39" t="s">
        <v>19</v>
      </c>
      <c r="B10" s="2" t="s">
        <v>107</v>
      </c>
      <c r="C10" s="2">
        <v>36</v>
      </c>
      <c r="D10" s="2" t="s">
        <v>57</v>
      </c>
      <c r="E10" s="70"/>
      <c r="F10" s="2">
        <f t="shared" si="0"/>
        <v>0</v>
      </c>
      <c r="G10" s="4" t="s">
        <v>1</v>
      </c>
      <c r="H10" s="2">
        <f t="shared" si="1"/>
        <v>0</v>
      </c>
      <c r="I10" s="40" t="s">
        <v>1</v>
      </c>
    </row>
    <row r="11" spans="1:9" ht="15">
      <c r="A11" s="39" t="s">
        <v>20</v>
      </c>
      <c r="B11" s="2" t="s">
        <v>108</v>
      </c>
      <c r="C11" s="2">
        <v>136</v>
      </c>
      <c r="D11" s="2" t="s">
        <v>57</v>
      </c>
      <c r="E11" s="70"/>
      <c r="F11" s="2">
        <f t="shared" si="0"/>
        <v>0</v>
      </c>
      <c r="G11" s="4" t="s">
        <v>1</v>
      </c>
      <c r="H11" s="2">
        <f t="shared" si="1"/>
        <v>0</v>
      </c>
      <c r="I11" s="40" t="s">
        <v>1</v>
      </c>
    </row>
    <row r="12" spans="1:9" ht="15">
      <c r="A12" s="39" t="s">
        <v>21</v>
      </c>
      <c r="B12" s="2" t="s">
        <v>115</v>
      </c>
      <c r="C12" s="2">
        <v>17</v>
      </c>
      <c r="D12" s="2" t="s">
        <v>57</v>
      </c>
      <c r="E12" s="70"/>
      <c r="F12" s="2">
        <f t="shared" si="0"/>
        <v>0</v>
      </c>
      <c r="G12" s="4" t="s">
        <v>1</v>
      </c>
      <c r="H12" s="2">
        <f t="shared" si="1"/>
        <v>0</v>
      </c>
      <c r="I12" s="40" t="s">
        <v>1</v>
      </c>
    </row>
    <row r="13" spans="1:9" ht="15">
      <c r="A13" s="39" t="s">
        <v>22</v>
      </c>
      <c r="B13" s="2" t="s">
        <v>116</v>
      </c>
      <c r="C13" s="2">
        <v>73</v>
      </c>
      <c r="D13" s="2" t="s">
        <v>57</v>
      </c>
      <c r="E13" s="70"/>
      <c r="F13" s="2">
        <f t="shared" si="0"/>
        <v>0</v>
      </c>
      <c r="G13" s="4" t="s">
        <v>1</v>
      </c>
      <c r="H13" s="2">
        <f t="shared" si="1"/>
        <v>0</v>
      </c>
      <c r="I13" s="40" t="s">
        <v>1</v>
      </c>
    </row>
    <row r="14" spans="1:9" ht="15">
      <c r="A14" s="39" t="s">
        <v>23</v>
      </c>
      <c r="B14" s="2" t="s">
        <v>117</v>
      </c>
      <c r="C14" s="2">
        <v>11</v>
      </c>
      <c r="D14" s="2" t="s">
        <v>57</v>
      </c>
      <c r="E14" s="70"/>
      <c r="F14" s="2">
        <f t="shared" si="0"/>
        <v>0</v>
      </c>
      <c r="G14" s="4" t="s">
        <v>1</v>
      </c>
      <c r="H14" s="2">
        <f t="shared" si="1"/>
        <v>0</v>
      </c>
      <c r="I14" s="40" t="s">
        <v>1</v>
      </c>
    </row>
    <row r="15" spans="1:9" ht="15">
      <c r="A15" s="39" t="s">
        <v>24</v>
      </c>
      <c r="B15" s="2" t="s">
        <v>118</v>
      </c>
      <c r="C15" s="2">
        <v>97</v>
      </c>
      <c r="D15" s="2" t="s">
        <v>57</v>
      </c>
      <c r="E15" s="70"/>
      <c r="F15" s="2">
        <f t="shared" si="0"/>
        <v>0</v>
      </c>
      <c r="G15" s="4" t="s">
        <v>1</v>
      </c>
      <c r="H15" s="2">
        <f t="shared" si="1"/>
        <v>0</v>
      </c>
      <c r="I15" s="40" t="s">
        <v>1</v>
      </c>
    </row>
    <row r="16" spans="1:9" ht="15">
      <c r="A16" s="39" t="s">
        <v>25</v>
      </c>
      <c r="B16" s="2" t="s">
        <v>119</v>
      </c>
      <c r="C16" s="2">
        <v>3</v>
      </c>
      <c r="D16" s="2" t="s">
        <v>57</v>
      </c>
      <c r="E16" s="70"/>
      <c r="F16" s="2">
        <f t="shared" si="0"/>
        <v>0</v>
      </c>
      <c r="G16" s="4" t="s">
        <v>1</v>
      </c>
      <c r="H16" s="2">
        <f t="shared" si="1"/>
        <v>0</v>
      </c>
      <c r="I16" s="40" t="s">
        <v>1</v>
      </c>
    </row>
    <row r="17" spans="1:9" ht="15">
      <c r="A17" s="39" t="s">
        <v>26</v>
      </c>
      <c r="B17" s="2" t="s">
        <v>120</v>
      </c>
      <c r="C17" s="2">
        <v>4</v>
      </c>
      <c r="D17" s="2" t="s">
        <v>57</v>
      </c>
      <c r="E17" s="70"/>
      <c r="F17" s="2">
        <f t="shared" si="0"/>
        <v>0</v>
      </c>
      <c r="G17" s="4" t="s">
        <v>1</v>
      </c>
      <c r="H17" s="2">
        <f t="shared" si="1"/>
        <v>0</v>
      </c>
      <c r="I17" s="40" t="s">
        <v>1</v>
      </c>
    </row>
    <row r="18" spans="1:9" ht="15">
      <c r="A18" s="39" t="s">
        <v>80</v>
      </c>
      <c r="B18" s="2" t="s">
        <v>121</v>
      </c>
      <c r="C18" s="2">
        <v>4</v>
      </c>
      <c r="D18" s="2" t="s">
        <v>57</v>
      </c>
      <c r="E18" s="70"/>
      <c r="F18" s="2">
        <f t="shared" si="0"/>
        <v>0</v>
      </c>
      <c r="G18" s="4" t="s">
        <v>1</v>
      </c>
      <c r="H18" s="2">
        <f t="shared" si="1"/>
        <v>0</v>
      </c>
      <c r="I18" s="40" t="s">
        <v>1</v>
      </c>
    </row>
    <row r="19" spans="1:9" ht="15">
      <c r="A19" s="39" t="s">
        <v>81</v>
      </c>
      <c r="B19" s="2" t="s">
        <v>109</v>
      </c>
      <c r="C19" s="2">
        <v>23</v>
      </c>
      <c r="D19" s="2" t="s">
        <v>57</v>
      </c>
      <c r="E19" s="70"/>
      <c r="F19" s="2">
        <f t="shared" si="0"/>
        <v>0</v>
      </c>
      <c r="G19" s="4" t="s">
        <v>1</v>
      </c>
      <c r="H19" s="2">
        <f t="shared" si="1"/>
        <v>0</v>
      </c>
      <c r="I19" s="40" t="s">
        <v>1</v>
      </c>
    </row>
    <row r="20" spans="1:9" ht="15">
      <c r="A20" s="39" t="s">
        <v>66</v>
      </c>
      <c r="B20" s="30" t="s">
        <v>110</v>
      </c>
      <c r="C20" s="2">
        <v>5</v>
      </c>
      <c r="D20" s="2" t="s">
        <v>57</v>
      </c>
      <c r="E20" s="70"/>
      <c r="F20" s="2">
        <f t="shared" si="0"/>
        <v>0</v>
      </c>
      <c r="G20" s="4" t="s">
        <v>1</v>
      </c>
      <c r="H20" s="2">
        <f t="shared" si="1"/>
        <v>0</v>
      </c>
      <c r="I20" s="40" t="s">
        <v>1</v>
      </c>
    </row>
    <row r="21" spans="1:9" ht="15">
      <c r="A21" s="39" t="s">
        <v>69</v>
      </c>
      <c r="B21" s="30" t="s">
        <v>111</v>
      </c>
      <c r="C21" s="2">
        <v>5</v>
      </c>
      <c r="D21" s="2" t="s">
        <v>57</v>
      </c>
      <c r="E21" s="70"/>
      <c r="F21" s="2">
        <f t="shared" si="0"/>
        <v>0</v>
      </c>
      <c r="G21" s="4" t="s">
        <v>1</v>
      </c>
      <c r="H21" s="2">
        <f t="shared" si="1"/>
        <v>0</v>
      </c>
      <c r="I21" s="40" t="s">
        <v>1</v>
      </c>
    </row>
    <row r="22" spans="1:9" ht="15">
      <c r="A22" s="39" t="s">
        <v>82</v>
      </c>
      <c r="B22" s="30" t="s">
        <v>112</v>
      </c>
      <c r="C22" s="2">
        <v>6</v>
      </c>
      <c r="D22" s="2" t="s">
        <v>57</v>
      </c>
      <c r="E22" s="70"/>
      <c r="F22" s="2">
        <f t="shared" si="0"/>
        <v>0</v>
      </c>
      <c r="G22" s="4" t="s">
        <v>1</v>
      </c>
      <c r="H22" s="2">
        <f t="shared" si="1"/>
        <v>0</v>
      </c>
      <c r="I22" s="40" t="s">
        <v>1</v>
      </c>
    </row>
    <row r="23" spans="1:9" ht="15">
      <c r="A23" s="39" t="s">
        <v>83</v>
      </c>
      <c r="B23" s="30" t="s">
        <v>72</v>
      </c>
      <c r="C23" s="2">
        <v>9</v>
      </c>
      <c r="D23" s="2" t="s">
        <v>57</v>
      </c>
      <c r="E23" s="70"/>
      <c r="F23" s="2">
        <f t="shared" si="0"/>
        <v>0</v>
      </c>
      <c r="G23" s="4" t="s">
        <v>1</v>
      </c>
      <c r="H23" s="2">
        <f t="shared" si="1"/>
        <v>0</v>
      </c>
      <c r="I23" s="40" t="s">
        <v>1</v>
      </c>
    </row>
    <row r="24" spans="1:9" ht="15">
      <c r="A24" s="39" t="s">
        <v>84</v>
      </c>
      <c r="B24" s="30" t="s">
        <v>73</v>
      </c>
      <c r="C24" s="2">
        <v>3</v>
      </c>
      <c r="D24" s="2" t="s">
        <v>57</v>
      </c>
      <c r="E24" s="70"/>
      <c r="F24" s="2">
        <f t="shared" si="0"/>
        <v>0</v>
      </c>
      <c r="G24" s="4" t="s">
        <v>1</v>
      </c>
      <c r="H24" s="2">
        <f t="shared" si="1"/>
        <v>0</v>
      </c>
      <c r="I24" s="40" t="s">
        <v>1</v>
      </c>
    </row>
    <row r="25" spans="1:9" ht="15">
      <c r="A25" s="39" t="s">
        <v>85</v>
      </c>
      <c r="B25" s="30" t="s">
        <v>74</v>
      </c>
      <c r="C25" s="2">
        <v>2</v>
      </c>
      <c r="D25" s="2" t="s">
        <v>57</v>
      </c>
      <c r="E25" s="70"/>
      <c r="F25" s="2">
        <f t="shared" si="0"/>
        <v>0</v>
      </c>
      <c r="G25" s="4" t="s">
        <v>1</v>
      </c>
      <c r="H25" s="2">
        <f t="shared" si="1"/>
        <v>0</v>
      </c>
      <c r="I25" s="40" t="s">
        <v>1</v>
      </c>
    </row>
    <row r="26" spans="1:9" ht="15">
      <c r="A26" s="39" t="s">
        <v>86</v>
      </c>
      <c r="B26" s="30" t="s">
        <v>75</v>
      </c>
      <c r="C26" s="2">
        <v>1</v>
      </c>
      <c r="D26" s="2" t="s">
        <v>57</v>
      </c>
      <c r="E26" s="70"/>
      <c r="F26" s="2">
        <f t="shared" si="0"/>
        <v>0</v>
      </c>
      <c r="G26" s="4" t="s">
        <v>1</v>
      </c>
      <c r="H26" s="2">
        <f t="shared" si="1"/>
        <v>0</v>
      </c>
      <c r="I26" s="40" t="s">
        <v>1</v>
      </c>
    </row>
    <row r="27" spans="1:9" ht="15">
      <c r="A27" s="39" t="s">
        <v>87</v>
      </c>
      <c r="B27" s="30" t="s">
        <v>76</v>
      </c>
      <c r="C27" s="2">
        <v>7</v>
      </c>
      <c r="D27" s="2" t="s">
        <v>57</v>
      </c>
      <c r="E27" s="70"/>
      <c r="F27" s="2">
        <f t="shared" si="0"/>
        <v>0</v>
      </c>
      <c r="G27" s="4" t="s">
        <v>1</v>
      </c>
      <c r="H27" s="2">
        <f t="shared" si="1"/>
        <v>0</v>
      </c>
      <c r="I27" s="40" t="s">
        <v>1</v>
      </c>
    </row>
    <row r="28" spans="1:9" ht="15">
      <c r="A28" s="39" t="s">
        <v>88</v>
      </c>
      <c r="B28" s="30" t="s">
        <v>77</v>
      </c>
      <c r="C28" s="2">
        <v>10</v>
      </c>
      <c r="D28" s="2" t="s">
        <v>57</v>
      </c>
      <c r="E28" s="70"/>
      <c r="F28" s="2">
        <f t="shared" si="0"/>
        <v>0</v>
      </c>
      <c r="G28" s="4" t="s">
        <v>1</v>
      </c>
      <c r="H28" s="2">
        <f t="shared" si="1"/>
        <v>0</v>
      </c>
      <c r="I28" s="40" t="s">
        <v>1</v>
      </c>
    </row>
    <row r="29" spans="1:9" ht="15">
      <c r="A29" s="39" t="s">
        <v>89</v>
      </c>
      <c r="B29" s="2" t="s">
        <v>70</v>
      </c>
      <c r="C29" s="2">
        <v>15</v>
      </c>
      <c r="D29" s="2" t="s">
        <v>57</v>
      </c>
      <c r="E29" s="70"/>
      <c r="F29" s="2">
        <f t="shared" si="0"/>
        <v>0</v>
      </c>
      <c r="G29" s="4" t="s">
        <v>1</v>
      </c>
      <c r="H29" s="2">
        <f t="shared" si="1"/>
        <v>0</v>
      </c>
      <c r="I29" s="40" t="s">
        <v>1</v>
      </c>
    </row>
    <row r="30" spans="1:9" ht="15">
      <c r="A30" s="39" t="s">
        <v>90</v>
      </c>
      <c r="B30" s="2" t="s">
        <v>28</v>
      </c>
      <c r="C30" s="2">
        <v>761</v>
      </c>
      <c r="D30" s="2" t="s">
        <v>57</v>
      </c>
      <c r="E30" s="70"/>
      <c r="F30" s="2">
        <f t="shared" si="0"/>
        <v>0</v>
      </c>
      <c r="G30" s="4" t="s">
        <v>1</v>
      </c>
      <c r="H30" s="2">
        <f t="shared" si="1"/>
        <v>0</v>
      </c>
      <c r="I30" s="40" t="s">
        <v>1</v>
      </c>
    </row>
    <row r="31" spans="1:9" ht="15">
      <c r="A31" s="39" t="s">
        <v>91</v>
      </c>
      <c r="B31" s="2" t="s">
        <v>79</v>
      </c>
      <c r="C31" s="2">
        <v>3</v>
      </c>
      <c r="D31" s="2" t="s">
        <v>57</v>
      </c>
      <c r="E31" s="70"/>
      <c r="F31" s="2">
        <f t="shared" si="0"/>
        <v>0</v>
      </c>
      <c r="G31" s="4" t="s">
        <v>1</v>
      </c>
      <c r="H31" s="2">
        <f t="shared" si="1"/>
        <v>0</v>
      </c>
      <c r="I31" s="40" t="s">
        <v>1</v>
      </c>
    </row>
    <row r="32" spans="1:9" ht="15.75" thickBot="1">
      <c r="A32" s="41" t="s">
        <v>92</v>
      </c>
      <c r="B32" s="36" t="s">
        <v>78</v>
      </c>
      <c r="C32" s="5">
        <v>3</v>
      </c>
      <c r="D32" s="5" t="s">
        <v>57</v>
      </c>
      <c r="E32" s="71"/>
      <c r="F32" s="5">
        <f t="shared" si="0"/>
        <v>0</v>
      </c>
      <c r="G32" s="16" t="s">
        <v>1</v>
      </c>
      <c r="H32" s="5">
        <f t="shared" si="1"/>
        <v>0</v>
      </c>
      <c r="I32" s="42" t="s">
        <v>1</v>
      </c>
    </row>
    <row r="33" spans="1:9" s="3" customFormat="1" ht="15.75" thickBot="1">
      <c r="A33" s="17" t="s">
        <v>30</v>
      </c>
      <c r="B33" s="26" t="s">
        <v>29</v>
      </c>
      <c r="C33" s="18"/>
      <c r="D33" s="18"/>
      <c r="E33" s="67"/>
      <c r="F33" s="15">
        <f>SUM(F34:F42)</f>
        <v>0</v>
      </c>
      <c r="G33" s="15">
        <f>SUM(G34:G42)</f>
        <v>0</v>
      </c>
      <c r="H33" s="15">
        <f>SUM(H34:H42)</f>
        <v>0</v>
      </c>
      <c r="I33" s="21">
        <f>SUM(I34:I42)</f>
        <v>0</v>
      </c>
    </row>
    <row r="34" spans="1:9" ht="15">
      <c r="A34" s="37" t="s">
        <v>32</v>
      </c>
      <c r="B34" s="6" t="s">
        <v>68</v>
      </c>
      <c r="C34" s="6">
        <v>761</v>
      </c>
      <c r="D34" s="6" t="s">
        <v>57</v>
      </c>
      <c r="E34" s="69"/>
      <c r="F34" s="6">
        <f t="shared" si="0"/>
        <v>0</v>
      </c>
      <c r="G34" s="7" t="s">
        <v>1</v>
      </c>
      <c r="H34" s="6">
        <f>F34*1.21</f>
        <v>0</v>
      </c>
      <c r="I34" s="38" t="s">
        <v>1</v>
      </c>
    </row>
    <row r="35" spans="1:9" ht="31.5" customHeight="1">
      <c r="A35" s="39" t="s">
        <v>33</v>
      </c>
      <c r="B35" s="35" t="s">
        <v>93</v>
      </c>
      <c r="C35" s="2">
        <v>9</v>
      </c>
      <c r="D35" s="2" t="s">
        <v>57</v>
      </c>
      <c r="E35" s="70"/>
      <c r="F35" s="2">
        <f t="shared" si="0"/>
        <v>0</v>
      </c>
      <c r="G35" s="4" t="s">
        <v>1</v>
      </c>
      <c r="H35" s="2">
        <f aca="true" t="shared" si="2" ref="H35:H42">F35*1.21</f>
        <v>0</v>
      </c>
      <c r="I35" s="40" t="s">
        <v>1</v>
      </c>
    </row>
    <row r="36" spans="1:9" ht="30">
      <c r="A36" s="39" t="s">
        <v>34</v>
      </c>
      <c r="B36" s="35" t="s">
        <v>94</v>
      </c>
      <c r="C36" s="2">
        <v>4</v>
      </c>
      <c r="D36" s="2" t="s">
        <v>57</v>
      </c>
      <c r="E36" s="70"/>
      <c r="F36" s="2">
        <f t="shared" si="0"/>
        <v>0</v>
      </c>
      <c r="G36" s="4" t="s">
        <v>1</v>
      </c>
      <c r="H36" s="2">
        <f t="shared" si="2"/>
        <v>0</v>
      </c>
      <c r="I36" s="40" t="s">
        <v>1</v>
      </c>
    </row>
    <row r="37" spans="1:9" ht="30">
      <c r="A37" s="39" t="s">
        <v>35</v>
      </c>
      <c r="B37" s="35" t="s">
        <v>95</v>
      </c>
      <c r="C37" s="2">
        <v>2</v>
      </c>
      <c r="D37" s="2" t="s">
        <v>57</v>
      </c>
      <c r="E37" s="70"/>
      <c r="F37" s="2">
        <f t="shared" si="0"/>
        <v>0</v>
      </c>
      <c r="G37" s="4" t="s">
        <v>1</v>
      </c>
      <c r="H37" s="2">
        <f t="shared" si="2"/>
        <v>0</v>
      </c>
      <c r="I37" s="40" t="s">
        <v>1</v>
      </c>
    </row>
    <row r="38" spans="1:9" ht="30">
      <c r="A38" s="39" t="s">
        <v>36</v>
      </c>
      <c r="B38" s="35" t="s">
        <v>96</v>
      </c>
      <c r="C38" s="2">
        <v>7</v>
      </c>
      <c r="D38" s="2" t="s">
        <v>57</v>
      </c>
      <c r="E38" s="70"/>
      <c r="F38" s="2">
        <f t="shared" si="0"/>
        <v>0</v>
      </c>
      <c r="G38" s="4" t="s">
        <v>1</v>
      </c>
      <c r="H38" s="2">
        <f t="shared" si="2"/>
        <v>0</v>
      </c>
      <c r="I38" s="40" t="s">
        <v>1</v>
      </c>
    </row>
    <row r="39" spans="1:9" ht="30">
      <c r="A39" s="39" t="s">
        <v>98</v>
      </c>
      <c r="B39" s="35" t="s">
        <v>97</v>
      </c>
      <c r="C39" s="2">
        <v>10</v>
      </c>
      <c r="D39" s="2" t="s">
        <v>57</v>
      </c>
      <c r="E39" s="70"/>
      <c r="F39" s="2">
        <f t="shared" si="0"/>
        <v>0</v>
      </c>
      <c r="G39" s="4" t="s">
        <v>1</v>
      </c>
      <c r="H39" s="2">
        <f t="shared" si="2"/>
        <v>0</v>
      </c>
      <c r="I39" s="40" t="s">
        <v>1</v>
      </c>
    </row>
    <row r="40" spans="1:9" ht="15">
      <c r="A40" s="39" t="s">
        <v>99</v>
      </c>
      <c r="B40" s="2" t="s">
        <v>67</v>
      </c>
      <c r="C40" s="2">
        <v>15</v>
      </c>
      <c r="D40" s="2" t="s">
        <v>4</v>
      </c>
      <c r="E40" s="70"/>
      <c r="F40" s="2">
        <f t="shared" si="0"/>
        <v>0</v>
      </c>
      <c r="G40" s="4" t="s">
        <v>1</v>
      </c>
      <c r="H40" s="2">
        <f t="shared" si="2"/>
        <v>0</v>
      </c>
      <c r="I40" s="40" t="s">
        <v>1</v>
      </c>
    </row>
    <row r="41" spans="1:9" ht="12.6" customHeight="1">
      <c r="A41" s="39" t="s">
        <v>100</v>
      </c>
      <c r="B41" s="2" t="s">
        <v>31</v>
      </c>
      <c r="C41" s="2">
        <v>758</v>
      </c>
      <c r="D41" s="2" t="s">
        <v>57</v>
      </c>
      <c r="E41" s="70"/>
      <c r="F41" s="2">
        <f t="shared" si="0"/>
        <v>0</v>
      </c>
      <c r="G41" s="4" t="s">
        <v>1</v>
      </c>
      <c r="H41" s="2">
        <f t="shared" si="2"/>
        <v>0</v>
      </c>
      <c r="I41" s="40" t="s">
        <v>1</v>
      </c>
    </row>
    <row r="42" spans="1:9" ht="15.75" thickBot="1">
      <c r="A42" s="39" t="s">
        <v>101</v>
      </c>
      <c r="B42" s="2" t="s">
        <v>102</v>
      </c>
      <c r="C42" s="2">
        <v>30</v>
      </c>
      <c r="D42" s="2" t="s">
        <v>4</v>
      </c>
      <c r="E42" s="70"/>
      <c r="F42" s="2">
        <f t="shared" si="0"/>
        <v>0</v>
      </c>
      <c r="G42" s="4" t="s">
        <v>1</v>
      </c>
      <c r="H42" s="2">
        <f t="shared" si="2"/>
        <v>0</v>
      </c>
      <c r="I42" s="40" t="s">
        <v>1</v>
      </c>
    </row>
    <row r="43" spans="1:9" s="3" customFormat="1" ht="15.75" thickBot="1">
      <c r="A43" s="17" t="s">
        <v>38</v>
      </c>
      <c r="B43" s="31" t="s">
        <v>37</v>
      </c>
      <c r="C43" s="32"/>
      <c r="D43" s="32"/>
      <c r="E43" s="68"/>
      <c r="F43" s="33">
        <f>SUM(F44:F49)</f>
        <v>0</v>
      </c>
      <c r="G43" s="33">
        <f>SUM(G44:G49)</f>
        <v>0</v>
      </c>
      <c r="H43" s="33">
        <f>SUM(H44:H49)</f>
        <v>0</v>
      </c>
      <c r="I43" s="34">
        <f>SUM(I44:I49)</f>
        <v>0</v>
      </c>
    </row>
    <row r="44" spans="1:9" ht="15">
      <c r="A44" s="37" t="s">
        <v>39</v>
      </c>
      <c r="B44" s="6" t="s">
        <v>45</v>
      </c>
      <c r="C44" s="6">
        <v>1</v>
      </c>
      <c r="D44" s="6" t="s">
        <v>58</v>
      </c>
      <c r="E44" s="69"/>
      <c r="F44" s="6">
        <f>E44*C44</f>
        <v>0</v>
      </c>
      <c r="G44" s="7" t="s">
        <v>1</v>
      </c>
      <c r="H44" s="6">
        <f>F44*1.21</f>
        <v>0</v>
      </c>
      <c r="I44" s="38" t="s">
        <v>1</v>
      </c>
    </row>
    <row r="45" spans="1:9" ht="15">
      <c r="A45" s="39" t="s">
        <v>40</v>
      </c>
      <c r="B45" s="2" t="s">
        <v>46</v>
      </c>
      <c r="C45" s="2">
        <v>758</v>
      </c>
      <c r="D45" s="2" t="s">
        <v>57</v>
      </c>
      <c r="E45" s="70"/>
      <c r="F45" s="7" t="s">
        <v>1</v>
      </c>
      <c r="G45" s="6">
        <f>C45*E45</f>
        <v>0</v>
      </c>
      <c r="H45" s="7" t="s">
        <v>1</v>
      </c>
      <c r="I45" s="19">
        <f>G45*1.21</f>
        <v>0</v>
      </c>
    </row>
    <row r="46" spans="1:9" ht="15">
      <c r="A46" s="39" t="s">
        <v>41</v>
      </c>
      <c r="B46" s="2" t="s">
        <v>47</v>
      </c>
      <c r="C46" s="2">
        <v>1</v>
      </c>
      <c r="D46" s="2" t="s">
        <v>58</v>
      </c>
      <c r="E46" s="70"/>
      <c r="F46" s="6">
        <f aca="true" t="shared" si="3" ref="F46:F47">E46*C46</f>
        <v>0</v>
      </c>
      <c r="G46" s="4" t="s">
        <v>1</v>
      </c>
      <c r="H46" s="6">
        <f aca="true" t="shared" si="4" ref="H46:H47">F46*1.21</f>
        <v>0</v>
      </c>
      <c r="I46" s="40" t="s">
        <v>1</v>
      </c>
    </row>
    <row r="47" spans="1:9" ht="15">
      <c r="A47" s="37" t="s">
        <v>42</v>
      </c>
      <c r="B47" s="2" t="s">
        <v>48</v>
      </c>
      <c r="C47" s="2">
        <v>1</v>
      </c>
      <c r="D47" s="2" t="s">
        <v>58</v>
      </c>
      <c r="E47" s="70"/>
      <c r="F47" s="6">
        <f t="shared" si="3"/>
        <v>0</v>
      </c>
      <c r="G47" s="4" t="s">
        <v>1</v>
      </c>
      <c r="H47" s="6">
        <f t="shared" si="4"/>
        <v>0</v>
      </c>
      <c r="I47" s="40" t="s">
        <v>1</v>
      </c>
    </row>
    <row r="48" spans="1:9" ht="15">
      <c r="A48" s="39" t="s">
        <v>43</v>
      </c>
      <c r="B48" s="2" t="s">
        <v>49</v>
      </c>
      <c r="C48" s="2">
        <v>1</v>
      </c>
      <c r="D48" s="2" t="s">
        <v>58</v>
      </c>
      <c r="E48" s="70"/>
      <c r="F48" s="7" t="s">
        <v>1</v>
      </c>
      <c r="G48" s="2">
        <f>C48*E48</f>
        <v>0</v>
      </c>
      <c r="H48" s="7" t="s">
        <v>1</v>
      </c>
      <c r="I48" s="19">
        <f>G48*1.21</f>
        <v>0</v>
      </c>
    </row>
    <row r="49" spans="1:9" ht="15.75" thickBot="1">
      <c r="A49" s="39" t="s">
        <v>44</v>
      </c>
      <c r="B49" s="5" t="s">
        <v>50</v>
      </c>
      <c r="C49" s="5">
        <v>1</v>
      </c>
      <c r="D49" s="5" t="s">
        <v>58</v>
      </c>
      <c r="E49" s="71"/>
      <c r="F49" s="20" t="s">
        <v>1</v>
      </c>
      <c r="G49" s="5">
        <f>C49*E49</f>
        <v>0</v>
      </c>
      <c r="H49" s="7" t="s">
        <v>1</v>
      </c>
      <c r="I49" s="19">
        <f>G49*1.21</f>
        <v>0</v>
      </c>
    </row>
    <row r="50" spans="1:9" s="3" customFormat="1" ht="15.75" thickBot="1">
      <c r="A50" s="28" t="s">
        <v>59</v>
      </c>
      <c r="B50" s="27" t="s">
        <v>51</v>
      </c>
      <c r="C50" s="8"/>
      <c r="D50" s="8"/>
      <c r="E50" s="66"/>
      <c r="F50" s="15">
        <f>F55</f>
        <v>0</v>
      </c>
      <c r="G50" s="15">
        <f>SUM(G51:G55)</f>
        <v>0</v>
      </c>
      <c r="H50" s="15">
        <f>H55</f>
        <v>0</v>
      </c>
      <c r="I50" s="21">
        <f>SUM(I51:I55)</f>
        <v>0</v>
      </c>
    </row>
    <row r="51" spans="1:9" ht="15">
      <c r="A51" s="37" t="s">
        <v>61</v>
      </c>
      <c r="B51" s="6" t="s">
        <v>52</v>
      </c>
      <c r="C51" s="6">
        <v>1</v>
      </c>
      <c r="D51" s="6" t="s">
        <v>58</v>
      </c>
      <c r="E51" s="69"/>
      <c r="F51" s="4" t="s">
        <v>1</v>
      </c>
      <c r="G51" s="4">
        <f>C51*E51</f>
        <v>0</v>
      </c>
      <c r="H51" s="4" t="s">
        <v>1</v>
      </c>
      <c r="I51" s="43">
        <f>G51*1.21</f>
        <v>0</v>
      </c>
    </row>
    <row r="52" spans="1:9" ht="15">
      <c r="A52" s="39" t="s">
        <v>60</v>
      </c>
      <c r="B52" s="2" t="s">
        <v>53</v>
      </c>
      <c r="C52" s="6">
        <v>1</v>
      </c>
      <c r="D52" s="6" t="s">
        <v>58</v>
      </c>
      <c r="E52" s="70"/>
      <c r="F52" s="4" t="s">
        <v>1</v>
      </c>
      <c r="G52" s="4">
        <f aca="true" t="shared" si="5" ref="G52:G54">C52*E52</f>
        <v>0</v>
      </c>
      <c r="H52" s="4" t="s">
        <v>1</v>
      </c>
      <c r="I52" s="43">
        <f>G52*1.21</f>
        <v>0</v>
      </c>
    </row>
    <row r="53" spans="1:9" ht="15">
      <c r="A53" s="39" t="s">
        <v>62</v>
      </c>
      <c r="B53" s="2" t="s">
        <v>54</v>
      </c>
      <c r="C53" s="6">
        <v>1</v>
      </c>
      <c r="D53" s="6" t="s">
        <v>58</v>
      </c>
      <c r="E53" s="70"/>
      <c r="F53" s="4" t="s">
        <v>1</v>
      </c>
      <c r="G53" s="4">
        <f t="shared" si="5"/>
        <v>0</v>
      </c>
      <c r="H53" s="4" t="s">
        <v>1</v>
      </c>
      <c r="I53" s="43">
        <f>G53*1.21</f>
        <v>0</v>
      </c>
    </row>
    <row r="54" spans="1:9" ht="15">
      <c r="A54" s="39" t="s">
        <v>63</v>
      </c>
      <c r="B54" s="2" t="s">
        <v>55</v>
      </c>
      <c r="C54" s="6">
        <v>1</v>
      </c>
      <c r="D54" s="6" t="s">
        <v>58</v>
      </c>
      <c r="E54" s="70"/>
      <c r="F54" s="4" t="s">
        <v>1</v>
      </c>
      <c r="G54" s="4">
        <f t="shared" si="5"/>
        <v>0</v>
      </c>
      <c r="H54" s="4" t="s">
        <v>1</v>
      </c>
      <c r="I54" s="43">
        <f>G54*1.21</f>
        <v>0</v>
      </c>
    </row>
    <row r="55" spans="1:9" ht="15.75" thickBot="1">
      <c r="A55" s="12" t="s">
        <v>64</v>
      </c>
      <c r="B55" s="13" t="s">
        <v>56</v>
      </c>
      <c r="C55" s="47">
        <v>1</v>
      </c>
      <c r="D55" s="47" t="s">
        <v>58</v>
      </c>
      <c r="E55" s="72"/>
      <c r="F55" s="44">
        <f>C55*E55</f>
        <v>0</v>
      </c>
      <c r="G55" s="45" t="s">
        <v>1</v>
      </c>
      <c r="H55" s="44">
        <f>F55*1.21</f>
        <v>0</v>
      </c>
      <c r="I55" s="46" t="s">
        <v>1</v>
      </c>
    </row>
    <row r="56" ht="15.75" thickBot="1"/>
    <row r="57" spans="2:9" ht="15.75" thickBot="1">
      <c r="B57" s="22" t="s">
        <v>65</v>
      </c>
      <c r="C57" s="23"/>
      <c r="D57" s="23"/>
      <c r="E57" s="23"/>
      <c r="F57" s="24">
        <f>F50+F43+F3+F33</f>
        <v>0</v>
      </c>
      <c r="G57" s="24">
        <f>G50+G43+G33+G3</f>
        <v>0</v>
      </c>
      <c r="H57" s="24">
        <f>H50+H43+H33+H3</f>
        <v>0</v>
      </c>
      <c r="I57" s="25">
        <f>I3+I33+I43+I50</f>
        <v>0</v>
      </c>
    </row>
    <row r="59" spans="2:9" ht="15">
      <c r="B59" s="48"/>
      <c r="C59" s="48"/>
      <c r="D59" s="48"/>
      <c r="E59" s="48"/>
      <c r="F59" s="48"/>
      <c r="G59" s="48"/>
      <c r="H59" s="48"/>
      <c r="I59" s="48"/>
    </row>
    <row r="60" spans="2:9" ht="15">
      <c r="B60" s="48"/>
      <c r="C60" s="48"/>
      <c r="D60" s="49"/>
      <c r="E60" s="48"/>
      <c r="F60" s="50"/>
      <c r="G60" s="50"/>
      <c r="H60" s="50"/>
      <c r="I60" s="48"/>
    </row>
    <row r="61" spans="2:9" ht="15">
      <c r="B61" s="48"/>
      <c r="C61" s="48"/>
      <c r="D61" s="49"/>
      <c r="E61" s="48"/>
      <c r="F61" s="51"/>
      <c r="G61" s="51"/>
      <c r="H61" s="51"/>
      <c r="I61" s="48"/>
    </row>
    <row r="62" spans="2:9" ht="15">
      <c r="B62" s="48"/>
      <c r="C62" s="48"/>
      <c r="D62" s="49"/>
      <c r="E62" s="48"/>
      <c r="F62" s="51"/>
      <c r="G62" s="51"/>
      <c r="H62" s="51"/>
      <c r="I62" s="48"/>
    </row>
    <row r="63" spans="2:9" ht="15">
      <c r="B63" s="48"/>
      <c r="C63" s="48"/>
      <c r="D63" s="48"/>
      <c r="E63" s="48"/>
      <c r="F63" s="48"/>
      <c r="G63" s="48"/>
      <c r="H63" s="48"/>
      <c r="I63" s="48"/>
    </row>
    <row r="64" spans="2:12" ht="15">
      <c r="B64" s="48"/>
      <c r="C64" s="48"/>
      <c r="D64" s="49"/>
      <c r="E64" s="48"/>
      <c r="F64" s="51"/>
      <c r="G64" s="51"/>
      <c r="H64" s="51"/>
      <c r="I64" s="48"/>
      <c r="L64" s="29"/>
    </row>
    <row r="65" spans="2:9" ht="15">
      <c r="B65" s="48"/>
      <c r="C65" s="48"/>
      <c r="D65" s="49"/>
      <c r="E65" s="48"/>
      <c r="F65" s="51"/>
      <c r="G65" s="51"/>
      <c r="H65" s="51"/>
      <c r="I65" s="48"/>
    </row>
    <row r="66" spans="2:9" ht="15">
      <c r="B66" s="48"/>
      <c r="C66" s="48"/>
      <c r="D66" s="49"/>
      <c r="E66" s="48"/>
      <c r="F66" s="51"/>
      <c r="G66" s="51"/>
      <c r="H66" s="51"/>
      <c r="I66" s="48"/>
    </row>
    <row r="67" spans="2:9" ht="15">
      <c r="B67" s="48"/>
      <c r="C67" s="48"/>
      <c r="D67" s="48"/>
      <c r="E67" s="48"/>
      <c r="F67" s="48"/>
      <c r="G67" s="48"/>
      <c r="H67" s="48"/>
      <c r="I67" s="48"/>
    </row>
    <row r="68" spans="2:9" ht="15">
      <c r="B68" s="48"/>
      <c r="C68" s="48"/>
      <c r="D68" s="49"/>
      <c r="E68" s="48"/>
      <c r="F68" s="50"/>
      <c r="G68" s="50"/>
      <c r="H68" s="50"/>
      <c r="I68" s="48"/>
    </row>
    <row r="69" spans="2:9" ht="15">
      <c r="B69" s="48"/>
      <c r="C69" s="48"/>
      <c r="D69" s="49"/>
      <c r="E69" s="48"/>
      <c r="F69" s="50"/>
      <c r="G69" s="50"/>
      <c r="H69" s="50"/>
      <c r="I69" s="48"/>
    </row>
    <row r="70" spans="2:9" ht="15">
      <c r="B70" s="48"/>
      <c r="C70" s="48"/>
      <c r="D70" s="49"/>
      <c r="E70" s="48"/>
      <c r="F70" s="50"/>
      <c r="G70" s="50"/>
      <c r="H70" s="50"/>
      <c r="I70" s="48"/>
    </row>
    <row r="71" spans="2:9" ht="15">
      <c r="B71" s="48"/>
      <c r="C71" s="48"/>
      <c r="D71" s="48"/>
      <c r="E71" s="48"/>
      <c r="F71" s="48"/>
      <c r="G71" s="48"/>
      <c r="H71" s="48"/>
      <c r="I71" s="48"/>
    </row>
    <row r="72" spans="2:9" ht="15">
      <c r="B72" s="48"/>
      <c r="C72" s="48"/>
      <c r="D72" s="48"/>
      <c r="E72" s="48"/>
      <c r="F72" s="48"/>
      <c r="G72" s="48"/>
      <c r="H72" s="48"/>
      <c r="I72" s="48"/>
    </row>
    <row r="73" spans="2:9" ht="15">
      <c r="B73" s="48"/>
      <c r="C73" s="48"/>
      <c r="D73" s="48"/>
      <c r="E73" s="48"/>
      <c r="F73" s="48"/>
      <c r="G73" s="48"/>
      <c r="H73" s="48"/>
      <c r="I73" s="48"/>
    </row>
    <row r="74" spans="2:9" ht="15">
      <c r="B74" s="48"/>
      <c r="C74" s="48"/>
      <c r="D74" s="48"/>
      <c r="E74" s="48"/>
      <c r="F74" s="48"/>
      <c r="G74" s="48"/>
      <c r="H74" s="48"/>
      <c r="I74" s="48"/>
    </row>
    <row r="75" spans="2:9" ht="15">
      <c r="B75" s="48"/>
      <c r="C75" s="48"/>
      <c r="D75" s="48"/>
      <c r="E75" s="48"/>
      <c r="F75" s="48"/>
      <c r="G75" s="48"/>
      <c r="H75" s="48"/>
      <c r="I75" s="48"/>
    </row>
    <row r="76" spans="2:9" ht="15">
      <c r="B76" s="48"/>
      <c r="C76" s="48"/>
      <c r="D76" s="48"/>
      <c r="E76" s="48"/>
      <c r="F76" s="48"/>
      <c r="G76" s="48"/>
      <c r="H76" s="48"/>
      <c r="I76" s="48"/>
    </row>
  </sheetData>
  <sheetProtection sheet="1" objects="1" scenarios="1"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Kiwi Black</dc:creator>
  <cp:keywords/>
  <dc:description/>
  <cp:lastModifiedBy>Ille</cp:lastModifiedBy>
  <dcterms:created xsi:type="dcterms:W3CDTF">2015-06-05T18:19:34Z</dcterms:created>
  <dcterms:modified xsi:type="dcterms:W3CDTF">2023-06-14T11:53:12Z</dcterms:modified>
  <cp:category/>
  <cp:version/>
  <cp:contentType/>
  <cp:contentStatus/>
</cp:coreProperties>
</file>