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dravotechnika" sheetId="3" r:id="rId3"/>
    <sheet name="03 - Vzduchotechnika" sheetId="4" r:id="rId4"/>
    <sheet name="04 - Elektroinstalace" sheetId="5" r:id="rId5"/>
    <sheet name="09 - Vedlejší rozpočtové 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část'!$C$93:$K$478</definedName>
    <definedName name="_xlnm.Print_Area" localSheetId="1">'01 - Stavební část'!$C$4:$J$39,'01 - Stavební část'!$C$45:$J$75,'01 - Stavební část'!$C$81:$K$478</definedName>
    <definedName name="_xlnm._FilterDatabase" localSheetId="2" hidden="1">'02 - Zdravotechnika'!$C$89:$K$260</definedName>
    <definedName name="_xlnm.Print_Area" localSheetId="2">'02 - Zdravotechnika'!$C$4:$J$39,'02 - Zdravotechnika'!$C$45:$J$71,'02 - Zdravotechnika'!$C$77:$K$260</definedName>
    <definedName name="_xlnm._FilterDatabase" localSheetId="3" hidden="1">'03 - Vzduchotechnika'!$C$81:$K$133</definedName>
    <definedName name="_xlnm.Print_Area" localSheetId="3">'03 - Vzduchotechnika'!$C$4:$J$39,'03 - Vzduchotechnika'!$C$45:$J$63,'03 - Vzduchotechnika'!$C$69:$K$133</definedName>
    <definedName name="_xlnm._FilterDatabase" localSheetId="4" hidden="1">'04 - Elektroinstalace'!$C$82:$K$148</definedName>
    <definedName name="_xlnm.Print_Area" localSheetId="4">'04 - Elektroinstalace'!$C$4:$J$39,'04 - Elektroinstalace'!$C$45:$J$64,'04 - Elektroinstalace'!$C$70:$K$148</definedName>
    <definedName name="_xlnm._FilterDatabase" localSheetId="5" hidden="1">'09 - Vedlejší rozpočtové ...'!$C$84:$K$106</definedName>
    <definedName name="_xlnm.Print_Area" localSheetId="5">'09 - Vedlejší rozpočtové ...'!$C$4:$J$39,'09 - Vedlejší rozpočtové ...'!$C$45:$J$66,'09 - Vedlejší rozpočtové ...'!$C$72:$K$106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část'!$93:$93</definedName>
    <definedName name="_xlnm.Print_Titles" localSheetId="2">'02 - Zdravotechnika'!$89:$89</definedName>
    <definedName name="_xlnm.Print_Titles" localSheetId="3">'03 - Vzduchotechnika'!$81:$81</definedName>
    <definedName name="_xlnm.Print_Titles" localSheetId="4">'04 - Elektroinstalace'!$82:$82</definedName>
    <definedName name="_xlnm.Print_Titles" localSheetId="5">'09 - Vedlejší rozpočtové ...'!$84:$84</definedName>
  </definedNames>
  <calcPr fullCalcOnLoad="1"/>
</workbook>
</file>

<file path=xl/sharedStrings.xml><?xml version="1.0" encoding="utf-8"?>
<sst xmlns="http://schemas.openxmlformats.org/spreadsheetml/2006/main" count="6904" uniqueCount="1315">
  <si>
    <t>Export Komplet</t>
  </si>
  <si>
    <t>VZ</t>
  </si>
  <si>
    <t>2.0</t>
  </si>
  <si>
    <t>ZAMOK</t>
  </si>
  <si>
    <t>False</t>
  </si>
  <si>
    <t>{00df6f02-4caa-4e12-98da-8aa6439e806e}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</si>
  <si>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</si>
  <si>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</si>
  <si>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</si>
  <si>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</si>
  <si>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</si>
  <si>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</si>
  <si>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</si>
  <si>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2022-06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</si>
  <si>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</si>
  <si>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</si>
  <si>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Koupaliště Ostrov, vestavba soc.zařízení ve 2.NP objektu na st.p. č.1435 v k.ú. Ostrov</t>
  </si>
  <si>
    <t>KSO:</t>
  </si>
  <si>
    <t/>
  </si>
  <si>
    <t>CC-CZ:</t>
  </si>
  <si>
    <t>Místo:</t>
  </si>
  <si>
    <t>Ostrov</t>
  </si>
  <si>
    <t>Datum:</t>
  </si>
  <si>
    <t>13. 9. 2022</t>
  </si>
  <si>
    <t>Zadavatel:</t>
  </si>
  <si>
    <t>IČ:</t>
  </si>
  <si>
    <t>Město Ostrov</t>
  </si>
  <si>
    <t>DIČ:</t>
  </si>
  <si>
    <t>Uchazeč:</t>
  </si>
  <si>
    <t>Vyplň údaj</t>
  </si>
  <si>
    <t>Projektant:</t>
  </si>
  <si>
    <t>JURICA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</si>
  <si>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</si>
  <si>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</si>
  <si>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</si>
  <si>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</si>
  <si>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</si>
  <si>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</si>
  <si>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</si>
  <si>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</si>
  <si>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</si>
  <si>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</si>
  <si>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</si>
  <si>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</si>
  <si>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</si>
  <si>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</si>
  <si>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</si>
  <si>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</si>
  <si>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</si>
  <si>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</si>
  <si>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</si>
  <si>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</si>
  <si>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</si>
  <si>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</si>
  <si>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</si>
  <si>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</si>
  <si>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</si>
  <si>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</si>
  <si>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</si>
  <si>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</si>
  <si>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</si>
  <si>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</si>
  <si>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</si>
  <si>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</si>
  <si>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</si>
  <si>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</si>
  <si>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</si>
  <si>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</si>
  <si>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</si>
  <si>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</si>
  <si>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</si>
  <si>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</si>
  <si>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</si>
  <si>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</si>
  <si>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</si>
  <si>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</si>
  <si>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</si>
  <si>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</si>
  <si>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</si>
  <si>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</si>
  <si>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{cec9ff97-6b5d-4279-823c-90910fc964e4}</t>
  </si>
  <si>
    <t>2</t>
  </si>
  <si>
    <t>02</t>
  </si>
  <si>
    <t>Zdravotechnika</t>
  </si>
  <si>
    <t>{e6084ab5-b1b8-47cf-9453-8e8ebace0ef4}</t>
  </si>
  <si>
    <t>03</t>
  </si>
  <si>
    <t>Vzduchotechnika</t>
  </si>
  <si>
    <t>{fe60065e-5b11-454e-a2a3-e5fa4561826a}</t>
  </si>
  <si>
    <t>04</t>
  </si>
  <si>
    <t>Elektroinstalace</t>
  </si>
  <si>
    <t>{8743ca5e-f8b0-4a93-a3fd-2c5364da0b84}</t>
  </si>
  <si>
    <t>09</t>
  </si>
  <si>
    <t>Vedlejší rozpočtové náklady</t>
  </si>
  <si>
    <t>{a39b385e-0714-4043-a559-03566421da4f}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</si>
  <si>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</si>
  <si>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</si>
  <si>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</si>
  <si>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</si>
  <si>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</si>
  <si>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</si>
  <si>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</si>
  <si>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</si>
  <si>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</si>
  <si>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</si>
  <si>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</si>
  <si>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</si>
  <si>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</si>
  <si>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</si>
  <si>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</si>
  <si>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</si>
  <si>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</si>
  <si>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</si>
  <si>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</si>
  <si>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</si>
  <si>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</si>
  <si>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</si>
  <si>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</si>
  <si>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</si>
  <si>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</si>
  <si>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</si>
  <si>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</si>
  <si>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</si>
  <si>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</si>
  <si>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</si>
  <si>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</si>
  <si>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</si>
  <si>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</si>
  <si>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</si>
  <si>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</si>
  <si>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</si>
  <si>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</si>
  <si>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</si>
  <si>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</si>
  <si>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</si>
  <si>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</si>
  <si>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342272205</t>
  </si>
  <si>
    <t>Příčka z pórobetonových hladkých tvárnic na tenkovrstvou maltu tl 50 mm</t>
  </si>
  <si>
    <t>m2</t>
  </si>
  <si>
    <t>CS ÚRS 2022 02</t>
  </si>
  <si>
    <t>4</t>
  </si>
  <si>
    <t>403288832</t>
  </si>
  <si>
    <t>PP</t>
  </si>
  <si>
    <t>Příčky z pórobetonových tvárnic hladkých na tenké maltové lože objemová hmotnost do 500 kg/m3, tloušťka příčky 50 mm</t>
  </si>
  <si>
    <t>Online PSC</t>
  </si>
  <si>
    <t>https://podminky.urs.cz/item/CS_URS_2022_02/342272205</t>
  </si>
  <si>
    <t>VV</t>
  </si>
  <si>
    <t>kastlík u podlahy - zaplentování kanalizačního potrubí</t>
  </si>
  <si>
    <t>2*((0,16+0,35)*(0,35+0,25)+0,35*0,25)</t>
  </si>
  <si>
    <t>Součet</t>
  </si>
  <si>
    <t>342272215</t>
  </si>
  <si>
    <t>Příčka z pórobetonových hladkých tvárnic na tenkovrstvou maltu tl 75 mm</t>
  </si>
  <si>
    <t>-896101958</t>
  </si>
  <si>
    <t>Příčky z pórobetonových tvárnic hladkých na tenké maltové lože objemová hmotnost do 500 kg/m3, tloušťka příčky 75 mm</t>
  </si>
  <si>
    <t>https://podminky.urs.cz/item/CS_URS_2022_02/342272215</t>
  </si>
  <si>
    <t>předstěna "A"</t>
  </si>
  <si>
    <t>(0,16+1,2+0,25)*4,9</t>
  </si>
  <si>
    <t>342272245</t>
  </si>
  <si>
    <t>Příčka z pórobetonových hladkých tvárnic na tenkovrstvou maltu tl 150 mm</t>
  </si>
  <si>
    <t>-1928937380</t>
  </si>
  <si>
    <t>Příčky z pórobetonových tvárnic hladkých na tenké maltové lože objemová hmotnost do 500 kg/m3, tloušťka příčky 150 mm</t>
  </si>
  <si>
    <t>https://podminky.urs.cz/item/CS_URS_2022_02/342272245</t>
  </si>
  <si>
    <t>(0,16+2,67+0,16/2)*4,9</t>
  </si>
  <si>
    <t>342291121</t>
  </si>
  <si>
    <t>Ukotvení příček k cihelným konstrukcím plochými kotvami</t>
  </si>
  <si>
    <t>m</t>
  </si>
  <si>
    <t>-300275218</t>
  </si>
  <si>
    <t>Ukotvení příček plochými kotvami, do konstrukce cihelné</t>
  </si>
  <si>
    <t>https://podminky.urs.cz/item/CS_URS_2022_02/342291121</t>
  </si>
  <si>
    <t>(0,16+1,2+0,25)*2+4,9</t>
  </si>
  <si>
    <t>(0,16+2,67+0,1)*2</t>
  </si>
  <si>
    <t>0,02</t>
  </si>
  <si>
    <t>6</t>
  </si>
  <si>
    <t>Úpravy povrchů, podlahy a osazování výplní</t>
  </si>
  <si>
    <t>5</t>
  </si>
  <si>
    <t>612142001</t>
  </si>
  <si>
    <t>Potažení vnitřních stěn sklovláknitým pletivem vtlačeným do tenkovrstvé hmoty</t>
  </si>
  <si>
    <t>-152722816</t>
  </si>
  <si>
    <t>Potažení vnitřních ploch pletivem v ploše nebo pruzích, na plném podkladu sklovláknitým vtlačením do tmelu stěn</t>
  </si>
  <si>
    <t>https://podminky.urs.cz/item/CS_URS_2022_02/612142001</t>
  </si>
  <si>
    <t>pórobeton</t>
  </si>
  <si>
    <t>0,25*4,9</t>
  </si>
  <si>
    <t>2*(0,16+2,67+0,16/2)*4,9</t>
  </si>
  <si>
    <t>612311131</t>
  </si>
  <si>
    <t>Potažení vnitřních stěn vápenným štukem tloušťky do 3 mm</t>
  </si>
  <si>
    <t>-1868036138</t>
  </si>
  <si>
    <t>Potažení vnitřních ploch vápenným štukem tloušťky do 3 mm svislých konstrukcí stěn</t>
  </si>
  <si>
    <t>https://podminky.urs.cz/item/CS_URS_2022_02/612311131</t>
  </si>
  <si>
    <t>(2,67+0,1-1,6)*(4,9+5,2)*2+0,15*(2,5+1,25+2,0+(2,35-1,6)*3)*2</t>
  </si>
  <si>
    <t>-(2,5+1,25+2,0)*(2,35-1,6)-(1,97-1,6)*0,9</t>
  </si>
  <si>
    <t>7</t>
  </si>
  <si>
    <t>61231R</t>
  </si>
  <si>
    <t>Podomítkové lišty rohové - dodávka vč.montáže</t>
  </si>
  <si>
    <t>kpl</t>
  </si>
  <si>
    <t>R-položka</t>
  </si>
  <si>
    <t>-1243317609</t>
  </si>
  <si>
    <t>8</t>
  </si>
  <si>
    <t>612321121</t>
  </si>
  <si>
    <t>Vápenocementová omítka hladká jednovrstvá vnitřních stěn nanášená ručně</t>
  </si>
  <si>
    <t>-628156101</t>
  </si>
  <si>
    <t>Omítka vápenocementová vnitřních ploch nanášená ručně jednovrstvá, tloušťky do 10 mm hladká svislých konstrukcí stěn</t>
  </si>
  <si>
    <t>https://podminky.urs.cz/item/CS_URS_2022_02/612321121</t>
  </si>
  <si>
    <t>po vybouraném KO</t>
  </si>
  <si>
    <t>2,2*(2,1+0,9)</t>
  </si>
  <si>
    <t>9</t>
  </si>
  <si>
    <t>622143004</t>
  </si>
  <si>
    <t>Montáž omítkových samolepících začišťovacích profilů pro spojení s okenním rámem</t>
  </si>
  <si>
    <t>1442033077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</si>
  <si>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</si>
  <si>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https://podminky.urs.cz/item/CS_URS_2022_02/622143004</t>
  </si>
  <si>
    <t>prvek "B"</t>
  </si>
  <si>
    <t>(2,5+1,5)*2</t>
  </si>
  <si>
    <t>10</t>
  </si>
  <si>
    <t>M</t>
  </si>
  <si>
    <t>590514R</t>
  </si>
  <si>
    <t>UV-stabilizovaný izolační fasádní pás difúzně otevřený se samolepícím okrajem pro těsné spoje (pro otevřené provětrávané fasády)</t>
  </si>
  <si>
    <t>1054972507</t>
  </si>
  <si>
    <t>ztratné, prořez 5%</t>
  </si>
  <si>
    <t>8,0*1,05</t>
  </si>
  <si>
    <t>8,4*1,05 'Přepočtené koeficientem množství</t>
  </si>
  <si>
    <t>11</t>
  </si>
  <si>
    <t>631311115</t>
  </si>
  <si>
    <t>Mazanina tl přes 50 do 80 mm z betonu prostého bez zvýšených nároků na prostředí tř. C 20/25</t>
  </si>
  <si>
    <t>m3</t>
  </si>
  <si>
    <t>-1020724357</t>
  </si>
  <si>
    <t>Mazanina z betonu prostého bez zvýšených nároků na prostředí tl. přes 50 do 80 mm tř. C 20/25</t>
  </si>
  <si>
    <t>https://podminky.urs.cz/item/CS_URS_2022_02/631311115</t>
  </si>
  <si>
    <t>m.č.2.13 - skladba P.2.01</t>
  </si>
  <si>
    <t>(0,055+0,08)/2*(18,4+1,75*0,15)</t>
  </si>
  <si>
    <t>0,04</t>
  </si>
  <si>
    <t>12</t>
  </si>
  <si>
    <t>631319011</t>
  </si>
  <si>
    <t>Příplatek k mazanině tl přes 50 do 80 mm za přehlazení povrchu</t>
  </si>
  <si>
    <t>104321099</t>
  </si>
  <si>
    <t>Příplatek k cenám mazanin za úpravu povrchu mazaniny přehlazením, mazanina tl. přes 50 do 80 mm</t>
  </si>
  <si>
    <t>https://podminky.urs.cz/item/CS_URS_2022_02/631319011</t>
  </si>
  <si>
    <t>13</t>
  </si>
  <si>
    <t>631319222</t>
  </si>
  <si>
    <t>Příplatek k mazaninám za přidání polymerových makrovláken pro objemové vyztužení 3 kg/m3</t>
  </si>
  <si>
    <t>-666152958</t>
  </si>
  <si>
    <t>Příplatek k cenám betonových mazanin za vyztužení polymerovými makrovlákny objemové vyztužení 3 kg/m3</t>
  </si>
  <si>
    <t>https://podminky.urs.cz/item/CS_URS_2022_02/631319222</t>
  </si>
  <si>
    <t>Ostatní konstrukce a práce, bourání</t>
  </si>
  <si>
    <t>14</t>
  </si>
  <si>
    <t>965042141</t>
  </si>
  <si>
    <t>Bourání podkladů pod dlažby nebo mazanin betonových nebo z litého asfaltu tl do 100 mm pl přes 4 m2</t>
  </si>
  <si>
    <t>-832068376</t>
  </si>
  <si>
    <t>Bourání mazanin betonových nebo z litého asfaltu tl. do 100 mm, plochy přes 4 m2</t>
  </si>
  <si>
    <t>https://podminky.urs.cz/item/CS_URS_2022_02/965042141</t>
  </si>
  <si>
    <t>skladba  P.2.01</t>
  </si>
  <si>
    <t>0,07*(18,4+0,15*1,75+0,15*4,9)</t>
  </si>
  <si>
    <t>965049124</t>
  </si>
  <si>
    <t>Příplatek k bourání betonových mazanin za bourání mazanin s plastovými vlákny tl do 100 mm</t>
  </si>
  <si>
    <t>1123483496</t>
  </si>
  <si>
    <t>Bourání mazanin Příplatek k cenám za bourání mazanin betonových se skleněnými nebo plastovými vlákny, tl. do 100 mm</t>
  </si>
  <si>
    <t>https://podminky.urs.cz/item/CS_URS_2022_02/965049124</t>
  </si>
  <si>
    <t>16</t>
  </si>
  <si>
    <t>965081213</t>
  </si>
  <si>
    <t>Bourání podlah z dlaždic keramických nebo xylolitových tl do 10 mm plochy přes 1 m2</t>
  </si>
  <si>
    <t>-1665845436</t>
  </si>
  <si>
    <t>Bourání podlah z dlaždic bez podkladního lože nebo mazaniny, s jakoukoliv výplní spár keramických nebo xylolitových tl. do 10 mm, plochy přes 1 m2</t>
  </si>
  <si>
    <t>https://podminky.urs.cz/item/CS_URS_2022_02/965081213</t>
  </si>
  <si>
    <t>skladba  P.2.01 + P.2.02</t>
  </si>
  <si>
    <t>18,4+0,15*1,75+0,15*4,9</t>
  </si>
  <si>
    <t>25,50</t>
  </si>
  <si>
    <t>997</t>
  </si>
  <si>
    <t>Přesun sutě</t>
  </si>
  <si>
    <t>17</t>
  </si>
  <si>
    <t>997013501</t>
  </si>
  <si>
    <t>Odvoz suti a vybouraných hmot na skládku nebo meziskládku do 1 km se složením</t>
  </si>
  <si>
    <t>t</t>
  </si>
  <si>
    <t>883136766</t>
  </si>
  <si>
    <t>Odvoz suti a vybouraných hmot na skládku nebo meziskládku se složením, na vzdálenost do 1 km</t>
  </si>
  <si>
    <t>https://podminky.urs.cz/item/CS_URS_2022_02/997013501</t>
  </si>
  <si>
    <t>18</t>
  </si>
  <si>
    <t>997013509</t>
  </si>
  <si>
    <t>Příplatek k odvozu suti a vybouraných hmot na skládku ZKD 1 km přes 1 km</t>
  </si>
  <si>
    <t>1226032575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</si>
  <si>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</si>
  <si>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</si>
  <si>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6,61*(10-1)</t>
  </si>
  <si>
    <t>19</t>
  </si>
  <si>
    <t>997013609</t>
  </si>
  <si>
    <t>Poplatek za uložení na skládce (skládkovné) stavebního odpadu ze směsí nebo oddělených frakcí betonu, cihel a keramických výrobků kód odpadu 17 01 07</t>
  </si>
  <si>
    <t>1102145528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</si>
  <si>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</si>
  <si>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https://podminky.urs.cz/item/CS_URS_2022_02/997013609</t>
  </si>
  <si>
    <t>998</t>
  </si>
  <si>
    <t>Přesun hmot</t>
  </si>
  <si>
    <t>20</t>
  </si>
  <si>
    <t>998011001</t>
  </si>
  <si>
    <t>Přesun hmot pro budovy zděné v do 6 m</t>
  </si>
  <si>
    <t>-1488756777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</si>
  <si>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</si>
  <si>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https://podminky.urs.cz/item/CS_URS_2022_02/998011001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</si>
  <si>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</si>
  <si>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</si>
  <si>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</si>
  <si>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</si>
  <si>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</si>
  <si>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</si>
  <si>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-573189483</t>
  </si>
  <si>
    <t>Provedení izolace proti zemní vlhkosti hydroizolační stěrkou na ploše vodorovné V dvouvrstvá na betonu</t>
  </si>
  <si>
    <t>https://podminky.urs.cz/item/CS_URS_2022_02/711191201</t>
  </si>
  <si>
    <t>18,4+1,75*0,15</t>
  </si>
  <si>
    <t>22</t>
  </si>
  <si>
    <t>711R01</t>
  </si>
  <si>
    <t>hybridní vysoce flexibilní hydroizolační hmota</t>
  </si>
  <si>
    <t>kg</t>
  </si>
  <si>
    <t>32</t>
  </si>
  <si>
    <t>518353116</t>
  </si>
  <si>
    <t>spotřeba 1,7kg/m2/mm</t>
  </si>
  <si>
    <t>18,7*1,7*2*1,05</t>
  </si>
  <si>
    <t>23</t>
  </si>
  <si>
    <t>998711101</t>
  </si>
  <si>
    <t>Přesun hmot tonážní pro izolace proti vodě, vlhkosti a plynům v objektech v do 6 m</t>
  </si>
  <si>
    <t>-1630238418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</si>
  <si>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</si>
  <si>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</si>
  <si>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713</t>
  </si>
  <si>
    <t>Izolace tepelné</t>
  </si>
  <si>
    <t>24</t>
  </si>
  <si>
    <t>713110831</t>
  </si>
  <si>
    <t>Odstranění tepelné izolace stropů přibité nebo nastřelené z vláknitých materiálů suchých tl do 100 mm</t>
  </si>
  <si>
    <t>-1076230315</t>
  </si>
  <si>
    <t>Odstranění tepelné izolace stropů nebo podhledů z rohoží, pásů, dílců, desek, bloků připevněných přibitím nebo nastřelením z vláknitých materiálů suchých, tloušťka izolace do 100 mm</t>
  </si>
  <si>
    <t>https://podminky.urs.cz/item/CS_URS_2022_02/713110831</t>
  </si>
  <si>
    <t>prvek Sdk.1</t>
  </si>
  <si>
    <t>1,25*4,9*2</t>
  </si>
  <si>
    <t>25</t>
  </si>
  <si>
    <t>713111121</t>
  </si>
  <si>
    <t>Montáž izolace tepelné spodem stropů s uchycením drátem rohoží, pásů, dílců, desek</t>
  </si>
  <si>
    <t>1631061407</t>
  </si>
  <si>
    <t>Montáž tepelné izolace stropů rohožemi, pásy, dílci, deskami, bloky (izolační materiál stávající) rovných spodem s uchycením (drátem, páskou apod.)</t>
  </si>
  <si>
    <t>https://podminky.urs.cz/item/CS_URS_2022_02/713111121</t>
  </si>
  <si>
    <t>prvek Sdk.1 - stávající izolace</t>
  </si>
  <si>
    <t>1,25*2*4,9</t>
  </si>
  <si>
    <t>26</t>
  </si>
  <si>
    <t>713120821</t>
  </si>
  <si>
    <t>Odstranění tepelné izolace podlah volně kladené z polystyrenu suchého tl do 100 mm</t>
  </si>
  <si>
    <t>-897512651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</si>
  <si>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</si>
  <si>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https://podminky.urs.cz/item/CS_URS_2022_02/713120821</t>
  </si>
  <si>
    <t>18,40+1,75*0,15+4,9*0,15</t>
  </si>
  <si>
    <t>27</t>
  </si>
  <si>
    <t>713121111</t>
  </si>
  <si>
    <t>Montáž izolace tepelné podlah volně kladenými rohožemi, pásy, dílci, deskami 1 vrstva</t>
  </si>
  <si>
    <t>1387760565</t>
  </si>
  <si>
    <t>Montáž tepelné izolace podlah rohožemi, pásy, deskami, dílci, bloky (izolační materiál ve specifikaci) kladenými volně jednovrstvá</t>
  </si>
  <si>
    <t>https://podminky.urs.cz/item/CS_URS_2022_02/713121111</t>
  </si>
  <si>
    <t>28</t>
  </si>
  <si>
    <t>283759R</t>
  </si>
  <si>
    <t>deska EPS 150S pro konstrukce s vysokým zatížením tl 70mm</t>
  </si>
  <si>
    <t>-952187386</t>
  </si>
  <si>
    <t>deska EPS 150 pro konstrukce s vysokým zatížením tl 70mm</t>
  </si>
  <si>
    <t>18,7*1,05 'Přepočtené koeficientem množství</t>
  </si>
  <si>
    <t>29</t>
  </si>
  <si>
    <t>713121211</t>
  </si>
  <si>
    <t>Montáž izolace tepelné podlah volně kladenými okrajovými pásky</t>
  </si>
  <si>
    <t>-404902986</t>
  </si>
  <si>
    <t>Montáž tepelné izolace podlah okrajovými pásky kladenými volně</t>
  </si>
  <si>
    <t>https://podminky.urs.cz/item/CS_URS_2022_02/713121211</t>
  </si>
  <si>
    <t>(4,9+3,75+0,15)*2</t>
  </si>
  <si>
    <t>30</t>
  </si>
  <si>
    <t>63152004</t>
  </si>
  <si>
    <t>pásek izolační minerální podlahový λ=0,036 15x100x1000mm</t>
  </si>
  <si>
    <t>857522807</t>
  </si>
  <si>
    <t>17,6*1,05 'Přepočtené koeficientem množství</t>
  </si>
  <si>
    <t>31</t>
  </si>
  <si>
    <t>998713101</t>
  </si>
  <si>
    <t>Přesun hmot tonážní pro izolace tepelné v objektech v do 6 m</t>
  </si>
  <si>
    <t>965802223</t>
  </si>
  <si>
    <t>Přesun hmot pro izolace tepelné stanovený z hmotnosti přesunovaného materiálu vodorovná dopravní vzdálenost do 50 m v objektech výšky do 6 m</t>
  </si>
  <si>
    <t>https://podminky.urs.cz/item/CS_URS_2022_02/998713101</t>
  </si>
  <si>
    <t>763</t>
  </si>
  <si>
    <t>Konstrukce suché výstavby</t>
  </si>
  <si>
    <t>763121424</t>
  </si>
  <si>
    <t>SDK stěna předsazená tl 87,5 mm profil CW+UW 75 deska 1xH2 12,5 bez izolace EI 15</t>
  </si>
  <si>
    <t>1582957147</t>
  </si>
  <si>
    <t>Stěna předsazená ze sádrokartonových desek s nosnou konstrukcí z ocelových profilů CW, UW jednoduše opláštěná deskou impregnovanou H2 tl. 12,5 mm bez izolace, EI 15, stěna tl. 87,5 mm, profil 75</t>
  </si>
  <si>
    <t>https://podminky.urs.cz/item/CS_URS_2022_02/763121424</t>
  </si>
  <si>
    <t>prvek "C"</t>
  </si>
  <si>
    <t>2,5*1,5</t>
  </si>
  <si>
    <t>33</t>
  </si>
  <si>
    <t>763121714</t>
  </si>
  <si>
    <t>SDK stěna předsazená základní penetrační nátěr</t>
  </si>
  <si>
    <t>-872962277</t>
  </si>
  <si>
    <t>Stěna předsazená ze sádrokartonových desek ostatní konstrukce a práce na předsazených stěnách ze sádrokartonových desek základní penetrační nátěr</t>
  </si>
  <si>
    <t>https://podminky.urs.cz/item/CS_URS_2022_02/763121714</t>
  </si>
  <si>
    <t>34</t>
  </si>
  <si>
    <t>763131431</t>
  </si>
  <si>
    <t>SDK podhled deska 1xDF 12,5 bez izolace dvouvrstvá spodní kce profil CD+UD REI do 90</t>
  </si>
  <si>
    <t>-2057834872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</si>
  <si>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</si>
  <si>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https://podminky.urs.cz/item/CS_URS_2022_02/763131431</t>
  </si>
  <si>
    <t>oprava pro novou příčku</t>
  </si>
  <si>
    <t>(1,25-0,15)*4,9</t>
  </si>
  <si>
    <t>35</t>
  </si>
  <si>
    <t>763131714</t>
  </si>
  <si>
    <t>SDK podhled základní penetrační nátěr</t>
  </si>
  <si>
    <t>2056961108</t>
  </si>
  <si>
    <t>Podhled ze sádrokartonových desek ostatní práce a konstrukce na podhledech ze sádrokartonových desek základní penetrační nátěr</t>
  </si>
  <si>
    <t>https://podminky.urs.cz/item/CS_URS_2022_02/763131714</t>
  </si>
  <si>
    <t>5,40+1,47*0,3*3</t>
  </si>
  <si>
    <t>36</t>
  </si>
  <si>
    <t>763131761</t>
  </si>
  <si>
    <t>Příplatek k SDK podhledu za plochu do 3 m2 jednotlivě</t>
  </si>
  <si>
    <t>-1051683496</t>
  </si>
  <si>
    <t>Podhled ze sádrokartonových desek Příplatek k cenám za plochu do 3 m2 jednotlivě</t>
  </si>
  <si>
    <t>https://podminky.urs.cz/item/CS_URS_2022_02/763131761</t>
  </si>
  <si>
    <t>37</t>
  </si>
  <si>
    <t>763131821</t>
  </si>
  <si>
    <t>Demontáž SDK podhledu s dvouvrstvou nosnou kcí z ocelových profilů opláštění jednoduché</t>
  </si>
  <si>
    <t>1077470602</t>
  </si>
  <si>
    <t>Demontáž podhledu nebo samostatného požárního předělu ze sádrokartonových desek s nosnou konstrukcí dvouvrstvou z ocelových profilů, opláštění jednoduché</t>
  </si>
  <si>
    <t>https://podminky.urs.cz/item/CS_URS_2022_02/763131821</t>
  </si>
  <si>
    <t>pro novou příčku</t>
  </si>
  <si>
    <t>1,25*4,9</t>
  </si>
  <si>
    <t>38</t>
  </si>
  <si>
    <t>763164641</t>
  </si>
  <si>
    <t>SDK obklad kcí tvaru U š do 1,2 m desky 1xH2 12,5</t>
  </si>
  <si>
    <t>-2007694993</t>
  </si>
  <si>
    <t>Obklad konstrukcí sádrokartonovými deskami včetně ochranných úhelníků ve tvaru U rozvinuté šíře přes 0,6 do 1,2 m, opláštěný deskou impregnovanou H2, tl. 12,5 mm</t>
  </si>
  <si>
    <t>https://podminky.urs.cz/item/CS_URS_2022_02/763164641</t>
  </si>
  <si>
    <t>m.č.2.13</t>
  </si>
  <si>
    <t>(2,67-1,2)</t>
  </si>
  <si>
    <t>39</t>
  </si>
  <si>
    <t>763321113R</t>
  </si>
  <si>
    <t>Stěna předsazená z cementotřískových fasádních desek (hladký povrch s povrchovou úpravou) s nosnou konstrukcí z jednoduchých ocelových profilů UW, CW jednoduše opláštěná deskou tl. 12,5 mm s izolací tl.60mm, stěna tl. 87,5 mm, profil 75</t>
  </si>
  <si>
    <t>-855434398</t>
  </si>
  <si>
    <t>40</t>
  </si>
  <si>
    <t>763411116</t>
  </si>
  <si>
    <t>Sanitární příčky do mokrého prostředí, kompaktní desky tl 13 mm</t>
  </si>
  <si>
    <t>1690904920</t>
  </si>
  <si>
    <t>Sanitární příčky vhodné do mokrého prostředí dělící z kompaktních desek tl. 13 mm</t>
  </si>
  <si>
    <t>https://podminky.urs.cz/item/CS_URS_2022_02/763411116</t>
  </si>
  <si>
    <t>prvek S.1</t>
  </si>
  <si>
    <t>(2,1-0,1)*(4,9+1,7*4)-0,7*2,0*5</t>
  </si>
  <si>
    <t>41</t>
  </si>
  <si>
    <t>763411126</t>
  </si>
  <si>
    <t>Dveře sanitárních příček, kompaktní desky tl 13 mm, š do 800 mm, v do 2000 mm</t>
  </si>
  <si>
    <t>kus</t>
  </si>
  <si>
    <t>-2003451687</t>
  </si>
  <si>
    <t>Sanitární příčky vhodné do mokrého prostředí dveře vnitřní do sanitárních příček šířky do 800 mm, výšky do 2 000 mm z kompaktních desek včetně nerezového kování tl. 13 mm</t>
  </si>
  <si>
    <t>https://podminky.urs.cz/item/CS_URS_2022_02/763411126</t>
  </si>
  <si>
    <t>42</t>
  </si>
  <si>
    <t>998763100</t>
  </si>
  <si>
    <t>Přesun hmot tonážní pro dřevostavby v objektech v do 6 m</t>
  </si>
  <si>
    <t>1377982797</t>
  </si>
  <si>
    <t>Přesun hmot pro dřevostavby stanovený z hmotnosti přesunovaného materiálu vodorovná dopravní vzdálenost do 50 m v objektech výšky do 6 m</t>
  </si>
  <si>
    <t>https://podminky.urs.cz/item/CS_URS_2022_02/998763100</t>
  </si>
  <si>
    <t>764</t>
  </si>
  <si>
    <t>Konstrukce klempířské</t>
  </si>
  <si>
    <t>43</t>
  </si>
  <si>
    <t>764002851</t>
  </si>
  <si>
    <t>Demontáž oplechování parapetů do suti</t>
  </si>
  <si>
    <t>-1690582920</t>
  </si>
  <si>
    <t>Demontáž klempířských konstrukcí oplechování parapetů do suti</t>
  </si>
  <si>
    <t>https://podminky.urs.cz/item/CS_URS_2022_02/764002851</t>
  </si>
  <si>
    <t>2,55</t>
  </si>
  <si>
    <t>44</t>
  </si>
  <si>
    <t>764216402</t>
  </si>
  <si>
    <t>Oplechování parapetů rovných mechanicky kotvené z Pz plechu rš 200 mm</t>
  </si>
  <si>
    <t>990701973</t>
  </si>
  <si>
    <t>Oplechování parapetů z pozinkovaného plechu rovných mechanicky kotvené, bez rohů rš 200 mm</t>
  </si>
  <si>
    <t>https://podminky.urs.cz/item/CS_URS_2022_02/764216402</t>
  </si>
  <si>
    <t>45</t>
  </si>
  <si>
    <t>998764101</t>
  </si>
  <si>
    <t>Přesun hmot tonážní pro konstrukce klempířské v objektech v do 6 m</t>
  </si>
  <si>
    <t>-354274694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</si>
  <si>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</si>
  <si>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</si>
  <si>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771</t>
  </si>
  <si>
    <t>Podlahy z dlaždic</t>
  </si>
  <si>
    <t>46</t>
  </si>
  <si>
    <t>771121011</t>
  </si>
  <si>
    <t>Nátěr penetrační na podlahu</t>
  </si>
  <si>
    <t>1128525386</t>
  </si>
  <si>
    <t>Příprava podkladu před provedením dlažby nátěr penetrační na podlahu</t>
  </si>
  <si>
    <t>https://podminky.urs.cz/item/CS_URS_2022_02/771121011</t>
  </si>
  <si>
    <t>m.č.2.01</t>
  </si>
  <si>
    <t>25,5+0,9*0,15</t>
  </si>
  <si>
    <t xml:space="preserve">m.č.2.13 </t>
  </si>
  <si>
    <t>47</t>
  </si>
  <si>
    <t>771151022</t>
  </si>
  <si>
    <t>Samonivelační stěrka podlah pevnosti 30 MPa tl přes 3 do 5 mm</t>
  </si>
  <si>
    <t>1804991572</t>
  </si>
  <si>
    <t>Příprava podkladu před provedením dlažby samonivelační stěrka min.pevnosti 30 MPa, tloušťky přes 3 do 5 mm</t>
  </si>
  <si>
    <t>https://podminky.urs.cz/item/CS_URS_2022_02/771151022</t>
  </si>
  <si>
    <t>25,5+0,15*0,9</t>
  </si>
  <si>
    <t>48</t>
  </si>
  <si>
    <t>771473810</t>
  </si>
  <si>
    <t>Demontáž soklíků z dlaždic keramických lepených rovných</t>
  </si>
  <si>
    <t>2046685585</t>
  </si>
  <si>
    <t>https://podminky.urs.cz/item/CS_URS_2022_02/771473810</t>
  </si>
  <si>
    <t>(4,9+9,1+0,15)*2-1,75-0,9</t>
  </si>
  <si>
    <t>49</t>
  </si>
  <si>
    <t>771573810</t>
  </si>
  <si>
    <t>Demontáž podlah z dlaždic keramických lepených</t>
  </si>
  <si>
    <t>-405279833</t>
  </si>
  <si>
    <t>https://podminky.urs.cz/item/CS_URS_2022_02/771573810</t>
  </si>
  <si>
    <t>4,9*9,1+0,15*1,75+0,15*0,9</t>
  </si>
  <si>
    <t>50</t>
  </si>
  <si>
    <t>771574261</t>
  </si>
  <si>
    <t>Montáž podlah keramických velkoformát pro mechanické zatížení protiskluzných lepených flexibilním lepidlem přes 2 do 4 ks/m2</t>
  </si>
  <si>
    <t>-1502247334</t>
  </si>
  <si>
    <t>Montáž podlah z dlaždic keramických lepených flexibilním lepidlem velkoformátových pro vysoké mechanické zatížení protiskluzných nebo reliéfních (bezbariérových) přes 2 do 4 ks/m2</t>
  </si>
  <si>
    <t>https://podminky.urs.cz/item/CS_URS_2022_02/771574261</t>
  </si>
  <si>
    <t>51</t>
  </si>
  <si>
    <t>59761415</t>
  </si>
  <si>
    <t>dlažba velkoformátová keramická slinutá protiskluzná do interiéru i exteriéru pro vysoké mechanické namáhání přes 2 do 4ks/m2</t>
  </si>
  <si>
    <t>786966995</t>
  </si>
  <si>
    <t>ztratné a prořez 15%</t>
  </si>
  <si>
    <t>18,7*1,15</t>
  </si>
  <si>
    <t>52</t>
  </si>
  <si>
    <t>771574263</t>
  </si>
  <si>
    <t>Montáž podlah keramických pro mechanické zatížení protiskluzných lepených flexibilním lepidlem přes 9 do 12 ks/m2</t>
  </si>
  <si>
    <t>-841454695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</si>
  <si>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</si>
  <si>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https://podminky.urs.cz/item/CS_URS_2022_02/771574263</t>
  </si>
  <si>
    <t>0,06</t>
  </si>
  <si>
    <t>53</t>
  </si>
  <si>
    <t>59761409</t>
  </si>
  <si>
    <t>dlažba keramická slinutá protiskluzná do interiéru i exteriéru pro vysoké mechanické namáhání přes 9 do 12ks/m2</t>
  </si>
  <si>
    <t>-1979191051</t>
  </si>
  <si>
    <t>ztratné a prořez 10%</t>
  </si>
  <si>
    <t>25,7*1,10</t>
  </si>
  <si>
    <t>54</t>
  </si>
  <si>
    <t>771577114</t>
  </si>
  <si>
    <t>Příplatek k montáži podlah keramických lepených flexibilním lepidlem za spárování tmelem dvousložkovým</t>
  </si>
  <si>
    <t>-554621909</t>
  </si>
  <si>
    <t>Montáž podlah z dlaždic keramických lepených flexibilním lepidlem Příplatek k cenám za dvousložkový spárovací tmel</t>
  </si>
  <si>
    <t>https://podminky.urs.cz/item/CS_URS_2022_02/771577114</t>
  </si>
  <si>
    <t>55</t>
  </si>
  <si>
    <t>998771101</t>
  </si>
  <si>
    <t>Přesun hmot tonážní pro podlahy z dlaždic v objektech v do 6 m</t>
  </si>
  <si>
    <t>-241447328</t>
  </si>
  <si>
    <t>Přesun hmot pro podlahy z dlaždic stanovený z hmotnosti přesunovaného materiálu vodorovná dopravní vzdálenost do 50 m v objektech výšky do 6 m</t>
  </si>
  <si>
    <t>https://podminky.urs.cz/item/CS_URS_2022_02/998771101</t>
  </si>
  <si>
    <t>781</t>
  </si>
  <si>
    <t>Dokončovací práce - obklady</t>
  </si>
  <si>
    <t>56</t>
  </si>
  <si>
    <t>781161012</t>
  </si>
  <si>
    <t>Montáž profilu dilatační spáry koutové bez izolace při styku podlahy se stěnou</t>
  </si>
  <si>
    <t>45663595</t>
  </si>
  <si>
    <t>Příprava podkladu před provedením obkladu montáž profilu dilatační spáry koutové (při styku podlahy se stěnou)</t>
  </si>
  <si>
    <t>https://podminky.urs.cz/item/CS_URS_2022_02/781161012</t>
  </si>
  <si>
    <t>(4,9+5,2)*2-0,9</t>
  </si>
  <si>
    <t>(4,9+(3,75-0,25+0,15))*2-1,75</t>
  </si>
  <si>
    <t>57</t>
  </si>
  <si>
    <t>781 R01</t>
  </si>
  <si>
    <t>butylenová trvale pružná páska</t>
  </si>
  <si>
    <t>-1310629249</t>
  </si>
  <si>
    <t>prořez, ztratné 10%</t>
  </si>
  <si>
    <t>34,65*1,10</t>
  </si>
  <si>
    <t>58</t>
  </si>
  <si>
    <t>781 R02</t>
  </si>
  <si>
    <t>tmel trvale elastický</t>
  </si>
  <si>
    <t>9301168</t>
  </si>
  <si>
    <t>59</t>
  </si>
  <si>
    <t>781473810</t>
  </si>
  <si>
    <t>Demontáž obkladů z obkladaček keramických lepených</t>
  </si>
  <si>
    <t>739898628</t>
  </si>
  <si>
    <t>Demontáž obkladů z dlaždic keramických lepených</t>
  </si>
  <si>
    <t>https://podminky.urs.cz/item/CS_URS_2022_02/781473810</t>
  </si>
  <si>
    <t>60</t>
  </si>
  <si>
    <t>781474114</t>
  </si>
  <si>
    <t>Montáž obkladů vnitřních keramických hladkých přes 19 do 22 ks/m2 lepených flexibilním lepidlem</t>
  </si>
  <si>
    <t>1645811426</t>
  </si>
  <si>
    <t>Montáž obkladů vnitřních stěn z dlaždic keramických lepených flexibilním lepidlem maloformátových hladkých přes 19 do 22 ks/m2</t>
  </si>
  <si>
    <t>https://podminky.urs.cz/item/CS_URS_2022_02/781474114</t>
  </si>
  <si>
    <t>1,6*((4,9+5,2)*2-0,9)</t>
  </si>
  <si>
    <t>-2,5*0,75-(1,25+2,0)*0,5+0,15*((2,5+0,75*2)+(1,25+0,5*2)+(2,0+0,5*2))</t>
  </si>
  <si>
    <t>2,65*(4,9+3,75)*2+0,25*4,9-1,75*2,1+0,15*2,1*2</t>
  </si>
  <si>
    <t>2*(0,25*0,35+0,35*(0,25+0,35))+(2,65-1,2)*0,3*2</t>
  </si>
  <si>
    <t>0,03</t>
  </si>
  <si>
    <t>61</t>
  </si>
  <si>
    <t>59761040</t>
  </si>
  <si>
    <t>obklad keramický hladký přes 19 do 22ks/m2</t>
  </si>
  <si>
    <t>161786335</t>
  </si>
  <si>
    <t>74,3*1,1 'Přepočtené koeficientem množství</t>
  </si>
  <si>
    <t>62</t>
  </si>
  <si>
    <t>78149411R1</t>
  </si>
  <si>
    <t>Nerez profily rohové lepené flexibilním lepidlem</t>
  </si>
  <si>
    <t>-1953329070</t>
  </si>
  <si>
    <t>(2,5+0,75*2)+(1,25+2,0+0,5*2*2)</t>
  </si>
  <si>
    <t>4,9+(2,65-1,2)*2+2*(0,35+0,25+0,35)+2,65*2</t>
  </si>
  <si>
    <t>63</t>
  </si>
  <si>
    <t>78149451R2</t>
  </si>
  <si>
    <t>Nerez profily ukončovací lepené flexibilním lepidlem</t>
  </si>
  <si>
    <t>-1701943238</t>
  </si>
  <si>
    <t>(4,9+5,2)*2-2,5-1,25-2,0-0,9+1,6*2</t>
  </si>
  <si>
    <t>64</t>
  </si>
  <si>
    <t>998781101</t>
  </si>
  <si>
    <t>Přesun hmot tonážní pro obklady keramické v objektech v do 6 m</t>
  </si>
  <si>
    <t>2049538961</t>
  </si>
  <si>
    <t>Přesun hmot pro obklady keramické stanovený z hmotnosti přesunovaného materiálu vodorovná dopravní vzdálenost do 50 m v objektech výšky do 6 m</t>
  </si>
  <si>
    <t>https://podminky.urs.cz/item/CS_URS_2022_02/998781101</t>
  </si>
  <si>
    <t>784</t>
  </si>
  <si>
    <t>Dokončovací práce - malby a tapety</t>
  </si>
  <si>
    <t>65</t>
  </si>
  <si>
    <t>784111021</t>
  </si>
  <si>
    <t>Obroušení podkladu ze stěrky v místnostech v do 3,80 m</t>
  </si>
  <si>
    <t>1213893855</t>
  </si>
  <si>
    <t>Obroušení podkladu stěrky v místnostech výšky do 3,80 m</t>
  </si>
  <si>
    <t>https://podminky.urs.cz/item/CS_URS_2022_02/784111021</t>
  </si>
  <si>
    <t>SDK podhled</t>
  </si>
  <si>
    <t>25,5+18,4</t>
  </si>
  <si>
    <t>66</t>
  </si>
  <si>
    <t>784121001</t>
  </si>
  <si>
    <t>Oškrabání malby v mísnostech v do 3,80 m</t>
  </si>
  <si>
    <t>842331477</t>
  </si>
  <si>
    <t>Oškrabání malby v místnostech výšky do 3,80 m</t>
  </si>
  <si>
    <t>https://podminky.urs.cz/item/CS_URS_2022_02/784121001</t>
  </si>
  <si>
    <t>2,67*(4,9+5,2)*2-2,5*1,5-(1,25+2,0)*1,25+0,15*(2,5+1,5+1,25+2,0+1,25*2)*2-0,9*1,97</t>
  </si>
  <si>
    <t>-6,60</t>
  </si>
  <si>
    <t>2,67*(4,9+3,75)*2-2,5*1,5-1,75*2,1+0,15*(1,75+2,1*2)</t>
  </si>
  <si>
    <t>0,07</t>
  </si>
  <si>
    <t>67</t>
  </si>
  <si>
    <t>784121011</t>
  </si>
  <si>
    <t>Rozmývání podkladu po oškrabání malby v místnostech v do 3,80 m</t>
  </si>
  <si>
    <t>-1745538821</t>
  </si>
  <si>
    <t>Rozmývání podkladu po oškrabání malby v místnostech výšky do 3,80 m</t>
  </si>
  <si>
    <t>https://podminky.urs.cz/item/CS_URS_2022_02/784121011</t>
  </si>
  <si>
    <t>68</t>
  </si>
  <si>
    <t>784181121</t>
  </si>
  <si>
    <t>Hloubková jednonásobná bezbarvá penetrace podkladu v místnostech v do 3,80 m</t>
  </si>
  <si>
    <t>335719382</t>
  </si>
  <si>
    <t>Penetrace podkladu jednonásobná hloubková akrylátová bezbarvá v místnostech výšky do 3,80 m</t>
  </si>
  <si>
    <t>https://podminky.urs.cz/item/CS_URS_2022_02/784181121</t>
  </si>
  <si>
    <t>(2,67-1,6)*(4,9+5,2)*2+0,15*(2,5+1,25+2,0+(2,35-1,6)*2*3)</t>
  </si>
  <si>
    <t>69</t>
  </si>
  <si>
    <t>784211101</t>
  </si>
  <si>
    <t>Dvojnásobné bílé malby ze směsí za mokra výborně oděruvzdorných v místnostech v do 3,80 m</t>
  </si>
  <si>
    <t>-955628721</t>
  </si>
  <si>
    <t>Malby z malířských směsí oděruvzdorných za mokra dvojnásobné, bílé za mokra oděruvzdorné výborně v místnostech výšky do 3,80 m</t>
  </si>
  <si>
    <t>https://podminky.urs.cz/item/CS_URS_2022_02/784211101</t>
  </si>
  <si>
    <t>70</t>
  </si>
  <si>
    <t>784211121</t>
  </si>
  <si>
    <t>Dvojnásobné bílé malby ze směsí za mokra středně oděruvzdorných v místnostech v do 3,80 m</t>
  </si>
  <si>
    <t>-1206824224</t>
  </si>
  <si>
    <t>Malby z malířských směsí oděruvzdorných za mokra dvojnásobné, bílé za mokra oděruvzdorné středně v místnostech výšky do 3,80 m</t>
  </si>
  <si>
    <t>https://podminky.urs.cz/item/CS_URS_2022_02/784211121</t>
  </si>
  <si>
    <t>786</t>
  </si>
  <si>
    <t>Dokončovací práce - čalounické úpravy</t>
  </si>
  <si>
    <t>71</t>
  </si>
  <si>
    <t>786626111</t>
  </si>
  <si>
    <t>Montáž lamelové žaluzie vnitřní nebo do oken dvojitých dřevěných</t>
  </si>
  <si>
    <t>904530066</t>
  </si>
  <si>
    <t>Montáž zastiňujících žaluzií lamelových vnitřních nebo do oken dvojitých dřevěných</t>
  </si>
  <si>
    <t>https://podminky.urs.cz/item/CS_URS_2022_02/786626111</t>
  </si>
  <si>
    <t>72</t>
  </si>
  <si>
    <t>55346200</t>
  </si>
  <si>
    <t>žaluzie horizontální interiérové</t>
  </si>
  <si>
    <t>-177744597</t>
  </si>
  <si>
    <t>73</t>
  </si>
  <si>
    <t>998786101</t>
  </si>
  <si>
    <t>Přesun hmot tonážní pro stínění a čalounické úpravy v objektech v do 6 m</t>
  </si>
  <si>
    <t>-1249162813</t>
  </si>
  <si>
    <t>Přesun hmot pro stínění a čalounické úpravy stanovený z hmotnosti přesunovaného materiálu vodorovná dopravní vzdálenost do 50 m v objektech výšky (hloubky) do 6 m</t>
  </si>
  <si>
    <t>https://podminky.urs.cz/item/CS_URS_2022_02/998786101</t>
  </si>
  <si>
    <t>02 -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</si>
  <si>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</si>
  <si>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</si>
  <si>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</si>
  <si>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</si>
  <si>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611325212</t>
  </si>
  <si>
    <t>Vápenocementová hladká omítka malých ploch přes 0,09 do 0,25 m2 na stropech</t>
  </si>
  <si>
    <t>1572201347</t>
  </si>
  <si>
    <t>Vápenocementová omítka jednotlivých malých ploch hladká na stropech, plochy jednotlivě přes 0,09 do 0,25 m2</t>
  </si>
  <si>
    <t>https://podminky.urs.cz/item/CS_URS_2022_02/611325212</t>
  </si>
  <si>
    <t>612135101</t>
  </si>
  <si>
    <t>Hrubá výplň rýh ve stěnách maltou jakékoli šířky rýhy</t>
  </si>
  <si>
    <t>887746433</t>
  </si>
  <si>
    <t>Hrubá výplň rýh maltou jakékoli šířky rýhy ve stěnách</t>
  </si>
  <si>
    <t>https://podminky.urs.cz/item/CS_URS_2022_02/612135101</t>
  </si>
  <si>
    <t>0,2*10,0</t>
  </si>
  <si>
    <t>612325215</t>
  </si>
  <si>
    <t>Vápenocementová hladká omítka malých ploch přes 1 do 4 m2 na stěnách</t>
  </si>
  <si>
    <t>-1121043823</t>
  </si>
  <si>
    <t>Vápenocementová omítka jednotlivých malých ploch hladká na stěnách, plochy jednotlivě přes 1,0 do 4 m2</t>
  </si>
  <si>
    <t>https://podminky.urs.cz/item/CS_URS_2022_02/612325215</t>
  </si>
  <si>
    <t>974032165</t>
  </si>
  <si>
    <t>Vysekání rýh ve stěnách nebo příčkách z dutých cihel nebo tvárnic hl do 150 mm š do 200 mm</t>
  </si>
  <si>
    <t>-570668002</t>
  </si>
  <si>
    <t>Vysekání rýh ve stěnách nebo příčkách z dutých cihel, tvárnic, desek z dutých cihel nebo tvárnic do hl. 150 mm a šířky do 200 mm</t>
  </si>
  <si>
    <t>https://podminky.urs.cz/item/CS_URS_2022_02/974032165</t>
  </si>
  <si>
    <t>974R</t>
  </si>
  <si>
    <t>Zřízení prostupu stropem vč.zazdění</t>
  </si>
  <si>
    <t>-1508350723</t>
  </si>
  <si>
    <t>Zřízení prostupu stropem vč.zaplnění</t>
  </si>
  <si>
    <t>-680197869</t>
  </si>
  <si>
    <t>-1924252825</t>
  </si>
  <si>
    <t>0,54*(10-1)</t>
  </si>
  <si>
    <t>1551795125</t>
  </si>
  <si>
    <t>-1252846173</t>
  </si>
  <si>
    <t>721</t>
  </si>
  <si>
    <t>Zdravotechnika - vnitřní kanalizace</t>
  </si>
  <si>
    <t>721171915</t>
  </si>
  <si>
    <t>Potrubí z PP propojení potrubí DN 110</t>
  </si>
  <si>
    <t>234786024</t>
  </si>
  <si>
    <t>Opravy odpadního potrubí plastového propojení dosavadního potrubí DN 110</t>
  </si>
  <si>
    <t>https://podminky.urs.cz/item/CS_URS_2022_02/721171915</t>
  </si>
  <si>
    <t>721174041</t>
  </si>
  <si>
    <t>Potrubí kanalizační z PP připojovací DN 32</t>
  </si>
  <si>
    <t>-1202218745</t>
  </si>
  <si>
    <t>Potrubí z trub polypropylenových připojovací DN 32</t>
  </si>
  <si>
    <t>https://podminky.urs.cz/item/CS_URS_2022_02/721174041</t>
  </si>
  <si>
    <t>721174042</t>
  </si>
  <si>
    <t>Potrubí kanalizační z PP připojovací DN 40</t>
  </si>
  <si>
    <t>562328259</t>
  </si>
  <si>
    <t>Potrubí z trub polypropylenových připojovací DN 40</t>
  </si>
  <si>
    <t>https://podminky.urs.cz/item/CS_URS_2022_02/721174042</t>
  </si>
  <si>
    <t>721174043</t>
  </si>
  <si>
    <t>Potrubí kanalizační z PP připojovací DN 50</t>
  </si>
  <si>
    <t>958014935</t>
  </si>
  <si>
    <t>Potrubí z trub polypropylenových připojovací DN 50</t>
  </si>
  <si>
    <t>https://podminky.urs.cz/item/CS_URS_2022_02/721174043</t>
  </si>
  <si>
    <t>721174045</t>
  </si>
  <si>
    <t>Potrubí kanalizační z PP připojovací DN 110</t>
  </si>
  <si>
    <t>284478821</t>
  </si>
  <si>
    <t>Potrubí z trub polypropylenových připojovací DN 110</t>
  </si>
  <si>
    <t>https://podminky.urs.cz/item/CS_URS_2022_02/721174045</t>
  </si>
  <si>
    <t>28615603</t>
  </si>
  <si>
    <t>čistící tvarovka odpadní PP DN 110 pro vysoké teploty</t>
  </si>
  <si>
    <t>-403032875</t>
  </si>
  <si>
    <t>721211421</t>
  </si>
  <si>
    <t>Vpusť podlahová se svislým odtokem DN 50/75/110 mřížka nerez 115x115</t>
  </si>
  <si>
    <t>-1234706102</t>
  </si>
  <si>
    <t>Podlahové vpusti se svislým odtokem DN 50/75/110 mřížka nerez 115x115</t>
  </si>
  <si>
    <t>https://podminky.urs.cz/item/CS_URS_2022_02/721211421</t>
  </si>
  <si>
    <t>72122651R</t>
  </si>
  <si>
    <t>Sifon podomítkový DN32 s kuličkovou suchou zápachovou uzávěrou</t>
  </si>
  <si>
    <t>1031716095</t>
  </si>
  <si>
    <t>721273153</t>
  </si>
  <si>
    <t>Hlavice ventilační polypropylen PP DN 110</t>
  </si>
  <si>
    <t>-1378110884</t>
  </si>
  <si>
    <t>Ventilační hlavice z polypropylenu (PP) DN 110</t>
  </si>
  <si>
    <t>https://podminky.urs.cz/item/CS_URS_2022_02/721273153</t>
  </si>
  <si>
    <t>721290111</t>
  </si>
  <si>
    <t>Zkouška těsnosti potrubí kanalizace vodou DN do 125</t>
  </si>
  <si>
    <t>-1509647386</t>
  </si>
  <si>
    <t>Zkouška těsnosti kanalizace v objektech vodou do DN 125</t>
  </si>
  <si>
    <t>https://podminky.urs.cz/item/CS_URS_2022_02/721290111</t>
  </si>
  <si>
    <t>1,0+6,0+8,0+26,0</t>
  </si>
  <si>
    <t>998721101</t>
  </si>
  <si>
    <t>Přesun hmot tonážní pro vnitřní kanalizace v objektech v do 6 m</t>
  </si>
  <si>
    <t>-432769674</t>
  </si>
  <si>
    <t>Přesun hmot pro vnitřní kanalizace stanovený z hmotnosti přesunovaného materiálu vodorovná dopravní vzdálenost do 50 m v objektech výšky do 6 m</t>
  </si>
  <si>
    <t>https://podminky.urs.cz/item/CS_URS_2022_02/998721101</t>
  </si>
  <si>
    <t>722</t>
  </si>
  <si>
    <t>Zdravotechnika - vnitřní vodovod</t>
  </si>
  <si>
    <t>7221319R</t>
  </si>
  <si>
    <t>Opravy vodovodního potrubí z plastových trubek  propojení dosavadního potrubí DN 15 - DN25</t>
  </si>
  <si>
    <t>1406967285</t>
  </si>
  <si>
    <t>Opravy vodovodního potrubí z plastových trubek propojení dosavadního potrubí DN 15 - DN25</t>
  </si>
  <si>
    <t>722174062</t>
  </si>
  <si>
    <t>Potrubí vodovodní plastové křížení PPR svar polyfúze PN 20 D 20x3,4 mm</t>
  </si>
  <si>
    <t>-152679726</t>
  </si>
  <si>
    <t>Potrubí z plastových trubek z polypropylenu PPR svařovaných polyfúzně křížení potrubí (PPR) PN 20 (SDR 6) D 20 x 3,4</t>
  </si>
  <si>
    <t>https://podminky.urs.cz/item/CS_URS_2022_02/722174062</t>
  </si>
  <si>
    <t>722174063</t>
  </si>
  <si>
    <t>Potrubí vodovodní plastové křížení PPR svar polyfúze PN 20 D 25x4,2 mm</t>
  </si>
  <si>
    <t>-719306734</t>
  </si>
  <si>
    <t>Potrubí z plastových trubek z polypropylenu PPR svařovaných polyfúzně křížení potrubí (PPR) PN 20 (SDR 6) D 25 x 4,2</t>
  </si>
  <si>
    <t>https://podminky.urs.cz/item/CS_URS_2022_02/722174063</t>
  </si>
  <si>
    <t>722174064</t>
  </si>
  <si>
    <t>Potrubí vodovodní plastové křížení PPR svar polyfúze PN 20 D 32x5,4 mm</t>
  </si>
  <si>
    <t>-640208757</t>
  </si>
  <si>
    <t>Potrubí z plastových trubek z polypropylenu PPR svařovaných polyfúzně křížení potrubí (PPR) PN 20 (SDR 6) D 32 x 5,4</t>
  </si>
  <si>
    <t>https://podminky.urs.cz/item/CS_URS_2022_02/722174064</t>
  </si>
  <si>
    <t>722181231</t>
  </si>
  <si>
    <t>Ochrana vodovodního potrubí přilepenými termoizolačními trubicemi z PE tl přes 9 do 13 mm DN do 22 mm</t>
  </si>
  <si>
    <t>-2145625018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</si>
  <si>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</si>
  <si>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https://podminky.urs.cz/item/CS_URS_2022_02/722181231</t>
  </si>
  <si>
    <t>722181232</t>
  </si>
  <si>
    <t>Ochrana vodovodního potrubí přilepenými termoizolačními trubicemi z PE tl přes 9 do 13 mm DN přes 22 do 45 mm</t>
  </si>
  <si>
    <t>-1483153878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</si>
  <si>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</si>
  <si>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https://podminky.urs.cz/item/CS_URS_2022_02/722181232</t>
  </si>
  <si>
    <t>13,0+6,0</t>
  </si>
  <si>
    <t>722181251</t>
  </si>
  <si>
    <t>Ochrana vodovodního potrubí přilepenými termoizolačními trubicemi z PE tl přes 20 do 25 mm DN do 22 mm</t>
  </si>
  <si>
    <t>104340658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</si>
  <si>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</si>
  <si>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https://podminky.urs.cz/item/CS_URS_2022_02/722181251</t>
  </si>
  <si>
    <t>722181252R</t>
  </si>
  <si>
    <t>Ochrana vodovodního potrubí přilepenými termoizolačními trubicemi z PE tl 30 mm DN přes 22 do 45 mm</t>
  </si>
  <si>
    <t>-1213027456</t>
  </si>
  <si>
    <t>Ochrana potrubí termoizolačními trubicemi z pěnového polyetylenu PE přilepenými v příčných a podélných spojích, tloušťky izolace 30 mm, vnitřního průměru izolace DN přes 22 do 45 mm</t>
  </si>
  <si>
    <t>722232061</t>
  </si>
  <si>
    <t>Kohout kulový přímý G 1/2" PN 42 do 185°C vnitřní závit s vypouštěním</t>
  </si>
  <si>
    <t>-1714382751</t>
  </si>
  <si>
    <t>Armatury se dvěma závity kulové kohouty PN 42 do 185 °C přímé vnitřní závit s vypouštěním G 1/2"</t>
  </si>
  <si>
    <t>https://podminky.urs.cz/item/CS_URS_2022_02/722232061</t>
  </si>
  <si>
    <t>722232062</t>
  </si>
  <si>
    <t>Kohout kulový přímý G 3/4" PN 42 do 185°C vnitřní závit s vypouštěním</t>
  </si>
  <si>
    <t>1869256810</t>
  </si>
  <si>
    <t>Armatury se dvěma závity kulové kohouty PN 42 do 185 °C přímé vnitřní závit s vypouštěním G 3/4"</t>
  </si>
  <si>
    <t>https://podminky.urs.cz/item/CS_URS_2022_02/722232062</t>
  </si>
  <si>
    <t>722232063</t>
  </si>
  <si>
    <t>Kohout kulový přímý G 1" PN 42 do 185°C vnitřní závit s vypouštěním</t>
  </si>
  <si>
    <t>-1419184642</t>
  </si>
  <si>
    <t>Armatury se dvěma závity kulové kohouty PN 42 do 185 °C přímé vnitřní závit s vypouštěním G 1"</t>
  </si>
  <si>
    <t>https://podminky.urs.cz/item/CS_URS_2022_02/722232063</t>
  </si>
  <si>
    <t>722290215</t>
  </si>
  <si>
    <t>Zkouška těsnosti vodovodního potrubí hrdlového nebo přírubového DN do 100</t>
  </si>
  <si>
    <t>-1472025928</t>
  </si>
  <si>
    <t>Zkoušky, proplach a desinfekce vodovodního potrubí - zkoušky těsnosti vodovodního potrubí hrdlového nebo přírubového do DN 100</t>
  </si>
  <si>
    <t>https://podminky.urs.cz/item/CS_URS_2022_02/722290215</t>
  </si>
  <si>
    <t>32,0+35,0+6,0</t>
  </si>
  <si>
    <t>722290234</t>
  </si>
  <si>
    <t>Proplach a dezinfekce vodovodního potrubí DN do 80</t>
  </si>
  <si>
    <t>-1355304628</t>
  </si>
  <si>
    <t>Zkoušky, proplach a desinfekce vodovodního potrubí - proplach a desinfekce vodovodního potrubí do DN 80</t>
  </si>
  <si>
    <t>https://podminky.urs.cz/item/CS_URS_2022_02/722290234</t>
  </si>
  <si>
    <t>998722101</t>
  </si>
  <si>
    <t>Přesun hmot tonážní pro vnitřní vodovod v objektech v do 6 m</t>
  </si>
  <si>
    <t>-1349326420</t>
  </si>
  <si>
    <t>Přesun hmot pro vnitřní vodovod stanovený z hmotnosti přesunovaného materiálu vodorovná dopravní vzdálenost do 50 m v objektech výšky do 6 m</t>
  </si>
  <si>
    <t>https://podminky.urs.cz/item/CS_URS_2022_02/998722101</t>
  </si>
  <si>
    <t>725</t>
  </si>
  <si>
    <t>Zdravotechnika - zařizovací předměty</t>
  </si>
  <si>
    <t>725112022</t>
  </si>
  <si>
    <t>Klozet keramický závěsný na nosné stěny s hlubokým splachováním odpad vodorovný</t>
  </si>
  <si>
    <t>soubor</t>
  </si>
  <si>
    <t>-1828647740</t>
  </si>
  <si>
    <t>Zařízení záchodů klozety keramické závěsné na nosné stěny s hlubokým splachováním odpad vodorovný</t>
  </si>
  <si>
    <t>https://podminky.urs.cz/item/CS_URS_2022_02/725112022</t>
  </si>
  <si>
    <t>72521165R</t>
  </si>
  <si>
    <t>Umyvadlo keramické + deska pod umyvadlo (dle výběru investora) - dodávka vč.montáže</t>
  </si>
  <si>
    <t>-222765149</t>
  </si>
  <si>
    <t>https://podminky.urs.cz/item/CS_URS_2022_02/72521165R</t>
  </si>
  <si>
    <t>72529121R</t>
  </si>
  <si>
    <t>Doplňky zařízení koupelen a záchodů - háčky</t>
  </si>
  <si>
    <t>1184064054</t>
  </si>
  <si>
    <t>725291511</t>
  </si>
  <si>
    <t xml:space="preserve">Doplňky zařízení koupelen a záchodů plastové dávkovač tekutého mýdla a desinfekce </t>
  </si>
  <si>
    <t>1184799349</t>
  </si>
  <si>
    <t xml:space="preserve">Doplňky zařízení koupelen a záchodů plastové dávkovač tekutého mýdla a dezinfekce </t>
  </si>
  <si>
    <t>https://podminky.urs.cz/item/CS_URS_2022_02/725291511</t>
  </si>
  <si>
    <t>3+1</t>
  </si>
  <si>
    <t>725291621</t>
  </si>
  <si>
    <t>Doplňky zařízení koupelen a záchodů nerezové zásobník toaletních papírů</t>
  </si>
  <si>
    <t>-1283991338</t>
  </si>
  <si>
    <t>Doplňky zařízení koupelen a záchodů nerezové zásobník toaletních papírů d=300 mm</t>
  </si>
  <si>
    <t>https://podminky.urs.cz/item/CS_URS_2022_02/725291621</t>
  </si>
  <si>
    <t>725291631</t>
  </si>
  <si>
    <t>Doplňky zařízení koupelen a záchodů nerezové zásobník papírových ručníků</t>
  </si>
  <si>
    <t>-665117931</t>
  </si>
  <si>
    <t>https://podminky.urs.cz/item/CS_URS_2022_02/725291631</t>
  </si>
  <si>
    <t>72529163R</t>
  </si>
  <si>
    <t>Doplňky zařízení koupelen a záchodů odpadkový koš</t>
  </si>
  <si>
    <t>215844889</t>
  </si>
  <si>
    <t>725813111</t>
  </si>
  <si>
    <t>Ventil rohový bez připojovací trubičky nebo flexi hadičky G 1/2"</t>
  </si>
  <si>
    <t>-1316157051</t>
  </si>
  <si>
    <t>Ventily rohové bez připojovací trubičky nebo flexi hadičky G 1/2"</t>
  </si>
  <si>
    <t>https://podminky.urs.cz/item/CS_URS_2022_02/725813111</t>
  </si>
  <si>
    <t>725819401</t>
  </si>
  <si>
    <t>Montáž ventilů rohových G 1/2" s připojovací trubičkou</t>
  </si>
  <si>
    <t>609448847</t>
  </si>
  <si>
    <t>Ventily montáž ventilů ostatních typů rohových s připojovací trubičkou G 1/2"</t>
  </si>
  <si>
    <t>https://podminky.urs.cz/item/CS_URS_2022_02/725819401</t>
  </si>
  <si>
    <t>55141001</t>
  </si>
  <si>
    <t>kohout kulový rohový mosazný R 1/2"x3/8"</t>
  </si>
  <si>
    <t>1937238206</t>
  </si>
  <si>
    <t>551R-PH</t>
  </si>
  <si>
    <t>připojovací tlaková hadice 1/2"</t>
  </si>
  <si>
    <t>639784733</t>
  </si>
  <si>
    <t>725822613</t>
  </si>
  <si>
    <t>Baterie umyvadlová stojánková páková s výpustí</t>
  </si>
  <si>
    <t>383316418</t>
  </si>
  <si>
    <t>Baterie umyvadlové stojánkové pákové s výpustí</t>
  </si>
  <si>
    <t>https://podminky.urs.cz/item/CS_URS_2022_02/725822613</t>
  </si>
  <si>
    <t>-989290009</t>
  </si>
  <si>
    <t>725861102</t>
  </si>
  <si>
    <t>Zápachová uzávěrka pro umyvadla DN 40</t>
  </si>
  <si>
    <t>-1787359527</t>
  </si>
  <si>
    <t>Zápachové uzávěrky zařizovacích předmětů pro umyvadla DN 40</t>
  </si>
  <si>
    <t>https://podminky.urs.cz/item/CS_URS_2022_02/725861102</t>
  </si>
  <si>
    <t>998725101</t>
  </si>
  <si>
    <t>Přesun hmot tonážní pro zařizovací předměty v objektech v do 6 m</t>
  </si>
  <si>
    <t>-1664374845</t>
  </si>
  <si>
    <t>Přesun hmot pro zařizovací předměty stanovený z hmotnosti přesunovaného materiálu vodorovná dopravní vzdálenost do 50 m v objektech výšky do 6 m</t>
  </si>
  <si>
    <t>https://podminky.urs.cz/item/CS_URS_2022_02/998725101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</si>
  <si>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</si>
  <si>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</si>
  <si>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</si>
  <si>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</si>
  <si>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-1312823781</t>
  </si>
  <si>
    <t>Předstěnové instalační systémy pro zazdění do masivních zděných konstrukcí pro závěsné klozety ovládání zepředu, stavební výška 1080 mm</t>
  </si>
  <si>
    <t>https://podminky.urs.cz/item/CS_URS_2022_02/726111031</t>
  </si>
  <si>
    <t>998726111</t>
  </si>
  <si>
    <t>Přesun hmot tonážní pro instalační prefabrikáty v objektech v do 6 m</t>
  </si>
  <si>
    <t>111018710</t>
  </si>
  <si>
    <t>Přesun hmot pro instalační prefabrikáty stanovený z hmotnosti přesunovaného materiálu vodorovná dopravní vzdálenost do 50 m v objektech výšky do 6 m</t>
  </si>
  <si>
    <t>https://podminky.urs.cz/item/CS_URS_2022_02/998726111</t>
  </si>
  <si>
    <t>763172321</t>
  </si>
  <si>
    <t>Montáž dvířek revizních jednoplášťových SDK kcí vel. 200x200 mm pro příčky a předsazené stěny</t>
  </si>
  <si>
    <t>1482027104</t>
  </si>
  <si>
    <t>Montáž dvířek pro konstrukce ze sádrokartonových desek revizních jednoplášťových pro příčky a předsazené stěny velikost (šxv) 200 x 200 mm</t>
  </si>
  <si>
    <t>https://podminky.urs.cz/item/CS_URS_2022_02/763172321</t>
  </si>
  <si>
    <t>5903071R</t>
  </si>
  <si>
    <t>dvířka revizní jednokřídlá 200x200mm</t>
  </si>
  <si>
    <t>1766289975</t>
  </si>
  <si>
    <t>dvířka revizní jednokřídlá  200x200mm</t>
  </si>
  <si>
    <t>03 - Vzduchotechnika</t>
  </si>
  <si>
    <t xml:space="preserve">    751 - Vzduchotechnika</t>
  </si>
  <si>
    <t>OST - Ostatní</t>
  </si>
  <si>
    <t>751</t>
  </si>
  <si>
    <t>751133012</t>
  </si>
  <si>
    <t>Montáž ventilátoru diagonálního nízkotlakého potrubního nevýbušného D přes 100 do 200 mm</t>
  </si>
  <si>
    <t>1104617394</t>
  </si>
  <si>
    <t>Montáž ventilátoru diagonálního nízkotlakého potrubního nevýbušného, průměru přes 100 do 200 mm</t>
  </si>
  <si>
    <t>https://podminky.urs.cz/item/CS_URS_2022_02/751133012</t>
  </si>
  <si>
    <t>42913R</t>
  </si>
  <si>
    <t>ventilátor potrubní diagonální, vzduch.výkon : 350m3/hod - tlak 150Pa, do potrubí o prům.160mm</t>
  </si>
  <si>
    <t>20756398</t>
  </si>
  <si>
    <t>429R1</t>
  </si>
  <si>
    <t>pružná manžeta prům.160mm</t>
  </si>
  <si>
    <t>135554610</t>
  </si>
  <si>
    <t>751311111</t>
  </si>
  <si>
    <t>Montáž vyústi čtyřhranné do kruhového potrubí do 0,040 m2</t>
  </si>
  <si>
    <t>-1679437082</t>
  </si>
  <si>
    <t>Montáž vyústi čtyřhranné do kruhového potrubí, průřezu do 0,040 m2</t>
  </si>
  <si>
    <t>https://podminky.urs.cz/item/CS_URS_2022_02/751311111</t>
  </si>
  <si>
    <t>42973060</t>
  </si>
  <si>
    <t>výusť jednořadá do kruhového potrubí SPIRO s regulační klapkou Pz 525x75mm</t>
  </si>
  <si>
    <t>-1185950986</t>
  </si>
  <si>
    <t>751344112</t>
  </si>
  <si>
    <t>Montáž tlumiče hluku pro kruhové potrubí D přes 100 do 200 mm</t>
  </si>
  <si>
    <t>492372214</t>
  </si>
  <si>
    <t>Montáž tlumičů hluku pro kruhové potrubí, průměru přes 100 do 200 mm</t>
  </si>
  <si>
    <t>https://podminky.urs.cz/item/CS_URS_2022_02/751344112</t>
  </si>
  <si>
    <t>42976004</t>
  </si>
  <si>
    <t>tlumič hluku kruhový Pz, D 160mm, l=1000mm</t>
  </si>
  <si>
    <t>226076789</t>
  </si>
  <si>
    <t>751398041RR</t>
  </si>
  <si>
    <t>Montáž zpětné klapky na kruhové potrubí D do 300 mm</t>
  </si>
  <si>
    <t>267890543</t>
  </si>
  <si>
    <t>Montáž ostatních zařízení zpětné klapky na kruhové potrubí, průměru do 300 mm</t>
  </si>
  <si>
    <t>42971022</t>
  </si>
  <si>
    <t>klapka kruhová zpětná Pz D 160mm</t>
  </si>
  <si>
    <t>2125379966</t>
  </si>
  <si>
    <t>751510042</t>
  </si>
  <si>
    <t>Vzduchotechnické potrubí z pozinkovaného plechu kruhové spirálně vinutá trouba bez příruby D přes 100 do 200 mm</t>
  </si>
  <si>
    <t>1587376038</t>
  </si>
  <si>
    <t>Vzduchotechnické potrubí z pozinkovaného plechu kruhové, trouba spirálně vinutá bez příruby, průměru přes 100 do 200 mm</t>
  </si>
  <si>
    <t>https://podminky.urs.cz/item/CS_URS_2022_02/751510042</t>
  </si>
  <si>
    <t>751510042TV</t>
  </si>
  <si>
    <t>Vzduchotechnické potrubí pozink kruhové spirálně vinuté D do 200 mm - tvarové (vč.záslepek a spojek)</t>
  </si>
  <si>
    <t>969757819</t>
  </si>
  <si>
    <t>Vzduchotechnické potrubí z pozinkovaného plechu kruhové, trouba spirálně vinutá bez příruby, průměru přes 100 do 200 mm - tvarové (vč.záslepek a spojek)</t>
  </si>
  <si>
    <t>4*0,5</t>
  </si>
  <si>
    <t>751514776</t>
  </si>
  <si>
    <t>Montáž protidešťové stříšky nebo výfukové hlavice do plechového potrubí kruhové bez příruby D přes 100 do 200 mm</t>
  </si>
  <si>
    <t>-1342652580</t>
  </si>
  <si>
    <t>Montáž protidešťové stříšky nebo výfukové hlavice do plechového potrubí kruhové bez příruby, průměru přes 100 do 200 mm</t>
  </si>
  <si>
    <t>https://podminky.urs.cz/item/CS_URS_2022_02/751514776</t>
  </si>
  <si>
    <t>429R2</t>
  </si>
  <si>
    <t>výfuková hlavice kruhová prům.160mm</t>
  </si>
  <si>
    <t>-808615778</t>
  </si>
  <si>
    <t>751R-TI</t>
  </si>
  <si>
    <t>Tepelná minerální izolace s pož.odolností EI30, tl.40mm - montáž vč.dodávky</t>
  </si>
  <si>
    <t>-1332514306</t>
  </si>
  <si>
    <t>OST</t>
  </si>
  <si>
    <t>Ostatní</t>
  </si>
  <si>
    <t>998751202</t>
  </si>
  <si>
    <t>Přesun hmot procentní pro vzduchotechniku v objektech výšky přes 12 do 24 m</t>
  </si>
  <si>
    <t>%</t>
  </si>
  <si>
    <t>234030258</t>
  </si>
  <si>
    <t>Přesun hmot pro vzduchotechniku stanovený procentní sazbou (%) z ceny vodorovná dopravní vzdálenost do 50 m v objektech výšky přes 12 do 24 m</t>
  </si>
  <si>
    <t>https://podminky.urs.cz/item/CS_URS_2022_02/998751202</t>
  </si>
  <si>
    <t>OST-VZT-01</t>
  </si>
  <si>
    <t>Závěsný a spojovací materiál - VZT</t>
  </si>
  <si>
    <t>-631523144</t>
  </si>
  <si>
    <t>OST-VZT-02</t>
  </si>
  <si>
    <t>Doprava materiálu na stavbu a v rámci stavby</t>
  </si>
  <si>
    <t>-1968318598</t>
  </si>
  <si>
    <t>OST-VZT-03</t>
  </si>
  <si>
    <t>Zednická výpomoc (prostupy,hrubé začištění,odvoz a uložení suti vč.poplatků)</t>
  </si>
  <si>
    <t>-140405989</t>
  </si>
  <si>
    <t>OST-VZT-04</t>
  </si>
  <si>
    <t xml:space="preserve">Protokoly a zkoušky, zaregulování a uvedení do provozu </t>
  </si>
  <si>
    <t>1899584567</t>
  </si>
  <si>
    <t>Protokoly a zkoušky, zaregulování a uvedení do provozu</t>
  </si>
  <si>
    <t>OST-VZT-05</t>
  </si>
  <si>
    <t>Požární ucpávky</t>
  </si>
  <si>
    <t>-728032698</t>
  </si>
  <si>
    <t>04 - Elektroinstalace</t>
  </si>
  <si>
    <t xml:space="preserve">    741 - Elektroinstalace - silnoproud</t>
  </si>
  <si>
    <t xml:space="preserve">    ZVP - Zednické výpomoci</t>
  </si>
  <si>
    <t>741</t>
  </si>
  <si>
    <t>Elektroinstalace - silnoproud</t>
  </si>
  <si>
    <t>741112001</t>
  </si>
  <si>
    <t>Montáž krabice zapuštěná plastová kruhová</t>
  </si>
  <si>
    <t>-1265953439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</si>
  <si>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</si>
  <si>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https://podminky.urs.cz/item/CS_URS_2022_02/741112001</t>
  </si>
  <si>
    <t>741-D03</t>
  </si>
  <si>
    <t>Krabice elektroinstalační, přístrojová, dvojitá ( KP64/2 KA )</t>
  </si>
  <si>
    <t>-1508171595</t>
  </si>
  <si>
    <t>741122015</t>
  </si>
  <si>
    <t>Montáž kabel Cu bez ukončení uložený pod omítku plný kulatý 3x1,5 mm2 (např. CYKY)</t>
  </si>
  <si>
    <t>-286650339</t>
  </si>
  <si>
    <t>Montáž kabelů měděných bez ukončení uložených pod omítku plných kulatých (např. CYKY), počtu a průřezu žil 3x1,5 mm2</t>
  </si>
  <si>
    <t>https://podminky.urs.cz/item/CS_URS_2022_02/741122015</t>
  </si>
  <si>
    <t>34111030</t>
  </si>
  <si>
    <t>kabel instalační jádro Cu plné izolace PVC plášť PVC 450/750V (CYKY) 3x1,5mm2</t>
  </si>
  <si>
    <t>-1308683907</t>
  </si>
  <si>
    <t>50*1,15 'Přepočtené koeficientem množství</t>
  </si>
  <si>
    <t>741122031</t>
  </si>
  <si>
    <t>Montáž kabel Cu bez ukončení uložený pod omítku plný kulatý 5x1,5 až 2,5 mm2 (např. CYKY)</t>
  </si>
  <si>
    <t>527763282</t>
  </si>
  <si>
    <t>Montáž kabelů měděných bez ukončení uložených pod omítku plných kulatých (např. CYKY), počtu a průřezu žil 5x1,5 až 2,5 mm2</t>
  </si>
  <si>
    <t>https://podminky.urs.cz/item/CS_URS_2022_02/741122031</t>
  </si>
  <si>
    <t>34111090</t>
  </si>
  <si>
    <t>kabel instalační jádro Cu plné izolace PVC plášť PVC 450/750V (CYKY) 5x1,5mm2</t>
  </si>
  <si>
    <t>1802703687</t>
  </si>
  <si>
    <t>10*1,15 'Přepočtené koeficientem množství</t>
  </si>
  <si>
    <t>741310001</t>
  </si>
  <si>
    <t>Montáž spínač nástěnný 1-jednopólový prostředí normální se zapojením vodičů</t>
  </si>
  <si>
    <t>-1637118252</t>
  </si>
  <si>
    <t>Montáž spínačů jedno nebo dvoupólových nástěnných se zapojením vodičů, pro prostředí normální spínačů, řazení 1-jednopólových</t>
  </si>
  <si>
    <t>https://podminky.urs.cz/item/CS_URS_2022_02/741310001</t>
  </si>
  <si>
    <t>741-D02</t>
  </si>
  <si>
    <t>Spínač jednopólový, 250V,10A, ř.1, IP44</t>
  </si>
  <si>
    <t>488283283</t>
  </si>
  <si>
    <t>741-D04</t>
  </si>
  <si>
    <t>Dvojrámeček vodorovný ABB - Tango</t>
  </si>
  <si>
    <t>-465358631</t>
  </si>
  <si>
    <t>741371002</t>
  </si>
  <si>
    <t>Montáž svítidlo zářivkové bytové stropní přisazené 1 zdroj s krytem</t>
  </si>
  <si>
    <t>-642195187</t>
  </si>
  <si>
    <t>Montáž svítidel zářivkových se zapojením vodičů bytových nebo společenských místností stropních přisazených 1 zdroj s krytem</t>
  </si>
  <si>
    <t>https://podminky.urs.cz/item/CS_URS_2022_02/741371002</t>
  </si>
  <si>
    <t>741-D01</t>
  </si>
  <si>
    <t>Svítidlo LED, 230V, 54W, IP65 vč.zdroje</t>
  </si>
  <si>
    <t>988316618</t>
  </si>
  <si>
    <t>741420020</t>
  </si>
  <si>
    <t>Montáž svorka hromosvodná s jedním šroubem</t>
  </si>
  <si>
    <t>-1263044129</t>
  </si>
  <si>
    <t>Montáž hromosvodného vedení svorek s jedním šroubem</t>
  </si>
  <si>
    <t>https://podminky.urs.cz/item/CS_URS_2022_02/741420020</t>
  </si>
  <si>
    <t>3543100R</t>
  </si>
  <si>
    <t>Svorka zemnící  ZS16 vč.pásku Cu</t>
  </si>
  <si>
    <t>77469996</t>
  </si>
  <si>
    <t>741-M01</t>
  </si>
  <si>
    <t>Wago svorka - dod.vč.montáže</t>
  </si>
  <si>
    <t>-1174035923</t>
  </si>
  <si>
    <t>741-M02</t>
  </si>
  <si>
    <t>Sádra</t>
  </si>
  <si>
    <t>1656232980</t>
  </si>
  <si>
    <t>741-M03</t>
  </si>
  <si>
    <t>Ventilátor - připojení a přezkoušení</t>
  </si>
  <si>
    <t>-471721463</t>
  </si>
  <si>
    <t>741-M04</t>
  </si>
  <si>
    <t xml:space="preserve">Prořez           </t>
  </si>
  <si>
    <t>1311278983</t>
  </si>
  <si>
    <t xml:space="preserve">Prořez </t>
  </si>
  <si>
    <t>741-D07</t>
  </si>
  <si>
    <t>Drobný materiál</t>
  </si>
  <si>
    <t>1768187159</t>
  </si>
  <si>
    <t>741-M05</t>
  </si>
  <si>
    <t xml:space="preserve">Drobné úpravy stávající elektroinstalace               </t>
  </si>
  <si>
    <t>-1062144676</t>
  </si>
  <si>
    <t xml:space="preserve">Drobné úpravy stávající elektroinstalace </t>
  </si>
  <si>
    <t>998741201</t>
  </si>
  <si>
    <t>Přesun hmot procentní pro silnoproud v objektech v do 6 m</t>
  </si>
  <si>
    <t>1201358657</t>
  </si>
  <si>
    <t>Přesun hmot pro silnoproud stanovený procentní sazbou (%) z ceny vodorovná dopravní vzdálenost do 50 m v objektech výšky do 6 m</t>
  </si>
  <si>
    <t>https://podminky.urs.cz/item/CS_URS_2022_02/998741201</t>
  </si>
  <si>
    <t>ZVP</t>
  </si>
  <si>
    <t>Zednické výpomoci</t>
  </si>
  <si>
    <t>ZVP-01</t>
  </si>
  <si>
    <t>Vysekání drážek pro kabely</t>
  </si>
  <si>
    <t>-1379649346</t>
  </si>
  <si>
    <t>ZPV-02</t>
  </si>
  <si>
    <t>Průrazy a prostupy</t>
  </si>
  <si>
    <t>-1516811621</t>
  </si>
  <si>
    <t>ZPV-03</t>
  </si>
  <si>
    <t>Kapsy pro krabice</t>
  </si>
  <si>
    <t>1382216249</t>
  </si>
  <si>
    <t>OST-01</t>
  </si>
  <si>
    <t>Mimostaveništní doprava</t>
  </si>
  <si>
    <t>262144</t>
  </si>
  <si>
    <t>-1384234592</t>
  </si>
  <si>
    <t>OST-02</t>
  </si>
  <si>
    <t>Koordinace řemesel</t>
  </si>
  <si>
    <t>hod</t>
  </si>
  <si>
    <t>-1357847477</t>
  </si>
  <si>
    <t>OST-03</t>
  </si>
  <si>
    <t>Revize a revizní zpráva</t>
  </si>
  <si>
    <t>-441174508</t>
  </si>
  <si>
    <t>09 -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</si>
  <si>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</si>
  <si>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</si>
  <si>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</si>
  <si>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</si>
  <si>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</si>
  <si>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 xml:space="preserve">    VRN1 - Průzkumné, geodetické a projektové práce</t>
  </si>
  <si>
    <t>VRN</t>
  </si>
  <si>
    <t>VRN2</t>
  </si>
  <si>
    <t>Příprava staveniště</t>
  </si>
  <si>
    <t>020001000</t>
  </si>
  <si>
    <t>Příprava staveniště - vyklizení řešených částí objektu (prostor stávajícího bufetu)  vč.likvidace</t>
  </si>
  <si>
    <t>1024</t>
  </si>
  <si>
    <t>1309979133</t>
  </si>
  <si>
    <t>Příprava staveniště - vyklizení řešených částí objektu (prostor stávajícího bufetu) vč.likvidace</t>
  </si>
  <si>
    <t>https://podminky.urs.cz/item/CS_URS_2022_02/020001000</t>
  </si>
  <si>
    <t>VRN3</t>
  </si>
  <si>
    <t>Zařízení staveniště</t>
  </si>
  <si>
    <t>030001000</t>
  </si>
  <si>
    <t>-2086997190</t>
  </si>
  <si>
    <t>https://podminky.urs.cz/item/CS_URS_2022_02/030001000</t>
  </si>
  <si>
    <t>VRN7</t>
  </si>
  <si>
    <t>Provozní vlivy</t>
  </si>
  <si>
    <t>070001000</t>
  </si>
  <si>
    <t>-256203188</t>
  </si>
  <si>
    <t>https://podminky.urs.cz/item/CS_URS_2022_02/070001000</t>
  </si>
  <si>
    <t>VRN9</t>
  </si>
  <si>
    <t>Ostatní náklady</t>
  </si>
  <si>
    <t>090001000</t>
  </si>
  <si>
    <t>1860264432</t>
  </si>
  <si>
    <t>https://podminky.urs.cz/item/CS_URS_2022_02/090001000</t>
  </si>
  <si>
    <t>VRN1</t>
  </si>
  <si>
    <t>Průzkumné, geodetické a projektové práce</t>
  </si>
  <si>
    <t>013254000</t>
  </si>
  <si>
    <t>Dokumentace skutečného provedení stavby</t>
  </si>
  <si>
    <t>1698604457</t>
  </si>
  <si>
    <t>https://podminky.urs.cz/item/CS_URS_2022_02/013254000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</si>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</sst>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272205" TargetMode="External" /><Relationship Id="rId2" Type="http://schemas.openxmlformats.org/officeDocument/2006/relationships/hyperlink" Target="https://podminky.urs.cz/item/CS_URS_2022_02/342272215" TargetMode="External" /><Relationship Id="rId3" Type="http://schemas.openxmlformats.org/officeDocument/2006/relationships/hyperlink" Target="https://podminky.urs.cz/item/CS_URS_2022_02/342272245" TargetMode="External" /><Relationship Id="rId4" Type="http://schemas.openxmlformats.org/officeDocument/2006/relationships/hyperlink" Target="https://podminky.urs.cz/item/CS_URS_2022_02/342291121" TargetMode="External" /><Relationship Id="rId5" Type="http://schemas.openxmlformats.org/officeDocument/2006/relationships/hyperlink" Target="https://podminky.urs.cz/item/CS_URS_2022_02/612142001" TargetMode="External" /><Relationship Id="rId6" Type="http://schemas.openxmlformats.org/officeDocument/2006/relationships/hyperlink" Target="https://podminky.urs.cz/item/CS_URS_2022_02/612311131" TargetMode="External" /><Relationship Id="rId7" Type="http://schemas.openxmlformats.org/officeDocument/2006/relationships/hyperlink" Target="https://podminky.urs.cz/item/CS_URS_2022_02/612321121" TargetMode="External" /><Relationship Id="rId8" Type="http://schemas.openxmlformats.org/officeDocument/2006/relationships/hyperlink" Target="https://podminky.urs.cz/item/CS_URS_2022_02/622143004" TargetMode="External" /><Relationship Id="rId9" Type="http://schemas.openxmlformats.org/officeDocument/2006/relationships/hyperlink" Target="https://podminky.urs.cz/item/CS_URS_2022_02/631311115" TargetMode="External" /><Relationship Id="rId10" Type="http://schemas.openxmlformats.org/officeDocument/2006/relationships/hyperlink" Target="https://podminky.urs.cz/item/CS_URS_2022_02/631319011" TargetMode="External" /><Relationship Id="rId11" Type="http://schemas.openxmlformats.org/officeDocument/2006/relationships/hyperlink" Target="https://podminky.urs.cz/item/CS_URS_2022_02/631319222" TargetMode="External" /><Relationship Id="rId12" Type="http://schemas.openxmlformats.org/officeDocument/2006/relationships/hyperlink" Target="https://podminky.urs.cz/item/CS_URS_2022_02/965042141" TargetMode="External" /><Relationship Id="rId13" Type="http://schemas.openxmlformats.org/officeDocument/2006/relationships/hyperlink" Target="https://podminky.urs.cz/item/CS_URS_2022_02/965049124" TargetMode="External" /><Relationship Id="rId14" Type="http://schemas.openxmlformats.org/officeDocument/2006/relationships/hyperlink" Target="https://podminky.urs.cz/item/CS_URS_2022_02/965081213" TargetMode="External" /><Relationship Id="rId15" Type="http://schemas.openxmlformats.org/officeDocument/2006/relationships/hyperlink" Target="https://podminky.urs.cz/item/CS_URS_2022_02/997013501" TargetMode="External" /><Relationship Id="rId16" Type="http://schemas.openxmlformats.org/officeDocument/2006/relationships/hyperlink" Target="https://podminky.urs.cz/item/CS_URS_2022_02/997013509" TargetMode="External" /><Relationship Id="rId17" Type="http://schemas.openxmlformats.org/officeDocument/2006/relationships/hyperlink" Target="https://podminky.urs.cz/item/CS_URS_2022_02/997013609" TargetMode="External" /><Relationship Id="rId18" Type="http://schemas.openxmlformats.org/officeDocument/2006/relationships/hyperlink" Target="https://podminky.urs.cz/item/CS_URS_2022_02/998011001" TargetMode="External" /><Relationship Id="rId19" Type="http://schemas.openxmlformats.org/officeDocument/2006/relationships/hyperlink" Target="https://podminky.urs.cz/item/CS_URS_2022_02/711191201" TargetMode="External" /><Relationship Id="rId20" Type="http://schemas.openxmlformats.org/officeDocument/2006/relationships/hyperlink" Target="https://podminky.urs.cz/item/CS_URS_2022_02/998711101" TargetMode="External" /><Relationship Id="rId21" Type="http://schemas.openxmlformats.org/officeDocument/2006/relationships/hyperlink" Target="https://podminky.urs.cz/item/CS_URS_2022_02/713110831" TargetMode="External" /><Relationship Id="rId22" Type="http://schemas.openxmlformats.org/officeDocument/2006/relationships/hyperlink" Target="https://podminky.urs.cz/item/CS_URS_2022_02/713111121" TargetMode="External" /><Relationship Id="rId23" Type="http://schemas.openxmlformats.org/officeDocument/2006/relationships/hyperlink" Target="https://podminky.urs.cz/item/CS_URS_2022_02/713120821" TargetMode="External" /><Relationship Id="rId24" Type="http://schemas.openxmlformats.org/officeDocument/2006/relationships/hyperlink" Target="https://podminky.urs.cz/item/CS_URS_2022_02/713121111" TargetMode="External" /><Relationship Id="rId25" Type="http://schemas.openxmlformats.org/officeDocument/2006/relationships/hyperlink" Target="https://podminky.urs.cz/item/CS_URS_2022_02/713121211" TargetMode="External" /><Relationship Id="rId26" Type="http://schemas.openxmlformats.org/officeDocument/2006/relationships/hyperlink" Target="https://podminky.urs.cz/item/CS_URS_2022_02/998713101" TargetMode="External" /><Relationship Id="rId27" Type="http://schemas.openxmlformats.org/officeDocument/2006/relationships/hyperlink" Target="https://podminky.urs.cz/item/CS_URS_2022_02/763121424" TargetMode="External" /><Relationship Id="rId28" Type="http://schemas.openxmlformats.org/officeDocument/2006/relationships/hyperlink" Target="https://podminky.urs.cz/item/CS_URS_2022_02/763121714" TargetMode="External" /><Relationship Id="rId29" Type="http://schemas.openxmlformats.org/officeDocument/2006/relationships/hyperlink" Target="https://podminky.urs.cz/item/CS_URS_2022_02/763131431" TargetMode="External" /><Relationship Id="rId30" Type="http://schemas.openxmlformats.org/officeDocument/2006/relationships/hyperlink" Target="https://podminky.urs.cz/item/CS_URS_2022_02/763131714" TargetMode="External" /><Relationship Id="rId31" Type="http://schemas.openxmlformats.org/officeDocument/2006/relationships/hyperlink" Target="https://podminky.urs.cz/item/CS_URS_2022_02/763131761" TargetMode="External" /><Relationship Id="rId32" Type="http://schemas.openxmlformats.org/officeDocument/2006/relationships/hyperlink" Target="https://podminky.urs.cz/item/CS_URS_2022_02/763131821" TargetMode="External" /><Relationship Id="rId33" Type="http://schemas.openxmlformats.org/officeDocument/2006/relationships/hyperlink" Target="https://podminky.urs.cz/item/CS_URS_2022_02/763164641" TargetMode="External" /><Relationship Id="rId34" Type="http://schemas.openxmlformats.org/officeDocument/2006/relationships/hyperlink" Target="https://podminky.urs.cz/item/CS_URS_2022_02/763411116" TargetMode="External" /><Relationship Id="rId35" Type="http://schemas.openxmlformats.org/officeDocument/2006/relationships/hyperlink" Target="https://podminky.urs.cz/item/CS_URS_2022_02/763411126" TargetMode="External" /><Relationship Id="rId36" Type="http://schemas.openxmlformats.org/officeDocument/2006/relationships/hyperlink" Target="https://podminky.urs.cz/item/CS_URS_2022_02/998763100" TargetMode="External" /><Relationship Id="rId37" Type="http://schemas.openxmlformats.org/officeDocument/2006/relationships/hyperlink" Target="https://podminky.urs.cz/item/CS_URS_2022_02/764002851" TargetMode="External" /><Relationship Id="rId38" Type="http://schemas.openxmlformats.org/officeDocument/2006/relationships/hyperlink" Target="https://podminky.urs.cz/item/CS_URS_2022_02/764216402" TargetMode="External" /><Relationship Id="rId39" Type="http://schemas.openxmlformats.org/officeDocument/2006/relationships/hyperlink" Target="https://podminky.urs.cz/item/CS_URS_2022_02/998764101" TargetMode="External" /><Relationship Id="rId40" Type="http://schemas.openxmlformats.org/officeDocument/2006/relationships/hyperlink" Target="https://podminky.urs.cz/item/CS_URS_2022_02/771121011" TargetMode="External" /><Relationship Id="rId41" Type="http://schemas.openxmlformats.org/officeDocument/2006/relationships/hyperlink" Target="https://podminky.urs.cz/item/CS_URS_2022_02/771151022" TargetMode="External" /><Relationship Id="rId42" Type="http://schemas.openxmlformats.org/officeDocument/2006/relationships/hyperlink" Target="https://podminky.urs.cz/item/CS_URS_2022_02/771473810" TargetMode="External" /><Relationship Id="rId43" Type="http://schemas.openxmlformats.org/officeDocument/2006/relationships/hyperlink" Target="https://podminky.urs.cz/item/CS_URS_2022_02/771573810" TargetMode="External" /><Relationship Id="rId44" Type="http://schemas.openxmlformats.org/officeDocument/2006/relationships/hyperlink" Target="https://podminky.urs.cz/item/CS_URS_2022_02/771574261" TargetMode="External" /><Relationship Id="rId45" Type="http://schemas.openxmlformats.org/officeDocument/2006/relationships/hyperlink" Target="https://podminky.urs.cz/item/CS_URS_2022_02/771574263" TargetMode="External" /><Relationship Id="rId46" Type="http://schemas.openxmlformats.org/officeDocument/2006/relationships/hyperlink" Target="https://podminky.urs.cz/item/CS_URS_2022_02/771577114" TargetMode="External" /><Relationship Id="rId47" Type="http://schemas.openxmlformats.org/officeDocument/2006/relationships/hyperlink" Target="https://podminky.urs.cz/item/CS_URS_2022_02/998771101" TargetMode="External" /><Relationship Id="rId48" Type="http://schemas.openxmlformats.org/officeDocument/2006/relationships/hyperlink" Target="https://podminky.urs.cz/item/CS_URS_2022_02/781161012" TargetMode="External" /><Relationship Id="rId49" Type="http://schemas.openxmlformats.org/officeDocument/2006/relationships/hyperlink" Target="https://podminky.urs.cz/item/CS_URS_2022_02/781473810" TargetMode="External" /><Relationship Id="rId50" Type="http://schemas.openxmlformats.org/officeDocument/2006/relationships/hyperlink" Target="https://podminky.urs.cz/item/CS_URS_2022_02/781474114" TargetMode="External" /><Relationship Id="rId51" Type="http://schemas.openxmlformats.org/officeDocument/2006/relationships/hyperlink" Target="https://podminky.urs.cz/item/CS_URS_2022_02/998781101" TargetMode="External" /><Relationship Id="rId52" Type="http://schemas.openxmlformats.org/officeDocument/2006/relationships/hyperlink" Target="https://podminky.urs.cz/item/CS_URS_2022_02/784111021" TargetMode="External" /><Relationship Id="rId53" Type="http://schemas.openxmlformats.org/officeDocument/2006/relationships/hyperlink" Target="https://podminky.urs.cz/item/CS_URS_2022_02/784121001" TargetMode="External" /><Relationship Id="rId54" Type="http://schemas.openxmlformats.org/officeDocument/2006/relationships/hyperlink" Target="https://podminky.urs.cz/item/CS_URS_2022_02/784121011" TargetMode="External" /><Relationship Id="rId55" Type="http://schemas.openxmlformats.org/officeDocument/2006/relationships/hyperlink" Target="https://podminky.urs.cz/item/CS_URS_2022_02/784181121" TargetMode="External" /><Relationship Id="rId56" Type="http://schemas.openxmlformats.org/officeDocument/2006/relationships/hyperlink" Target="https://podminky.urs.cz/item/CS_URS_2022_02/784211101" TargetMode="External" /><Relationship Id="rId57" Type="http://schemas.openxmlformats.org/officeDocument/2006/relationships/hyperlink" Target="https://podminky.urs.cz/item/CS_URS_2022_02/784211121" TargetMode="External" /><Relationship Id="rId58" Type="http://schemas.openxmlformats.org/officeDocument/2006/relationships/hyperlink" Target="https://podminky.urs.cz/item/CS_URS_2022_02/786626111" TargetMode="External" /><Relationship Id="rId59" Type="http://schemas.openxmlformats.org/officeDocument/2006/relationships/hyperlink" Target="https://podminky.urs.cz/item/CS_URS_2022_02/998786101" TargetMode="External" /><Relationship Id="rId6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11325212" TargetMode="External" /><Relationship Id="rId2" Type="http://schemas.openxmlformats.org/officeDocument/2006/relationships/hyperlink" Target="https://podminky.urs.cz/item/CS_URS_2022_02/612135101" TargetMode="External" /><Relationship Id="rId3" Type="http://schemas.openxmlformats.org/officeDocument/2006/relationships/hyperlink" Target="https://podminky.urs.cz/item/CS_URS_2022_02/612325215" TargetMode="External" /><Relationship Id="rId4" Type="http://schemas.openxmlformats.org/officeDocument/2006/relationships/hyperlink" Target="https://podminky.urs.cz/item/CS_URS_2022_02/974032165" TargetMode="External" /><Relationship Id="rId5" Type="http://schemas.openxmlformats.org/officeDocument/2006/relationships/hyperlink" Target="https://podminky.urs.cz/item/CS_URS_2022_02/997013501" TargetMode="External" /><Relationship Id="rId6" Type="http://schemas.openxmlformats.org/officeDocument/2006/relationships/hyperlink" Target="https://podminky.urs.cz/item/CS_URS_2022_02/997013509" TargetMode="External" /><Relationship Id="rId7" Type="http://schemas.openxmlformats.org/officeDocument/2006/relationships/hyperlink" Target="https://podminky.urs.cz/item/CS_URS_2022_02/997013609" TargetMode="External" /><Relationship Id="rId8" Type="http://schemas.openxmlformats.org/officeDocument/2006/relationships/hyperlink" Target="https://podminky.urs.cz/item/CS_URS_2022_02/998011001" TargetMode="External" /><Relationship Id="rId9" Type="http://schemas.openxmlformats.org/officeDocument/2006/relationships/hyperlink" Target="https://podminky.urs.cz/item/CS_URS_2022_02/721171915" TargetMode="External" /><Relationship Id="rId10" Type="http://schemas.openxmlformats.org/officeDocument/2006/relationships/hyperlink" Target="https://podminky.urs.cz/item/CS_URS_2022_02/721174041" TargetMode="External" /><Relationship Id="rId11" Type="http://schemas.openxmlformats.org/officeDocument/2006/relationships/hyperlink" Target="https://podminky.urs.cz/item/CS_URS_2022_02/721174042" TargetMode="External" /><Relationship Id="rId12" Type="http://schemas.openxmlformats.org/officeDocument/2006/relationships/hyperlink" Target="https://podminky.urs.cz/item/CS_URS_2022_02/721174043" TargetMode="External" /><Relationship Id="rId13" Type="http://schemas.openxmlformats.org/officeDocument/2006/relationships/hyperlink" Target="https://podminky.urs.cz/item/CS_URS_2022_02/721174045" TargetMode="External" /><Relationship Id="rId14" Type="http://schemas.openxmlformats.org/officeDocument/2006/relationships/hyperlink" Target="https://podminky.urs.cz/item/CS_URS_2022_02/721211421" TargetMode="External" /><Relationship Id="rId15" Type="http://schemas.openxmlformats.org/officeDocument/2006/relationships/hyperlink" Target="https://podminky.urs.cz/item/CS_URS_2022_02/721273153" TargetMode="External" /><Relationship Id="rId16" Type="http://schemas.openxmlformats.org/officeDocument/2006/relationships/hyperlink" Target="https://podminky.urs.cz/item/CS_URS_2022_02/721290111" TargetMode="External" /><Relationship Id="rId17" Type="http://schemas.openxmlformats.org/officeDocument/2006/relationships/hyperlink" Target="https://podminky.urs.cz/item/CS_URS_2022_02/998721101" TargetMode="External" /><Relationship Id="rId18" Type="http://schemas.openxmlformats.org/officeDocument/2006/relationships/hyperlink" Target="https://podminky.urs.cz/item/CS_URS_2022_02/722174062" TargetMode="External" /><Relationship Id="rId19" Type="http://schemas.openxmlformats.org/officeDocument/2006/relationships/hyperlink" Target="https://podminky.urs.cz/item/CS_URS_2022_02/722174063" TargetMode="External" /><Relationship Id="rId20" Type="http://schemas.openxmlformats.org/officeDocument/2006/relationships/hyperlink" Target="https://podminky.urs.cz/item/CS_URS_2022_02/722174064" TargetMode="External" /><Relationship Id="rId21" Type="http://schemas.openxmlformats.org/officeDocument/2006/relationships/hyperlink" Target="https://podminky.urs.cz/item/CS_URS_2022_02/722181231" TargetMode="External" /><Relationship Id="rId22" Type="http://schemas.openxmlformats.org/officeDocument/2006/relationships/hyperlink" Target="https://podminky.urs.cz/item/CS_URS_2022_02/722181232" TargetMode="External" /><Relationship Id="rId23" Type="http://schemas.openxmlformats.org/officeDocument/2006/relationships/hyperlink" Target="https://podminky.urs.cz/item/CS_URS_2022_02/722181251" TargetMode="External" /><Relationship Id="rId24" Type="http://schemas.openxmlformats.org/officeDocument/2006/relationships/hyperlink" Target="https://podminky.urs.cz/item/CS_URS_2022_02/722232061" TargetMode="External" /><Relationship Id="rId25" Type="http://schemas.openxmlformats.org/officeDocument/2006/relationships/hyperlink" Target="https://podminky.urs.cz/item/CS_URS_2022_02/722232062" TargetMode="External" /><Relationship Id="rId26" Type="http://schemas.openxmlformats.org/officeDocument/2006/relationships/hyperlink" Target="https://podminky.urs.cz/item/CS_URS_2022_02/722232063" TargetMode="External" /><Relationship Id="rId27" Type="http://schemas.openxmlformats.org/officeDocument/2006/relationships/hyperlink" Target="https://podminky.urs.cz/item/CS_URS_2022_02/722290215" TargetMode="External" /><Relationship Id="rId28" Type="http://schemas.openxmlformats.org/officeDocument/2006/relationships/hyperlink" Target="https://podminky.urs.cz/item/CS_URS_2022_02/722290234" TargetMode="External" /><Relationship Id="rId29" Type="http://schemas.openxmlformats.org/officeDocument/2006/relationships/hyperlink" Target="https://podminky.urs.cz/item/CS_URS_2022_02/998722101" TargetMode="External" /><Relationship Id="rId30" Type="http://schemas.openxmlformats.org/officeDocument/2006/relationships/hyperlink" Target="https://podminky.urs.cz/item/CS_URS_2022_02/725112022" TargetMode="External" /><Relationship Id="rId31" Type="http://schemas.openxmlformats.org/officeDocument/2006/relationships/hyperlink" Target="https://podminky.urs.cz/item/CS_URS_2022_02/72521165R" TargetMode="External" /><Relationship Id="rId32" Type="http://schemas.openxmlformats.org/officeDocument/2006/relationships/hyperlink" Target="https://podminky.urs.cz/item/CS_URS_2022_02/725291511" TargetMode="External" /><Relationship Id="rId33" Type="http://schemas.openxmlformats.org/officeDocument/2006/relationships/hyperlink" Target="https://podminky.urs.cz/item/CS_URS_2022_02/725291621" TargetMode="External" /><Relationship Id="rId34" Type="http://schemas.openxmlformats.org/officeDocument/2006/relationships/hyperlink" Target="https://podminky.urs.cz/item/CS_URS_2022_02/725291631" TargetMode="External" /><Relationship Id="rId35" Type="http://schemas.openxmlformats.org/officeDocument/2006/relationships/hyperlink" Target="https://podminky.urs.cz/item/CS_URS_2022_02/725813111" TargetMode="External" /><Relationship Id="rId36" Type="http://schemas.openxmlformats.org/officeDocument/2006/relationships/hyperlink" Target="https://podminky.urs.cz/item/CS_URS_2022_02/725819401" TargetMode="External" /><Relationship Id="rId37" Type="http://schemas.openxmlformats.org/officeDocument/2006/relationships/hyperlink" Target="https://podminky.urs.cz/item/CS_URS_2022_02/725822613" TargetMode="External" /><Relationship Id="rId38" Type="http://schemas.openxmlformats.org/officeDocument/2006/relationships/hyperlink" Target="https://podminky.urs.cz/item/CS_URS_2022_02/725861102" TargetMode="External" /><Relationship Id="rId39" Type="http://schemas.openxmlformats.org/officeDocument/2006/relationships/hyperlink" Target="https://podminky.urs.cz/item/CS_URS_2022_02/998725101" TargetMode="External" /><Relationship Id="rId40" Type="http://schemas.openxmlformats.org/officeDocument/2006/relationships/hyperlink" Target="https://podminky.urs.cz/item/CS_URS_2022_02/726111031" TargetMode="External" /><Relationship Id="rId41" Type="http://schemas.openxmlformats.org/officeDocument/2006/relationships/hyperlink" Target="https://podminky.urs.cz/item/CS_URS_2022_02/998726111" TargetMode="External" /><Relationship Id="rId42" Type="http://schemas.openxmlformats.org/officeDocument/2006/relationships/hyperlink" Target="https://podminky.urs.cz/item/CS_URS_2022_02/763172321" TargetMode="External" /><Relationship Id="rId4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51133012" TargetMode="External" /><Relationship Id="rId2" Type="http://schemas.openxmlformats.org/officeDocument/2006/relationships/hyperlink" Target="https://podminky.urs.cz/item/CS_URS_2022_02/751311111" TargetMode="External" /><Relationship Id="rId3" Type="http://schemas.openxmlformats.org/officeDocument/2006/relationships/hyperlink" Target="https://podminky.urs.cz/item/CS_URS_2022_02/751344112" TargetMode="External" /><Relationship Id="rId4" Type="http://schemas.openxmlformats.org/officeDocument/2006/relationships/hyperlink" Target="https://podminky.urs.cz/item/CS_URS_2022_02/751510042" TargetMode="External" /><Relationship Id="rId5" Type="http://schemas.openxmlformats.org/officeDocument/2006/relationships/hyperlink" Target="https://podminky.urs.cz/item/CS_URS_2022_02/751514776" TargetMode="External" /><Relationship Id="rId6" Type="http://schemas.openxmlformats.org/officeDocument/2006/relationships/hyperlink" Target="https://podminky.urs.cz/item/CS_URS_2022_02/998751202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2001" TargetMode="External" /><Relationship Id="rId2" Type="http://schemas.openxmlformats.org/officeDocument/2006/relationships/hyperlink" Target="https://podminky.urs.cz/item/CS_URS_2022_02/741122015" TargetMode="External" /><Relationship Id="rId3" Type="http://schemas.openxmlformats.org/officeDocument/2006/relationships/hyperlink" Target="https://podminky.urs.cz/item/CS_URS_2022_02/741122031" TargetMode="External" /><Relationship Id="rId4" Type="http://schemas.openxmlformats.org/officeDocument/2006/relationships/hyperlink" Target="https://podminky.urs.cz/item/CS_URS_2022_02/741310001" TargetMode="External" /><Relationship Id="rId5" Type="http://schemas.openxmlformats.org/officeDocument/2006/relationships/hyperlink" Target="https://podminky.urs.cz/item/CS_URS_2022_02/741371002" TargetMode="External" /><Relationship Id="rId6" Type="http://schemas.openxmlformats.org/officeDocument/2006/relationships/hyperlink" Target="https://podminky.urs.cz/item/CS_URS_2022_02/741420020" TargetMode="External" /><Relationship Id="rId7" Type="http://schemas.openxmlformats.org/officeDocument/2006/relationships/hyperlink" Target="https://podminky.urs.cz/item/CS_URS_2022_02/998741201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2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70001000" TargetMode="External" /><Relationship Id="rId4" Type="http://schemas.openxmlformats.org/officeDocument/2006/relationships/hyperlink" Target="https://podminky.urs.cz/item/CS_URS_2022_02/090001000" TargetMode="External" /><Relationship Id="rId5" Type="http://schemas.openxmlformats.org/officeDocument/2006/relationships/hyperlink" Target="https://podminky.urs.cz/item/CS_URS_2022_02/013254000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18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18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18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12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15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Koupaliště Ostrov, vestavba soc.zařízení ve 2.NP objektu na st.p. č.1435 v k.ú. Ostrov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20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Ostrov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IF(AN8="","",AN8)</f>
        <v>13. 9. 2022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Ostrov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JURICA a.s.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18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18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Stavební část'!P94</f>
        <v>0</v>
      </c>
      <c r="AV55" s="121">
        <f>'01 - Stavební část'!J33</f>
        <v>0</v>
      </c>
      <c r="AW55" s="121">
        <f>'01 - Stavební část'!J34</f>
        <v>0</v>
      </c>
      <c r="AX55" s="121">
        <f>'01 - Stavební část'!J35</f>
        <v>0</v>
      </c>
      <c r="AY55" s="121">
        <f>'01 - Stavební část'!J36</f>
        <v>0</v>
      </c>
      <c r="AZ55" s="121">
        <f>'01 - Stavební část'!F33</f>
        <v>0</v>
      </c>
      <c r="BA55" s="121">
        <f>'01 - Stavební část'!F34</f>
        <v>0</v>
      </c>
      <c r="BB55" s="121">
        <f>'01 - Stavební část'!F35</f>
        <v>0</v>
      </c>
      <c r="BC55" s="121">
        <f>'01 - Stavební část'!F36</f>
        <v>0</v>
      </c>
      <c r="BD55" s="123">
        <f>'01 - Stavební část'!F37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18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Zdravotechnika'!J30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'02 - Zdravotechnika'!P90</f>
        <v>0</v>
      </c>
      <c r="AV56" s="121">
        <f>'02 - Zdravotechnika'!J33</f>
        <v>0</v>
      </c>
      <c r="AW56" s="121">
        <f>'02 - Zdravotechnika'!J34</f>
        <v>0</v>
      </c>
      <c r="AX56" s="121">
        <f>'02 - Zdravotechnika'!J35</f>
        <v>0</v>
      </c>
      <c r="AY56" s="121">
        <f>'02 - Zdravotechnika'!J36</f>
        <v>0</v>
      </c>
      <c r="AZ56" s="121">
        <f>'02 - Zdravotechnika'!F33</f>
        <v>0</v>
      </c>
      <c r="BA56" s="121">
        <f>'02 - Zdravotechnika'!F34</f>
        <v>0</v>
      </c>
      <c r="BB56" s="121">
        <f>'02 - Zdravotechnika'!F35</f>
        <v>0</v>
      </c>
      <c r="BC56" s="121">
        <f>'02 - Zdravotechnika'!F36</f>
        <v>0</v>
      </c>
      <c r="BD56" s="123">
        <f>'02 - Zdravotechnika'!F37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18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Vzduchotechnika'!J30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'03 - Vzduchotechnika'!P82</f>
        <v>0</v>
      </c>
      <c r="AV57" s="121">
        <f>'03 - Vzduchotechnika'!J33</f>
        <v>0</v>
      </c>
      <c r="AW57" s="121">
        <f>'03 - Vzduchotechnika'!J34</f>
        <v>0</v>
      </c>
      <c r="AX57" s="121">
        <f>'03 - Vzduchotechnika'!J35</f>
        <v>0</v>
      </c>
      <c r="AY57" s="121">
        <f>'03 - Vzduchotechnika'!J36</f>
        <v>0</v>
      </c>
      <c r="AZ57" s="121">
        <f>'03 - Vzduchotechnika'!F33</f>
        <v>0</v>
      </c>
      <c r="BA57" s="121">
        <f>'03 - Vzduchotechnika'!F34</f>
        <v>0</v>
      </c>
      <c r="BB57" s="121">
        <f>'03 - Vzduchotechnika'!F35</f>
        <v>0</v>
      </c>
      <c r="BC57" s="121">
        <f>'03 - Vzduchotechnika'!F36</f>
        <v>0</v>
      </c>
      <c r="BD57" s="123">
        <f>'03 - Vzduchotechnika'!F37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18</v>
      </c>
      <c r="CM57" s="124" t="s">
        <v>81</v>
      </c>
    </row>
    <row r="58" spans="1:91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Elektroinstalace'!J30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'04 - Elektroinstalace'!P83</f>
        <v>0</v>
      </c>
      <c r="AV58" s="121">
        <f>'04 - Elektroinstalace'!J33</f>
        <v>0</v>
      </c>
      <c r="AW58" s="121">
        <f>'04 - Elektroinstalace'!J34</f>
        <v>0</v>
      </c>
      <c r="AX58" s="121">
        <f>'04 - Elektroinstalace'!J35</f>
        <v>0</v>
      </c>
      <c r="AY58" s="121">
        <f>'04 - Elektroinstalace'!J36</f>
        <v>0</v>
      </c>
      <c r="AZ58" s="121">
        <f>'04 - Elektroinstalace'!F33</f>
        <v>0</v>
      </c>
      <c r="BA58" s="121">
        <f>'04 - Elektroinstalace'!F34</f>
        <v>0</v>
      </c>
      <c r="BB58" s="121">
        <f>'04 - Elektroinstalace'!F35</f>
        <v>0</v>
      </c>
      <c r="BC58" s="121">
        <f>'04 - Elektroinstalace'!F36</f>
        <v>0</v>
      </c>
      <c r="BD58" s="123">
        <f>'04 - Elektroinstalace'!F37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18</v>
      </c>
      <c r="CM58" s="124" t="s">
        <v>81</v>
      </c>
    </row>
    <row r="59" spans="1:91" s="7" customFormat="1" ht="16.5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'09 - Vedlejší rozpočtové 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5">
        <v>0</v>
      </c>
      <c r="AT59" s="126">
        <f>ROUND(SUM(AV59:AW59),2)</f>
        <v>0</v>
      </c>
      <c r="AU59" s="127">
        <f>'09 - Vedlejší rozpočtové ...'!P85</f>
        <v>0</v>
      </c>
      <c r="AV59" s="126">
        <f>'09 - Vedlejší rozpočtové ...'!J33</f>
        <v>0</v>
      </c>
      <c r="AW59" s="126">
        <f>'09 - Vedlejší rozpočtové ...'!J34</f>
        <v>0</v>
      </c>
      <c r="AX59" s="126">
        <f>'09 - Vedlejší rozpočtové ...'!J35</f>
        <v>0</v>
      </c>
      <c r="AY59" s="126">
        <f>'09 - Vedlejší rozpočtové ...'!J36</f>
        <v>0</v>
      </c>
      <c r="AZ59" s="126">
        <f>'09 - Vedlejší rozpočtové ...'!F33</f>
        <v>0</v>
      </c>
      <c r="BA59" s="126">
        <f>'09 - Vedlejší rozpočtové ...'!F34</f>
        <v>0</v>
      </c>
      <c r="BB59" s="126">
        <f>'09 - Vedlejší rozpočtové ...'!F35</f>
        <v>0</v>
      </c>
      <c r="BC59" s="126">
        <f>'09 - Vedlejší rozpočtové ...'!F36</f>
        <v>0</v>
      </c>
      <c r="BD59" s="128">
        <f>'09 - Vedlejší rozpočtové ...'!F37</f>
        <v>0</v>
      </c>
      <c r="BE59" s="7"/>
      <c r="BT59" s="124" t="s">
        <v>79</v>
      </c>
      <c r="BV59" s="124" t="s">
        <v>73</v>
      </c>
      <c r="BW59" s="124" t="s">
        <v>93</v>
      </c>
      <c r="BX59" s="124" t="s">
        <v>5</v>
      </c>
      <c r="CL59" s="124" t="s">
        <v>18</v>
      </c>
      <c r="CM59" s="124" t="s">
        <v>81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Zdravotechnika'!C2" display="/"/>
    <hyperlink ref="A57" location="'03 - Vzduchotechnika'!C2" display="/"/>
    <hyperlink ref="A58" location="'04 - Elektroinstalace'!C2" display="/"/>
    <hyperlink ref="A59" location="'09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15</v>
      </c>
      <c r="L6" s="21"/>
    </row>
    <row r="7" spans="2:12" s="1" customFormat="1" ht="26.25" customHeight="1">
      <c r="B7" s="21"/>
      <c r="E7" s="134" t="str">
        <f>'Rekapitulace stavby'!K6</f>
        <v>Koupaliště Ostrov, vestavba soc.zařízení ve 2.NP objektu na st.p. č.1435 v k.ú. Ostrov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17</v>
      </c>
      <c r="E11" s="39"/>
      <c r="F11" s="137" t="s">
        <v>18</v>
      </c>
      <c r="G11" s="39"/>
      <c r="H11" s="39"/>
      <c r="I11" s="133" t="s">
        <v>19</v>
      </c>
      <c r="J11" s="137" t="s">
        <v>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20</v>
      </c>
      <c r="E12" s="39"/>
      <c r="F12" s="137" t="s">
        <v>21</v>
      </c>
      <c r="G12" s="39"/>
      <c r="H12" s="39"/>
      <c r="I12" s="133" t="s">
        <v>22</v>
      </c>
      <c r="J12" s="138" t="str">
        <f>'Rekapitulace stavby'!AN8</f>
        <v>13. 9. 2022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">
        <v>18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26</v>
      </c>
      <c r="F15" s="39"/>
      <c r="G15" s="39"/>
      <c r="H15" s="39"/>
      <c r="I15" s="133" t="s">
        <v>27</v>
      </c>
      <c r="J15" s="137" t="s">
        <v>18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">
        <v>18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ROUND((SUM(BE94:BE478)),2)</f>
        <v>0</v>
      </c>
      <c r="G33" s="39"/>
      <c r="H33" s="39"/>
      <c r="I33" s="149">
        <v>0.21</v>
      </c>
      <c r="J33" s="148">
        <f>ROUND(((SUM(BE94:BE478))*I33),2)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ROUND((SUM(BF94:BF478)),2)</f>
        <v>0</v>
      </c>
      <c r="G34" s="39"/>
      <c r="H34" s="39"/>
      <c r="I34" s="149">
        <v>0.15</v>
      </c>
      <c r="J34" s="148">
        <f>ROUND(((SUM(BF94:BF478))*I34),2)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ROUND((SUM(BG94:BG478)),2)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ROUND((SUM(BH94:BH478)),2)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ROUND((SUM(BI94:BI478)),2)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Koupaliště Ostrov, vestavba soc.zařízení ve 2.NP objektu na st.p. č.1435 v k.ú. Ostrov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Ostrov</v>
      </c>
      <c r="G52" s="41"/>
      <c r="H52" s="41"/>
      <c r="I52" s="33" t="s">
        <v>22</v>
      </c>
      <c r="J52" s="73" t="str">
        <f>IF(J12="","",J12)</f>
        <v>13. 9. 2022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Město Ostrov</v>
      </c>
      <c r="G54" s="41"/>
      <c r="H54" s="41"/>
      <c r="I54" s="33" t="s">
        <v>30</v>
      </c>
      <c r="J54" s="37" t="str">
        <f>E21</f>
        <v>JURICA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103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104</v>
      </c>
      <c r="E63" s="175"/>
      <c r="F63" s="175"/>
      <c r="G63" s="175"/>
      <c r="H63" s="175"/>
      <c r="I63" s="175"/>
      <c r="J63" s="176">
        <f>J170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105</v>
      </c>
      <c r="E64" s="175"/>
      <c r="F64" s="175"/>
      <c r="G64" s="175"/>
      <c r="H64" s="175"/>
      <c r="I64" s="175"/>
      <c r="J64" s="176">
        <f>J187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106</v>
      </c>
      <c r="E65" s="175"/>
      <c r="F65" s="175"/>
      <c r="G65" s="175"/>
      <c r="H65" s="175"/>
      <c r="I65" s="175"/>
      <c r="J65" s="176">
        <f>J199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107</v>
      </c>
      <c r="E66" s="169"/>
      <c r="F66" s="169"/>
      <c r="G66" s="169"/>
      <c r="H66" s="169"/>
      <c r="I66" s="169"/>
      <c r="J66" s="170">
        <f>J203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108</v>
      </c>
      <c r="E67" s="175"/>
      <c r="F67" s="175"/>
      <c r="G67" s="175"/>
      <c r="H67" s="175"/>
      <c r="I67" s="175"/>
      <c r="J67" s="176">
        <f>J204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109</v>
      </c>
      <c r="E68" s="175"/>
      <c r="F68" s="175"/>
      <c r="G68" s="175"/>
      <c r="H68" s="175"/>
      <c r="I68" s="175"/>
      <c r="J68" s="176">
        <f>J220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110</v>
      </c>
      <c r="E69" s="175"/>
      <c r="F69" s="175"/>
      <c r="G69" s="175"/>
      <c r="H69" s="175"/>
      <c r="I69" s="175"/>
      <c r="J69" s="176">
        <f>J261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111</v>
      </c>
      <c r="E70" s="175"/>
      <c r="F70" s="175"/>
      <c r="G70" s="175"/>
      <c r="H70" s="175"/>
      <c r="I70" s="175"/>
      <c r="J70" s="176">
        <f>J315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112</v>
      </c>
      <c r="E71" s="175"/>
      <c r="F71" s="175"/>
      <c r="G71" s="175"/>
      <c r="H71" s="175"/>
      <c r="I71" s="175"/>
      <c r="J71" s="176">
        <f>J328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113</v>
      </c>
      <c r="E72" s="175"/>
      <c r="F72" s="175"/>
      <c r="G72" s="175"/>
      <c r="H72" s="175"/>
      <c r="I72" s="175"/>
      <c r="J72" s="176">
        <f>J384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114</v>
      </c>
      <c r="E73" s="175"/>
      <c r="F73" s="175"/>
      <c r="G73" s="175"/>
      <c r="H73" s="175"/>
      <c r="I73" s="175"/>
      <c r="J73" s="176">
        <f>J435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115</v>
      </c>
      <c r="E74" s="175"/>
      <c r="F74" s="175"/>
      <c r="G74" s="175"/>
      <c r="H74" s="175"/>
      <c r="I74" s="175"/>
      <c r="J74" s="176">
        <f>J468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15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61" t="str">
        <f>E7</f>
        <v>Koupaliště Ostrov, vestavba soc.zařízení ve 2.NP objektu na st.p. č.1435 v k.ú. Ostrov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95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01 - Stavební část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20</v>
      </c>
      <c r="D88" s="41"/>
      <c r="E88" s="41"/>
      <c r="F88" s="28" t="str">
        <f>F12</f>
        <v>Ostrov</v>
      </c>
      <c r="G88" s="41"/>
      <c r="H88" s="41"/>
      <c r="I88" s="33" t="s">
        <v>22</v>
      </c>
      <c r="J88" s="73" t="str">
        <f>IF(J12="","",J12)</f>
        <v>13. 9. 2022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24</v>
      </c>
      <c r="D90" s="41"/>
      <c r="E90" s="41"/>
      <c r="F90" s="28" t="str">
        <f>E15</f>
        <v>Město Ostrov</v>
      </c>
      <c r="G90" s="41"/>
      <c r="H90" s="41"/>
      <c r="I90" s="33" t="s">
        <v>30</v>
      </c>
      <c r="J90" s="37" t="str">
        <f>E21</f>
        <v>JURICA a.s.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IF(E18="","",E18)</f>
        <v>Vyplň údaj</v>
      </c>
      <c r="G91" s="41"/>
      <c r="H91" s="41"/>
      <c r="I91" s="33" t="s">
        <v>33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117</v>
      </c>
      <c r="D93" s="181" t="s">
        <v>56</v>
      </c>
      <c r="E93" s="181" t="s">
        <v>52</v>
      </c>
      <c r="F93" s="181" t="s">
        <v>53</v>
      </c>
      <c r="G93" s="181" t="s">
        <v>118</v>
      </c>
      <c r="H93" s="181" t="s">
        <v>119</v>
      </c>
      <c r="I93" s="181" t="s">
        <v>120</v>
      </c>
      <c r="J93" s="181" t="s">
        <v>99</v>
      </c>
      <c r="K93" s="182" t="s">
        <v>121</v>
      </c>
      <c r="L93" s="183"/>
      <c r="M93" s="93" t="s">
        <v>18</v>
      </c>
      <c r="N93" s="94" t="s">
        <v>41</v>
      </c>
      <c r="O93" s="94" t="s">
        <v>122</v>
      </c>
      <c r="P93" s="94" t="s">
        <v>123</v>
      </c>
      <c r="Q93" s="94" t="s">
        <v>124</v>
      </c>
      <c r="R93" s="94" t="s">
        <v>125</v>
      </c>
      <c r="S93" s="94" t="s">
        <v>126</v>
      </c>
      <c r="T93" s="95" t="s">
        <v>127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128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P95+P203</f>
        <v>0</v>
      </c>
      <c r="Q94" s="97"/>
      <c r="R94" s="186">
        <f>R95+R203</f>
        <v>9.1572701</v>
      </c>
      <c r="S94" s="97"/>
      <c r="T94" s="187">
        <f>T95+T203</f>
        <v>6.6073283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100</v>
      </c>
      <c r="BK94" s="188">
        <f>BK95+BK203</f>
        <v>0</v>
      </c>
    </row>
    <row r="95" spans="1:63" s="12" customFormat="1" ht="25.9" customHeight="1">
      <c r="A95" s="12"/>
      <c r="B95" s="189"/>
      <c r="C95" s="190"/>
      <c r="D95" s="191" t="s">
        <v>70</v>
      </c>
      <c r="E95" s="192" t="s">
        <v>129</v>
      </c>
      <c r="F95" s="192" t="s">
        <v>130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P96+P121+P170+P187+P199</f>
        <v>0</v>
      </c>
      <c r="Q95" s="197"/>
      <c r="R95" s="198">
        <f>R96+R121+R170+R187+R199</f>
        <v>5.1623362</v>
      </c>
      <c r="S95" s="197"/>
      <c r="T95" s="199">
        <f>T96+T121+T170+T187+T199</f>
        <v>4.5907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79</v>
      </c>
      <c r="AT95" s="201" t="s">
        <v>70</v>
      </c>
      <c r="AU95" s="201" t="s">
        <v>71</v>
      </c>
      <c r="AY95" s="200" t="s">
        <v>131</v>
      </c>
      <c r="BK95" s="202">
        <f>BK96+BK121+BK170+BK187+BK199</f>
        <v>0</v>
      </c>
    </row>
    <row r="96" spans="1:63" s="12" customFormat="1" ht="22.8" customHeight="1">
      <c r="A96" s="12"/>
      <c r="B96" s="189"/>
      <c r="C96" s="190"/>
      <c r="D96" s="191" t="s">
        <v>70</v>
      </c>
      <c r="E96" s="203" t="s">
        <v>132</v>
      </c>
      <c r="F96" s="203" t="s">
        <v>133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SUM(P97:P120)</f>
        <v>0</v>
      </c>
      <c r="Q96" s="197"/>
      <c r="R96" s="198">
        <f>SUM(R97:R120)</f>
        <v>1.5806082</v>
      </c>
      <c r="S96" s="197"/>
      <c r="T96" s="199">
        <f>SUM(T97:T120)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79</v>
      </c>
      <c r="AY96" s="200" t="s">
        <v>131</v>
      </c>
      <c r="BK96" s="202">
        <f>SUM(BK97:BK120)</f>
        <v>0</v>
      </c>
    </row>
    <row r="97" spans="1:65" s="2" customFormat="1" ht="24.15" customHeight="1">
      <c r="A97" s="39"/>
      <c r="B97" s="40"/>
      <c r="C97" s="205" t="s">
        <v>79</v>
      </c>
      <c r="D97" s="205" t="s">
        <v>134</v>
      </c>
      <c r="E97" s="206" t="s">
        <v>135</v>
      </c>
      <c r="F97" s="207" t="s">
        <v>136</v>
      </c>
      <c r="G97" s="208" t="s">
        <v>137</v>
      </c>
      <c r="H97" s="209">
        <v>0.79</v>
      </c>
      <c r="I97" s="210"/>
      <c r="J97" s="209">
        <f>ROUND(I97*H97,2)</f>
        <v>0</v>
      </c>
      <c r="K97" s="207" t="s">
        <v>138</v>
      </c>
      <c r="L97" s="45"/>
      <c r="M97" s="211" t="s">
        <v>18</v>
      </c>
      <c r="N97" s="212" t="s">
        <v>42</v>
      </c>
      <c r="O97" s="85"/>
      <c r="P97" s="213">
        <f>O97*H97</f>
        <v>0</v>
      </c>
      <c r="Q97" s="213">
        <v>0.04434</v>
      </c>
      <c r="R97" s="213">
        <f>Q97*H97</f>
        <v>0.0350286</v>
      </c>
      <c r="S97" s="213">
        <v>0</v>
      </c>
      <c r="T97" s="21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5" t="s">
        <v>139</v>
      </c>
      <c r="AT97" s="215" t="s">
        <v>134</v>
      </c>
      <c r="AU97" s="215" t="s">
        <v>81</v>
      </c>
      <c r="AY97" s="18" t="s">
        <v>131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8" t="s">
        <v>79</v>
      </c>
      <c r="BK97" s="216">
        <f>ROUND(I97*H97,2)</f>
        <v>0</v>
      </c>
      <c r="BL97" s="18" t="s">
        <v>139</v>
      </c>
      <c r="BM97" s="215" t="s">
        <v>140</v>
      </c>
    </row>
    <row r="98" spans="1:47" s="2" customFormat="1" ht="12">
      <c r="A98" s="39"/>
      <c r="B98" s="40"/>
      <c r="C98" s="41"/>
      <c r="D98" s="217" t="s">
        <v>141</v>
      </c>
      <c r="E98" s="41"/>
      <c r="F98" s="218" t="s">
        <v>142</v>
      </c>
      <c r="G98" s="41"/>
      <c r="H98" s="41"/>
      <c r="I98" s="219"/>
      <c r="J98" s="41"/>
      <c r="K98" s="41"/>
      <c r="L98" s="45"/>
      <c r="M98" s="220"/>
      <c r="N98" s="22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141</v>
      </c>
      <c r="AU98" s="18" t="s">
        <v>81</v>
      </c>
    </row>
    <row r="99" spans="1:47" s="2" customFormat="1" ht="12">
      <c r="A99" s="39"/>
      <c r="B99" s="40"/>
      <c r="C99" s="41"/>
      <c r="D99" s="222" t="s">
        <v>143</v>
      </c>
      <c r="E99" s="41"/>
      <c r="F99" s="223" t="s">
        <v>144</v>
      </c>
      <c r="G99" s="41"/>
      <c r="H99" s="41"/>
      <c r="I99" s="219"/>
      <c r="J99" s="41"/>
      <c r="K99" s="41"/>
      <c r="L99" s="45"/>
      <c r="M99" s="220"/>
      <c r="N99" s="22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pans="1:51" s="13" customFormat="1" ht="12">
      <c r="A100" s="13"/>
      <c r="B100" s="224"/>
      <c r="C100" s="225"/>
      <c r="D100" s="217" t="s">
        <v>145</v>
      </c>
      <c r="E100" s="226" t="s">
        <v>18</v>
      </c>
      <c r="F100" s="227" t="s">
        <v>146</v>
      </c>
      <c r="G100" s="225"/>
      <c r="H100" s="226" t="s">
        <v>18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145</v>
      </c>
      <c r="AU100" s="233" t="s">
        <v>81</v>
      </c>
      <c r="AV100" s="13" t="s">
        <v>79</v>
      </c>
      <c r="AW100" s="13" t="s">
        <v>32</v>
      </c>
      <c r="AX100" s="13" t="s">
        <v>71</v>
      </c>
      <c r="AY100" s="233" t="s">
        <v>131</v>
      </c>
    </row>
    <row r="101" spans="1:51" s="14" customFormat="1" ht="12">
      <c r="A101" s="14"/>
      <c r="B101" s="234"/>
      <c r="C101" s="235"/>
      <c r="D101" s="217" t="s">
        <v>145</v>
      </c>
      <c r="E101" s="236" t="s">
        <v>18</v>
      </c>
      <c r="F101" s="237" t="s">
        <v>147</v>
      </c>
      <c r="G101" s="235"/>
      <c r="H101" s="238">
        <v>0.79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145</v>
      </c>
      <c r="AU101" s="244" t="s">
        <v>81</v>
      </c>
      <c r="AV101" s="14" t="s">
        <v>81</v>
      </c>
      <c r="AW101" s="14" t="s">
        <v>32</v>
      </c>
      <c r="AX101" s="14" t="s">
        <v>71</v>
      </c>
      <c r="AY101" s="244" t="s">
        <v>131</v>
      </c>
    </row>
    <row r="102" spans="1:51" s="15" customFormat="1" ht="12">
      <c r="A102" s="15"/>
      <c r="B102" s="245"/>
      <c r="C102" s="246"/>
      <c r="D102" s="217" t="s">
        <v>145</v>
      </c>
      <c r="E102" s="247" t="s">
        <v>18</v>
      </c>
      <c r="F102" s="248" t="s">
        <v>148</v>
      </c>
      <c r="G102" s="246"/>
      <c r="H102" s="249">
        <v>0.79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145</v>
      </c>
      <c r="AU102" s="255" t="s">
        <v>81</v>
      </c>
      <c r="AV102" s="15" t="s">
        <v>139</v>
      </c>
      <c r="AW102" s="15" t="s">
        <v>32</v>
      </c>
      <c r="AX102" s="15" t="s">
        <v>79</v>
      </c>
      <c r="AY102" s="255" t="s">
        <v>131</v>
      </c>
    </row>
    <row r="103" spans="1:65" s="2" customFormat="1" ht="24.15" customHeight="1">
      <c r="A103" s="39"/>
      <c r="B103" s="40"/>
      <c r="C103" s="205" t="s">
        <v>81</v>
      </c>
      <c r="D103" s="205" t="s">
        <v>134</v>
      </c>
      <c r="E103" s="206" t="s">
        <v>149</v>
      </c>
      <c r="F103" s="207" t="s">
        <v>150</v>
      </c>
      <c r="G103" s="208" t="s">
        <v>137</v>
      </c>
      <c r="H103" s="209">
        <v>7.89</v>
      </c>
      <c r="I103" s="210"/>
      <c r="J103" s="209">
        <f>ROUND(I103*H103,2)</f>
        <v>0</v>
      </c>
      <c r="K103" s="207" t="s">
        <v>138</v>
      </c>
      <c r="L103" s="45"/>
      <c r="M103" s="211" t="s">
        <v>18</v>
      </c>
      <c r="N103" s="212" t="s">
        <v>42</v>
      </c>
      <c r="O103" s="85"/>
      <c r="P103" s="213">
        <f>O103*H103</f>
        <v>0</v>
      </c>
      <c r="Q103" s="213">
        <v>0.0525</v>
      </c>
      <c r="R103" s="213">
        <f>Q103*H103</f>
        <v>0.41422499999999995</v>
      </c>
      <c r="S103" s="213">
        <v>0</v>
      </c>
      <c r="T103" s="21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5" t="s">
        <v>139</v>
      </c>
      <c r="AT103" s="215" t="s">
        <v>134</v>
      </c>
      <c r="AU103" s="215" t="s">
        <v>81</v>
      </c>
      <c r="AY103" s="18" t="s">
        <v>131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8" t="s">
        <v>79</v>
      </c>
      <c r="BK103" s="216">
        <f>ROUND(I103*H103,2)</f>
        <v>0</v>
      </c>
      <c r="BL103" s="18" t="s">
        <v>139</v>
      </c>
      <c r="BM103" s="215" t="s">
        <v>151</v>
      </c>
    </row>
    <row r="104" spans="1:47" s="2" customFormat="1" ht="12">
      <c r="A104" s="39"/>
      <c r="B104" s="40"/>
      <c r="C104" s="41"/>
      <c r="D104" s="217" t="s">
        <v>141</v>
      </c>
      <c r="E104" s="41"/>
      <c r="F104" s="218" t="s">
        <v>152</v>
      </c>
      <c r="G104" s="41"/>
      <c r="H104" s="41"/>
      <c r="I104" s="219"/>
      <c r="J104" s="41"/>
      <c r="K104" s="41"/>
      <c r="L104" s="45"/>
      <c r="M104" s="220"/>
      <c r="N104" s="22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141</v>
      </c>
      <c r="AU104" s="18" t="s">
        <v>81</v>
      </c>
    </row>
    <row r="105" spans="1:47" s="2" customFormat="1" ht="12">
      <c r="A105" s="39"/>
      <c r="B105" s="40"/>
      <c r="C105" s="41"/>
      <c r="D105" s="222" t="s">
        <v>143</v>
      </c>
      <c r="E105" s="41"/>
      <c r="F105" s="223" t="s">
        <v>153</v>
      </c>
      <c r="G105" s="41"/>
      <c r="H105" s="41"/>
      <c r="I105" s="219"/>
      <c r="J105" s="41"/>
      <c r="K105" s="41"/>
      <c r="L105" s="45"/>
      <c r="M105" s="220"/>
      <c r="N105" s="22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51" s="13" customFormat="1" ht="12">
      <c r="A106" s="13"/>
      <c r="B106" s="224"/>
      <c r="C106" s="225"/>
      <c r="D106" s="217" t="s">
        <v>145</v>
      </c>
      <c r="E106" s="226" t="s">
        <v>18</v>
      </c>
      <c r="F106" s="227" t="s">
        <v>154</v>
      </c>
      <c r="G106" s="225"/>
      <c r="H106" s="226" t="s">
        <v>18</v>
      </c>
      <c r="I106" s="228"/>
      <c r="J106" s="225"/>
      <c r="K106" s="225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145</v>
      </c>
      <c r="AU106" s="233" t="s">
        <v>81</v>
      </c>
      <c r="AV106" s="13" t="s">
        <v>79</v>
      </c>
      <c r="AW106" s="13" t="s">
        <v>32</v>
      </c>
      <c r="AX106" s="13" t="s">
        <v>71</v>
      </c>
      <c r="AY106" s="233" t="s">
        <v>131</v>
      </c>
    </row>
    <row r="107" spans="1:51" s="14" customFormat="1" ht="12">
      <c r="A107" s="14"/>
      <c r="B107" s="234"/>
      <c r="C107" s="235"/>
      <c r="D107" s="217" t="s">
        <v>145</v>
      </c>
      <c r="E107" s="236" t="s">
        <v>18</v>
      </c>
      <c r="F107" s="237" t="s">
        <v>155</v>
      </c>
      <c r="G107" s="235"/>
      <c r="H107" s="238">
        <v>7.89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145</v>
      </c>
      <c r="AU107" s="244" t="s">
        <v>81</v>
      </c>
      <c r="AV107" s="14" t="s">
        <v>81</v>
      </c>
      <c r="AW107" s="14" t="s">
        <v>32</v>
      </c>
      <c r="AX107" s="14" t="s">
        <v>71</v>
      </c>
      <c r="AY107" s="244" t="s">
        <v>131</v>
      </c>
    </row>
    <row r="108" spans="1:51" s="15" customFormat="1" ht="12">
      <c r="A108" s="15"/>
      <c r="B108" s="245"/>
      <c r="C108" s="246"/>
      <c r="D108" s="217" t="s">
        <v>145</v>
      </c>
      <c r="E108" s="247" t="s">
        <v>18</v>
      </c>
      <c r="F108" s="248" t="s">
        <v>148</v>
      </c>
      <c r="G108" s="246"/>
      <c r="H108" s="249">
        <v>7.89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145</v>
      </c>
      <c r="AU108" s="255" t="s">
        <v>81</v>
      </c>
      <c r="AV108" s="15" t="s">
        <v>139</v>
      </c>
      <c r="AW108" s="15" t="s">
        <v>32</v>
      </c>
      <c r="AX108" s="15" t="s">
        <v>79</v>
      </c>
      <c r="AY108" s="255" t="s">
        <v>131</v>
      </c>
    </row>
    <row r="109" spans="1:65" s="2" customFormat="1" ht="24.15" customHeight="1">
      <c r="A109" s="39"/>
      <c r="B109" s="40"/>
      <c r="C109" s="205" t="s">
        <v>132</v>
      </c>
      <c r="D109" s="205" t="s">
        <v>134</v>
      </c>
      <c r="E109" s="206" t="s">
        <v>156</v>
      </c>
      <c r="F109" s="207" t="s">
        <v>157</v>
      </c>
      <c r="G109" s="208" t="s">
        <v>137</v>
      </c>
      <c r="H109" s="209">
        <v>14.26</v>
      </c>
      <c r="I109" s="210"/>
      <c r="J109" s="209">
        <f>ROUND(I109*H109,2)</f>
        <v>0</v>
      </c>
      <c r="K109" s="207" t="s">
        <v>138</v>
      </c>
      <c r="L109" s="45"/>
      <c r="M109" s="211" t="s">
        <v>18</v>
      </c>
      <c r="N109" s="212" t="s">
        <v>42</v>
      </c>
      <c r="O109" s="85"/>
      <c r="P109" s="213">
        <f>O109*H109</f>
        <v>0</v>
      </c>
      <c r="Q109" s="213">
        <v>0.07921</v>
      </c>
      <c r="R109" s="213">
        <f>Q109*H109</f>
        <v>1.1295346</v>
      </c>
      <c r="S109" s="213">
        <v>0</v>
      </c>
      <c r="T109" s="21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5" t="s">
        <v>139</v>
      </c>
      <c r="AT109" s="215" t="s">
        <v>134</v>
      </c>
      <c r="AU109" s="215" t="s">
        <v>81</v>
      </c>
      <c r="AY109" s="18" t="s">
        <v>131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8" t="s">
        <v>79</v>
      </c>
      <c r="BK109" s="216">
        <f>ROUND(I109*H109,2)</f>
        <v>0</v>
      </c>
      <c r="BL109" s="18" t="s">
        <v>139</v>
      </c>
      <c r="BM109" s="215" t="s">
        <v>158</v>
      </c>
    </row>
    <row r="110" spans="1:47" s="2" customFormat="1" ht="12">
      <c r="A110" s="39"/>
      <c r="B110" s="40"/>
      <c r="C110" s="41"/>
      <c r="D110" s="217" t="s">
        <v>141</v>
      </c>
      <c r="E110" s="41"/>
      <c r="F110" s="218" t="s">
        <v>159</v>
      </c>
      <c r="G110" s="41"/>
      <c r="H110" s="41"/>
      <c r="I110" s="219"/>
      <c r="J110" s="41"/>
      <c r="K110" s="41"/>
      <c r="L110" s="45"/>
      <c r="M110" s="220"/>
      <c r="N110" s="22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141</v>
      </c>
      <c r="AU110" s="18" t="s">
        <v>81</v>
      </c>
    </row>
    <row r="111" spans="1:47" s="2" customFormat="1" ht="12">
      <c r="A111" s="39"/>
      <c r="B111" s="40"/>
      <c r="C111" s="41"/>
      <c r="D111" s="222" t="s">
        <v>143</v>
      </c>
      <c r="E111" s="41"/>
      <c r="F111" s="223" t="s">
        <v>160</v>
      </c>
      <c r="G111" s="41"/>
      <c r="H111" s="41"/>
      <c r="I111" s="219"/>
      <c r="J111" s="41"/>
      <c r="K111" s="41"/>
      <c r="L111" s="45"/>
      <c r="M111" s="220"/>
      <c r="N111" s="22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81</v>
      </c>
    </row>
    <row r="112" spans="1:51" s="14" customFormat="1" ht="12">
      <c r="A112" s="14"/>
      <c r="B112" s="234"/>
      <c r="C112" s="235"/>
      <c r="D112" s="217" t="s">
        <v>145</v>
      </c>
      <c r="E112" s="236" t="s">
        <v>18</v>
      </c>
      <c r="F112" s="237" t="s">
        <v>161</v>
      </c>
      <c r="G112" s="235"/>
      <c r="H112" s="238">
        <v>14.26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145</v>
      </c>
      <c r="AU112" s="244" t="s">
        <v>81</v>
      </c>
      <c r="AV112" s="14" t="s">
        <v>81</v>
      </c>
      <c r="AW112" s="14" t="s">
        <v>32</v>
      </c>
      <c r="AX112" s="14" t="s">
        <v>71</v>
      </c>
      <c r="AY112" s="244" t="s">
        <v>131</v>
      </c>
    </row>
    <row r="113" spans="1:51" s="15" customFormat="1" ht="12">
      <c r="A113" s="15"/>
      <c r="B113" s="245"/>
      <c r="C113" s="246"/>
      <c r="D113" s="217" t="s">
        <v>145</v>
      </c>
      <c r="E113" s="247" t="s">
        <v>18</v>
      </c>
      <c r="F113" s="248" t="s">
        <v>148</v>
      </c>
      <c r="G113" s="246"/>
      <c r="H113" s="249">
        <v>14.26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5" t="s">
        <v>145</v>
      </c>
      <c r="AU113" s="255" t="s">
        <v>81</v>
      </c>
      <c r="AV113" s="15" t="s">
        <v>139</v>
      </c>
      <c r="AW113" s="15" t="s">
        <v>32</v>
      </c>
      <c r="AX113" s="15" t="s">
        <v>79</v>
      </c>
      <c r="AY113" s="255" t="s">
        <v>131</v>
      </c>
    </row>
    <row r="114" spans="1:65" s="2" customFormat="1" ht="24.15" customHeight="1">
      <c r="A114" s="39"/>
      <c r="B114" s="40"/>
      <c r="C114" s="205" t="s">
        <v>139</v>
      </c>
      <c r="D114" s="205" t="s">
        <v>134</v>
      </c>
      <c r="E114" s="206" t="s">
        <v>162</v>
      </c>
      <c r="F114" s="207" t="s">
        <v>163</v>
      </c>
      <c r="G114" s="208" t="s">
        <v>164</v>
      </c>
      <c r="H114" s="209">
        <v>14</v>
      </c>
      <c r="I114" s="210"/>
      <c r="J114" s="209">
        <f>ROUND(I114*H114,2)</f>
        <v>0</v>
      </c>
      <c r="K114" s="207" t="s">
        <v>138</v>
      </c>
      <c r="L114" s="45"/>
      <c r="M114" s="211" t="s">
        <v>18</v>
      </c>
      <c r="N114" s="212" t="s">
        <v>42</v>
      </c>
      <c r="O114" s="85"/>
      <c r="P114" s="213">
        <f>O114*H114</f>
        <v>0</v>
      </c>
      <c r="Q114" s="213">
        <v>0.00013</v>
      </c>
      <c r="R114" s="213">
        <f>Q114*H114</f>
        <v>0.0018199999999999998</v>
      </c>
      <c r="S114" s="213">
        <v>0</v>
      </c>
      <c r="T114" s="21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5" t="s">
        <v>139</v>
      </c>
      <c r="AT114" s="215" t="s">
        <v>134</v>
      </c>
      <c r="AU114" s="215" t="s">
        <v>81</v>
      </c>
      <c r="AY114" s="18" t="s">
        <v>131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8" t="s">
        <v>79</v>
      </c>
      <c r="BK114" s="216">
        <f>ROUND(I114*H114,2)</f>
        <v>0</v>
      </c>
      <c r="BL114" s="18" t="s">
        <v>139</v>
      </c>
      <c r="BM114" s="215" t="s">
        <v>165</v>
      </c>
    </row>
    <row r="115" spans="1:47" s="2" customFormat="1" ht="12">
      <c r="A115" s="39"/>
      <c r="B115" s="40"/>
      <c r="C115" s="41"/>
      <c r="D115" s="217" t="s">
        <v>141</v>
      </c>
      <c r="E115" s="41"/>
      <c r="F115" s="218" t="s">
        <v>166</v>
      </c>
      <c r="G115" s="41"/>
      <c r="H115" s="41"/>
      <c r="I115" s="219"/>
      <c r="J115" s="41"/>
      <c r="K115" s="41"/>
      <c r="L115" s="45"/>
      <c r="M115" s="220"/>
      <c r="N115" s="22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141</v>
      </c>
      <c r="AU115" s="18" t="s">
        <v>81</v>
      </c>
    </row>
    <row r="116" spans="1:47" s="2" customFormat="1" ht="12">
      <c r="A116" s="39"/>
      <c r="B116" s="40"/>
      <c r="C116" s="41"/>
      <c r="D116" s="222" t="s">
        <v>143</v>
      </c>
      <c r="E116" s="41"/>
      <c r="F116" s="223" t="s">
        <v>167</v>
      </c>
      <c r="G116" s="41"/>
      <c r="H116" s="41"/>
      <c r="I116" s="219"/>
      <c r="J116" s="41"/>
      <c r="K116" s="41"/>
      <c r="L116" s="45"/>
      <c r="M116" s="220"/>
      <c r="N116" s="22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pans="1:51" s="14" customFormat="1" ht="12">
      <c r="A117" s="14"/>
      <c r="B117" s="234"/>
      <c r="C117" s="235"/>
      <c r="D117" s="217" t="s">
        <v>145</v>
      </c>
      <c r="E117" s="236" t="s">
        <v>18</v>
      </c>
      <c r="F117" s="237" t="s">
        <v>168</v>
      </c>
      <c r="G117" s="235"/>
      <c r="H117" s="238">
        <v>8.12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145</v>
      </c>
      <c r="AU117" s="244" t="s">
        <v>81</v>
      </c>
      <c r="AV117" s="14" t="s">
        <v>81</v>
      </c>
      <c r="AW117" s="14" t="s">
        <v>32</v>
      </c>
      <c r="AX117" s="14" t="s">
        <v>71</v>
      </c>
      <c r="AY117" s="244" t="s">
        <v>131</v>
      </c>
    </row>
    <row r="118" spans="1:51" s="14" customFormat="1" ht="12">
      <c r="A118" s="14"/>
      <c r="B118" s="234"/>
      <c r="C118" s="235"/>
      <c r="D118" s="217" t="s">
        <v>145</v>
      </c>
      <c r="E118" s="236" t="s">
        <v>18</v>
      </c>
      <c r="F118" s="237" t="s">
        <v>169</v>
      </c>
      <c r="G118" s="235"/>
      <c r="H118" s="238">
        <v>5.86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145</v>
      </c>
      <c r="AU118" s="244" t="s">
        <v>81</v>
      </c>
      <c r="AV118" s="14" t="s">
        <v>81</v>
      </c>
      <c r="AW118" s="14" t="s">
        <v>32</v>
      </c>
      <c r="AX118" s="14" t="s">
        <v>71</v>
      </c>
      <c r="AY118" s="244" t="s">
        <v>131</v>
      </c>
    </row>
    <row r="119" spans="1:51" s="14" customFormat="1" ht="12">
      <c r="A119" s="14"/>
      <c r="B119" s="234"/>
      <c r="C119" s="235"/>
      <c r="D119" s="217" t="s">
        <v>145</v>
      </c>
      <c r="E119" s="236" t="s">
        <v>18</v>
      </c>
      <c r="F119" s="237" t="s">
        <v>170</v>
      </c>
      <c r="G119" s="235"/>
      <c r="H119" s="238">
        <v>0.02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145</v>
      </c>
      <c r="AU119" s="244" t="s">
        <v>81</v>
      </c>
      <c r="AV119" s="14" t="s">
        <v>81</v>
      </c>
      <c r="AW119" s="14" t="s">
        <v>32</v>
      </c>
      <c r="AX119" s="14" t="s">
        <v>71</v>
      </c>
      <c r="AY119" s="244" t="s">
        <v>131</v>
      </c>
    </row>
    <row r="120" spans="1:51" s="15" customFormat="1" ht="12">
      <c r="A120" s="15"/>
      <c r="B120" s="245"/>
      <c r="C120" s="246"/>
      <c r="D120" s="217" t="s">
        <v>145</v>
      </c>
      <c r="E120" s="247" t="s">
        <v>18</v>
      </c>
      <c r="F120" s="248" t="s">
        <v>148</v>
      </c>
      <c r="G120" s="246"/>
      <c r="H120" s="249">
        <v>14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145</v>
      </c>
      <c r="AU120" s="255" t="s">
        <v>81</v>
      </c>
      <c r="AV120" s="15" t="s">
        <v>139</v>
      </c>
      <c r="AW120" s="15" t="s">
        <v>32</v>
      </c>
      <c r="AX120" s="15" t="s">
        <v>79</v>
      </c>
      <c r="AY120" s="255" t="s">
        <v>131</v>
      </c>
    </row>
    <row r="121" spans="1:63" s="12" customFormat="1" ht="22.8" customHeight="1">
      <c r="A121" s="12"/>
      <c r="B121" s="189"/>
      <c r="C121" s="190"/>
      <c r="D121" s="191" t="s">
        <v>70</v>
      </c>
      <c r="E121" s="203" t="s">
        <v>171</v>
      </c>
      <c r="F121" s="203" t="s">
        <v>172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SUM(P122:P169)</f>
        <v>0</v>
      </c>
      <c r="Q121" s="197"/>
      <c r="R121" s="198">
        <f>SUM(R122:R169)</f>
        <v>3.581728</v>
      </c>
      <c r="S121" s="197"/>
      <c r="T121" s="199">
        <f>SUM(T122:T169)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79</v>
      </c>
      <c r="AT121" s="201" t="s">
        <v>70</v>
      </c>
      <c r="AU121" s="201" t="s">
        <v>79</v>
      </c>
      <c r="AY121" s="200" t="s">
        <v>131</v>
      </c>
      <c r="BK121" s="202">
        <f>SUM(BK122:BK169)</f>
        <v>0</v>
      </c>
    </row>
    <row r="122" spans="1:65" s="2" customFormat="1" ht="24.15" customHeight="1">
      <c r="A122" s="39"/>
      <c r="B122" s="40"/>
      <c r="C122" s="205" t="s">
        <v>173</v>
      </c>
      <c r="D122" s="205" t="s">
        <v>134</v>
      </c>
      <c r="E122" s="206" t="s">
        <v>174</v>
      </c>
      <c r="F122" s="207" t="s">
        <v>175</v>
      </c>
      <c r="G122" s="208" t="s">
        <v>137</v>
      </c>
      <c r="H122" s="209">
        <v>30.54</v>
      </c>
      <c r="I122" s="210"/>
      <c r="J122" s="209">
        <f>ROUND(I122*H122,2)</f>
        <v>0</v>
      </c>
      <c r="K122" s="207" t="s">
        <v>138</v>
      </c>
      <c r="L122" s="45"/>
      <c r="M122" s="211" t="s">
        <v>18</v>
      </c>
      <c r="N122" s="212" t="s">
        <v>42</v>
      </c>
      <c r="O122" s="85"/>
      <c r="P122" s="213">
        <f>O122*H122</f>
        <v>0</v>
      </c>
      <c r="Q122" s="213">
        <v>0.00438</v>
      </c>
      <c r="R122" s="213">
        <f>Q122*H122</f>
        <v>0.1337652</v>
      </c>
      <c r="S122" s="213">
        <v>0</v>
      </c>
      <c r="T122" s="21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5" t="s">
        <v>139</v>
      </c>
      <c r="AT122" s="215" t="s">
        <v>134</v>
      </c>
      <c r="AU122" s="215" t="s">
        <v>81</v>
      </c>
      <c r="AY122" s="18" t="s">
        <v>131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8" t="s">
        <v>79</v>
      </c>
      <c r="BK122" s="216">
        <f>ROUND(I122*H122,2)</f>
        <v>0</v>
      </c>
      <c r="BL122" s="18" t="s">
        <v>139</v>
      </c>
      <c r="BM122" s="215" t="s">
        <v>176</v>
      </c>
    </row>
    <row r="123" spans="1:47" s="2" customFormat="1" ht="12">
      <c r="A123" s="39"/>
      <c r="B123" s="40"/>
      <c r="C123" s="41"/>
      <c r="D123" s="217" t="s">
        <v>141</v>
      </c>
      <c r="E123" s="41"/>
      <c r="F123" s="218" t="s">
        <v>177</v>
      </c>
      <c r="G123" s="41"/>
      <c r="H123" s="41"/>
      <c r="I123" s="219"/>
      <c r="J123" s="41"/>
      <c r="K123" s="41"/>
      <c r="L123" s="45"/>
      <c r="M123" s="220"/>
      <c r="N123" s="22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141</v>
      </c>
      <c r="AU123" s="18" t="s">
        <v>81</v>
      </c>
    </row>
    <row r="124" spans="1:47" s="2" customFormat="1" ht="12">
      <c r="A124" s="39"/>
      <c r="B124" s="40"/>
      <c r="C124" s="41"/>
      <c r="D124" s="222" t="s">
        <v>143</v>
      </c>
      <c r="E124" s="41"/>
      <c r="F124" s="223" t="s">
        <v>178</v>
      </c>
      <c r="G124" s="41"/>
      <c r="H124" s="41"/>
      <c r="I124" s="219"/>
      <c r="J124" s="41"/>
      <c r="K124" s="41"/>
      <c r="L124" s="45"/>
      <c r="M124" s="220"/>
      <c r="N124" s="22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pans="1:51" s="13" customFormat="1" ht="12">
      <c r="A125" s="13"/>
      <c r="B125" s="224"/>
      <c r="C125" s="225"/>
      <c r="D125" s="217" t="s">
        <v>145</v>
      </c>
      <c r="E125" s="226" t="s">
        <v>18</v>
      </c>
      <c r="F125" s="227" t="s">
        <v>179</v>
      </c>
      <c r="G125" s="225"/>
      <c r="H125" s="226" t="s">
        <v>18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145</v>
      </c>
      <c r="AU125" s="233" t="s">
        <v>81</v>
      </c>
      <c r="AV125" s="13" t="s">
        <v>79</v>
      </c>
      <c r="AW125" s="13" t="s">
        <v>32</v>
      </c>
      <c r="AX125" s="13" t="s">
        <v>71</v>
      </c>
      <c r="AY125" s="233" t="s">
        <v>131</v>
      </c>
    </row>
    <row r="126" spans="1:51" s="14" customFormat="1" ht="12">
      <c r="A126" s="14"/>
      <c r="B126" s="234"/>
      <c r="C126" s="235"/>
      <c r="D126" s="217" t="s">
        <v>145</v>
      </c>
      <c r="E126" s="236" t="s">
        <v>18</v>
      </c>
      <c r="F126" s="237" t="s">
        <v>147</v>
      </c>
      <c r="G126" s="235"/>
      <c r="H126" s="238">
        <v>0.79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145</v>
      </c>
      <c r="AU126" s="244" t="s">
        <v>81</v>
      </c>
      <c r="AV126" s="14" t="s">
        <v>81</v>
      </c>
      <c r="AW126" s="14" t="s">
        <v>32</v>
      </c>
      <c r="AX126" s="14" t="s">
        <v>71</v>
      </c>
      <c r="AY126" s="244" t="s">
        <v>131</v>
      </c>
    </row>
    <row r="127" spans="1:51" s="14" customFormat="1" ht="12">
      <c r="A127" s="14"/>
      <c r="B127" s="234"/>
      <c r="C127" s="235"/>
      <c r="D127" s="217" t="s">
        <v>145</v>
      </c>
      <c r="E127" s="236" t="s">
        <v>18</v>
      </c>
      <c r="F127" s="237" t="s">
        <v>180</v>
      </c>
      <c r="G127" s="235"/>
      <c r="H127" s="238">
        <v>1.23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145</v>
      </c>
      <c r="AU127" s="244" t="s">
        <v>81</v>
      </c>
      <c r="AV127" s="14" t="s">
        <v>81</v>
      </c>
      <c r="AW127" s="14" t="s">
        <v>32</v>
      </c>
      <c r="AX127" s="14" t="s">
        <v>71</v>
      </c>
      <c r="AY127" s="244" t="s">
        <v>131</v>
      </c>
    </row>
    <row r="128" spans="1:51" s="14" customFormat="1" ht="12">
      <c r="A128" s="14"/>
      <c r="B128" s="234"/>
      <c r="C128" s="235"/>
      <c r="D128" s="217" t="s">
        <v>145</v>
      </c>
      <c r="E128" s="236" t="s">
        <v>18</v>
      </c>
      <c r="F128" s="237" t="s">
        <v>181</v>
      </c>
      <c r="G128" s="235"/>
      <c r="H128" s="238">
        <v>28.52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145</v>
      </c>
      <c r="AU128" s="244" t="s">
        <v>81</v>
      </c>
      <c r="AV128" s="14" t="s">
        <v>81</v>
      </c>
      <c r="AW128" s="14" t="s">
        <v>32</v>
      </c>
      <c r="AX128" s="14" t="s">
        <v>71</v>
      </c>
      <c r="AY128" s="244" t="s">
        <v>131</v>
      </c>
    </row>
    <row r="129" spans="1:51" s="15" customFormat="1" ht="12">
      <c r="A129" s="15"/>
      <c r="B129" s="245"/>
      <c r="C129" s="246"/>
      <c r="D129" s="217" t="s">
        <v>145</v>
      </c>
      <c r="E129" s="247" t="s">
        <v>18</v>
      </c>
      <c r="F129" s="248" t="s">
        <v>148</v>
      </c>
      <c r="G129" s="246"/>
      <c r="H129" s="249">
        <v>30.54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145</v>
      </c>
      <c r="AU129" s="255" t="s">
        <v>81</v>
      </c>
      <c r="AV129" s="15" t="s">
        <v>139</v>
      </c>
      <c r="AW129" s="15" t="s">
        <v>32</v>
      </c>
      <c r="AX129" s="15" t="s">
        <v>79</v>
      </c>
      <c r="AY129" s="255" t="s">
        <v>131</v>
      </c>
    </row>
    <row r="130" spans="1:65" s="2" customFormat="1" ht="24.15" customHeight="1">
      <c r="A130" s="39"/>
      <c r="B130" s="40"/>
      <c r="C130" s="205" t="s">
        <v>171</v>
      </c>
      <c r="D130" s="205" t="s">
        <v>134</v>
      </c>
      <c r="E130" s="206" t="s">
        <v>182</v>
      </c>
      <c r="F130" s="207" t="s">
        <v>183</v>
      </c>
      <c r="G130" s="208" t="s">
        <v>137</v>
      </c>
      <c r="H130" s="209">
        <v>21.4</v>
      </c>
      <c r="I130" s="210"/>
      <c r="J130" s="209">
        <f>ROUND(I130*H130,2)</f>
        <v>0</v>
      </c>
      <c r="K130" s="207" t="s">
        <v>138</v>
      </c>
      <c r="L130" s="45"/>
      <c r="M130" s="211" t="s">
        <v>18</v>
      </c>
      <c r="N130" s="212" t="s">
        <v>42</v>
      </c>
      <c r="O130" s="85"/>
      <c r="P130" s="213">
        <f>O130*H130</f>
        <v>0</v>
      </c>
      <c r="Q130" s="213">
        <v>0.004</v>
      </c>
      <c r="R130" s="213">
        <f>Q130*H130</f>
        <v>0.0856</v>
      </c>
      <c r="S130" s="213">
        <v>0</v>
      </c>
      <c r="T130" s="21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139</v>
      </c>
      <c r="AT130" s="215" t="s">
        <v>134</v>
      </c>
      <c r="AU130" s="215" t="s">
        <v>81</v>
      </c>
      <c r="AY130" s="18" t="s">
        <v>131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79</v>
      </c>
      <c r="BK130" s="216">
        <f>ROUND(I130*H130,2)</f>
        <v>0</v>
      </c>
      <c r="BL130" s="18" t="s">
        <v>139</v>
      </c>
      <c r="BM130" s="215" t="s">
        <v>184</v>
      </c>
    </row>
    <row r="131" spans="1:47" s="2" customFormat="1" ht="12">
      <c r="A131" s="39"/>
      <c r="B131" s="40"/>
      <c r="C131" s="41"/>
      <c r="D131" s="217" t="s">
        <v>141</v>
      </c>
      <c r="E131" s="41"/>
      <c r="F131" s="218" t="s">
        <v>185</v>
      </c>
      <c r="G131" s="41"/>
      <c r="H131" s="41"/>
      <c r="I131" s="219"/>
      <c r="J131" s="41"/>
      <c r="K131" s="41"/>
      <c r="L131" s="45"/>
      <c r="M131" s="220"/>
      <c r="N131" s="22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141</v>
      </c>
      <c r="AU131" s="18" t="s">
        <v>81</v>
      </c>
    </row>
    <row r="132" spans="1:47" s="2" customFormat="1" ht="12">
      <c r="A132" s="39"/>
      <c r="B132" s="40"/>
      <c r="C132" s="41"/>
      <c r="D132" s="222" t="s">
        <v>143</v>
      </c>
      <c r="E132" s="41"/>
      <c r="F132" s="223" t="s">
        <v>186</v>
      </c>
      <c r="G132" s="41"/>
      <c r="H132" s="41"/>
      <c r="I132" s="219"/>
      <c r="J132" s="41"/>
      <c r="K132" s="41"/>
      <c r="L132" s="45"/>
      <c r="M132" s="220"/>
      <c r="N132" s="22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81</v>
      </c>
    </row>
    <row r="133" spans="1:51" s="14" customFormat="1" ht="12">
      <c r="A133" s="14"/>
      <c r="B133" s="234"/>
      <c r="C133" s="235"/>
      <c r="D133" s="217" t="s">
        <v>145</v>
      </c>
      <c r="E133" s="236" t="s">
        <v>18</v>
      </c>
      <c r="F133" s="237" t="s">
        <v>187</v>
      </c>
      <c r="G133" s="235"/>
      <c r="H133" s="238">
        <v>26.03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145</v>
      </c>
      <c r="AU133" s="244" t="s">
        <v>81</v>
      </c>
      <c r="AV133" s="14" t="s">
        <v>81</v>
      </c>
      <c r="AW133" s="14" t="s">
        <v>32</v>
      </c>
      <c r="AX133" s="14" t="s">
        <v>71</v>
      </c>
      <c r="AY133" s="244" t="s">
        <v>131</v>
      </c>
    </row>
    <row r="134" spans="1:51" s="14" customFormat="1" ht="12">
      <c r="A134" s="14"/>
      <c r="B134" s="234"/>
      <c r="C134" s="235"/>
      <c r="D134" s="217" t="s">
        <v>145</v>
      </c>
      <c r="E134" s="236" t="s">
        <v>18</v>
      </c>
      <c r="F134" s="237" t="s">
        <v>188</v>
      </c>
      <c r="G134" s="235"/>
      <c r="H134" s="238">
        <v>-4.65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145</v>
      </c>
      <c r="AU134" s="244" t="s">
        <v>81</v>
      </c>
      <c r="AV134" s="14" t="s">
        <v>81</v>
      </c>
      <c r="AW134" s="14" t="s">
        <v>32</v>
      </c>
      <c r="AX134" s="14" t="s">
        <v>71</v>
      </c>
      <c r="AY134" s="244" t="s">
        <v>131</v>
      </c>
    </row>
    <row r="135" spans="1:51" s="14" customFormat="1" ht="12">
      <c r="A135" s="14"/>
      <c r="B135" s="234"/>
      <c r="C135" s="235"/>
      <c r="D135" s="217" t="s">
        <v>145</v>
      </c>
      <c r="E135" s="236" t="s">
        <v>18</v>
      </c>
      <c r="F135" s="237" t="s">
        <v>170</v>
      </c>
      <c r="G135" s="235"/>
      <c r="H135" s="238">
        <v>0.02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145</v>
      </c>
      <c r="AU135" s="244" t="s">
        <v>81</v>
      </c>
      <c r="AV135" s="14" t="s">
        <v>81</v>
      </c>
      <c r="AW135" s="14" t="s">
        <v>32</v>
      </c>
      <c r="AX135" s="14" t="s">
        <v>71</v>
      </c>
      <c r="AY135" s="244" t="s">
        <v>131</v>
      </c>
    </row>
    <row r="136" spans="1:51" s="15" customFormat="1" ht="12">
      <c r="A136" s="15"/>
      <c r="B136" s="245"/>
      <c r="C136" s="246"/>
      <c r="D136" s="217" t="s">
        <v>145</v>
      </c>
      <c r="E136" s="247" t="s">
        <v>18</v>
      </c>
      <c r="F136" s="248" t="s">
        <v>148</v>
      </c>
      <c r="G136" s="246"/>
      <c r="H136" s="249">
        <v>21.400000000000002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145</v>
      </c>
      <c r="AU136" s="255" t="s">
        <v>81</v>
      </c>
      <c r="AV136" s="15" t="s">
        <v>139</v>
      </c>
      <c r="AW136" s="15" t="s">
        <v>32</v>
      </c>
      <c r="AX136" s="15" t="s">
        <v>79</v>
      </c>
      <c r="AY136" s="255" t="s">
        <v>131</v>
      </c>
    </row>
    <row r="137" spans="1:65" s="2" customFormat="1" ht="16.5" customHeight="1">
      <c r="A137" s="39"/>
      <c r="B137" s="40"/>
      <c r="C137" s="205" t="s">
        <v>189</v>
      </c>
      <c r="D137" s="205" t="s">
        <v>134</v>
      </c>
      <c r="E137" s="206" t="s">
        <v>190</v>
      </c>
      <c r="F137" s="207" t="s">
        <v>191</v>
      </c>
      <c r="G137" s="208" t="s">
        <v>192</v>
      </c>
      <c r="H137" s="209">
        <v>1</v>
      </c>
      <c r="I137" s="210"/>
      <c r="J137" s="209">
        <f>ROUND(I137*H137,2)</f>
        <v>0</v>
      </c>
      <c r="K137" s="207" t="s">
        <v>193</v>
      </c>
      <c r="L137" s="45"/>
      <c r="M137" s="211" t="s">
        <v>18</v>
      </c>
      <c r="N137" s="212" t="s">
        <v>42</v>
      </c>
      <c r="O137" s="85"/>
      <c r="P137" s="213">
        <f>O137*H137</f>
        <v>0</v>
      </c>
      <c r="Q137" s="213">
        <v>0.004</v>
      </c>
      <c r="R137" s="213">
        <f>Q137*H137</f>
        <v>0.004</v>
      </c>
      <c r="S137" s="213">
        <v>0</v>
      </c>
      <c r="T137" s="21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5" t="s">
        <v>139</v>
      </c>
      <c r="AT137" s="215" t="s">
        <v>134</v>
      </c>
      <c r="AU137" s="215" t="s">
        <v>81</v>
      </c>
      <c r="AY137" s="18" t="s">
        <v>131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79</v>
      </c>
      <c r="BK137" s="216">
        <f>ROUND(I137*H137,2)</f>
        <v>0</v>
      </c>
      <c r="BL137" s="18" t="s">
        <v>139</v>
      </c>
      <c r="BM137" s="215" t="s">
        <v>194</v>
      </c>
    </row>
    <row r="138" spans="1:47" s="2" customFormat="1" ht="12">
      <c r="A138" s="39"/>
      <c r="B138" s="40"/>
      <c r="C138" s="41"/>
      <c r="D138" s="217" t="s">
        <v>141</v>
      </c>
      <c r="E138" s="41"/>
      <c r="F138" s="218" t="s">
        <v>191</v>
      </c>
      <c r="G138" s="41"/>
      <c r="H138" s="41"/>
      <c r="I138" s="219"/>
      <c r="J138" s="41"/>
      <c r="K138" s="41"/>
      <c r="L138" s="45"/>
      <c r="M138" s="220"/>
      <c r="N138" s="22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141</v>
      </c>
      <c r="AU138" s="18" t="s">
        <v>81</v>
      </c>
    </row>
    <row r="139" spans="1:65" s="2" customFormat="1" ht="24.15" customHeight="1">
      <c r="A139" s="39"/>
      <c r="B139" s="40"/>
      <c r="C139" s="205" t="s">
        <v>195</v>
      </c>
      <c r="D139" s="205" t="s">
        <v>134</v>
      </c>
      <c r="E139" s="206" t="s">
        <v>196</v>
      </c>
      <c r="F139" s="207" t="s">
        <v>197</v>
      </c>
      <c r="G139" s="208" t="s">
        <v>137</v>
      </c>
      <c r="H139" s="209">
        <v>6.6</v>
      </c>
      <c r="I139" s="210"/>
      <c r="J139" s="209">
        <f>ROUND(I139*H139,2)</f>
        <v>0</v>
      </c>
      <c r="K139" s="207" t="s">
        <v>138</v>
      </c>
      <c r="L139" s="45"/>
      <c r="M139" s="211" t="s">
        <v>18</v>
      </c>
      <c r="N139" s="212" t="s">
        <v>42</v>
      </c>
      <c r="O139" s="85"/>
      <c r="P139" s="213">
        <f>O139*H139</f>
        <v>0</v>
      </c>
      <c r="Q139" s="213">
        <v>0.0154</v>
      </c>
      <c r="R139" s="213">
        <f>Q139*H139</f>
        <v>0.10164</v>
      </c>
      <c r="S139" s="213">
        <v>0</v>
      </c>
      <c r="T139" s="21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5" t="s">
        <v>139</v>
      </c>
      <c r="AT139" s="215" t="s">
        <v>134</v>
      </c>
      <c r="AU139" s="215" t="s">
        <v>81</v>
      </c>
      <c r="AY139" s="18" t="s">
        <v>131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79</v>
      </c>
      <c r="BK139" s="216">
        <f>ROUND(I139*H139,2)</f>
        <v>0</v>
      </c>
      <c r="BL139" s="18" t="s">
        <v>139</v>
      </c>
      <c r="BM139" s="215" t="s">
        <v>198</v>
      </c>
    </row>
    <row r="140" spans="1:47" s="2" customFormat="1" ht="12">
      <c r="A140" s="39"/>
      <c r="B140" s="40"/>
      <c r="C140" s="41"/>
      <c r="D140" s="217" t="s">
        <v>141</v>
      </c>
      <c r="E140" s="41"/>
      <c r="F140" s="218" t="s">
        <v>199</v>
      </c>
      <c r="G140" s="41"/>
      <c r="H140" s="41"/>
      <c r="I140" s="219"/>
      <c r="J140" s="41"/>
      <c r="K140" s="41"/>
      <c r="L140" s="45"/>
      <c r="M140" s="220"/>
      <c r="N140" s="22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141</v>
      </c>
      <c r="AU140" s="18" t="s">
        <v>81</v>
      </c>
    </row>
    <row r="141" spans="1:47" s="2" customFormat="1" ht="12">
      <c r="A141" s="39"/>
      <c r="B141" s="40"/>
      <c r="C141" s="41"/>
      <c r="D141" s="222" t="s">
        <v>143</v>
      </c>
      <c r="E141" s="41"/>
      <c r="F141" s="223" t="s">
        <v>200</v>
      </c>
      <c r="G141" s="41"/>
      <c r="H141" s="41"/>
      <c r="I141" s="219"/>
      <c r="J141" s="41"/>
      <c r="K141" s="41"/>
      <c r="L141" s="45"/>
      <c r="M141" s="220"/>
      <c r="N141" s="22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pans="1:51" s="13" customFormat="1" ht="12">
      <c r="A142" s="13"/>
      <c r="B142" s="224"/>
      <c r="C142" s="225"/>
      <c r="D142" s="217" t="s">
        <v>145</v>
      </c>
      <c r="E142" s="226" t="s">
        <v>18</v>
      </c>
      <c r="F142" s="227" t="s">
        <v>201</v>
      </c>
      <c r="G142" s="225"/>
      <c r="H142" s="226" t="s">
        <v>18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145</v>
      </c>
      <c r="AU142" s="233" t="s">
        <v>81</v>
      </c>
      <c r="AV142" s="13" t="s">
        <v>79</v>
      </c>
      <c r="AW142" s="13" t="s">
        <v>32</v>
      </c>
      <c r="AX142" s="13" t="s">
        <v>71</v>
      </c>
      <c r="AY142" s="233" t="s">
        <v>131</v>
      </c>
    </row>
    <row r="143" spans="1:51" s="14" customFormat="1" ht="12">
      <c r="A143" s="14"/>
      <c r="B143" s="234"/>
      <c r="C143" s="235"/>
      <c r="D143" s="217" t="s">
        <v>145</v>
      </c>
      <c r="E143" s="236" t="s">
        <v>18</v>
      </c>
      <c r="F143" s="237" t="s">
        <v>202</v>
      </c>
      <c r="G143" s="235"/>
      <c r="H143" s="238">
        <v>6.6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145</v>
      </c>
      <c r="AU143" s="244" t="s">
        <v>81</v>
      </c>
      <c r="AV143" s="14" t="s">
        <v>81</v>
      </c>
      <c r="AW143" s="14" t="s">
        <v>32</v>
      </c>
      <c r="AX143" s="14" t="s">
        <v>71</v>
      </c>
      <c r="AY143" s="244" t="s">
        <v>131</v>
      </c>
    </row>
    <row r="144" spans="1:51" s="15" customFormat="1" ht="12">
      <c r="A144" s="15"/>
      <c r="B144" s="245"/>
      <c r="C144" s="246"/>
      <c r="D144" s="217" t="s">
        <v>145</v>
      </c>
      <c r="E144" s="247" t="s">
        <v>18</v>
      </c>
      <c r="F144" s="248" t="s">
        <v>148</v>
      </c>
      <c r="G144" s="246"/>
      <c r="H144" s="249">
        <v>6.6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5" t="s">
        <v>145</v>
      </c>
      <c r="AU144" s="255" t="s">
        <v>81</v>
      </c>
      <c r="AV144" s="15" t="s">
        <v>139</v>
      </c>
      <c r="AW144" s="15" t="s">
        <v>32</v>
      </c>
      <c r="AX144" s="15" t="s">
        <v>79</v>
      </c>
      <c r="AY144" s="255" t="s">
        <v>131</v>
      </c>
    </row>
    <row r="145" spans="1:65" s="2" customFormat="1" ht="24.15" customHeight="1">
      <c r="A145" s="39"/>
      <c r="B145" s="40"/>
      <c r="C145" s="205" t="s">
        <v>203</v>
      </c>
      <c r="D145" s="205" t="s">
        <v>134</v>
      </c>
      <c r="E145" s="206" t="s">
        <v>204</v>
      </c>
      <c r="F145" s="207" t="s">
        <v>205</v>
      </c>
      <c r="G145" s="208" t="s">
        <v>164</v>
      </c>
      <c r="H145" s="209">
        <v>8</v>
      </c>
      <c r="I145" s="210"/>
      <c r="J145" s="209">
        <f>ROUND(I145*H145,2)</f>
        <v>0</v>
      </c>
      <c r="K145" s="207" t="s">
        <v>138</v>
      </c>
      <c r="L145" s="45"/>
      <c r="M145" s="211" t="s">
        <v>18</v>
      </c>
      <c r="N145" s="212" t="s">
        <v>42</v>
      </c>
      <c r="O145" s="85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5" t="s">
        <v>139</v>
      </c>
      <c r="AT145" s="215" t="s">
        <v>134</v>
      </c>
      <c r="AU145" s="215" t="s">
        <v>81</v>
      </c>
      <c r="AY145" s="18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79</v>
      </c>
      <c r="BK145" s="216">
        <f>ROUND(I145*H145,2)</f>
        <v>0</v>
      </c>
      <c r="BL145" s="18" t="s">
        <v>139</v>
      </c>
      <c r="BM145" s="215" t="s">
        <v>206</v>
      </c>
    </row>
    <row r="146" spans="1:47" s="2" customFormat="1" ht="12">
      <c r="A146" s="39"/>
      <c r="B146" s="40"/>
      <c r="C146" s="41"/>
      <c r="D146" s="217" t="s">
        <v>141</v>
      </c>
      <c r="E146" s="41"/>
      <c r="F146" s="218" t="s">
        <v>207</v>
      </c>
      <c r="G146" s="41"/>
      <c r="H146" s="41"/>
      <c r="I146" s="219"/>
      <c r="J146" s="41"/>
      <c r="K146" s="41"/>
      <c r="L146" s="45"/>
      <c r="M146" s="220"/>
      <c r="N146" s="22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141</v>
      </c>
      <c r="AU146" s="18" t="s">
        <v>81</v>
      </c>
    </row>
    <row r="147" spans="1:47" s="2" customFormat="1" ht="12">
      <c r="A147" s="39"/>
      <c r="B147" s="40"/>
      <c r="C147" s="41"/>
      <c r="D147" s="222" t="s">
        <v>143</v>
      </c>
      <c r="E147" s="41"/>
      <c r="F147" s="223" t="s">
        <v>208</v>
      </c>
      <c r="G147" s="41"/>
      <c r="H147" s="41"/>
      <c r="I147" s="219"/>
      <c r="J147" s="41"/>
      <c r="K147" s="41"/>
      <c r="L147" s="45"/>
      <c r="M147" s="220"/>
      <c r="N147" s="22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pans="1:51" s="13" customFormat="1" ht="12">
      <c r="A148" s="13"/>
      <c r="B148" s="224"/>
      <c r="C148" s="225"/>
      <c r="D148" s="217" t="s">
        <v>145</v>
      </c>
      <c r="E148" s="226" t="s">
        <v>18</v>
      </c>
      <c r="F148" s="227" t="s">
        <v>209</v>
      </c>
      <c r="G148" s="225"/>
      <c r="H148" s="226" t="s">
        <v>18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145</v>
      </c>
      <c r="AU148" s="233" t="s">
        <v>81</v>
      </c>
      <c r="AV148" s="13" t="s">
        <v>79</v>
      </c>
      <c r="AW148" s="13" t="s">
        <v>32</v>
      </c>
      <c r="AX148" s="13" t="s">
        <v>71</v>
      </c>
      <c r="AY148" s="233" t="s">
        <v>131</v>
      </c>
    </row>
    <row r="149" spans="1:51" s="14" customFormat="1" ht="12">
      <c r="A149" s="14"/>
      <c r="B149" s="234"/>
      <c r="C149" s="235"/>
      <c r="D149" s="217" t="s">
        <v>145</v>
      </c>
      <c r="E149" s="236" t="s">
        <v>18</v>
      </c>
      <c r="F149" s="237" t="s">
        <v>210</v>
      </c>
      <c r="G149" s="235"/>
      <c r="H149" s="238">
        <v>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145</v>
      </c>
      <c r="AU149" s="244" t="s">
        <v>81</v>
      </c>
      <c r="AV149" s="14" t="s">
        <v>81</v>
      </c>
      <c r="AW149" s="14" t="s">
        <v>32</v>
      </c>
      <c r="AX149" s="14" t="s">
        <v>71</v>
      </c>
      <c r="AY149" s="244" t="s">
        <v>131</v>
      </c>
    </row>
    <row r="150" spans="1:51" s="15" customFormat="1" ht="12">
      <c r="A150" s="15"/>
      <c r="B150" s="245"/>
      <c r="C150" s="246"/>
      <c r="D150" s="217" t="s">
        <v>145</v>
      </c>
      <c r="E150" s="247" t="s">
        <v>18</v>
      </c>
      <c r="F150" s="248" t="s">
        <v>148</v>
      </c>
      <c r="G150" s="246"/>
      <c r="H150" s="249">
        <v>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145</v>
      </c>
      <c r="AU150" s="255" t="s">
        <v>81</v>
      </c>
      <c r="AV150" s="15" t="s">
        <v>139</v>
      </c>
      <c r="AW150" s="15" t="s">
        <v>32</v>
      </c>
      <c r="AX150" s="15" t="s">
        <v>79</v>
      </c>
      <c r="AY150" s="255" t="s">
        <v>131</v>
      </c>
    </row>
    <row r="151" spans="1:65" s="2" customFormat="1" ht="37.8" customHeight="1">
      <c r="A151" s="39"/>
      <c r="B151" s="40"/>
      <c r="C151" s="256" t="s">
        <v>211</v>
      </c>
      <c r="D151" s="256" t="s">
        <v>212</v>
      </c>
      <c r="E151" s="257" t="s">
        <v>213</v>
      </c>
      <c r="F151" s="258" t="s">
        <v>214</v>
      </c>
      <c r="G151" s="259" t="s">
        <v>164</v>
      </c>
      <c r="H151" s="260">
        <v>8.82</v>
      </c>
      <c r="I151" s="261"/>
      <c r="J151" s="260">
        <f>ROUND(I151*H151,2)</f>
        <v>0</v>
      </c>
      <c r="K151" s="258" t="s">
        <v>193</v>
      </c>
      <c r="L151" s="262"/>
      <c r="M151" s="263" t="s">
        <v>18</v>
      </c>
      <c r="N151" s="264" t="s">
        <v>42</v>
      </c>
      <c r="O151" s="85"/>
      <c r="P151" s="213">
        <f>O151*H151</f>
        <v>0</v>
      </c>
      <c r="Q151" s="213">
        <v>4E-05</v>
      </c>
      <c r="R151" s="213">
        <f>Q151*H151</f>
        <v>0.00035280000000000006</v>
      </c>
      <c r="S151" s="213">
        <v>0</v>
      </c>
      <c r="T151" s="21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5" t="s">
        <v>195</v>
      </c>
      <c r="AT151" s="215" t="s">
        <v>212</v>
      </c>
      <c r="AU151" s="215" t="s">
        <v>81</v>
      </c>
      <c r="AY151" s="18" t="s">
        <v>131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79</v>
      </c>
      <c r="BK151" s="216">
        <f>ROUND(I151*H151,2)</f>
        <v>0</v>
      </c>
      <c r="BL151" s="18" t="s">
        <v>139</v>
      </c>
      <c r="BM151" s="215" t="s">
        <v>215</v>
      </c>
    </row>
    <row r="152" spans="1:47" s="2" customFormat="1" ht="12">
      <c r="A152" s="39"/>
      <c r="B152" s="40"/>
      <c r="C152" s="41"/>
      <c r="D152" s="217" t="s">
        <v>141</v>
      </c>
      <c r="E152" s="41"/>
      <c r="F152" s="218" t="s">
        <v>214</v>
      </c>
      <c r="G152" s="41"/>
      <c r="H152" s="41"/>
      <c r="I152" s="219"/>
      <c r="J152" s="41"/>
      <c r="K152" s="41"/>
      <c r="L152" s="45"/>
      <c r="M152" s="220"/>
      <c r="N152" s="22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141</v>
      </c>
      <c r="AU152" s="18" t="s">
        <v>81</v>
      </c>
    </row>
    <row r="153" spans="1:51" s="13" customFormat="1" ht="12">
      <c r="A153" s="13"/>
      <c r="B153" s="224"/>
      <c r="C153" s="225"/>
      <c r="D153" s="217" t="s">
        <v>145</v>
      </c>
      <c r="E153" s="226" t="s">
        <v>18</v>
      </c>
      <c r="F153" s="227" t="s">
        <v>216</v>
      </c>
      <c r="G153" s="225"/>
      <c r="H153" s="226" t="s">
        <v>18</v>
      </c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145</v>
      </c>
      <c r="AU153" s="233" t="s">
        <v>81</v>
      </c>
      <c r="AV153" s="13" t="s">
        <v>79</v>
      </c>
      <c r="AW153" s="13" t="s">
        <v>32</v>
      </c>
      <c r="AX153" s="13" t="s">
        <v>71</v>
      </c>
      <c r="AY153" s="233" t="s">
        <v>131</v>
      </c>
    </row>
    <row r="154" spans="1:51" s="14" customFormat="1" ht="12">
      <c r="A154" s="14"/>
      <c r="B154" s="234"/>
      <c r="C154" s="235"/>
      <c r="D154" s="217" t="s">
        <v>145</v>
      </c>
      <c r="E154" s="236" t="s">
        <v>18</v>
      </c>
      <c r="F154" s="237" t="s">
        <v>217</v>
      </c>
      <c r="G154" s="235"/>
      <c r="H154" s="238">
        <v>8.4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145</v>
      </c>
      <c r="AU154" s="244" t="s">
        <v>81</v>
      </c>
      <c r="AV154" s="14" t="s">
        <v>81</v>
      </c>
      <c r="AW154" s="14" t="s">
        <v>32</v>
      </c>
      <c r="AX154" s="14" t="s">
        <v>71</v>
      </c>
      <c r="AY154" s="244" t="s">
        <v>131</v>
      </c>
    </row>
    <row r="155" spans="1:51" s="15" customFormat="1" ht="12">
      <c r="A155" s="15"/>
      <c r="B155" s="245"/>
      <c r="C155" s="246"/>
      <c r="D155" s="217" t="s">
        <v>145</v>
      </c>
      <c r="E155" s="247" t="s">
        <v>18</v>
      </c>
      <c r="F155" s="248" t="s">
        <v>148</v>
      </c>
      <c r="G155" s="246"/>
      <c r="H155" s="249">
        <v>8.4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5" t="s">
        <v>145</v>
      </c>
      <c r="AU155" s="255" t="s">
        <v>81</v>
      </c>
      <c r="AV155" s="15" t="s">
        <v>139</v>
      </c>
      <c r="AW155" s="15" t="s">
        <v>32</v>
      </c>
      <c r="AX155" s="15" t="s">
        <v>79</v>
      </c>
      <c r="AY155" s="255" t="s">
        <v>131</v>
      </c>
    </row>
    <row r="156" spans="1:51" s="14" customFormat="1" ht="12">
      <c r="A156" s="14"/>
      <c r="B156" s="234"/>
      <c r="C156" s="235"/>
      <c r="D156" s="217" t="s">
        <v>145</v>
      </c>
      <c r="E156" s="235"/>
      <c r="F156" s="237" t="s">
        <v>218</v>
      </c>
      <c r="G156" s="235"/>
      <c r="H156" s="238">
        <v>8.82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145</v>
      </c>
      <c r="AU156" s="244" t="s">
        <v>81</v>
      </c>
      <c r="AV156" s="14" t="s">
        <v>81</v>
      </c>
      <c r="AW156" s="14" t="s">
        <v>4</v>
      </c>
      <c r="AX156" s="14" t="s">
        <v>79</v>
      </c>
      <c r="AY156" s="244" t="s">
        <v>131</v>
      </c>
    </row>
    <row r="157" spans="1:65" s="2" customFormat="1" ht="33" customHeight="1">
      <c r="A157" s="39"/>
      <c r="B157" s="40"/>
      <c r="C157" s="205" t="s">
        <v>219</v>
      </c>
      <c r="D157" s="205" t="s">
        <v>134</v>
      </c>
      <c r="E157" s="206" t="s">
        <v>220</v>
      </c>
      <c r="F157" s="207" t="s">
        <v>221</v>
      </c>
      <c r="G157" s="208" t="s">
        <v>222</v>
      </c>
      <c r="H157" s="209">
        <v>1.3</v>
      </c>
      <c r="I157" s="210"/>
      <c r="J157" s="209">
        <f>ROUND(I157*H157,2)</f>
        <v>0</v>
      </c>
      <c r="K157" s="207" t="s">
        <v>138</v>
      </c>
      <c r="L157" s="45"/>
      <c r="M157" s="211" t="s">
        <v>18</v>
      </c>
      <c r="N157" s="212" t="s">
        <v>42</v>
      </c>
      <c r="O157" s="85"/>
      <c r="P157" s="213">
        <f>O157*H157</f>
        <v>0</v>
      </c>
      <c r="Q157" s="213">
        <v>2.50187</v>
      </c>
      <c r="R157" s="213">
        <f>Q157*H157</f>
        <v>3.252431</v>
      </c>
      <c r="S157" s="213">
        <v>0</v>
      </c>
      <c r="T157" s="21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5" t="s">
        <v>139</v>
      </c>
      <c r="AT157" s="215" t="s">
        <v>134</v>
      </c>
      <c r="AU157" s="215" t="s">
        <v>81</v>
      </c>
      <c r="AY157" s="18" t="s">
        <v>131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79</v>
      </c>
      <c r="BK157" s="216">
        <f>ROUND(I157*H157,2)</f>
        <v>0</v>
      </c>
      <c r="BL157" s="18" t="s">
        <v>139</v>
      </c>
      <c r="BM157" s="215" t="s">
        <v>223</v>
      </c>
    </row>
    <row r="158" spans="1:47" s="2" customFormat="1" ht="12">
      <c r="A158" s="39"/>
      <c r="B158" s="40"/>
      <c r="C158" s="41"/>
      <c r="D158" s="217" t="s">
        <v>141</v>
      </c>
      <c r="E158" s="41"/>
      <c r="F158" s="218" t="s">
        <v>224</v>
      </c>
      <c r="G158" s="41"/>
      <c r="H158" s="41"/>
      <c r="I158" s="219"/>
      <c r="J158" s="41"/>
      <c r="K158" s="41"/>
      <c r="L158" s="45"/>
      <c r="M158" s="220"/>
      <c r="N158" s="22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141</v>
      </c>
      <c r="AU158" s="18" t="s">
        <v>81</v>
      </c>
    </row>
    <row r="159" spans="1:47" s="2" customFormat="1" ht="12">
      <c r="A159" s="39"/>
      <c r="B159" s="40"/>
      <c r="C159" s="41"/>
      <c r="D159" s="222" t="s">
        <v>143</v>
      </c>
      <c r="E159" s="41"/>
      <c r="F159" s="223" t="s">
        <v>225</v>
      </c>
      <c r="G159" s="41"/>
      <c r="H159" s="41"/>
      <c r="I159" s="219"/>
      <c r="J159" s="41"/>
      <c r="K159" s="41"/>
      <c r="L159" s="45"/>
      <c r="M159" s="220"/>
      <c r="N159" s="22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81</v>
      </c>
    </row>
    <row r="160" spans="1:51" s="13" customFormat="1" ht="12">
      <c r="A160" s="13"/>
      <c r="B160" s="224"/>
      <c r="C160" s="225"/>
      <c r="D160" s="217" t="s">
        <v>145</v>
      </c>
      <c r="E160" s="226" t="s">
        <v>18</v>
      </c>
      <c r="F160" s="227" t="s">
        <v>226</v>
      </c>
      <c r="G160" s="225"/>
      <c r="H160" s="226" t="s">
        <v>18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145</v>
      </c>
      <c r="AU160" s="233" t="s">
        <v>81</v>
      </c>
      <c r="AV160" s="13" t="s">
        <v>79</v>
      </c>
      <c r="AW160" s="13" t="s">
        <v>32</v>
      </c>
      <c r="AX160" s="13" t="s">
        <v>71</v>
      </c>
      <c r="AY160" s="233" t="s">
        <v>131</v>
      </c>
    </row>
    <row r="161" spans="1:51" s="14" customFormat="1" ht="12">
      <c r="A161" s="14"/>
      <c r="B161" s="234"/>
      <c r="C161" s="235"/>
      <c r="D161" s="217" t="s">
        <v>145</v>
      </c>
      <c r="E161" s="236" t="s">
        <v>18</v>
      </c>
      <c r="F161" s="237" t="s">
        <v>227</v>
      </c>
      <c r="G161" s="235"/>
      <c r="H161" s="238">
        <v>1.26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145</v>
      </c>
      <c r="AU161" s="244" t="s">
        <v>81</v>
      </c>
      <c r="AV161" s="14" t="s">
        <v>81</v>
      </c>
      <c r="AW161" s="14" t="s">
        <v>32</v>
      </c>
      <c r="AX161" s="14" t="s">
        <v>71</v>
      </c>
      <c r="AY161" s="244" t="s">
        <v>131</v>
      </c>
    </row>
    <row r="162" spans="1:51" s="14" customFormat="1" ht="12">
      <c r="A162" s="14"/>
      <c r="B162" s="234"/>
      <c r="C162" s="235"/>
      <c r="D162" s="217" t="s">
        <v>145</v>
      </c>
      <c r="E162" s="236" t="s">
        <v>18</v>
      </c>
      <c r="F162" s="237" t="s">
        <v>228</v>
      </c>
      <c r="G162" s="235"/>
      <c r="H162" s="238">
        <v>0.04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145</v>
      </c>
      <c r="AU162" s="244" t="s">
        <v>81</v>
      </c>
      <c r="AV162" s="14" t="s">
        <v>81</v>
      </c>
      <c r="AW162" s="14" t="s">
        <v>32</v>
      </c>
      <c r="AX162" s="14" t="s">
        <v>71</v>
      </c>
      <c r="AY162" s="244" t="s">
        <v>131</v>
      </c>
    </row>
    <row r="163" spans="1:51" s="15" customFormat="1" ht="12">
      <c r="A163" s="15"/>
      <c r="B163" s="245"/>
      <c r="C163" s="246"/>
      <c r="D163" s="217" t="s">
        <v>145</v>
      </c>
      <c r="E163" s="247" t="s">
        <v>18</v>
      </c>
      <c r="F163" s="248" t="s">
        <v>148</v>
      </c>
      <c r="G163" s="246"/>
      <c r="H163" s="249">
        <v>1.3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145</v>
      </c>
      <c r="AU163" s="255" t="s">
        <v>81</v>
      </c>
      <c r="AV163" s="15" t="s">
        <v>139</v>
      </c>
      <c r="AW163" s="15" t="s">
        <v>32</v>
      </c>
      <c r="AX163" s="15" t="s">
        <v>79</v>
      </c>
      <c r="AY163" s="255" t="s">
        <v>131</v>
      </c>
    </row>
    <row r="164" spans="1:65" s="2" customFormat="1" ht="24.15" customHeight="1">
      <c r="A164" s="39"/>
      <c r="B164" s="40"/>
      <c r="C164" s="205" t="s">
        <v>229</v>
      </c>
      <c r="D164" s="205" t="s">
        <v>134</v>
      </c>
      <c r="E164" s="206" t="s">
        <v>230</v>
      </c>
      <c r="F164" s="207" t="s">
        <v>231</v>
      </c>
      <c r="G164" s="208" t="s">
        <v>222</v>
      </c>
      <c r="H164" s="209">
        <v>1.3</v>
      </c>
      <c r="I164" s="210"/>
      <c r="J164" s="209">
        <f>ROUND(I164*H164,2)</f>
        <v>0</v>
      </c>
      <c r="K164" s="207" t="s">
        <v>138</v>
      </c>
      <c r="L164" s="45"/>
      <c r="M164" s="211" t="s">
        <v>18</v>
      </c>
      <c r="N164" s="212" t="s">
        <v>42</v>
      </c>
      <c r="O164" s="85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5" t="s">
        <v>139</v>
      </c>
      <c r="AT164" s="215" t="s">
        <v>134</v>
      </c>
      <c r="AU164" s="215" t="s">
        <v>81</v>
      </c>
      <c r="AY164" s="18" t="s">
        <v>131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79</v>
      </c>
      <c r="BK164" s="216">
        <f>ROUND(I164*H164,2)</f>
        <v>0</v>
      </c>
      <c r="BL164" s="18" t="s">
        <v>139</v>
      </c>
      <c r="BM164" s="215" t="s">
        <v>232</v>
      </c>
    </row>
    <row r="165" spans="1:47" s="2" customFormat="1" ht="12">
      <c r="A165" s="39"/>
      <c r="B165" s="40"/>
      <c r="C165" s="41"/>
      <c r="D165" s="217" t="s">
        <v>141</v>
      </c>
      <c r="E165" s="41"/>
      <c r="F165" s="218" t="s">
        <v>233</v>
      </c>
      <c r="G165" s="41"/>
      <c r="H165" s="41"/>
      <c r="I165" s="219"/>
      <c r="J165" s="41"/>
      <c r="K165" s="41"/>
      <c r="L165" s="45"/>
      <c r="M165" s="220"/>
      <c r="N165" s="22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141</v>
      </c>
      <c r="AU165" s="18" t="s">
        <v>81</v>
      </c>
    </row>
    <row r="166" spans="1:47" s="2" customFormat="1" ht="12">
      <c r="A166" s="39"/>
      <c r="B166" s="40"/>
      <c r="C166" s="41"/>
      <c r="D166" s="222" t="s">
        <v>143</v>
      </c>
      <c r="E166" s="41"/>
      <c r="F166" s="223" t="s">
        <v>234</v>
      </c>
      <c r="G166" s="41"/>
      <c r="H166" s="41"/>
      <c r="I166" s="219"/>
      <c r="J166" s="41"/>
      <c r="K166" s="41"/>
      <c r="L166" s="45"/>
      <c r="M166" s="220"/>
      <c r="N166" s="22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65" s="2" customFormat="1" ht="24.15" customHeight="1">
      <c r="A167" s="39"/>
      <c r="B167" s="40"/>
      <c r="C167" s="205" t="s">
        <v>235</v>
      </c>
      <c r="D167" s="205" t="s">
        <v>134</v>
      </c>
      <c r="E167" s="206" t="s">
        <v>236</v>
      </c>
      <c r="F167" s="207" t="s">
        <v>237</v>
      </c>
      <c r="G167" s="208" t="s">
        <v>222</v>
      </c>
      <c r="H167" s="209">
        <v>1.3</v>
      </c>
      <c r="I167" s="210"/>
      <c r="J167" s="209">
        <f>ROUND(I167*H167,2)</f>
        <v>0</v>
      </c>
      <c r="K167" s="207" t="s">
        <v>138</v>
      </c>
      <c r="L167" s="45"/>
      <c r="M167" s="211" t="s">
        <v>18</v>
      </c>
      <c r="N167" s="212" t="s">
        <v>42</v>
      </c>
      <c r="O167" s="85"/>
      <c r="P167" s="213">
        <f>O167*H167</f>
        <v>0</v>
      </c>
      <c r="Q167" s="213">
        <v>0.00303</v>
      </c>
      <c r="R167" s="213">
        <f>Q167*H167</f>
        <v>0.003939000000000001</v>
      </c>
      <c r="S167" s="213">
        <v>0</v>
      </c>
      <c r="T167" s="21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5" t="s">
        <v>139</v>
      </c>
      <c r="AT167" s="215" t="s">
        <v>134</v>
      </c>
      <c r="AU167" s="215" t="s">
        <v>81</v>
      </c>
      <c r="AY167" s="18" t="s">
        <v>131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79</v>
      </c>
      <c r="BK167" s="216">
        <f>ROUND(I167*H167,2)</f>
        <v>0</v>
      </c>
      <c r="BL167" s="18" t="s">
        <v>139</v>
      </c>
      <c r="BM167" s="215" t="s">
        <v>238</v>
      </c>
    </row>
    <row r="168" spans="1:47" s="2" customFormat="1" ht="12">
      <c r="A168" s="39"/>
      <c r="B168" s="40"/>
      <c r="C168" s="41"/>
      <c r="D168" s="217" t="s">
        <v>141</v>
      </c>
      <c r="E168" s="41"/>
      <c r="F168" s="218" t="s">
        <v>239</v>
      </c>
      <c r="G168" s="41"/>
      <c r="H168" s="41"/>
      <c r="I168" s="219"/>
      <c r="J168" s="41"/>
      <c r="K168" s="41"/>
      <c r="L168" s="45"/>
      <c r="M168" s="220"/>
      <c r="N168" s="22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141</v>
      </c>
      <c r="AU168" s="18" t="s">
        <v>81</v>
      </c>
    </row>
    <row r="169" spans="1:47" s="2" customFormat="1" ht="12">
      <c r="A169" s="39"/>
      <c r="B169" s="40"/>
      <c r="C169" s="41"/>
      <c r="D169" s="222" t="s">
        <v>143</v>
      </c>
      <c r="E169" s="41"/>
      <c r="F169" s="223" t="s">
        <v>240</v>
      </c>
      <c r="G169" s="41"/>
      <c r="H169" s="41"/>
      <c r="I169" s="219"/>
      <c r="J169" s="41"/>
      <c r="K169" s="41"/>
      <c r="L169" s="45"/>
      <c r="M169" s="220"/>
      <c r="N169" s="22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143</v>
      </c>
      <c r="AU169" s="18" t="s">
        <v>81</v>
      </c>
    </row>
    <row r="170" spans="1:63" s="12" customFormat="1" ht="22.8" customHeight="1">
      <c r="A170" s="12"/>
      <c r="B170" s="189"/>
      <c r="C170" s="190"/>
      <c r="D170" s="191" t="s">
        <v>70</v>
      </c>
      <c r="E170" s="203" t="s">
        <v>203</v>
      </c>
      <c r="F170" s="203" t="s">
        <v>241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SUM(P171:P186)</f>
        <v>0</v>
      </c>
      <c r="Q170" s="197"/>
      <c r="R170" s="198">
        <f>SUM(R171:R186)</f>
        <v>0</v>
      </c>
      <c r="S170" s="197"/>
      <c r="T170" s="199">
        <f>SUM(T171:T186)</f>
        <v>4.5907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79</v>
      </c>
      <c r="AT170" s="201" t="s">
        <v>70</v>
      </c>
      <c r="AU170" s="201" t="s">
        <v>79</v>
      </c>
      <c r="AY170" s="200" t="s">
        <v>131</v>
      </c>
      <c r="BK170" s="202">
        <f>SUM(BK171:BK186)</f>
        <v>0</v>
      </c>
    </row>
    <row r="171" spans="1:65" s="2" customFormat="1" ht="37.8" customHeight="1">
      <c r="A171" s="39"/>
      <c r="B171" s="40"/>
      <c r="C171" s="205" t="s">
        <v>242</v>
      </c>
      <c r="D171" s="205" t="s">
        <v>134</v>
      </c>
      <c r="E171" s="206" t="s">
        <v>243</v>
      </c>
      <c r="F171" s="207" t="s">
        <v>244</v>
      </c>
      <c r="G171" s="208" t="s">
        <v>222</v>
      </c>
      <c r="H171" s="209">
        <v>1.36</v>
      </c>
      <c r="I171" s="210"/>
      <c r="J171" s="209">
        <f>ROUND(I171*H171,2)</f>
        <v>0</v>
      </c>
      <c r="K171" s="207" t="s">
        <v>138</v>
      </c>
      <c r="L171" s="45"/>
      <c r="M171" s="211" t="s">
        <v>18</v>
      </c>
      <c r="N171" s="212" t="s">
        <v>42</v>
      </c>
      <c r="O171" s="85"/>
      <c r="P171" s="213">
        <f>O171*H171</f>
        <v>0</v>
      </c>
      <c r="Q171" s="213">
        <v>0</v>
      </c>
      <c r="R171" s="213">
        <f>Q171*H171</f>
        <v>0</v>
      </c>
      <c r="S171" s="213">
        <v>2.2</v>
      </c>
      <c r="T171" s="214">
        <f>S171*H171</f>
        <v>2.9920000000000004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5" t="s">
        <v>139</v>
      </c>
      <c r="AT171" s="215" t="s">
        <v>134</v>
      </c>
      <c r="AU171" s="215" t="s">
        <v>81</v>
      </c>
      <c r="AY171" s="18" t="s">
        <v>131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79</v>
      </c>
      <c r="BK171" s="216">
        <f>ROUND(I171*H171,2)</f>
        <v>0</v>
      </c>
      <c r="BL171" s="18" t="s">
        <v>139</v>
      </c>
      <c r="BM171" s="215" t="s">
        <v>245</v>
      </c>
    </row>
    <row r="172" spans="1:47" s="2" customFormat="1" ht="12">
      <c r="A172" s="39"/>
      <c r="B172" s="40"/>
      <c r="C172" s="41"/>
      <c r="D172" s="217" t="s">
        <v>141</v>
      </c>
      <c r="E172" s="41"/>
      <c r="F172" s="218" t="s">
        <v>246</v>
      </c>
      <c r="G172" s="41"/>
      <c r="H172" s="41"/>
      <c r="I172" s="219"/>
      <c r="J172" s="41"/>
      <c r="K172" s="41"/>
      <c r="L172" s="45"/>
      <c r="M172" s="220"/>
      <c r="N172" s="22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141</v>
      </c>
      <c r="AU172" s="18" t="s">
        <v>81</v>
      </c>
    </row>
    <row r="173" spans="1:47" s="2" customFormat="1" ht="12">
      <c r="A173" s="39"/>
      <c r="B173" s="40"/>
      <c r="C173" s="41"/>
      <c r="D173" s="222" t="s">
        <v>143</v>
      </c>
      <c r="E173" s="41"/>
      <c r="F173" s="223" t="s">
        <v>247</v>
      </c>
      <c r="G173" s="41"/>
      <c r="H173" s="41"/>
      <c r="I173" s="219"/>
      <c r="J173" s="41"/>
      <c r="K173" s="41"/>
      <c r="L173" s="45"/>
      <c r="M173" s="220"/>
      <c r="N173" s="22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81</v>
      </c>
    </row>
    <row r="174" spans="1:51" s="13" customFormat="1" ht="12">
      <c r="A174" s="13"/>
      <c r="B174" s="224"/>
      <c r="C174" s="225"/>
      <c r="D174" s="217" t="s">
        <v>145</v>
      </c>
      <c r="E174" s="226" t="s">
        <v>18</v>
      </c>
      <c r="F174" s="227" t="s">
        <v>248</v>
      </c>
      <c r="G174" s="225"/>
      <c r="H174" s="226" t="s">
        <v>18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145</v>
      </c>
      <c r="AU174" s="233" t="s">
        <v>81</v>
      </c>
      <c r="AV174" s="13" t="s">
        <v>79</v>
      </c>
      <c r="AW174" s="13" t="s">
        <v>32</v>
      </c>
      <c r="AX174" s="13" t="s">
        <v>71</v>
      </c>
      <c r="AY174" s="233" t="s">
        <v>131</v>
      </c>
    </row>
    <row r="175" spans="1:51" s="14" customFormat="1" ht="12">
      <c r="A175" s="14"/>
      <c r="B175" s="234"/>
      <c r="C175" s="235"/>
      <c r="D175" s="217" t="s">
        <v>145</v>
      </c>
      <c r="E175" s="236" t="s">
        <v>18</v>
      </c>
      <c r="F175" s="237" t="s">
        <v>249</v>
      </c>
      <c r="G175" s="235"/>
      <c r="H175" s="238">
        <v>1.36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145</v>
      </c>
      <c r="AU175" s="244" t="s">
        <v>81</v>
      </c>
      <c r="AV175" s="14" t="s">
        <v>81</v>
      </c>
      <c r="AW175" s="14" t="s">
        <v>32</v>
      </c>
      <c r="AX175" s="14" t="s">
        <v>71</v>
      </c>
      <c r="AY175" s="244" t="s">
        <v>131</v>
      </c>
    </row>
    <row r="176" spans="1:51" s="15" customFormat="1" ht="12">
      <c r="A176" s="15"/>
      <c r="B176" s="245"/>
      <c r="C176" s="246"/>
      <c r="D176" s="217" t="s">
        <v>145</v>
      </c>
      <c r="E176" s="247" t="s">
        <v>18</v>
      </c>
      <c r="F176" s="248" t="s">
        <v>148</v>
      </c>
      <c r="G176" s="246"/>
      <c r="H176" s="249">
        <v>1.36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145</v>
      </c>
      <c r="AU176" s="255" t="s">
        <v>81</v>
      </c>
      <c r="AV176" s="15" t="s">
        <v>139</v>
      </c>
      <c r="AW176" s="15" t="s">
        <v>32</v>
      </c>
      <c r="AX176" s="15" t="s">
        <v>79</v>
      </c>
      <c r="AY176" s="255" t="s">
        <v>131</v>
      </c>
    </row>
    <row r="177" spans="1:65" s="2" customFormat="1" ht="33" customHeight="1">
      <c r="A177" s="39"/>
      <c r="B177" s="40"/>
      <c r="C177" s="205" t="s">
        <v>8</v>
      </c>
      <c r="D177" s="205" t="s">
        <v>134</v>
      </c>
      <c r="E177" s="206" t="s">
        <v>250</v>
      </c>
      <c r="F177" s="207" t="s">
        <v>251</v>
      </c>
      <c r="G177" s="208" t="s">
        <v>222</v>
      </c>
      <c r="H177" s="209">
        <v>1.36</v>
      </c>
      <c r="I177" s="210"/>
      <c r="J177" s="209">
        <f>ROUND(I177*H177,2)</f>
        <v>0</v>
      </c>
      <c r="K177" s="207" t="s">
        <v>138</v>
      </c>
      <c r="L177" s="45"/>
      <c r="M177" s="211" t="s">
        <v>18</v>
      </c>
      <c r="N177" s="212" t="s">
        <v>42</v>
      </c>
      <c r="O177" s="85"/>
      <c r="P177" s="213">
        <f>O177*H177</f>
        <v>0</v>
      </c>
      <c r="Q177" s="213">
        <v>0</v>
      </c>
      <c r="R177" s="213">
        <f>Q177*H177</f>
        <v>0</v>
      </c>
      <c r="S177" s="213">
        <v>0.02</v>
      </c>
      <c r="T177" s="214">
        <f>S177*H177</f>
        <v>0.027200000000000002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5" t="s">
        <v>139</v>
      </c>
      <c r="AT177" s="215" t="s">
        <v>134</v>
      </c>
      <c r="AU177" s="215" t="s">
        <v>81</v>
      </c>
      <c r="AY177" s="18" t="s">
        <v>131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79</v>
      </c>
      <c r="BK177" s="216">
        <f>ROUND(I177*H177,2)</f>
        <v>0</v>
      </c>
      <c r="BL177" s="18" t="s">
        <v>139</v>
      </c>
      <c r="BM177" s="215" t="s">
        <v>252</v>
      </c>
    </row>
    <row r="178" spans="1:47" s="2" customFormat="1" ht="12">
      <c r="A178" s="39"/>
      <c r="B178" s="40"/>
      <c r="C178" s="41"/>
      <c r="D178" s="217" t="s">
        <v>141</v>
      </c>
      <c r="E178" s="41"/>
      <c r="F178" s="218" t="s">
        <v>253</v>
      </c>
      <c r="G178" s="41"/>
      <c r="H178" s="41"/>
      <c r="I178" s="219"/>
      <c r="J178" s="41"/>
      <c r="K178" s="41"/>
      <c r="L178" s="45"/>
      <c r="M178" s="220"/>
      <c r="N178" s="22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141</v>
      </c>
      <c r="AU178" s="18" t="s">
        <v>81</v>
      </c>
    </row>
    <row r="179" spans="1:47" s="2" customFormat="1" ht="12">
      <c r="A179" s="39"/>
      <c r="B179" s="40"/>
      <c r="C179" s="41"/>
      <c r="D179" s="222" t="s">
        <v>143</v>
      </c>
      <c r="E179" s="41"/>
      <c r="F179" s="223" t="s">
        <v>254</v>
      </c>
      <c r="G179" s="41"/>
      <c r="H179" s="41"/>
      <c r="I179" s="219"/>
      <c r="J179" s="41"/>
      <c r="K179" s="41"/>
      <c r="L179" s="45"/>
      <c r="M179" s="220"/>
      <c r="N179" s="22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81</v>
      </c>
    </row>
    <row r="180" spans="1:65" s="2" customFormat="1" ht="24.15" customHeight="1">
      <c r="A180" s="39"/>
      <c r="B180" s="40"/>
      <c r="C180" s="205" t="s">
        <v>255</v>
      </c>
      <c r="D180" s="205" t="s">
        <v>134</v>
      </c>
      <c r="E180" s="206" t="s">
        <v>256</v>
      </c>
      <c r="F180" s="207" t="s">
        <v>257</v>
      </c>
      <c r="G180" s="208" t="s">
        <v>137</v>
      </c>
      <c r="H180" s="209">
        <v>44.9</v>
      </c>
      <c r="I180" s="210"/>
      <c r="J180" s="209">
        <f>ROUND(I180*H180,2)</f>
        <v>0</v>
      </c>
      <c r="K180" s="207" t="s">
        <v>138</v>
      </c>
      <c r="L180" s="45"/>
      <c r="M180" s="211" t="s">
        <v>18</v>
      </c>
      <c r="N180" s="212" t="s">
        <v>42</v>
      </c>
      <c r="O180" s="85"/>
      <c r="P180" s="213">
        <f>O180*H180</f>
        <v>0</v>
      </c>
      <c r="Q180" s="213">
        <v>0</v>
      </c>
      <c r="R180" s="213">
        <f>Q180*H180</f>
        <v>0</v>
      </c>
      <c r="S180" s="213">
        <v>0.035</v>
      </c>
      <c r="T180" s="214">
        <f>S180*H180</f>
        <v>1.5715000000000001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139</v>
      </c>
      <c r="AT180" s="215" t="s">
        <v>134</v>
      </c>
      <c r="AU180" s="215" t="s">
        <v>81</v>
      </c>
      <c r="AY180" s="18" t="s">
        <v>131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79</v>
      </c>
      <c r="BK180" s="216">
        <f>ROUND(I180*H180,2)</f>
        <v>0</v>
      </c>
      <c r="BL180" s="18" t="s">
        <v>139</v>
      </c>
      <c r="BM180" s="215" t="s">
        <v>258</v>
      </c>
    </row>
    <row r="181" spans="1:47" s="2" customFormat="1" ht="12">
      <c r="A181" s="39"/>
      <c r="B181" s="40"/>
      <c r="C181" s="41"/>
      <c r="D181" s="217" t="s">
        <v>141</v>
      </c>
      <c r="E181" s="41"/>
      <c r="F181" s="218" t="s">
        <v>259</v>
      </c>
      <c r="G181" s="41"/>
      <c r="H181" s="41"/>
      <c r="I181" s="219"/>
      <c r="J181" s="41"/>
      <c r="K181" s="41"/>
      <c r="L181" s="45"/>
      <c r="M181" s="220"/>
      <c r="N181" s="22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141</v>
      </c>
      <c r="AU181" s="18" t="s">
        <v>81</v>
      </c>
    </row>
    <row r="182" spans="1:47" s="2" customFormat="1" ht="12">
      <c r="A182" s="39"/>
      <c r="B182" s="40"/>
      <c r="C182" s="41"/>
      <c r="D182" s="222" t="s">
        <v>143</v>
      </c>
      <c r="E182" s="41"/>
      <c r="F182" s="223" t="s">
        <v>260</v>
      </c>
      <c r="G182" s="41"/>
      <c r="H182" s="41"/>
      <c r="I182" s="219"/>
      <c r="J182" s="41"/>
      <c r="K182" s="41"/>
      <c r="L182" s="45"/>
      <c r="M182" s="220"/>
      <c r="N182" s="22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81</v>
      </c>
    </row>
    <row r="183" spans="1:51" s="13" customFormat="1" ht="12">
      <c r="A183" s="13"/>
      <c r="B183" s="224"/>
      <c r="C183" s="225"/>
      <c r="D183" s="217" t="s">
        <v>145</v>
      </c>
      <c r="E183" s="226" t="s">
        <v>18</v>
      </c>
      <c r="F183" s="227" t="s">
        <v>261</v>
      </c>
      <c r="G183" s="225"/>
      <c r="H183" s="226" t="s">
        <v>18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145</v>
      </c>
      <c r="AU183" s="233" t="s">
        <v>81</v>
      </c>
      <c r="AV183" s="13" t="s">
        <v>79</v>
      </c>
      <c r="AW183" s="13" t="s">
        <v>32</v>
      </c>
      <c r="AX183" s="13" t="s">
        <v>71</v>
      </c>
      <c r="AY183" s="233" t="s">
        <v>131</v>
      </c>
    </row>
    <row r="184" spans="1:51" s="14" customFormat="1" ht="12">
      <c r="A184" s="14"/>
      <c r="B184" s="234"/>
      <c r="C184" s="235"/>
      <c r="D184" s="217" t="s">
        <v>145</v>
      </c>
      <c r="E184" s="236" t="s">
        <v>18</v>
      </c>
      <c r="F184" s="237" t="s">
        <v>262</v>
      </c>
      <c r="G184" s="235"/>
      <c r="H184" s="238">
        <v>19.4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145</v>
      </c>
      <c r="AU184" s="244" t="s">
        <v>81</v>
      </c>
      <c r="AV184" s="14" t="s">
        <v>81</v>
      </c>
      <c r="AW184" s="14" t="s">
        <v>32</v>
      </c>
      <c r="AX184" s="14" t="s">
        <v>71</v>
      </c>
      <c r="AY184" s="244" t="s">
        <v>131</v>
      </c>
    </row>
    <row r="185" spans="1:51" s="14" customFormat="1" ht="12">
      <c r="A185" s="14"/>
      <c r="B185" s="234"/>
      <c r="C185" s="235"/>
      <c r="D185" s="217" t="s">
        <v>145</v>
      </c>
      <c r="E185" s="236" t="s">
        <v>18</v>
      </c>
      <c r="F185" s="237" t="s">
        <v>263</v>
      </c>
      <c r="G185" s="235"/>
      <c r="H185" s="238">
        <v>25.5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145</v>
      </c>
      <c r="AU185" s="244" t="s">
        <v>81</v>
      </c>
      <c r="AV185" s="14" t="s">
        <v>81</v>
      </c>
      <c r="AW185" s="14" t="s">
        <v>32</v>
      </c>
      <c r="AX185" s="14" t="s">
        <v>71</v>
      </c>
      <c r="AY185" s="244" t="s">
        <v>131</v>
      </c>
    </row>
    <row r="186" spans="1:51" s="15" customFormat="1" ht="12">
      <c r="A186" s="15"/>
      <c r="B186" s="245"/>
      <c r="C186" s="246"/>
      <c r="D186" s="217" t="s">
        <v>145</v>
      </c>
      <c r="E186" s="247" t="s">
        <v>18</v>
      </c>
      <c r="F186" s="248" t="s">
        <v>148</v>
      </c>
      <c r="G186" s="246"/>
      <c r="H186" s="249">
        <v>44.9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5" t="s">
        <v>145</v>
      </c>
      <c r="AU186" s="255" t="s">
        <v>81</v>
      </c>
      <c r="AV186" s="15" t="s">
        <v>139</v>
      </c>
      <c r="AW186" s="15" t="s">
        <v>32</v>
      </c>
      <c r="AX186" s="15" t="s">
        <v>79</v>
      </c>
      <c r="AY186" s="255" t="s">
        <v>131</v>
      </c>
    </row>
    <row r="187" spans="1:63" s="12" customFormat="1" ht="22.8" customHeight="1">
      <c r="A187" s="12"/>
      <c r="B187" s="189"/>
      <c r="C187" s="190"/>
      <c r="D187" s="191" t="s">
        <v>70</v>
      </c>
      <c r="E187" s="203" t="s">
        <v>264</v>
      </c>
      <c r="F187" s="203" t="s">
        <v>265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SUM(P188:P198)</f>
        <v>0</v>
      </c>
      <c r="Q187" s="197"/>
      <c r="R187" s="198">
        <f>SUM(R188:R198)</f>
        <v>0</v>
      </c>
      <c r="S187" s="197"/>
      <c r="T187" s="199">
        <f>SUM(T188:T198)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79</v>
      </c>
      <c r="AT187" s="201" t="s">
        <v>70</v>
      </c>
      <c r="AU187" s="201" t="s">
        <v>79</v>
      </c>
      <c r="AY187" s="200" t="s">
        <v>131</v>
      </c>
      <c r="BK187" s="202">
        <f>SUM(BK188:BK198)</f>
        <v>0</v>
      </c>
    </row>
    <row r="188" spans="1:65" s="2" customFormat="1" ht="24.15" customHeight="1">
      <c r="A188" s="39"/>
      <c r="B188" s="40"/>
      <c r="C188" s="205" t="s">
        <v>266</v>
      </c>
      <c r="D188" s="205" t="s">
        <v>134</v>
      </c>
      <c r="E188" s="206" t="s">
        <v>267</v>
      </c>
      <c r="F188" s="207" t="s">
        <v>268</v>
      </c>
      <c r="G188" s="208" t="s">
        <v>269</v>
      </c>
      <c r="H188" s="209">
        <v>6.61</v>
      </c>
      <c r="I188" s="210"/>
      <c r="J188" s="209">
        <f>ROUND(I188*H188,2)</f>
        <v>0</v>
      </c>
      <c r="K188" s="207" t="s">
        <v>138</v>
      </c>
      <c r="L188" s="45"/>
      <c r="M188" s="211" t="s">
        <v>18</v>
      </c>
      <c r="N188" s="212" t="s">
        <v>42</v>
      </c>
      <c r="O188" s="85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5" t="s">
        <v>139</v>
      </c>
      <c r="AT188" s="215" t="s">
        <v>134</v>
      </c>
      <c r="AU188" s="215" t="s">
        <v>81</v>
      </c>
      <c r="AY188" s="18" t="s">
        <v>131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79</v>
      </c>
      <c r="BK188" s="216">
        <f>ROUND(I188*H188,2)</f>
        <v>0</v>
      </c>
      <c r="BL188" s="18" t="s">
        <v>139</v>
      </c>
      <c r="BM188" s="215" t="s">
        <v>270</v>
      </c>
    </row>
    <row r="189" spans="1:47" s="2" customFormat="1" ht="12">
      <c r="A189" s="39"/>
      <c r="B189" s="40"/>
      <c r="C189" s="41"/>
      <c r="D189" s="217" t="s">
        <v>141</v>
      </c>
      <c r="E189" s="41"/>
      <c r="F189" s="218" t="s">
        <v>271</v>
      </c>
      <c r="G189" s="41"/>
      <c r="H189" s="41"/>
      <c r="I189" s="219"/>
      <c r="J189" s="41"/>
      <c r="K189" s="41"/>
      <c r="L189" s="45"/>
      <c r="M189" s="220"/>
      <c r="N189" s="22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141</v>
      </c>
      <c r="AU189" s="18" t="s">
        <v>81</v>
      </c>
    </row>
    <row r="190" spans="1:47" s="2" customFormat="1" ht="12">
      <c r="A190" s="39"/>
      <c r="B190" s="40"/>
      <c r="C190" s="41"/>
      <c r="D190" s="222" t="s">
        <v>143</v>
      </c>
      <c r="E190" s="41"/>
      <c r="F190" s="223" t="s">
        <v>272</v>
      </c>
      <c r="G190" s="41"/>
      <c r="H190" s="41"/>
      <c r="I190" s="219"/>
      <c r="J190" s="41"/>
      <c r="K190" s="41"/>
      <c r="L190" s="45"/>
      <c r="M190" s="220"/>
      <c r="N190" s="22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81</v>
      </c>
    </row>
    <row r="191" spans="1:65" s="2" customFormat="1" ht="24.15" customHeight="1">
      <c r="A191" s="39"/>
      <c r="B191" s="40"/>
      <c r="C191" s="205" t="s">
        <v>273</v>
      </c>
      <c r="D191" s="205" t="s">
        <v>134</v>
      </c>
      <c r="E191" s="206" t="s">
        <v>274</v>
      </c>
      <c r="F191" s="207" t="s">
        <v>275</v>
      </c>
      <c r="G191" s="208" t="s">
        <v>269</v>
      </c>
      <c r="H191" s="209">
        <v>59.49</v>
      </c>
      <c r="I191" s="210"/>
      <c r="J191" s="209">
        <f>ROUND(I191*H191,2)</f>
        <v>0</v>
      </c>
      <c r="K191" s="207" t="s">
        <v>138</v>
      </c>
      <c r="L191" s="45"/>
      <c r="M191" s="211" t="s">
        <v>18</v>
      </c>
      <c r="N191" s="212" t="s">
        <v>42</v>
      </c>
      <c r="O191" s="85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5" t="s">
        <v>139</v>
      </c>
      <c r="AT191" s="215" t="s">
        <v>134</v>
      </c>
      <c r="AU191" s="215" t="s">
        <v>81</v>
      </c>
      <c r="AY191" s="18" t="s">
        <v>131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79</v>
      </c>
      <c r="BK191" s="216">
        <f>ROUND(I191*H191,2)</f>
        <v>0</v>
      </c>
      <c r="BL191" s="18" t="s">
        <v>139</v>
      </c>
      <c r="BM191" s="215" t="s">
        <v>276</v>
      </c>
    </row>
    <row r="192" spans="1:47" s="2" customFormat="1" ht="12">
      <c r="A192" s="39"/>
      <c r="B192" s="40"/>
      <c r="C192" s="41"/>
      <c r="D192" s="217" t="s">
        <v>141</v>
      </c>
      <c r="E192" s="41"/>
      <c r="F192" s="218" t="s">
        <v>277</v>
      </c>
      <c r="G192" s="41"/>
      <c r="H192" s="41"/>
      <c r="I192" s="219"/>
      <c r="J192" s="41"/>
      <c r="K192" s="41"/>
      <c r="L192" s="45"/>
      <c r="M192" s="220"/>
      <c r="N192" s="22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141</v>
      </c>
      <c r="AU192" s="18" t="s">
        <v>81</v>
      </c>
    </row>
    <row r="193" spans="1:47" s="2" customFormat="1" ht="12">
      <c r="A193" s="39"/>
      <c r="B193" s="40"/>
      <c r="C193" s="41"/>
      <c r="D193" s="222" t="s">
        <v>143</v>
      </c>
      <c r="E193" s="41"/>
      <c r="F193" s="223" t="s">
        <v>278</v>
      </c>
      <c r="G193" s="41"/>
      <c r="H193" s="41"/>
      <c r="I193" s="219"/>
      <c r="J193" s="41"/>
      <c r="K193" s="41"/>
      <c r="L193" s="45"/>
      <c r="M193" s="220"/>
      <c r="N193" s="22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143</v>
      </c>
      <c r="AU193" s="18" t="s">
        <v>81</v>
      </c>
    </row>
    <row r="194" spans="1:51" s="14" customFormat="1" ht="12">
      <c r="A194" s="14"/>
      <c r="B194" s="234"/>
      <c r="C194" s="235"/>
      <c r="D194" s="217" t="s">
        <v>145</v>
      </c>
      <c r="E194" s="236" t="s">
        <v>18</v>
      </c>
      <c r="F194" s="237" t="s">
        <v>279</v>
      </c>
      <c r="G194" s="235"/>
      <c r="H194" s="238">
        <v>59.49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145</v>
      </c>
      <c r="AU194" s="244" t="s">
        <v>81</v>
      </c>
      <c r="AV194" s="14" t="s">
        <v>81</v>
      </c>
      <c r="AW194" s="14" t="s">
        <v>32</v>
      </c>
      <c r="AX194" s="14" t="s">
        <v>71</v>
      </c>
      <c r="AY194" s="244" t="s">
        <v>131</v>
      </c>
    </row>
    <row r="195" spans="1:51" s="15" customFormat="1" ht="12">
      <c r="A195" s="15"/>
      <c r="B195" s="245"/>
      <c r="C195" s="246"/>
      <c r="D195" s="217" t="s">
        <v>145</v>
      </c>
      <c r="E195" s="247" t="s">
        <v>18</v>
      </c>
      <c r="F195" s="248" t="s">
        <v>148</v>
      </c>
      <c r="G195" s="246"/>
      <c r="H195" s="249">
        <v>59.49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145</v>
      </c>
      <c r="AU195" s="255" t="s">
        <v>81</v>
      </c>
      <c r="AV195" s="15" t="s">
        <v>139</v>
      </c>
      <c r="AW195" s="15" t="s">
        <v>32</v>
      </c>
      <c r="AX195" s="15" t="s">
        <v>79</v>
      </c>
      <c r="AY195" s="255" t="s">
        <v>131</v>
      </c>
    </row>
    <row r="196" spans="1:65" s="2" customFormat="1" ht="49.05" customHeight="1">
      <c r="A196" s="39"/>
      <c r="B196" s="40"/>
      <c r="C196" s="205" t="s">
        <v>280</v>
      </c>
      <c r="D196" s="205" t="s">
        <v>134</v>
      </c>
      <c r="E196" s="206" t="s">
        <v>281</v>
      </c>
      <c r="F196" s="207" t="s">
        <v>282</v>
      </c>
      <c r="G196" s="208" t="s">
        <v>269</v>
      </c>
      <c r="H196" s="209">
        <v>6.61</v>
      </c>
      <c r="I196" s="210"/>
      <c r="J196" s="209">
        <f>ROUND(I196*H196,2)</f>
        <v>0</v>
      </c>
      <c r="K196" s="207" t="s">
        <v>138</v>
      </c>
      <c r="L196" s="45"/>
      <c r="M196" s="211" t="s">
        <v>18</v>
      </c>
      <c r="N196" s="212" t="s">
        <v>42</v>
      </c>
      <c r="O196" s="85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5" t="s">
        <v>139</v>
      </c>
      <c r="AT196" s="215" t="s">
        <v>134</v>
      </c>
      <c r="AU196" s="215" t="s">
        <v>81</v>
      </c>
      <c r="AY196" s="18" t="s">
        <v>131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79</v>
      </c>
      <c r="BK196" s="216">
        <f>ROUND(I196*H196,2)</f>
        <v>0</v>
      </c>
      <c r="BL196" s="18" t="s">
        <v>139</v>
      </c>
      <c r="BM196" s="215" t="s">
        <v>283</v>
      </c>
    </row>
    <row r="197" spans="1:47" s="2" customFormat="1" ht="12">
      <c r="A197" s="39"/>
      <c r="B197" s="40"/>
      <c r="C197" s="41"/>
      <c r="D197" s="217" t="s">
        <v>141</v>
      </c>
      <c r="E197" s="41"/>
      <c r="F197" s="218" t="s">
        <v>284</v>
      </c>
      <c r="G197" s="41"/>
      <c r="H197" s="41"/>
      <c r="I197" s="219"/>
      <c r="J197" s="41"/>
      <c r="K197" s="41"/>
      <c r="L197" s="45"/>
      <c r="M197" s="220"/>
      <c r="N197" s="22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141</v>
      </c>
      <c r="AU197" s="18" t="s">
        <v>81</v>
      </c>
    </row>
    <row r="198" spans="1:47" s="2" customFormat="1" ht="12">
      <c r="A198" s="39"/>
      <c r="B198" s="40"/>
      <c r="C198" s="41"/>
      <c r="D198" s="222" t="s">
        <v>143</v>
      </c>
      <c r="E198" s="41"/>
      <c r="F198" s="223" t="s">
        <v>285</v>
      </c>
      <c r="G198" s="41"/>
      <c r="H198" s="41"/>
      <c r="I198" s="219"/>
      <c r="J198" s="41"/>
      <c r="K198" s="41"/>
      <c r="L198" s="45"/>
      <c r="M198" s="220"/>
      <c r="N198" s="22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143</v>
      </c>
      <c r="AU198" s="18" t="s">
        <v>81</v>
      </c>
    </row>
    <row r="199" spans="1:63" s="12" customFormat="1" ht="22.8" customHeight="1">
      <c r="A199" s="12"/>
      <c r="B199" s="189"/>
      <c r="C199" s="190"/>
      <c r="D199" s="191" t="s">
        <v>70</v>
      </c>
      <c r="E199" s="203" t="s">
        <v>286</v>
      </c>
      <c r="F199" s="203" t="s">
        <v>287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SUM(P200:P202)</f>
        <v>0</v>
      </c>
      <c r="Q199" s="197"/>
      <c r="R199" s="198">
        <f>SUM(R200:R202)</f>
        <v>0</v>
      </c>
      <c r="S199" s="197"/>
      <c r="T199" s="199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79</v>
      </c>
      <c r="AT199" s="201" t="s">
        <v>70</v>
      </c>
      <c r="AU199" s="201" t="s">
        <v>79</v>
      </c>
      <c r="AY199" s="200" t="s">
        <v>131</v>
      </c>
      <c r="BK199" s="202">
        <f>SUM(BK200:BK202)</f>
        <v>0</v>
      </c>
    </row>
    <row r="200" spans="1:65" s="2" customFormat="1" ht="16.5" customHeight="1">
      <c r="A200" s="39"/>
      <c r="B200" s="40"/>
      <c r="C200" s="205" t="s">
        <v>288</v>
      </c>
      <c r="D200" s="205" t="s">
        <v>134</v>
      </c>
      <c r="E200" s="206" t="s">
        <v>289</v>
      </c>
      <c r="F200" s="207" t="s">
        <v>290</v>
      </c>
      <c r="G200" s="208" t="s">
        <v>269</v>
      </c>
      <c r="H200" s="209">
        <v>5.16</v>
      </c>
      <c r="I200" s="210"/>
      <c r="J200" s="209">
        <f>ROUND(I200*H200,2)</f>
        <v>0</v>
      </c>
      <c r="K200" s="207" t="s">
        <v>138</v>
      </c>
      <c r="L200" s="45"/>
      <c r="M200" s="211" t="s">
        <v>18</v>
      </c>
      <c r="N200" s="212" t="s">
        <v>42</v>
      </c>
      <c r="O200" s="85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5" t="s">
        <v>139</v>
      </c>
      <c r="AT200" s="215" t="s">
        <v>134</v>
      </c>
      <c r="AU200" s="215" t="s">
        <v>81</v>
      </c>
      <c r="AY200" s="18" t="s">
        <v>131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79</v>
      </c>
      <c r="BK200" s="216">
        <f>ROUND(I200*H200,2)</f>
        <v>0</v>
      </c>
      <c r="BL200" s="18" t="s">
        <v>139</v>
      </c>
      <c r="BM200" s="215" t="s">
        <v>291</v>
      </c>
    </row>
    <row r="201" spans="1:47" s="2" customFormat="1" ht="12">
      <c r="A201" s="39"/>
      <c r="B201" s="40"/>
      <c r="C201" s="41"/>
      <c r="D201" s="217" t="s">
        <v>141</v>
      </c>
      <c r="E201" s="41"/>
      <c r="F201" s="218" t="s">
        <v>292</v>
      </c>
      <c r="G201" s="41"/>
      <c r="H201" s="41"/>
      <c r="I201" s="219"/>
      <c r="J201" s="41"/>
      <c r="K201" s="41"/>
      <c r="L201" s="45"/>
      <c r="M201" s="220"/>
      <c r="N201" s="22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141</v>
      </c>
      <c r="AU201" s="18" t="s">
        <v>81</v>
      </c>
    </row>
    <row r="202" spans="1:47" s="2" customFormat="1" ht="12">
      <c r="A202" s="39"/>
      <c r="B202" s="40"/>
      <c r="C202" s="41"/>
      <c r="D202" s="222" t="s">
        <v>143</v>
      </c>
      <c r="E202" s="41"/>
      <c r="F202" s="223" t="s">
        <v>293</v>
      </c>
      <c r="G202" s="41"/>
      <c r="H202" s="41"/>
      <c r="I202" s="219"/>
      <c r="J202" s="41"/>
      <c r="K202" s="41"/>
      <c r="L202" s="45"/>
      <c r="M202" s="220"/>
      <c r="N202" s="221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143</v>
      </c>
      <c r="AU202" s="18" t="s">
        <v>81</v>
      </c>
    </row>
    <row r="203" spans="1:63" s="12" customFormat="1" ht="25.9" customHeight="1">
      <c r="A203" s="12"/>
      <c r="B203" s="189"/>
      <c r="C203" s="190"/>
      <c r="D203" s="191" t="s">
        <v>70</v>
      </c>
      <c r="E203" s="192" t="s">
        <v>294</v>
      </c>
      <c r="F203" s="192" t="s">
        <v>295</v>
      </c>
      <c r="G203" s="190"/>
      <c r="H203" s="190"/>
      <c r="I203" s="193"/>
      <c r="J203" s="194">
        <f>BK203</f>
        <v>0</v>
      </c>
      <c r="K203" s="190"/>
      <c r="L203" s="195"/>
      <c r="M203" s="196"/>
      <c r="N203" s="197"/>
      <c r="O203" s="197"/>
      <c r="P203" s="198">
        <f>P204+P220+P261+P315+P328+P384+P435+P468</f>
        <v>0</v>
      </c>
      <c r="Q203" s="197"/>
      <c r="R203" s="198">
        <f>R204+R220+R261+R315+R328+R384+R435+R468</f>
        <v>3.9949339</v>
      </c>
      <c r="S203" s="197"/>
      <c r="T203" s="199">
        <f>T204+T220+T261+T315+T328+T384+T435+T468</f>
        <v>2.0166283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81</v>
      </c>
      <c r="AT203" s="201" t="s">
        <v>70</v>
      </c>
      <c r="AU203" s="201" t="s">
        <v>71</v>
      </c>
      <c r="AY203" s="200" t="s">
        <v>131</v>
      </c>
      <c r="BK203" s="202">
        <f>BK204+BK220+BK261+BK315+BK328+BK384+BK435+BK468</f>
        <v>0</v>
      </c>
    </row>
    <row r="204" spans="1:63" s="12" customFormat="1" ht="22.8" customHeight="1">
      <c r="A204" s="12"/>
      <c r="B204" s="189"/>
      <c r="C204" s="190"/>
      <c r="D204" s="191" t="s">
        <v>70</v>
      </c>
      <c r="E204" s="203" t="s">
        <v>296</v>
      </c>
      <c r="F204" s="203" t="s">
        <v>297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SUM(P205:P219)</f>
        <v>0</v>
      </c>
      <c r="Q204" s="197"/>
      <c r="R204" s="198">
        <f>SUM(R205:R219)</f>
        <v>0.06676</v>
      </c>
      <c r="S204" s="197"/>
      <c r="T204" s="199">
        <f>SUM(T205:T219)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81</v>
      </c>
      <c r="AT204" s="201" t="s">
        <v>70</v>
      </c>
      <c r="AU204" s="201" t="s">
        <v>79</v>
      </c>
      <c r="AY204" s="200" t="s">
        <v>131</v>
      </c>
      <c r="BK204" s="202">
        <f>SUM(BK205:BK219)</f>
        <v>0</v>
      </c>
    </row>
    <row r="205" spans="1:65" s="2" customFormat="1" ht="33" customHeight="1">
      <c r="A205" s="39"/>
      <c r="B205" s="40"/>
      <c r="C205" s="205" t="s">
        <v>7</v>
      </c>
      <c r="D205" s="205" t="s">
        <v>134</v>
      </c>
      <c r="E205" s="206" t="s">
        <v>298</v>
      </c>
      <c r="F205" s="207" t="s">
        <v>299</v>
      </c>
      <c r="G205" s="208" t="s">
        <v>137</v>
      </c>
      <c r="H205" s="209">
        <v>18.7</v>
      </c>
      <c r="I205" s="210"/>
      <c r="J205" s="209">
        <f>ROUND(I205*H205,2)</f>
        <v>0</v>
      </c>
      <c r="K205" s="207" t="s">
        <v>138</v>
      </c>
      <c r="L205" s="45"/>
      <c r="M205" s="211" t="s">
        <v>18</v>
      </c>
      <c r="N205" s="212" t="s">
        <v>42</v>
      </c>
      <c r="O205" s="85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5" t="s">
        <v>255</v>
      </c>
      <c r="AT205" s="215" t="s">
        <v>134</v>
      </c>
      <c r="AU205" s="215" t="s">
        <v>81</v>
      </c>
      <c r="AY205" s="18" t="s">
        <v>131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79</v>
      </c>
      <c r="BK205" s="216">
        <f>ROUND(I205*H205,2)</f>
        <v>0</v>
      </c>
      <c r="BL205" s="18" t="s">
        <v>255</v>
      </c>
      <c r="BM205" s="215" t="s">
        <v>300</v>
      </c>
    </row>
    <row r="206" spans="1:47" s="2" customFormat="1" ht="12">
      <c r="A206" s="39"/>
      <c r="B206" s="40"/>
      <c r="C206" s="41"/>
      <c r="D206" s="217" t="s">
        <v>141</v>
      </c>
      <c r="E206" s="41"/>
      <c r="F206" s="218" t="s">
        <v>301</v>
      </c>
      <c r="G206" s="41"/>
      <c r="H206" s="41"/>
      <c r="I206" s="219"/>
      <c r="J206" s="41"/>
      <c r="K206" s="41"/>
      <c r="L206" s="45"/>
      <c r="M206" s="220"/>
      <c r="N206" s="22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141</v>
      </c>
      <c r="AU206" s="18" t="s">
        <v>81</v>
      </c>
    </row>
    <row r="207" spans="1:47" s="2" customFormat="1" ht="12">
      <c r="A207" s="39"/>
      <c r="B207" s="40"/>
      <c r="C207" s="41"/>
      <c r="D207" s="222" t="s">
        <v>143</v>
      </c>
      <c r="E207" s="41"/>
      <c r="F207" s="223" t="s">
        <v>302</v>
      </c>
      <c r="G207" s="41"/>
      <c r="H207" s="41"/>
      <c r="I207" s="219"/>
      <c r="J207" s="41"/>
      <c r="K207" s="41"/>
      <c r="L207" s="45"/>
      <c r="M207" s="220"/>
      <c r="N207" s="22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143</v>
      </c>
      <c r="AU207" s="18" t="s">
        <v>81</v>
      </c>
    </row>
    <row r="208" spans="1:51" s="13" customFormat="1" ht="12">
      <c r="A208" s="13"/>
      <c r="B208" s="224"/>
      <c r="C208" s="225"/>
      <c r="D208" s="217" t="s">
        <v>145</v>
      </c>
      <c r="E208" s="226" t="s">
        <v>18</v>
      </c>
      <c r="F208" s="227" t="s">
        <v>226</v>
      </c>
      <c r="G208" s="225"/>
      <c r="H208" s="226" t="s">
        <v>18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145</v>
      </c>
      <c r="AU208" s="233" t="s">
        <v>81</v>
      </c>
      <c r="AV208" s="13" t="s">
        <v>79</v>
      </c>
      <c r="AW208" s="13" t="s">
        <v>32</v>
      </c>
      <c r="AX208" s="13" t="s">
        <v>71</v>
      </c>
      <c r="AY208" s="233" t="s">
        <v>131</v>
      </c>
    </row>
    <row r="209" spans="1:51" s="14" customFormat="1" ht="12">
      <c r="A209" s="14"/>
      <c r="B209" s="234"/>
      <c r="C209" s="235"/>
      <c r="D209" s="217" t="s">
        <v>145</v>
      </c>
      <c r="E209" s="236" t="s">
        <v>18</v>
      </c>
      <c r="F209" s="237" t="s">
        <v>303</v>
      </c>
      <c r="G209" s="235"/>
      <c r="H209" s="238">
        <v>18.66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145</v>
      </c>
      <c r="AU209" s="244" t="s">
        <v>81</v>
      </c>
      <c r="AV209" s="14" t="s">
        <v>81</v>
      </c>
      <c r="AW209" s="14" t="s">
        <v>32</v>
      </c>
      <c r="AX209" s="14" t="s">
        <v>71</v>
      </c>
      <c r="AY209" s="244" t="s">
        <v>131</v>
      </c>
    </row>
    <row r="210" spans="1:51" s="14" customFormat="1" ht="12">
      <c r="A210" s="14"/>
      <c r="B210" s="234"/>
      <c r="C210" s="235"/>
      <c r="D210" s="217" t="s">
        <v>145</v>
      </c>
      <c r="E210" s="236" t="s">
        <v>18</v>
      </c>
      <c r="F210" s="237" t="s">
        <v>228</v>
      </c>
      <c r="G210" s="235"/>
      <c r="H210" s="238">
        <v>0.04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145</v>
      </c>
      <c r="AU210" s="244" t="s">
        <v>81</v>
      </c>
      <c r="AV210" s="14" t="s">
        <v>81</v>
      </c>
      <c r="AW210" s="14" t="s">
        <v>32</v>
      </c>
      <c r="AX210" s="14" t="s">
        <v>71</v>
      </c>
      <c r="AY210" s="244" t="s">
        <v>131</v>
      </c>
    </row>
    <row r="211" spans="1:51" s="15" customFormat="1" ht="12">
      <c r="A211" s="15"/>
      <c r="B211" s="245"/>
      <c r="C211" s="246"/>
      <c r="D211" s="217" t="s">
        <v>145</v>
      </c>
      <c r="E211" s="247" t="s">
        <v>18</v>
      </c>
      <c r="F211" s="248" t="s">
        <v>148</v>
      </c>
      <c r="G211" s="246"/>
      <c r="H211" s="249">
        <v>18.7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5" t="s">
        <v>145</v>
      </c>
      <c r="AU211" s="255" t="s">
        <v>81</v>
      </c>
      <c r="AV211" s="15" t="s">
        <v>139</v>
      </c>
      <c r="AW211" s="15" t="s">
        <v>32</v>
      </c>
      <c r="AX211" s="15" t="s">
        <v>79</v>
      </c>
      <c r="AY211" s="255" t="s">
        <v>131</v>
      </c>
    </row>
    <row r="212" spans="1:65" s="2" customFormat="1" ht="16.5" customHeight="1">
      <c r="A212" s="39"/>
      <c r="B212" s="40"/>
      <c r="C212" s="256" t="s">
        <v>304</v>
      </c>
      <c r="D212" s="256" t="s">
        <v>212</v>
      </c>
      <c r="E212" s="257" t="s">
        <v>305</v>
      </c>
      <c r="F212" s="258" t="s">
        <v>306</v>
      </c>
      <c r="G212" s="259" t="s">
        <v>307</v>
      </c>
      <c r="H212" s="260">
        <v>66.76</v>
      </c>
      <c r="I212" s="261"/>
      <c r="J212" s="260">
        <f>ROUND(I212*H212,2)</f>
        <v>0</v>
      </c>
      <c r="K212" s="258" t="s">
        <v>193</v>
      </c>
      <c r="L212" s="262"/>
      <c r="M212" s="263" t="s">
        <v>18</v>
      </c>
      <c r="N212" s="264" t="s">
        <v>42</v>
      </c>
      <c r="O212" s="85"/>
      <c r="P212" s="213">
        <f>O212*H212</f>
        <v>0</v>
      </c>
      <c r="Q212" s="213">
        <v>0.001</v>
      </c>
      <c r="R212" s="213">
        <f>Q212*H212</f>
        <v>0.06676</v>
      </c>
      <c r="S212" s="213">
        <v>0</v>
      </c>
      <c r="T212" s="21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5" t="s">
        <v>308</v>
      </c>
      <c r="AT212" s="215" t="s">
        <v>212</v>
      </c>
      <c r="AU212" s="215" t="s">
        <v>81</v>
      </c>
      <c r="AY212" s="18" t="s">
        <v>131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79</v>
      </c>
      <c r="BK212" s="216">
        <f>ROUND(I212*H212,2)</f>
        <v>0</v>
      </c>
      <c r="BL212" s="18" t="s">
        <v>255</v>
      </c>
      <c r="BM212" s="215" t="s">
        <v>309</v>
      </c>
    </row>
    <row r="213" spans="1:47" s="2" customFormat="1" ht="12">
      <c r="A213" s="39"/>
      <c r="B213" s="40"/>
      <c r="C213" s="41"/>
      <c r="D213" s="217" t="s">
        <v>141</v>
      </c>
      <c r="E213" s="41"/>
      <c r="F213" s="218" t="s">
        <v>306</v>
      </c>
      <c r="G213" s="41"/>
      <c r="H213" s="41"/>
      <c r="I213" s="219"/>
      <c r="J213" s="41"/>
      <c r="K213" s="41"/>
      <c r="L213" s="45"/>
      <c r="M213" s="220"/>
      <c r="N213" s="22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141</v>
      </c>
      <c r="AU213" s="18" t="s">
        <v>81</v>
      </c>
    </row>
    <row r="214" spans="1:51" s="13" customFormat="1" ht="12">
      <c r="A214" s="13"/>
      <c r="B214" s="224"/>
      <c r="C214" s="225"/>
      <c r="D214" s="217" t="s">
        <v>145</v>
      </c>
      <c r="E214" s="226" t="s">
        <v>18</v>
      </c>
      <c r="F214" s="227" t="s">
        <v>310</v>
      </c>
      <c r="G214" s="225"/>
      <c r="H214" s="226" t="s">
        <v>18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145</v>
      </c>
      <c r="AU214" s="233" t="s">
        <v>81</v>
      </c>
      <c r="AV214" s="13" t="s">
        <v>79</v>
      </c>
      <c r="AW214" s="13" t="s">
        <v>32</v>
      </c>
      <c r="AX214" s="13" t="s">
        <v>71</v>
      </c>
      <c r="AY214" s="233" t="s">
        <v>131</v>
      </c>
    </row>
    <row r="215" spans="1:51" s="14" customFormat="1" ht="12">
      <c r="A215" s="14"/>
      <c r="B215" s="234"/>
      <c r="C215" s="235"/>
      <c r="D215" s="217" t="s">
        <v>145</v>
      </c>
      <c r="E215" s="236" t="s">
        <v>18</v>
      </c>
      <c r="F215" s="237" t="s">
        <v>311</v>
      </c>
      <c r="G215" s="235"/>
      <c r="H215" s="238">
        <v>66.76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145</v>
      </c>
      <c r="AU215" s="244" t="s">
        <v>81</v>
      </c>
      <c r="AV215" s="14" t="s">
        <v>81</v>
      </c>
      <c r="AW215" s="14" t="s">
        <v>32</v>
      </c>
      <c r="AX215" s="14" t="s">
        <v>71</v>
      </c>
      <c r="AY215" s="244" t="s">
        <v>131</v>
      </c>
    </row>
    <row r="216" spans="1:51" s="15" customFormat="1" ht="12">
      <c r="A216" s="15"/>
      <c r="B216" s="245"/>
      <c r="C216" s="246"/>
      <c r="D216" s="217" t="s">
        <v>145</v>
      </c>
      <c r="E216" s="247" t="s">
        <v>18</v>
      </c>
      <c r="F216" s="248" t="s">
        <v>148</v>
      </c>
      <c r="G216" s="246"/>
      <c r="H216" s="249">
        <v>66.76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145</v>
      </c>
      <c r="AU216" s="255" t="s">
        <v>81</v>
      </c>
      <c r="AV216" s="15" t="s">
        <v>139</v>
      </c>
      <c r="AW216" s="15" t="s">
        <v>32</v>
      </c>
      <c r="AX216" s="15" t="s">
        <v>79</v>
      </c>
      <c r="AY216" s="255" t="s">
        <v>131</v>
      </c>
    </row>
    <row r="217" spans="1:65" s="2" customFormat="1" ht="24.15" customHeight="1">
      <c r="A217" s="39"/>
      <c r="B217" s="40"/>
      <c r="C217" s="205" t="s">
        <v>312</v>
      </c>
      <c r="D217" s="205" t="s">
        <v>134</v>
      </c>
      <c r="E217" s="206" t="s">
        <v>313</v>
      </c>
      <c r="F217" s="207" t="s">
        <v>314</v>
      </c>
      <c r="G217" s="208" t="s">
        <v>269</v>
      </c>
      <c r="H217" s="209">
        <v>0.07</v>
      </c>
      <c r="I217" s="210"/>
      <c r="J217" s="209">
        <f>ROUND(I217*H217,2)</f>
        <v>0</v>
      </c>
      <c r="K217" s="207" t="s">
        <v>138</v>
      </c>
      <c r="L217" s="45"/>
      <c r="M217" s="211" t="s">
        <v>18</v>
      </c>
      <c r="N217" s="212" t="s">
        <v>42</v>
      </c>
      <c r="O217" s="85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5" t="s">
        <v>255</v>
      </c>
      <c r="AT217" s="215" t="s">
        <v>134</v>
      </c>
      <c r="AU217" s="215" t="s">
        <v>81</v>
      </c>
      <c r="AY217" s="18" t="s">
        <v>131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79</v>
      </c>
      <c r="BK217" s="216">
        <f>ROUND(I217*H217,2)</f>
        <v>0</v>
      </c>
      <c r="BL217" s="18" t="s">
        <v>255</v>
      </c>
      <c r="BM217" s="215" t="s">
        <v>315</v>
      </c>
    </row>
    <row r="218" spans="1:47" s="2" customFormat="1" ht="12">
      <c r="A218" s="39"/>
      <c r="B218" s="40"/>
      <c r="C218" s="41"/>
      <c r="D218" s="217" t="s">
        <v>141</v>
      </c>
      <c r="E218" s="41"/>
      <c r="F218" s="218" t="s">
        <v>316</v>
      </c>
      <c r="G218" s="41"/>
      <c r="H218" s="41"/>
      <c r="I218" s="219"/>
      <c r="J218" s="41"/>
      <c r="K218" s="41"/>
      <c r="L218" s="45"/>
      <c r="M218" s="220"/>
      <c r="N218" s="22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141</v>
      </c>
      <c r="AU218" s="18" t="s">
        <v>81</v>
      </c>
    </row>
    <row r="219" spans="1:47" s="2" customFormat="1" ht="12">
      <c r="A219" s="39"/>
      <c r="B219" s="40"/>
      <c r="C219" s="41"/>
      <c r="D219" s="222" t="s">
        <v>143</v>
      </c>
      <c r="E219" s="41"/>
      <c r="F219" s="223" t="s">
        <v>317</v>
      </c>
      <c r="G219" s="41"/>
      <c r="H219" s="41"/>
      <c r="I219" s="219"/>
      <c r="J219" s="41"/>
      <c r="K219" s="41"/>
      <c r="L219" s="45"/>
      <c r="M219" s="220"/>
      <c r="N219" s="221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143</v>
      </c>
      <c r="AU219" s="18" t="s">
        <v>81</v>
      </c>
    </row>
    <row r="220" spans="1:63" s="12" customFormat="1" ht="22.8" customHeight="1">
      <c r="A220" s="12"/>
      <c r="B220" s="189"/>
      <c r="C220" s="190"/>
      <c r="D220" s="191" t="s">
        <v>70</v>
      </c>
      <c r="E220" s="203" t="s">
        <v>318</v>
      </c>
      <c r="F220" s="203" t="s">
        <v>319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SUM(P221:P260)</f>
        <v>0</v>
      </c>
      <c r="Q220" s="197"/>
      <c r="R220" s="198">
        <f>SUM(R221:R260)</f>
        <v>0.050462999999999994</v>
      </c>
      <c r="S220" s="197"/>
      <c r="T220" s="199">
        <f>SUM(T221:T260)</f>
        <v>0.025297999999999998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81</v>
      </c>
      <c r="AT220" s="201" t="s">
        <v>70</v>
      </c>
      <c r="AU220" s="201" t="s">
        <v>79</v>
      </c>
      <c r="AY220" s="200" t="s">
        <v>131</v>
      </c>
      <c r="BK220" s="202">
        <f>SUM(BK221:BK260)</f>
        <v>0</v>
      </c>
    </row>
    <row r="221" spans="1:65" s="2" customFormat="1" ht="33" customHeight="1">
      <c r="A221" s="39"/>
      <c r="B221" s="40"/>
      <c r="C221" s="205" t="s">
        <v>320</v>
      </c>
      <c r="D221" s="205" t="s">
        <v>134</v>
      </c>
      <c r="E221" s="206" t="s">
        <v>321</v>
      </c>
      <c r="F221" s="207" t="s">
        <v>322</v>
      </c>
      <c r="G221" s="208" t="s">
        <v>137</v>
      </c>
      <c r="H221" s="209">
        <v>12.25</v>
      </c>
      <c r="I221" s="210"/>
      <c r="J221" s="209">
        <f>ROUND(I221*H221,2)</f>
        <v>0</v>
      </c>
      <c r="K221" s="207" t="s">
        <v>138</v>
      </c>
      <c r="L221" s="45"/>
      <c r="M221" s="211" t="s">
        <v>18</v>
      </c>
      <c r="N221" s="212" t="s">
        <v>42</v>
      </c>
      <c r="O221" s="85"/>
      <c r="P221" s="213">
        <f>O221*H221</f>
        <v>0</v>
      </c>
      <c r="Q221" s="213">
        <v>0</v>
      </c>
      <c r="R221" s="213">
        <f>Q221*H221</f>
        <v>0</v>
      </c>
      <c r="S221" s="213">
        <v>0.0014</v>
      </c>
      <c r="T221" s="214">
        <f>S221*H221</f>
        <v>0.01715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5" t="s">
        <v>255</v>
      </c>
      <c r="AT221" s="215" t="s">
        <v>134</v>
      </c>
      <c r="AU221" s="215" t="s">
        <v>81</v>
      </c>
      <c r="AY221" s="18" t="s">
        <v>131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79</v>
      </c>
      <c r="BK221" s="216">
        <f>ROUND(I221*H221,2)</f>
        <v>0</v>
      </c>
      <c r="BL221" s="18" t="s">
        <v>255</v>
      </c>
      <c r="BM221" s="215" t="s">
        <v>323</v>
      </c>
    </row>
    <row r="222" spans="1:47" s="2" customFormat="1" ht="12">
      <c r="A222" s="39"/>
      <c r="B222" s="40"/>
      <c r="C222" s="41"/>
      <c r="D222" s="217" t="s">
        <v>141</v>
      </c>
      <c r="E222" s="41"/>
      <c r="F222" s="218" t="s">
        <v>324</v>
      </c>
      <c r="G222" s="41"/>
      <c r="H222" s="41"/>
      <c r="I222" s="219"/>
      <c r="J222" s="41"/>
      <c r="K222" s="41"/>
      <c r="L222" s="45"/>
      <c r="M222" s="220"/>
      <c r="N222" s="221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141</v>
      </c>
      <c r="AU222" s="18" t="s">
        <v>81</v>
      </c>
    </row>
    <row r="223" spans="1:47" s="2" customFormat="1" ht="12">
      <c r="A223" s="39"/>
      <c r="B223" s="40"/>
      <c r="C223" s="41"/>
      <c r="D223" s="222" t="s">
        <v>143</v>
      </c>
      <c r="E223" s="41"/>
      <c r="F223" s="223" t="s">
        <v>325</v>
      </c>
      <c r="G223" s="41"/>
      <c r="H223" s="41"/>
      <c r="I223" s="219"/>
      <c r="J223" s="41"/>
      <c r="K223" s="41"/>
      <c r="L223" s="45"/>
      <c r="M223" s="220"/>
      <c r="N223" s="22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143</v>
      </c>
      <c r="AU223" s="18" t="s">
        <v>81</v>
      </c>
    </row>
    <row r="224" spans="1:51" s="13" customFormat="1" ht="12">
      <c r="A224" s="13"/>
      <c r="B224" s="224"/>
      <c r="C224" s="225"/>
      <c r="D224" s="217" t="s">
        <v>145</v>
      </c>
      <c r="E224" s="226" t="s">
        <v>18</v>
      </c>
      <c r="F224" s="227" t="s">
        <v>326</v>
      </c>
      <c r="G224" s="225"/>
      <c r="H224" s="226" t="s">
        <v>18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145</v>
      </c>
      <c r="AU224" s="233" t="s">
        <v>81</v>
      </c>
      <c r="AV224" s="13" t="s">
        <v>79</v>
      </c>
      <c r="AW224" s="13" t="s">
        <v>32</v>
      </c>
      <c r="AX224" s="13" t="s">
        <v>71</v>
      </c>
      <c r="AY224" s="233" t="s">
        <v>131</v>
      </c>
    </row>
    <row r="225" spans="1:51" s="14" customFormat="1" ht="12">
      <c r="A225" s="14"/>
      <c r="B225" s="234"/>
      <c r="C225" s="235"/>
      <c r="D225" s="217" t="s">
        <v>145</v>
      </c>
      <c r="E225" s="236" t="s">
        <v>18</v>
      </c>
      <c r="F225" s="237" t="s">
        <v>327</v>
      </c>
      <c r="G225" s="235"/>
      <c r="H225" s="238">
        <v>12.25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145</v>
      </c>
      <c r="AU225" s="244" t="s">
        <v>81</v>
      </c>
      <c r="AV225" s="14" t="s">
        <v>81</v>
      </c>
      <c r="AW225" s="14" t="s">
        <v>32</v>
      </c>
      <c r="AX225" s="14" t="s">
        <v>71</v>
      </c>
      <c r="AY225" s="244" t="s">
        <v>131</v>
      </c>
    </row>
    <row r="226" spans="1:51" s="15" customFormat="1" ht="12">
      <c r="A226" s="15"/>
      <c r="B226" s="245"/>
      <c r="C226" s="246"/>
      <c r="D226" s="217" t="s">
        <v>145</v>
      </c>
      <c r="E226" s="247" t="s">
        <v>18</v>
      </c>
      <c r="F226" s="248" t="s">
        <v>148</v>
      </c>
      <c r="G226" s="246"/>
      <c r="H226" s="249">
        <v>12.25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145</v>
      </c>
      <c r="AU226" s="255" t="s">
        <v>81</v>
      </c>
      <c r="AV226" s="15" t="s">
        <v>139</v>
      </c>
      <c r="AW226" s="15" t="s">
        <v>32</v>
      </c>
      <c r="AX226" s="15" t="s">
        <v>79</v>
      </c>
      <c r="AY226" s="255" t="s">
        <v>131</v>
      </c>
    </row>
    <row r="227" spans="1:65" s="2" customFormat="1" ht="24.15" customHeight="1">
      <c r="A227" s="39"/>
      <c r="B227" s="40"/>
      <c r="C227" s="205" t="s">
        <v>328</v>
      </c>
      <c r="D227" s="205" t="s">
        <v>134</v>
      </c>
      <c r="E227" s="206" t="s">
        <v>329</v>
      </c>
      <c r="F227" s="207" t="s">
        <v>330</v>
      </c>
      <c r="G227" s="208" t="s">
        <v>137</v>
      </c>
      <c r="H227" s="209">
        <v>12.25</v>
      </c>
      <c r="I227" s="210"/>
      <c r="J227" s="209">
        <f>ROUND(I227*H227,2)</f>
        <v>0</v>
      </c>
      <c r="K227" s="207" t="s">
        <v>138</v>
      </c>
      <c r="L227" s="45"/>
      <c r="M227" s="211" t="s">
        <v>18</v>
      </c>
      <c r="N227" s="212" t="s">
        <v>42</v>
      </c>
      <c r="O227" s="85"/>
      <c r="P227" s="213">
        <f>O227*H227</f>
        <v>0</v>
      </c>
      <c r="Q227" s="213">
        <v>0.0003</v>
      </c>
      <c r="R227" s="213">
        <f>Q227*H227</f>
        <v>0.003675</v>
      </c>
      <c r="S227" s="213">
        <v>0</v>
      </c>
      <c r="T227" s="21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5" t="s">
        <v>255</v>
      </c>
      <c r="AT227" s="215" t="s">
        <v>134</v>
      </c>
      <c r="AU227" s="215" t="s">
        <v>81</v>
      </c>
      <c r="AY227" s="18" t="s">
        <v>131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79</v>
      </c>
      <c r="BK227" s="216">
        <f>ROUND(I227*H227,2)</f>
        <v>0</v>
      </c>
      <c r="BL227" s="18" t="s">
        <v>255</v>
      </c>
      <c r="BM227" s="215" t="s">
        <v>331</v>
      </c>
    </row>
    <row r="228" spans="1:47" s="2" customFormat="1" ht="12">
      <c r="A228" s="39"/>
      <c r="B228" s="40"/>
      <c r="C228" s="41"/>
      <c r="D228" s="217" t="s">
        <v>141</v>
      </c>
      <c r="E228" s="41"/>
      <c r="F228" s="218" t="s">
        <v>332</v>
      </c>
      <c r="G228" s="41"/>
      <c r="H228" s="41"/>
      <c r="I228" s="219"/>
      <c r="J228" s="41"/>
      <c r="K228" s="41"/>
      <c r="L228" s="45"/>
      <c r="M228" s="220"/>
      <c r="N228" s="22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141</v>
      </c>
      <c r="AU228" s="18" t="s">
        <v>81</v>
      </c>
    </row>
    <row r="229" spans="1:47" s="2" customFormat="1" ht="12">
      <c r="A229" s="39"/>
      <c r="B229" s="40"/>
      <c r="C229" s="41"/>
      <c r="D229" s="222" t="s">
        <v>143</v>
      </c>
      <c r="E229" s="41"/>
      <c r="F229" s="223" t="s">
        <v>333</v>
      </c>
      <c r="G229" s="41"/>
      <c r="H229" s="41"/>
      <c r="I229" s="219"/>
      <c r="J229" s="41"/>
      <c r="K229" s="41"/>
      <c r="L229" s="45"/>
      <c r="M229" s="220"/>
      <c r="N229" s="22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pans="1:51" s="13" customFormat="1" ht="12">
      <c r="A230" s="13"/>
      <c r="B230" s="224"/>
      <c r="C230" s="225"/>
      <c r="D230" s="217" t="s">
        <v>145</v>
      </c>
      <c r="E230" s="226" t="s">
        <v>18</v>
      </c>
      <c r="F230" s="227" t="s">
        <v>334</v>
      </c>
      <c r="G230" s="225"/>
      <c r="H230" s="226" t="s">
        <v>18</v>
      </c>
      <c r="I230" s="228"/>
      <c r="J230" s="225"/>
      <c r="K230" s="225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145</v>
      </c>
      <c r="AU230" s="233" t="s">
        <v>81</v>
      </c>
      <c r="AV230" s="13" t="s">
        <v>79</v>
      </c>
      <c r="AW230" s="13" t="s">
        <v>32</v>
      </c>
      <c r="AX230" s="13" t="s">
        <v>71</v>
      </c>
      <c r="AY230" s="233" t="s">
        <v>131</v>
      </c>
    </row>
    <row r="231" spans="1:51" s="14" customFormat="1" ht="12">
      <c r="A231" s="14"/>
      <c r="B231" s="234"/>
      <c r="C231" s="235"/>
      <c r="D231" s="217" t="s">
        <v>145</v>
      </c>
      <c r="E231" s="236" t="s">
        <v>18</v>
      </c>
      <c r="F231" s="237" t="s">
        <v>335</v>
      </c>
      <c r="G231" s="235"/>
      <c r="H231" s="238">
        <v>12.25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145</v>
      </c>
      <c r="AU231" s="244" t="s">
        <v>81</v>
      </c>
      <c r="AV231" s="14" t="s">
        <v>81</v>
      </c>
      <c r="AW231" s="14" t="s">
        <v>32</v>
      </c>
      <c r="AX231" s="14" t="s">
        <v>71</v>
      </c>
      <c r="AY231" s="244" t="s">
        <v>131</v>
      </c>
    </row>
    <row r="232" spans="1:51" s="15" customFormat="1" ht="12">
      <c r="A232" s="15"/>
      <c r="B232" s="245"/>
      <c r="C232" s="246"/>
      <c r="D232" s="217" t="s">
        <v>145</v>
      </c>
      <c r="E232" s="247" t="s">
        <v>18</v>
      </c>
      <c r="F232" s="248" t="s">
        <v>148</v>
      </c>
      <c r="G232" s="246"/>
      <c r="H232" s="249">
        <v>12.25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145</v>
      </c>
      <c r="AU232" s="255" t="s">
        <v>81</v>
      </c>
      <c r="AV232" s="15" t="s">
        <v>139</v>
      </c>
      <c r="AW232" s="15" t="s">
        <v>32</v>
      </c>
      <c r="AX232" s="15" t="s">
        <v>79</v>
      </c>
      <c r="AY232" s="255" t="s">
        <v>131</v>
      </c>
    </row>
    <row r="233" spans="1:65" s="2" customFormat="1" ht="24.15" customHeight="1">
      <c r="A233" s="39"/>
      <c r="B233" s="40"/>
      <c r="C233" s="205" t="s">
        <v>336</v>
      </c>
      <c r="D233" s="205" t="s">
        <v>134</v>
      </c>
      <c r="E233" s="206" t="s">
        <v>337</v>
      </c>
      <c r="F233" s="207" t="s">
        <v>338</v>
      </c>
      <c r="G233" s="208" t="s">
        <v>137</v>
      </c>
      <c r="H233" s="209">
        <v>19.4</v>
      </c>
      <c r="I233" s="210"/>
      <c r="J233" s="209">
        <f>ROUND(I233*H233,2)</f>
        <v>0</v>
      </c>
      <c r="K233" s="207" t="s">
        <v>138</v>
      </c>
      <c r="L233" s="45"/>
      <c r="M233" s="211" t="s">
        <v>18</v>
      </c>
      <c r="N233" s="212" t="s">
        <v>42</v>
      </c>
      <c r="O233" s="85"/>
      <c r="P233" s="213">
        <f>O233*H233</f>
        <v>0</v>
      </c>
      <c r="Q233" s="213">
        <v>0</v>
      </c>
      <c r="R233" s="213">
        <f>Q233*H233</f>
        <v>0</v>
      </c>
      <c r="S233" s="213">
        <v>0.00042</v>
      </c>
      <c r="T233" s="214">
        <f>S233*H233</f>
        <v>0.008147999999999999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5" t="s">
        <v>255</v>
      </c>
      <c r="AT233" s="215" t="s">
        <v>134</v>
      </c>
      <c r="AU233" s="215" t="s">
        <v>81</v>
      </c>
      <c r="AY233" s="18" t="s">
        <v>131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79</v>
      </c>
      <c r="BK233" s="216">
        <f>ROUND(I233*H233,2)</f>
        <v>0</v>
      </c>
      <c r="BL233" s="18" t="s">
        <v>255</v>
      </c>
      <c r="BM233" s="215" t="s">
        <v>339</v>
      </c>
    </row>
    <row r="234" spans="1:47" s="2" customFormat="1" ht="12">
      <c r="A234" s="39"/>
      <c r="B234" s="40"/>
      <c r="C234" s="41"/>
      <c r="D234" s="217" t="s">
        <v>141</v>
      </c>
      <c r="E234" s="41"/>
      <c r="F234" s="218" t="s">
        <v>340</v>
      </c>
      <c r="G234" s="41"/>
      <c r="H234" s="41"/>
      <c r="I234" s="219"/>
      <c r="J234" s="41"/>
      <c r="K234" s="41"/>
      <c r="L234" s="45"/>
      <c r="M234" s="220"/>
      <c r="N234" s="22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141</v>
      </c>
      <c r="AU234" s="18" t="s">
        <v>81</v>
      </c>
    </row>
    <row r="235" spans="1:47" s="2" customFormat="1" ht="12">
      <c r="A235" s="39"/>
      <c r="B235" s="40"/>
      <c r="C235" s="41"/>
      <c r="D235" s="222" t="s">
        <v>143</v>
      </c>
      <c r="E235" s="41"/>
      <c r="F235" s="223" t="s">
        <v>341</v>
      </c>
      <c r="G235" s="41"/>
      <c r="H235" s="41"/>
      <c r="I235" s="219"/>
      <c r="J235" s="41"/>
      <c r="K235" s="41"/>
      <c r="L235" s="45"/>
      <c r="M235" s="220"/>
      <c r="N235" s="22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143</v>
      </c>
      <c r="AU235" s="18" t="s">
        <v>81</v>
      </c>
    </row>
    <row r="236" spans="1:51" s="13" customFormat="1" ht="12">
      <c r="A236" s="13"/>
      <c r="B236" s="224"/>
      <c r="C236" s="225"/>
      <c r="D236" s="217" t="s">
        <v>145</v>
      </c>
      <c r="E236" s="226" t="s">
        <v>18</v>
      </c>
      <c r="F236" s="227" t="s">
        <v>248</v>
      </c>
      <c r="G236" s="225"/>
      <c r="H236" s="226" t="s">
        <v>18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145</v>
      </c>
      <c r="AU236" s="233" t="s">
        <v>81</v>
      </c>
      <c r="AV236" s="13" t="s">
        <v>79</v>
      </c>
      <c r="AW236" s="13" t="s">
        <v>32</v>
      </c>
      <c r="AX236" s="13" t="s">
        <v>71</v>
      </c>
      <c r="AY236" s="233" t="s">
        <v>131</v>
      </c>
    </row>
    <row r="237" spans="1:51" s="14" customFormat="1" ht="12">
      <c r="A237" s="14"/>
      <c r="B237" s="234"/>
      <c r="C237" s="235"/>
      <c r="D237" s="217" t="s">
        <v>145</v>
      </c>
      <c r="E237" s="236" t="s">
        <v>18</v>
      </c>
      <c r="F237" s="237" t="s">
        <v>342</v>
      </c>
      <c r="G237" s="235"/>
      <c r="H237" s="238">
        <v>19.4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145</v>
      </c>
      <c r="AU237" s="244" t="s">
        <v>81</v>
      </c>
      <c r="AV237" s="14" t="s">
        <v>81</v>
      </c>
      <c r="AW237" s="14" t="s">
        <v>32</v>
      </c>
      <c r="AX237" s="14" t="s">
        <v>71</v>
      </c>
      <c r="AY237" s="244" t="s">
        <v>131</v>
      </c>
    </row>
    <row r="238" spans="1:51" s="15" customFormat="1" ht="12">
      <c r="A238" s="15"/>
      <c r="B238" s="245"/>
      <c r="C238" s="246"/>
      <c r="D238" s="217" t="s">
        <v>145</v>
      </c>
      <c r="E238" s="247" t="s">
        <v>18</v>
      </c>
      <c r="F238" s="248" t="s">
        <v>148</v>
      </c>
      <c r="G238" s="246"/>
      <c r="H238" s="249">
        <v>19.4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5" t="s">
        <v>145</v>
      </c>
      <c r="AU238" s="255" t="s">
        <v>81</v>
      </c>
      <c r="AV238" s="15" t="s">
        <v>139</v>
      </c>
      <c r="AW238" s="15" t="s">
        <v>32</v>
      </c>
      <c r="AX238" s="15" t="s">
        <v>79</v>
      </c>
      <c r="AY238" s="255" t="s">
        <v>131</v>
      </c>
    </row>
    <row r="239" spans="1:65" s="2" customFormat="1" ht="24.15" customHeight="1">
      <c r="A239" s="39"/>
      <c r="B239" s="40"/>
      <c r="C239" s="205" t="s">
        <v>343</v>
      </c>
      <c r="D239" s="205" t="s">
        <v>134</v>
      </c>
      <c r="E239" s="206" t="s">
        <v>344</v>
      </c>
      <c r="F239" s="207" t="s">
        <v>345</v>
      </c>
      <c r="G239" s="208" t="s">
        <v>137</v>
      </c>
      <c r="H239" s="209">
        <v>18.7</v>
      </c>
      <c r="I239" s="210"/>
      <c r="J239" s="209">
        <f>ROUND(I239*H239,2)</f>
        <v>0</v>
      </c>
      <c r="K239" s="207" t="s">
        <v>138</v>
      </c>
      <c r="L239" s="45"/>
      <c r="M239" s="211" t="s">
        <v>18</v>
      </c>
      <c r="N239" s="212" t="s">
        <v>42</v>
      </c>
      <c r="O239" s="85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5" t="s">
        <v>255</v>
      </c>
      <c r="AT239" s="215" t="s">
        <v>134</v>
      </c>
      <c r="AU239" s="215" t="s">
        <v>81</v>
      </c>
      <c r="AY239" s="18" t="s">
        <v>131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79</v>
      </c>
      <c r="BK239" s="216">
        <f>ROUND(I239*H239,2)</f>
        <v>0</v>
      </c>
      <c r="BL239" s="18" t="s">
        <v>255</v>
      </c>
      <c r="BM239" s="215" t="s">
        <v>346</v>
      </c>
    </row>
    <row r="240" spans="1:47" s="2" customFormat="1" ht="12">
      <c r="A240" s="39"/>
      <c r="B240" s="40"/>
      <c r="C240" s="41"/>
      <c r="D240" s="217" t="s">
        <v>141</v>
      </c>
      <c r="E240" s="41"/>
      <c r="F240" s="218" t="s">
        <v>347</v>
      </c>
      <c r="G240" s="41"/>
      <c r="H240" s="41"/>
      <c r="I240" s="219"/>
      <c r="J240" s="41"/>
      <c r="K240" s="41"/>
      <c r="L240" s="45"/>
      <c r="M240" s="220"/>
      <c r="N240" s="22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141</v>
      </c>
      <c r="AU240" s="18" t="s">
        <v>81</v>
      </c>
    </row>
    <row r="241" spans="1:47" s="2" customFormat="1" ht="12">
      <c r="A241" s="39"/>
      <c r="B241" s="40"/>
      <c r="C241" s="41"/>
      <c r="D241" s="222" t="s">
        <v>143</v>
      </c>
      <c r="E241" s="41"/>
      <c r="F241" s="223" t="s">
        <v>348</v>
      </c>
      <c r="G241" s="41"/>
      <c r="H241" s="41"/>
      <c r="I241" s="219"/>
      <c r="J241" s="41"/>
      <c r="K241" s="41"/>
      <c r="L241" s="45"/>
      <c r="M241" s="220"/>
      <c r="N241" s="22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143</v>
      </c>
      <c r="AU241" s="18" t="s">
        <v>81</v>
      </c>
    </row>
    <row r="242" spans="1:51" s="13" customFormat="1" ht="12">
      <c r="A242" s="13"/>
      <c r="B242" s="224"/>
      <c r="C242" s="225"/>
      <c r="D242" s="217" t="s">
        <v>145</v>
      </c>
      <c r="E242" s="226" t="s">
        <v>18</v>
      </c>
      <c r="F242" s="227" t="s">
        <v>226</v>
      </c>
      <c r="G242" s="225"/>
      <c r="H242" s="226" t="s">
        <v>18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145</v>
      </c>
      <c r="AU242" s="233" t="s">
        <v>81</v>
      </c>
      <c r="AV242" s="13" t="s">
        <v>79</v>
      </c>
      <c r="AW242" s="13" t="s">
        <v>32</v>
      </c>
      <c r="AX242" s="13" t="s">
        <v>71</v>
      </c>
      <c r="AY242" s="233" t="s">
        <v>131</v>
      </c>
    </row>
    <row r="243" spans="1:51" s="14" customFormat="1" ht="12">
      <c r="A243" s="14"/>
      <c r="B243" s="234"/>
      <c r="C243" s="235"/>
      <c r="D243" s="217" t="s">
        <v>145</v>
      </c>
      <c r="E243" s="236" t="s">
        <v>18</v>
      </c>
      <c r="F243" s="237" t="s">
        <v>303</v>
      </c>
      <c r="G243" s="235"/>
      <c r="H243" s="238">
        <v>18.66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145</v>
      </c>
      <c r="AU243" s="244" t="s">
        <v>81</v>
      </c>
      <c r="AV243" s="14" t="s">
        <v>81</v>
      </c>
      <c r="AW243" s="14" t="s">
        <v>32</v>
      </c>
      <c r="AX243" s="14" t="s">
        <v>71</v>
      </c>
      <c r="AY243" s="244" t="s">
        <v>131</v>
      </c>
    </row>
    <row r="244" spans="1:51" s="14" customFormat="1" ht="12">
      <c r="A244" s="14"/>
      <c r="B244" s="234"/>
      <c r="C244" s="235"/>
      <c r="D244" s="217" t="s">
        <v>145</v>
      </c>
      <c r="E244" s="236" t="s">
        <v>18</v>
      </c>
      <c r="F244" s="237" t="s">
        <v>228</v>
      </c>
      <c r="G244" s="235"/>
      <c r="H244" s="238">
        <v>0.04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145</v>
      </c>
      <c r="AU244" s="244" t="s">
        <v>81</v>
      </c>
      <c r="AV244" s="14" t="s">
        <v>81</v>
      </c>
      <c r="AW244" s="14" t="s">
        <v>32</v>
      </c>
      <c r="AX244" s="14" t="s">
        <v>71</v>
      </c>
      <c r="AY244" s="244" t="s">
        <v>131</v>
      </c>
    </row>
    <row r="245" spans="1:51" s="15" customFormat="1" ht="12">
      <c r="A245" s="15"/>
      <c r="B245" s="245"/>
      <c r="C245" s="246"/>
      <c r="D245" s="217" t="s">
        <v>145</v>
      </c>
      <c r="E245" s="247" t="s">
        <v>18</v>
      </c>
      <c r="F245" s="248" t="s">
        <v>148</v>
      </c>
      <c r="G245" s="246"/>
      <c r="H245" s="249">
        <v>18.7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5" t="s">
        <v>145</v>
      </c>
      <c r="AU245" s="255" t="s">
        <v>81</v>
      </c>
      <c r="AV245" s="15" t="s">
        <v>139</v>
      </c>
      <c r="AW245" s="15" t="s">
        <v>32</v>
      </c>
      <c r="AX245" s="15" t="s">
        <v>79</v>
      </c>
      <c r="AY245" s="255" t="s">
        <v>131</v>
      </c>
    </row>
    <row r="246" spans="1:65" s="2" customFormat="1" ht="24.15" customHeight="1">
      <c r="A246" s="39"/>
      <c r="B246" s="40"/>
      <c r="C246" s="256" t="s">
        <v>349</v>
      </c>
      <c r="D246" s="256" t="s">
        <v>212</v>
      </c>
      <c r="E246" s="257" t="s">
        <v>350</v>
      </c>
      <c r="F246" s="258" t="s">
        <v>351</v>
      </c>
      <c r="G246" s="259" t="s">
        <v>137</v>
      </c>
      <c r="H246" s="260">
        <v>19.64</v>
      </c>
      <c r="I246" s="261"/>
      <c r="J246" s="260">
        <f>ROUND(I246*H246,2)</f>
        <v>0</v>
      </c>
      <c r="K246" s="258" t="s">
        <v>193</v>
      </c>
      <c r="L246" s="262"/>
      <c r="M246" s="263" t="s">
        <v>18</v>
      </c>
      <c r="N246" s="264" t="s">
        <v>42</v>
      </c>
      <c r="O246" s="85"/>
      <c r="P246" s="213">
        <f>O246*H246</f>
        <v>0</v>
      </c>
      <c r="Q246" s="213">
        <v>0.0021</v>
      </c>
      <c r="R246" s="213">
        <f>Q246*H246</f>
        <v>0.041243999999999996</v>
      </c>
      <c r="S246" s="213">
        <v>0</v>
      </c>
      <c r="T246" s="21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5" t="s">
        <v>308</v>
      </c>
      <c r="AT246" s="215" t="s">
        <v>212</v>
      </c>
      <c r="AU246" s="215" t="s">
        <v>81</v>
      </c>
      <c r="AY246" s="18" t="s">
        <v>131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8" t="s">
        <v>79</v>
      </c>
      <c r="BK246" s="216">
        <f>ROUND(I246*H246,2)</f>
        <v>0</v>
      </c>
      <c r="BL246" s="18" t="s">
        <v>255</v>
      </c>
      <c r="BM246" s="215" t="s">
        <v>352</v>
      </c>
    </row>
    <row r="247" spans="1:47" s="2" customFormat="1" ht="12">
      <c r="A247" s="39"/>
      <c r="B247" s="40"/>
      <c r="C247" s="41"/>
      <c r="D247" s="217" t="s">
        <v>141</v>
      </c>
      <c r="E247" s="41"/>
      <c r="F247" s="218" t="s">
        <v>353</v>
      </c>
      <c r="G247" s="41"/>
      <c r="H247" s="41"/>
      <c r="I247" s="219"/>
      <c r="J247" s="41"/>
      <c r="K247" s="41"/>
      <c r="L247" s="45"/>
      <c r="M247" s="220"/>
      <c r="N247" s="22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141</v>
      </c>
      <c r="AU247" s="18" t="s">
        <v>81</v>
      </c>
    </row>
    <row r="248" spans="1:51" s="14" customFormat="1" ht="12">
      <c r="A248" s="14"/>
      <c r="B248" s="234"/>
      <c r="C248" s="235"/>
      <c r="D248" s="217" t="s">
        <v>145</v>
      </c>
      <c r="E248" s="235"/>
      <c r="F248" s="237" t="s">
        <v>354</v>
      </c>
      <c r="G248" s="235"/>
      <c r="H248" s="238">
        <v>19.64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145</v>
      </c>
      <c r="AU248" s="244" t="s">
        <v>81</v>
      </c>
      <c r="AV248" s="14" t="s">
        <v>81</v>
      </c>
      <c r="AW248" s="14" t="s">
        <v>4</v>
      </c>
      <c r="AX248" s="14" t="s">
        <v>79</v>
      </c>
      <c r="AY248" s="244" t="s">
        <v>131</v>
      </c>
    </row>
    <row r="249" spans="1:65" s="2" customFormat="1" ht="24.15" customHeight="1">
      <c r="A249" s="39"/>
      <c r="B249" s="40"/>
      <c r="C249" s="205" t="s">
        <v>355</v>
      </c>
      <c r="D249" s="205" t="s">
        <v>134</v>
      </c>
      <c r="E249" s="206" t="s">
        <v>356</v>
      </c>
      <c r="F249" s="207" t="s">
        <v>357</v>
      </c>
      <c r="G249" s="208" t="s">
        <v>164</v>
      </c>
      <c r="H249" s="209">
        <v>17.6</v>
      </c>
      <c r="I249" s="210"/>
      <c r="J249" s="209">
        <f>ROUND(I249*H249,2)</f>
        <v>0</v>
      </c>
      <c r="K249" s="207" t="s">
        <v>138</v>
      </c>
      <c r="L249" s="45"/>
      <c r="M249" s="211" t="s">
        <v>18</v>
      </c>
      <c r="N249" s="212" t="s">
        <v>42</v>
      </c>
      <c r="O249" s="85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5" t="s">
        <v>255</v>
      </c>
      <c r="AT249" s="215" t="s">
        <v>134</v>
      </c>
      <c r="AU249" s="215" t="s">
        <v>81</v>
      </c>
      <c r="AY249" s="18" t="s">
        <v>131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79</v>
      </c>
      <c r="BK249" s="216">
        <f>ROUND(I249*H249,2)</f>
        <v>0</v>
      </c>
      <c r="BL249" s="18" t="s">
        <v>255</v>
      </c>
      <c r="BM249" s="215" t="s">
        <v>358</v>
      </c>
    </row>
    <row r="250" spans="1:47" s="2" customFormat="1" ht="12">
      <c r="A250" s="39"/>
      <c r="B250" s="40"/>
      <c r="C250" s="41"/>
      <c r="D250" s="217" t="s">
        <v>141</v>
      </c>
      <c r="E250" s="41"/>
      <c r="F250" s="218" t="s">
        <v>359</v>
      </c>
      <c r="G250" s="41"/>
      <c r="H250" s="41"/>
      <c r="I250" s="219"/>
      <c r="J250" s="41"/>
      <c r="K250" s="41"/>
      <c r="L250" s="45"/>
      <c r="M250" s="220"/>
      <c r="N250" s="221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141</v>
      </c>
      <c r="AU250" s="18" t="s">
        <v>81</v>
      </c>
    </row>
    <row r="251" spans="1:47" s="2" customFormat="1" ht="12">
      <c r="A251" s="39"/>
      <c r="B251" s="40"/>
      <c r="C251" s="41"/>
      <c r="D251" s="222" t="s">
        <v>143</v>
      </c>
      <c r="E251" s="41"/>
      <c r="F251" s="223" t="s">
        <v>360</v>
      </c>
      <c r="G251" s="41"/>
      <c r="H251" s="41"/>
      <c r="I251" s="219"/>
      <c r="J251" s="41"/>
      <c r="K251" s="41"/>
      <c r="L251" s="45"/>
      <c r="M251" s="220"/>
      <c r="N251" s="22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143</v>
      </c>
      <c r="AU251" s="18" t="s">
        <v>81</v>
      </c>
    </row>
    <row r="252" spans="1:51" s="13" customFormat="1" ht="12">
      <c r="A252" s="13"/>
      <c r="B252" s="224"/>
      <c r="C252" s="225"/>
      <c r="D252" s="217" t="s">
        <v>145</v>
      </c>
      <c r="E252" s="226" t="s">
        <v>18</v>
      </c>
      <c r="F252" s="227" t="s">
        <v>226</v>
      </c>
      <c r="G252" s="225"/>
      <c r="H252" s="226" t="s">
        <v>18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145</v>
      </c>
      <c r="AU252" s="233" t="s">
        <v>81</v>
      </c>
      <c r="AV252" s="13" t="s">
        <v>79</v>
      </c>
      <c r="AW252" s="13" t="s">
        <v>32</v>
      </c>
      <c r="AX252" s="13" t="s">
        <v>71</v>
      </c>
      <c r="AY252" s="233" t="s">
        <v>131</v>
      </c>
    </row>
    <row r="253" spans="1:51" s="14" customFormat="1" ht="12">
      <c r="A253" s="14"/>
      <c r="B253" s="234"/>
      <c r="C253" s="235"/>
      <c r="D253" s="217" t="s">
        <v>145</v>
      </c>
      <c r="E253" s="236" t="s">
        <v>18</v>
      </c>
      <c r="F253" s="237" t="s">
        <v>361</v>
      </c>
      <c r="G253" s="235"/>
      <c r="H253" s="238">
        <v>17.6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145</v>
      </c>
      <c r="AU253" s="244" t="s">
        <v>81</v>
      </c>
      <c r="AV253" s="14" t="s">
        <v>81</v>
      </c>
      <c r="AW253" s="14" t="s">
        <v>32</v>
      </c>
      <c r="AX253" s="14" t="s">
        <v>71</v>
      </c>
      <c r="AY253" s="244" t="s">
        <v>131</v>
      </c>
    </row>
    <row r="254" spans="1:51" s="15" customFormat="1" ht="12">
      <c r="A254" s="15"/>
      <c r="B254" s="245"/>
      <c r="C254" s="246"/>
      <c r="D254" s="217" t="s">
        <v>145</v>
      </c>
      <c r="E254" s="247" t="s">
        <v>18</v>
      </c>
      <c r="F254" s="248" t="s">
        <v>148</v>
      </c>
      <c r="G254" s="246"/>
      <c r="H254" s="249">
        <v>17.6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145</v>
      </c>
      <c r="AU254" s="255" t="s">
        <v>81</v>
      </c>
      <c r="AV254" s="15" t="s">
        <v>139</v>
      </c>
      <c r="AW254" s="15" t="s">
        <v>32</v>
      </c>
      <c r="AX254" s="15" t="s">
        <v>79</v>
      </c>
      <c r="AY254" s="255" t="s">
        <v>131</v>
      </c>
    </row>
    <row r="255" spans="1:65" s="2" customFormat="1" ht="24.15" customHeight="1">
      <c r="A255" s="39"/>
      <c r="B255" s="40"/>
      <c r="C255" s="256" t="s">
        <v>362</v>
      </c>
      <c r="D255" s="256" t="s">
        <v>212</v>
      </c>
      <c r="E255" s="257" t="s">
        <v>363</v>
      </c>
      <c r="F255" s="258" t="s">
        <v>364</v>
      </c>
      <c r="G255" s="259" t="s">
        <v>164</v>
      </c>
      <c r="H255" s="260">
        <v>18.48</v>
      </c>
      <c r="I255" s="261"/>
      <c r="J255" s="260">
        <f>ROUND(I255*H255,2)</f>
        <v>0</v>
      </c>
      <c r="K255" s="258" t="s">
        <v>138</v>
      </c>
      <c r="L255" s="262"/>
      <c r="M255" s="263" t="s">
        <v>18</v>
      </c>
      <c r="N255" s="264" t="s">
        <v>42</v>
      </c>
      <c r="O255" s="85"/>
      <c r="P255" s="213">
        <f>O255*H255</f>
        <v>0</v>
      </c>
      <c r="Q255" s="213">
        <v>0.0003</v>
      </c>
      <c r="R255" s="213">
        <f>Q255*H255</f>
        <v>0.0055439999999999994</v>
      </c>
      <c r="S255" s="213">
        <v>0</v>
      </c>
      <c r="T255" s="21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5" t="s">
        <v>308</v>
      </c>
      <c r="AT255" s="215" t="s">
        <v>212</v>
      </c>
      <c r="AU255" s="215" t="s">
        <v>81</v>
      </c>
      <c r="AY255" s="18" t="s">
        <v>131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79</v>
      </c>
      <c r="BK255" s="216">
        <f>ROUND(I255*H255,2)</f>
        <v>0</v>
      </c>
      <c r="BL255" s="18" t="s">
        <v>255</v>
      </c>
      <c r="BM255" s="215" t="s">
        <v>365</v>
      </c>
    </row>
    <row r="256" spans="1:47" s="2" customFormat="1" ht="12">
      <c r="A256" s="39"/>
      <c r="B256" s="40"/>
      <c r="C256" s="41"/>
      <c r="D256" s="217" t="s">
        <v>141</v>
      </c>
      <c r="E256" s="41"/>
      <c r="F256" s="218" t="s">
        <v>364</v>
      </c>
      <c r="G256" s="41"/>
      <c r="H256" s="41"/>
      <c r="I256" s="219"/>
      <c r="J256" s="41"/>
      <c r="K256" s="41"/>
      <c r="L256" s="45"/>
      <c r="M256" s="220"/>
      <c r="N256" s="22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141</v>
      </c>
      <c r="AU256" s="18" t="s">
        <v>81</v>
      </c>
    </row>
    <row r="257" spans="1:51" s="14" customFormat="1" ht="12">
      <c r="A257" s="14"/>
      <c r="B257" s="234"/>
      <c r="C257" s="235"/>
      <c r="D257" s="217" t="s">
        <v>145</v>
      </c>
      <c r="E257" s="235"/>
      <c r="F257" s="237" t="s">
        <v>366</v>
      </c>
      <c r="G257" s="235"/>
      <c r="H257" s="238">
        <v>18.48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145</v>
      </c>
      <c r="AU257" s="244" t="s">
        <v>81</v>
      </c>
      <c r="AV257" s="14" t="s">
        <v>81</v>
      </c>
      <c r="AW257" s="14" t="s">
        <v>4</v>
      </c>
      <c r="AX257" s="14" t="s">
        <v>79</v>
      </c>
      <c r="AY257" s="244" t="s">
        <v>131</v>
      </c>
    </row>
    <row r="258" spans="1:65" s="2" customFormat="1" ht="24.15" customHeight="1">
      <c r="A258" s="39"/>
      <c r="B258" s="40"/>
      <c r="C258" s="205" t="s">
        <v>367</v>
      </c>
      <c r="D258" s="205" t="s">
        <v>134</v>
      </c>
      <c r="E258" s="206" t="s">
        <v>368</v>
      </c>
      <c r="F258" s="207" t="s">
        <v>369</v>
      </c>
      <c r="G258" s="208" t="s">
        <v>269</v>
      </c>
      <c r="H258" s="209">
        <v>0.05</v>
      </c>
      <c r="I258" s="210"/>
      <c r="J258" s="209">
        <f>ROUND(I258*H258,2)</f>
        <v>0</v>
      </c>
      <c r="K258" s="207" t="s">
        <v>138</v>
      </c>
      <c r="L258" s="45"/>
      <c r="M258" s="211" t="s">
        <v>18</v>
      </c>
      <c r="N258" s="212" t="s">
        <v>42</v>
      </c>
      <c r="O258" s="85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5" t="s">
        <v>255</v>
      </c>
      <c r="AT258" s="215" t="s">
        <v>134</v>
      </c>
      <c r="AU258" s="215" t="s">
        <v>81</v>
      </c>
      <c r="AY258" s="18" t="s">
        <v>131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79</v>
      </c>
      <c r="BK258" s="216">
        <f>ROUND(I258*H258,2)</f>
        <v>0</v>
      </c>
      <c r="BL258" s="18" t="s">
        <v>255</v>
      </c>
      <c r="BM258" s="215" t="s">
        <v>370</v>
      </c>
    </row>
    <row r="259" spans="1:47" s="2" customFormat="1" ht="12">
      <c r="A259" s="39"/>
      <c r="B259" s="40"/>
      <c r="C259" s="41"/>
      <c r="D259" s="217" t="s">
        <v>141</v>
      </c>
      <c r="E259" s="41"/>
      <c r="F259" s="218" t="s">
        <v>371</v>
      </c>
      <c r="G259" s="41"/>
      <c r="H259" s="41"/>
      <c r="I259" s="219"/>
      <c r="J259" s="41"/>
      <c r="K259" s="41"/>
      <c r="L259" s="45"/>
      <c r="M259" s="220"/>
      <c r="N259" s="22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141</v>
      </c>
      <c r="AU259" s="18" t="s">
        <v>81</v>
      </c>
    </row>
    <row r="260" spans="1:47" s="2" customFormat="1" ht="12">
      <c r="A260" s="39"/>
      <c r="B260" s="40"/>
      <c r="C260" s="41"/>
      <c r="D260" s="222" t="s">
        <v>143</v>
      </c>
      <c r="E260" s="41"/>
      <c r="F260" s="223" t="s">
        <v>372</v>
      </c>
      <c r="G260" s="41"/>
      <c r="H260" s="41"/>
      <c r="I260" s="219"/>
      <c r="J260" s="41"/>
      <c r="K260" s="41"/>
      <c r="L260" s="45"/>
      <c r="M260" s="220"/>
      <c r="N260" s="22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143</v>
      </c>
      <c r="AU260" s="18" t="s">
        <v>81</v>
      </c>
    </row>
    <row r="261" spans="1:63" s="12" customFormat="1" ht="22.8" customHeight="1">
      <c r="A261" s="12"/>
      <c r="B261" s="189"/>
      <c r="C261" s="190"/>
      <c r="D261" s="191" t="s">
        <v>70</v>
      </c>
      <c r="E261" s="203" t="s">
        <v>373</v>
      </c>
      <c r="F261" s="203" t="s">
        <v>374</v>
      </c>
      <c r="G261" s="190"/>
      <c r="H261" s="190"/>
      <c r="I261" s="193"/>
      <c r="J261" s="204">
        <f>BK261</f>
        <v>0</v>
      </c>
      <c r="K261" s="190"/>
      <c r="L261" s="195"/>
      <c r="M261" s="196"/>
      <c r="N261" s="197"/>
      <c r="O261" s="197"/>
      <c r="P261" s="198">
        <f>SUM(P262:P314)</f>
        <v>0</v>
      </c>
      <c r="Q261" s="197"/>
      <c r="R261" s="198">
        <f>SUM(R262:R314)</f>
        <v>0.6917198999999999</v>
      </c>
      <c r="S261" s="197"/>
      <c r="T261" s="199">
        <f>SUM(T262:T314)</f>
        <v>0.1054973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0" t="s">
        <v>81</v>
      </c>
      <c r="AT261" s="201" t="s">
        <v>70</v>
      </c>
      <c r="AU261" s="201" t="s">
        <v>79</v>
      </c>
      <c r="AY261" s="200" t="s">
        <v>131</v>
      </c>
      <c r="BK261" s="202">
        <f>SUM(BK262:BK314)</f>
        <v>0</v>
      </c>
    </row>
    <row r="262" spans="1:65" s="2" customFormat="1" ht="33" customHeight="1">
      <c r="A262" s="39"/>
      <c r="B262" s="40"/>
      <c r="C262" s="205" t="s">
        <v>308</v>
      </c>
      <c r="D262" s="205" t="s">
        <v>134</v>
      </c>
      <c r="E262" s="206" t="s">
        <v>375</v>
      </c>
      <c r="F262" s="207" t="s">
        <v>376</v>
      </c>
      <c r="G262" s="208" t="s">
        <v>137</v>
      </c>
      <c r="H262" s="209">
        <v>3.75</v>
      </c>
      <c r="I262" s="210"/>
      <c r="J262" s="209">
        <f>ROUND(I262*H262,2)</f>
        <v>0</v>
      </c>
      <c r="K262" s="207" t="s">
        <v>138</v>
      </c>
      <c r="L262" s="45"/>
      <c r="M262" s="211" t="s">
        <v>18</v>
      </c>
      <c r="N262" s="212" t="s">
        <v>42</v>
      </c>
      <c r="O262" s="85"/>
      <c r="P262" s="213">
        <f>O262*H262</f>
        <v>0</v>
      </c>
      <c r="Q262" s="213">
        <v>0.01288</v>
      </c>
      <c r="R262" s="213">
        <f>Q262*H262</f>
        <v>0.0483</v>
      </c>
      <c r="S262" s="213">
        <v>0</v>
      </c>
      <c r="T262" s="21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5" t="s">
        <v>255</v>
      </c>
      <c r="AT262" s="215" t="s">
        <v>134</v>
      </c>
      <c r="AU262" s="215" t="s">
        <v>81</v>
      </c>
      <c r="AY262" s="18" t="s">
        <v>131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79</v>
      </c>
      <c r="BK262" s="216">
        <f>ROUND(I262*H262,2)</f>
        <v>0</v>
      </c>
      <c r="BL262" s="18" t="s">
        <v>255</v>
      </c>
      <c r="BM262" s="215" t="s">
        <v>377</v>
      </c>
    </row>
    <row r="263" spans="1:47" s="2" customFormat="1" ht="12">
      <c r="A263" s="39"/>
      <c r="B263" s="40"/>
      <c r="C263" s="41"/>
      <c r="D263" s="217" t="s">
        <v>141</v>
      </c>
      <c r="E263" s="41"/>
      <c r="F263" s="218" t="s">
        <v>378</v>
      </c>
      <c r="G263" s="41"/>
      <c r="H263" s="41"/>
      <c r="I263" s="219"/>
      <c r="J263" s="41"/>
      <c r="K263" s="41"/>
      <c r="L263" s="45"/>
      <c r="M263" s="220"/>
      <c r="N263" s="22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141</v>
      </c>
      <c r="AU263" s="18" t="s">
        <v>81</v>
      </c>
    </row>
    <row r="264" spans="1:47" s="2" customFormat="1" ht="12">
      <c r="A264" s="39"/>
      <c r="B264" s="40"/>
      <c r="C264" s="41"/>
      <c r="D264" s="222" t="s">
        <v>143</v>
      </c>
      <c r="E264" s="41"/>
      <c r="F264" s="223" t="s">
        <v>379</v>
      </c>
      <c r="G264" s="41"/>
      <c r="H264" s="41"/>
      <c r="I264" s="219"/>
      <c r="J264" s="41"/>
      <c r="K264" s="41"/>
      <c r="L264" s="45"/>
      <c r="M264" s="220"/>
      <c r="N264" s="22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143</v>
      </c>
      <c r="AU264" s="18" t="s">
        <v>81</v>
      </c>
    </row>
    <row r="265" spans="1:51" s="13" customFormat="1" ht="12">
      <c r="A265" s="13"/>
      <c r="B265" s="224"/>
      <c r="C265" s="225"/>
      <c r="D265" s="217" t="s">
        <v>145</v>
      </c>
      <c r="E265" s="226" t="s">
        <v>18</v>
      </c>
      <c r="F265" s="227" t="s">
        <v>380</v>
      </c>
      <c r="G265" s="225"/>
      <c r="H265" s="226" t="s">
        <v>18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145</v>
      </c>
      <c r="AU265" s="233" t="s">
        <v>81</v>
      </c>
      <c r="AV265" s="13" t="s">
        <v>79</v>
      </c>
      <c r="AW265" s="13" t="s">
        <v>32</v>
      </c>
      <c r="AX265" s="13" t="s">
        <v>71</v>
      </c>
      <c r="AY265" s="233" t="s">
        <v>131</v>
      </c>
    </row>
    <row r="266" spans="1:51" s="14" customFormat="1" ht="12">
      <c r="A266" s="14"/>
      <c r="B266" s="234"/>
      <c r="C266" s="235"/>
      <c r="D266" s="217" t="s">
        <v>145</v>
      </c>
      <c r="E266" s="236" t="s">
        <v>18</v>
      </c>
      <c r="F266" s="237" t="s">
        <v>381</v>
      </c>
      <c r="G266" s="235"/>
      <c r="H266" s="238">
        <v>3.75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145</v>
      </c>
      <c r="AU266" s="244" t="s">
        <v>81</v>
      </c>
      <c r="AV266" s="14" t="s">
        <v>81</v>
      </c>
      <c r="AW266" s="14" t="s">
        <v>32</v>
      </c>
      <c r="AX266" s="14" t="s">
        <v>71</v>
      </c>
      <c r="AY266" s="244" t="s">
        <v>131</v>
      </c>
    </row>
    <row r="267" spans="1:51" s="15" customFormat="1" ht="12">
      <c r="A267" s="15"/>
      <c r="B267" s="245"/>
      <c r="C267" s="246"/>
      <c r="D267" s="217" t="s">
        <v>145</v>
      </c>
      <c r="E267" s="247" t="s">
        <v>18</v>
      </c>
      <c r="F267" s="248" t="s">
        <v>148</v>
      </c>
      <c r="G267" s="246"/>
      <c r="H267" s="249">
        <v>3.75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5" t="s">
        <v>145</v>
      </c>
      <c r="AU267" s="255" t="s">
        <v>81</v>
      </c>
      <c r="AV267" s="15" t="s">
        <v>139</v>
      </c>
      <c r="AW267" s="15" t="s">
        <v>32</v>
      </c>
      <c r="AX267" s="15" t="s">
        <v>79</v>
      </c>
      <c r="AY267" s="255" t="s">
        <v>131</v>
      </c>
    </row>
    <row r="268" spans="1:65" s="2" customFormat="1" ht="16.5" customHeight="1">
      <c r="A268" s="39"/>
      <c r="B268" s="40"/>
      <c r="C268" s="205" t="s">
        <v>382</v>
      </c>
      <c r="D268" s="205" t="s">
        <v>134</v>
      </c>
      <c r="E268" s="206" t="s">
        <v>383</v>
      </c>
      <c r="F268" s="207" t="s">
        <v>384</v>
      </c>
      <c r="G268" s="208" t="s">
        <v>137</v>
      </c>
      <c r="H268" s="209">
        <v>3.75</v>
      </c>
      <c r="I268" s="210"/>
      <c r="J268" s="209">
        <f>ROUND(I268*H268,2)</f>
        <v>0</v>
      </c>
      <c r="K268" s="207" t="s">
        <v>138</v>
      </c>
      <c r="L268" s="45"/>
      <c r="M268" s="211" t="s">
        <v>18</v>
      </c>
      <c r="N268" s="212" t="s">
        <v>42</v>
      </c>
      <c r="O268" s="85"/>
      <c r="P268" s="213">
        <f>O268*H268</f>
        <v>0</v>
      </c>
      <c r="Q268" s="213">
        <v>0.0001</v>
      </c>
      <c r="R268" s="213">
        <f>Q268*H268</f>
        <v>0.000375</v>
      </c>
      <c r="S268" s="213">
        <v>0</v>
      </c>
      <c r="T268" s="21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5" t="s">
        <v>255</v>
      </c>
      <c r="AT268" s="215" t="s">
        <v>134</v>
      </c>
      <c r="AU268" s="215" t="s">
        <v>81</v>
      </c>
      <c r="AY268" s="18" t="s">
        <v>131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79</v>
      </c>
      <c r="BK268" s="216">
        <f>ROUND(I268*H268,2)</f>
        <v>0</v>
      </c>
      <c r="BL268" s="18" t="s">
        <v>255</v>
      </c>
      <c r="BM268" s="215" t="s">
        <v>385</v>
      </c>
    </row>
    <row r="269" spans="1:47" s="2" customFormat="1" ht="12">
      <c r="A269" s="39"/>
      <c r="B269" s="40"/>
      <c r="C269" s="41"/>
      <c r="D269" s="217" t="s">
        <v>141</v>
      </c>
      <c r="E269" s="41"/>
      <c r="F269" s="218" t="s">
        <v>386</v>
      </c>
      <c r="G269" s="41"/>
      <c r="H269" s="41"/>
      <c r="I269" s="219"/>
      <c r="J269" s="41"/>
      <c r="K269" s="41"/>
      <c r="L269" s="45"/>
      <c r="M269" s="220"/>
      <c r="N269" s="22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141</v>
      </c>
      <c r="AU269" s="18" t="s">
        <v>81</v>
      </c>
    </row>
    <row r="270" spans="1:47" s="2" customFormat="1" ht="12">
      <c r="A270" s="39"/>
      <c r="B270" s="40"/>
      <c r="C270" s="41"/>
      <c r="D270" s="222" t="s">
        <v>143</v>
      </c>
      <c r="E270" s="41"/>
      <c r="F270" s="223" t="s">
        <v>387</v>
      </c>
      <c r="G270" s="41"/>
      <c r="H270" s="41"/>
      <c r="I270" s="219"/>
      <c r="J270" s="41"/>
      <c r="K270" s="41"/>
      <c r="L270" s="45"/>
      <c r="M270" s="220"/>
      <c r="N270" s="22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143</v>
      </c>
      <c r="AU270" s="18" t="s">
        <v>81</v>
      </c>
    </row>
    <row r="271" spans="1:65" s="2" customFormat="1" ht="24.15" customHeight="1">
      <c r="A271" s="39"/>
      <c r="B271" s="40"/>
      <c r="C271" s="205" t="s">
        <v>388</v>
      </c>
      <c r="D271" s="205" t="s">
        <v>134</v>
      </c>
      <c r="E271" s="206" t="s">
        <v>389</v>
      </c>
      <c r="F271" s="207" t="s">
        <v>390</v>
      </c>
      <c r="G271" s="208" t="s">
        <v>137</v>
      </c>
      <c r="H271" s="209">
        <v>5.4</v>
      </c>
      <c r="I271" s="210"/>
      <c r="J271" s="209">
        <f>ROUND(I271*H271,2)</f>
        <v>0</v>
      </c>
      <c r="K271" s="207" t="s">
        <v>138</v>
      </c>
      <c r="L271" s="45"/>
      <c r="M271" s="211" t="s">
        <v>18</v>
      </c>
      <c r="N271" s="212" t="s">
        <v>42</v>
      </c>
      <c r="O271" s="85"/>
      <c r="P271" s="213">
        <f>O271*H271</f>
        <v>0</v>
      </c>
      <c r="Q271" s="213">
        <v>0.01385</v>
      </c>
      <c r="R271" s="213">
        <f>Q271*H271</f>
        <v>0.07479</v>
      </c>
      <c r="S271" s="213">
        <v>0</v>
      </c>
      <c r="T271" s="21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5" t="s">
        <v>255</v>
      </c>
      <c r="AT271" s="215" t="s">
        <v>134</v>
      </c>
      <c r="AU271" s="215" t="s">
        <v>81</v>
      </c>
      <c r="AY271" s="18" t="s">
        <v>131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79</v>
      </c>
      <c r="BK271" s="216">
        <f>ROUND(I271*H271,2)</f>
        <v>0</v>
      </c>
      <c r="BL271" s="18" t="s">
        <v>255</v>
      </c>
      <c r="BM271" s="215" t="s">
        <v>391</v>
      </c>
    </row>
    <row r="272" spans="1:47" s="2" customFormat="1" ht="12">
      <c r="A272" s="39"/>
      <c r="B272" s="40"/>
      <c r="C272" s="41"/>
      <c r="D272" s="217" t="s">
        <v>141</v>
      </c>
      <c r="E272" s="41"/>
      <c r="F272" s="218" t="s">
        <v>392</v>
      </c>
      <c r="G272" s="41"/>
      <c r="H272" s="41"/>
      <c r="I272" s="219"/>
      <c r="J272" s="41"/>
      <c r="K272" s="41"/>
      <c r="L272" s="45"/>
      <c r="M272" s="220"/>
      <c r="N272" s="22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141</v>
      </c>
      <c r="AU272" s="18" t="s">
        <v>81</v>
      </c>
    </row>
    <row r="273" spans="1:47" s="2" customFormat="1" ht="12">
      <c r="A273" s="39"/>
      <c r="B273" s="40"/>
      <c r="C273" s="41"/>
      <c r="D273" s="222" t="s">
        <v>143</v>
      </c>
      <c r="E273" s="41"/>
      <c r="F273" s="223" t="s">
        <v>393</v>
      </c>
      <c r="G273" s="41"/>
      <c r="H273" s="41"/>
      <c r="I273" s="219"/>
      <c r="J273" s="41"/>
      <c r="K273" s="41"/>
      <c r="L273" s="45"/>
      <c r="M273" s="220"/>
      <c r="N273" s="22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143</v>
      </c>
      <c r="AU273" s="18" t="s">
        <v>81</v>
      </c>
    </row>
    <row r="274" spans="1:51" s="13" customFormat="1" ht="12">
      <c r="A274" s="13"/>
      <c r="B274" s="224"/>
      <c r="C274" s="225"/>
      <c r="D274" s="217" t="s">
        <v>145</v>
      </c>
      <c r="E274" s="226" t="s">
        <v>18</v>
      </c>
      <c r="F274" s="227" t="s">
        <v>394</v>
      </c>
      <c r="G274" s="225"/>
      <c r="H274" s="226" t="s">
        <v>18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145</v>
      </c>
      <c r="AU274" s="233" t="s">
        <v>81</v>
      </c>
      <c r="AV274" s="13" t="s">
        <v>79</v>
      </c>
      <c r="AW274" s="13" t="s">
        <v>32</v>
      </c>
      <c r="AX274" s="13" t="s">
        <v>71</v>
      </c>
      <c r="AY274" s="233" t="s">
        <v>131</v>
      </c>
    </row>
    <row r="275" spans="1:51" s="14" customFormat="1" ht="12">
      <c r="A275" s="14"/>
      <c r="B275" s="234"/>
      <c r="C275" s="235"/>
      <c r="D275" s="217" t="s">
        <v>145</v>
      </c>
      <c r="E275" s="236" t="s">
        <v>18</v>
      </c>
      <c r="F275" s="237" t="s">
        <v>395</v>
      </c>
      <c r="G275" s="235"/>
      <c r="H275" s="238">
        <v>5.39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145</v>
      </c>
      <c r="AU275" s="244" t="s">
        <v>81</v>
      </c>
      <c r="AV275" s="14" t="s">
        <v>81</v>
      </c>
      <c r="AW275" s="14" t="s">
        <v>32</v>
      </c>
      <c r="AX275" s="14" t="s">
        <v>71</v>
      </c>
      <c r="AY275" s="244" t="s">
        <v>131</v>
      </c>
    </row>
    <row r="276" spans="1:51" s="14" customFormat="1" ht="12">
      <c r="A276" s="14"/>
      <c r="B276" s="234"/>
      <c r="C276" s="235"/>
      <c r="D276" s="217" t="s">
        <v>145</v>
      </c>
      <c r="E276" s="236" t="s">
        <v>18</v>
      </c>
      <c r="F276" s="237" t="s">
        <v>6</v>
      </c>
      <c r="G276" s="235"/>
      <c r="H276" s="238">
        <v>0.01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145</v>
      </c>
      <c r="AU276" s="244" t="s">
        <v>81</v>
      </c>
      <c r="AV276" s="14" t="s">
        <v>81</v>
      </c>
      <c r="AW276" s="14" t="s">
        <v>32</v>
      </c>
      <c r="AX276" s="14" t="s">
        <v>71</v>
      </c>
      <c r="AY276" s="244" t="s">
        <v>131</v>
      </c>
    </row>
    <row r="277" spans="1:51" s="15" customFormat="1" ht="12">
      <c r="A277" s="15"/>
      <c r="B277" s="245"/>
      <c r="C277" s="246"/>
      <c r="D277" s="217" t="s">
        <v>145</v>
      </c>
      <c r="E277" s="247" t="s">
        <v>18</v>
      </c>
      <c r="F277" s="248" t="s">
        <v>148</v>
      </c>
      <c r="G277" s="246"/>
      <c r="H277" s="249">
        <v>5.3999999999999995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5" t="s">
        <v>145</v>
      </c>
      <c r="AU277" s="255" t="s">
        <v>81</v>
      </c>
      <c r="AV277" s="15" t="s">
        <v>139</v>
      </c>
      <c r="AW277" s="15" t="s">
        <v>32</v>
      </c>
      <c r="AX277" s="15" t="s">
        <v>79</v>
      </c>
      <c r="AY277" s="255" t="s">
        <v>131</v>
      </c>
    </row>
    <row r="278" spans="1:65" s="2" customFormat="1" ht="16.5" customHeight="1">
      <c r="A278" s="39"/>
      <c r="B278" s="40"/>
      <c r="C278" s="205" t="s">
        <v>396</v>
      </c>
      <c r="D278" s="205" t="s">
        <v>134</v>
      </c>
      <c r="E278" s="206" t="s">
        <v>397</v>
      </c>
      <c r="F278" s="207" t="s">
        <v>398</v>
      </c>
      <c r="G278" s="208" t="s">
        <v>137</v>
      </c>
      <c r="H278" s="209">
        <v>6.72</v>
      </c>
      <c r="I278" s="210"/>
      <c r="J278" s="209">
        <f>ROUND(I278*H278,2)</f>
        <v>0</v>
      </c>
      <c r="K278" s="207" t="s">
        <v>138</v>
      </c>
      <c r="L278" s="45"/>
      <c r="M278" s="211" t="s">
        <v>18</v>
      </c>
      <c r="N278" s="212" t="s">
        <v>42</v>
      </c>
      <c r="O278" s="85"/>
      <c r="P278" s="213">
        <f>O278*H278</f>
        <v>0</v>
      </c>
      <c r="Q278" s="213">
        <v>0.0001</v>
      </c>
      <c r="R278" s="213">
        <f>Q278*H278</f>
        <v>0.000672</v>
      </c>
      <c r="S278" s="213">
        <v>0</v>
      </c>
      <c r="T278" s="21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5" t="s">
        <v>255</v>
      </c>
      <c r="AT278" s="215" t="s">
        <v>134</v>
      </c>
      <c r="AU278" s="215" t="s">
        <v>81</v>
      </c>
      <c r="AY278" s="18" t="s">
        <v>131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79</v>
      </c>
      <c r="BK278" s="216">
        <f>ROUND(I278*H278,2)</f>
        <v>0</v>
      </c>
      <c r="BL278" s="18" t="s">
        <v>255</v>
      </c>
      <c r="BM278" s="215" t="s">
        <v>399</v>
      </c>
    </row>
    <row r="279" spans="1:47" s="2" customFormat="1" ht="12">
      <c r="A279" s="39"/>
      <c r="B279" s="40"/>
      <c r="C279" s="41"/>
      <c r="D279" s="217" t="s">
        <v>141</v>
      </c>
      <c r="E279" s="41"/>
      <c r="F279" s="218" t="s">
        <v>400</v>
      </c>
      <c r="G279" s="41"/>
      <c r="H279" s="41"/>
      <c r="I279" s="219"/>
      <c r="J279" s="41"/>
      <c r="K279" s="41"/>
      <c r="L279" s="45"/>
      <c r="M279" s="220"/>
      <c r="N279" s="22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141</v>
      </c>
      <c r="AU279" s="18" t="s">
        <v>81</v>
      </c>
    </row>
    <row r="280" spans="1:47" s="2" customFormat="1" ht="12">
      <c r="A280" s="39"/>
      <c r="B280" s="40"/>
      <c r="C280" s="41"/>
      <c r="D280" s="222" t="s">
        <v>143</v>
      </c>
      <c r="E280" s="41"/>
      <c r="F280" s="223" t="s">
        <v>401</v>
      </c>
      <c r="G280" s="41"/>
      <c r="H280" s="41"/>
      <c r="I280" s="219"/>
      <c r="J280" s="41"/>
      <c r="K280" s="41"/>
      <c r="L280" s="45"/>
      <c r="M280" s="220"/>
      <c r="N280" s="22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143</v>
      </c>
      <c r="AU280" s="18" t="s">
        <v>81</v>
      </c>
    </row>
    <row r="281" spans="1:51" s="14" customFormat="1" ht="12">
      <c r="A281" s="14"/>
      <c r="B281" s="234"/>
      <c r="C281" s="235"/>
      <c r="D281" s="217" t="s">
        <v>145</v>
      </c>
      <c r="E281" s="236" t="s">
        <v>18</v>
      </c>
      <c r="F281" s="237" t="s">
        <v>402</v>
      </c>
      <c r="G281" s="235"/>
      <c r="H281" s="238">
        <v>6.72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145</v>
      </c>
      <c r="AU281" s="244" t="s">
        <v>81</v>
      </c>
      <c r="AV281" s="14" t="s">
        <v>81</v>
      </c>
      <c r="AW281" s="14" t="s">
        <v>32</v>
      </c>
      <c r="AX281" s="14" t="s">
        <v>71</v>
      </c>
      <c r="AY281" s="244" t="s">
        <v>131</v>
      </c>
    </row>
    <row r="282" spans="1:51" s="15" customFormat="1" ht="12">
      <c r="A282" s="15"/>
      <c r="B282" s="245"/>
      <c r="C282" s="246"/>
      <c r="D282" s="217" t="s">
        <v>145</v>
      </c>
      <c r="E282" s="247" t="s">
        <v>18</v>
      </c>
      <c r="F282" s="248" t="s">
        <v>148</v>
      </c>
      <c r="G282" s="246"/>
      <c r="H282" s="249">
        <v>6.72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5" t="s">
        <v>145</v>
      </c>
      <c r="AU282" s="255" t="s">
        <v>81</v>
      </c>
      <c r="AV282" s="15" t="s">
        <v>139</v>
      </c>
      <c r="AW282" s="15" t="s">
        <v>32</v>
      </c>
      <c r="AX282" s="15" t="s">
        <v>79</v>
      </c>
      <c r="AY282" s="255" t="s">
        <v>131</v>
      </c>
    </row>
    <row r="283" spans="1:65" s="2" customFormat="1" ht="21.75" customHeight="1">
      <c r="A283" s="39"/>
      <c r="B283" s="40"/>
      <c r="C283" s="205" t="s">
        <v>403</v>
      </c>
      <c r="D283" s="205" t="s">
        <v>134</v>
      </c>
      <c r="E283" s="206" t="s">
        <v>404</v>
      </c>
      <c r="F283" s="207" t="s">
        <v>405</v>
      </c>
      <c r="G283" s="208" t="s">
        <v>137</v>
      </c>
      <c r="H283" s="209">
        <v>5.4</v>
      </c>
      <c r="I283" s="210"/>
      <c r="J283" s="209">
        <f>ROUND(I283*H283,2)</f>
        <v>0</v>
      </c>
      <c r="K283" s="207" t="s">
        <v>138</v>
      </c>
      <c r="L283" s="45"/>
      <c r="M283" s="211" t="s">
        <v>18</v>
      </c>
      <c r="N283" s="212" t="s">
        <v>42</v>
      </c>
      <c r="O283" s="85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5" t="s">
        <v>255</v>
      </c>
      <c r="AT283" s="215" t="s">
        <v>134</v>
      </c>
      <c r="AU283" s="215" t="s">
        <v>81</v>
      </c>
      <c r="AY283" s="18" t="s">
        <v>131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8" t="s">
        <v>79</v>
      </c>
      <c r="BK283" s="216">
        <f>ROUND(I283*H283,2)</f>
        <v>0</v>
      </c>
      <c r="BL283" s="18" t="s">
        <v>255</v>
      </c>
      <c r="BM283" s="215" t="s">
        <v>406</v>
      </c>
    </row>
    <row r="284" spans="1:47" s="2" customFormat="1" ht="12">
      <c r="A284" s="39"/>
      <c r="B284" s="40"/>
      <c r="C284" s="41"/>
      <c r="D284" s="217" t="s">
        <v>141</v>
      </c>
      <c r="E284" s="41"/>
      <c r="F284" s="218" t="s">
        <v>407</v>
      </c>
      <c r="G284" s="41"/>
      <c r="H284" s="41"/>
      <c r="I284" s="219"/>
      <c r="J284" s="41"/>
      <c r="K284" s="41"/>
      <c r="L284" s="45"/>
      <c r="M284" s="220"/>
      <c r="N284" s="22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141</v>
      </c>
      <c r="AU284" s="18" t="s">
        <v>81</v>
      </c>
    </row>
    <row r="285" spans="1:47" s="2" customFormat="1" ht="12">
      <c r="A285" s="39"/>
      <c r="B285" s="40"/>
      <c r="C285" s="41"/>
      <c r="D285" s="222" t="s">
        <v>143</v>
      </c>
      <c r="E285" s="41"/>
      <c r="F285" s="223" t="s">
        <v>408</v>
      </c>
      <c r="G285" s="41"/>
      <c r="H285" s="41"/>
      <c r="I285" s="219"/>
      <c r="J285" s="41"/>
      <c r="K285" s="41"/>
      <c r="L285" s="45"/>
      <c r="M285" s="220"/>
      <c r="N285" s="22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143</v>
      </c>
      <c r="AU285" s="18" t="s">
        <v>81</v>
      </c>
    </row>
    <row r="286" spans="1:65" s="2" customFormat="1" ht="24.15" customHeight="1">
      <c r="A286" s="39"/>
      <c r="B286" s="40"/>
      <c r="C286" s="205" t="s">
        <v>409</v>
      </c>
      <c r="D286" s="205" t="s">
        <v>134</v>
      </c>
      <c r="E286" s="206" t="s">
        <v>410</v>
      </c>
      <c r="F286" s="207" t="s">
        <v>411</v>
      </c>
      <c r="G286" s="208" t="s">
        <v>137</v>
      </c>
      <c r="H286" s="209">
        <v>6.13</v>
      </c>
      <c r="I286" s="210"/>
      <c r="J286" s="209">
        <f>ROUND(I286*H286,2)</f>
        <v>0</v>
      </c>
      <c r="K286" s="207" t="s">
        <v>138</v>
      </c>
      <c r="L286" s="45"/>
      <c r="M286" s="211" t="s">
        <v>18</v>
      </c>
      <c r="N286" s="212" t="s">
        <v>42</v>
      </c>
      <c r="O286" s="85"/>
      <c r="P286" s="213">
        <f>O286*H286</f>
        <v>0</v>
      </c>
      <c r="Q286" s="213">
        <v>0</v>
      </c>
      <c r="R286" s="213">
        <f>Q286*H286</f>
        <v>0</v>
      </c>
      <c r="S286" s="213">
        <v>0.01721</v>
      </c>
      <c r="T286" s="214">
        <f>S286*H286</f>
        <v>0.1054973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5" t="s">
        <v>255</v>
      </c>
      <c r="AT286" s="215" t="s">
        <v>134</v>
      </c>
      <c r="AU286" s="215" t="s">
        <v>81</v>
      </c>
      <c r="AY286" s="18" t="s">
        <v>131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8" t="s">
        <v>79</v>
      </c>
      <c r="BK286" s="216">
        <f>ROUND(I286*H286,2)</f>
        <v>0</v>
      </c>
      <c r="BL286" s="18" t="s">
        <v>255</v>
      </c>
      <c r="BM286" s="215" t="s">
        <v>412</v>
      </c>
    </row>
    <row r="287" spans="1:47" s="2" customFormat="1" ht="12">
      <c r="A287" s="39"/>
      <c r="B287" s="40"/>
      <c r="C287" s="41"/>
      <c r="D287" s="217" t="s">
        <v>141</v>
      </c>
      <c r="E287" s="41"/>
      <c r="F287" s="218" t="s">
        <v>413</v>
      </c>
      <c r="G287" s="41"/>
      <c r="H287" s="41"/>
      <c r="I287" s="219"/>
      <c r="J287" s="41"/>
      <c r="K287" s="41"/>
      <c r="L287" s="45"/>
      <c r="M287" s="220"/>
      <c r="N287" s="221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141</v>
      </c>
      <c r="AU287" s="18" t="s">
        <v>81</v>
      </c>
    </row>
    <row r="288" spans="1:47" s="2" customFormat="1" ht="12">
      <c r="A288" s="39"/>
      <c r="B288" s="40"/>
      <c r="C288" s="41"/>
      <c r="D288" s="222" t="s">
        <v>143</v>
      </c>
      <c r="E288" s="41"/>
      <c r="F288" s="223" t="s">
        <v>414</v>
      </c>
      <c r="G288" s="41"/>
      <c r="H288" s="41"/>
      <c r="I288" s="219"/>
      <c r="J288" s="41"/>
      <c r="K288" s="41"/>
      <c r="L288" s="45"/>
      <c r="M288" s="220"/>
      <c r="N288" s="22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143</v>
      </c>
      <c r="AU288" s="18" t="s">
        <v>81</v>
      </c>
    </row>
    <row r="289" spans="1:51" s="13" customFormat="1" ht="12">
      <c r="A289" s="13"/>
      <c r="B289" s="224"/>
      <c r="C289" s="225"/>
      <c r="D289" s="217" t="s">
        <v>145</v>
      </c>
      <c r="E289" s="226" t="s">
        <v>18</v>
      </c>
      <c r="F289" s="227" t="s">
        <v>415</v>
      </c>
      <c r="G289" s="225"/>
      <c r="H289" s="226" t="s">
        <v>18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145</v>
      </c>
      <c r="AU289" s="233" t="s">
        <v>81</v>
      </c>
      <c r="AV289" s="13" t="s">
        <v>79</v>
      </c>
      <c r="AW289" s="13" t="s">
        <v>32</v>
      </c>
      <c r="AX289" s="13" t="s">
        <v>71</v>
      </c>
      <c r="AY289" s="233" t="s">
        <v>131</v>
      </c>
    </row>
    <row r="290" spans="1:51" s="14" customFormat="1" ht="12">
      <c r="A290" s="14"/>
      <c r="B290" s="234"/>
      <c r="C290" s="235"/>
      <c r="D290" s="217" t="s">
        <v>145</v>
      </c>
      <c r="E290" s="236" t="s">
        <v>18</v>
      </c>
      <c r="F290" s="237" t="s">
        <v>416</v>
      </c>
      <c r="G290" s="235"/>
      <c r="H290" s="238">
        <v>6.13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145</v>
      </c>
      <c r="AU290" s="244" t="s">
        <v>81</v>
      </c>
      <c r="AV290" s="14" t="s">
        <v>81</v>
      </c>
      <c r="AW290" s="14" t="s">
        <v>32</v>
      </c>
      <c r="AX290" s="14" t="s">
        <v>71</v>
      </c>
      <c r="AY290" s="244" t="s">
        <v>131</v>
      </c>
    </row>
    <row r="291" spans="1:51" s="15" customFormat="1" ht="12">
      <c r="A291" s="15"/>
      <c r="B291" s="245"/>
      <c r="C291" s="246"/>
      <c r="D291" s="217" t="s">
        <v>145</v>
      </c>
      <c r="E291" s="247" t="s">
        <v>18</v>
      </c>
      <c r="F291" s="248" t="s">
        <v>148</v>
      </c>
      <c r="G291" s="246"/>
      <c r="H291" s="249">
        <v>6.13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145</v>
      </c>
      <c r="AU291" s="255" t="s">
        <v>81</v>
      </c>
      <c r="AV291" s="15" t="s">
        <v>139</v>
      </c>
      <c r="AW291" s="15" t="s">
        <v>32</v>
      </c>
      <c r="AX291" s="15" t="s">
        <v>79</v>
      </c>
      <c r="AY291" s="255" t="s">
        <v>131</v>
      </c>
    </row>
    <row r="292" spans="1:65" s="2" customFormat="1" ht="21.75" customHeight="1">
      <c r="A292" s="39"/>
      <c r="B292" s="40"/>
      <c r="C292" s="205" t="s">
        <v>417</v>
      </c>
      <c r="D292" s="205" t="s">
        <v>134</v>
      </c>
      <c r="E292" s="206" t="s">
        <v>418</v>
      </c>
      <c r="F292" s="207" t="s">
        <v>419</v>
      </c>
      <c r="G292" s="208" t="s">
        <v>164</v>
      </c>
      <c r="H292" s="209">
        <v>1.47</v>
      </c>
      <c r="I292" s="210"/>
      <c r="J292" s="209">
        <f>ROUND(I292*H292,2)</f>
        <v>0</v>
      </c>
      <c r="K292" s="207" t="s">
        <v>138</v>
      </c>
      <c r="L292" s="45"/>
      <c r="M292" s="211" t="s">
        <v>18</v>
      </c>
      <c r="N292" s="212" t="s">
        <v>42</v>
      </c>
      <c r="O292" s="85"/>
      <c r="P292" s="213">
        <f>O292*H292</f>
        <v>0</v>
      </c>
      <c r="Q292" s="213">
        <v>0.01342</v>
      </c>
      <c r="R292" s="213">
        <f>Q292*H292</f>
        <v>0.0197274</v>
      </c>
      <c r="S292" s="213">
        <v>0</v>
      </c>
      <c r="T292" s="21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5" t="s">
        <v>255</v>
      </c>
      <c r="AT292" s="215" t="s">
        <v>134</v>
      </c>
      <c r="AU292" s="215" t="s">
        <v>81</v>
      </c>
      <c r="AY292" s="18" t="s">
        <v>131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8" t="s">
        <v>79</v>
      </c>
      <c r="BK292" s="216">
        <f>ROUND(I292*H292,2)</f>
        <v>0</v>
      </c>
      <c r="BL292" s="18" t="s">
        <v>255</v>
      </c>
      <c r="BM292" s="215" t="s">
        <v>420</v>
      </c>
    </row>
    <row r="293" spans="1:47" s="2" customFormat="1" ht="12">
      <c r="A293" s="39"/>
      <c r="B293" s="40"/>
      <c r="C293" s="41"/>
      <c r="D293" s="217" t="s">
        <v>141</v>
      </c>
      <c r="E293" s="41"/>
      <c r="F293" s="218" t="s">
        <v>421</v>
      </c>
      <c r="G293" s="41"/>
      <c r="H293" s="41"/>
      <c r="I293" s="219"/>
      <c r="J293" s="41"/>
      <c r="K293" s="41"/>
      <c r="L293" s="45"/>
      <c r="M293" s="220"/>
      <c r="N293" s="22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141</v>
      </c>
      <c r="AU293" s="18" t="s">
        <v>81</v>
      </c>
    </row>
    <row r="294" spans="1:47" s="2" customFormat="1" ht="12">
      <c r="A294" s="39"/>
      <c r="B294" s="40"/>
      <c r="C294" s="41"/>
      <c r="D294" s="222" t="s">
        <v>143</v>
      </c>
      <c r="E294" s="41"/>
      <c r="F294" s="223" t="s">
        <v>422</v>
      </c>
      <c r="G294" s="41"/>
      <c r="H294" s="41"/>
      <c r="I294" s="219"/>
      <c r="J294" s="41"/>
      <c r="K294" s="41"/>
      <c r="L294" s="45"/>
      <c r="M294" s="220"/>
      <c r="N294" s="22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143</v>
      </c>
      <c r="AU294" s="18" t="s">
        <v>81</v>
      </c>
    </row>
    <row r="295" spans="1:51" s="13" customFormat="1" ht="12">
      <c r="A295" s="13"/>
      <c r="B295" s="224"/>
      <c r="C295" s="225"/>
      <c r="D295" s="217" t="s">
        <v>145</v>
      </c>
      <c r="E295" s="226" t="s">
        <v>18</v>
      </c>
      <c r="F295" s="227" t="s">
        <v>423</v>
      </c>
      <c r="G295" s="225"/>
      <c r="H295" s="226" t="s">
        <v>18</v>
      </c>
      <c r="I295" s="228"/>
      <c r="J295" s="225"/>
      <c r="K295" s="225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145</v>
      </c>
      <c r="AU295" s="233" t="s">
        <v>81</v>
      </c>
      <c r="AV295" s="13" t="s">
        <v>79</v>
      </c>
      <c r="AW295" s="13" t="s">
        <v>32</v>
      </c>
      <c r="AX295" s="13" t="s">
        <v>71</v>
      </c>
      <c r="AY295" s="233" t="s">
        <v>131</v>
      </c>
    </row>
    <row r="296" spans="1:51" s="14" customFormat="1" ht="12">
      <c r="A296" s="14"/>
      <c r="B296" s="234"/>
      <c r="C296" s="235"/>
      <c r="D296" s="217" t="s">
        <v>145</v>
      </c>
      <c r="E296" s="236" t="s">
        <v>18</v>
      </c>
      <c r="F296" s="237" t="s">
        <v>424</v>
      </c>
      <c r="G296" s="235"/>
      <c r="H296" s="238">
        <v>1.47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145</v>
      </c>
      <c r="AU296" s="244" t="s">
        <v>81</v>
      </c>
      <c r="AV296" s="14" t="s">
        <v>81</v>
      </c>
      <c r="AW296" s="14" t="s">
        <v>32</v>
      </c>
      <c r="AX296" s="14" t="s">
        <v>71</v>
      </c>
      <c r="AY296" s="244" t="s">
        <v>131</v>
      </c>
    </row>
    <row r="297" spans="1:51" s="15" customFormat="1" ht="12">
      <c r="A297" s="15"/>
      <c r="B297" s="245"/>
      <c r="C297" s="246"/>
      <c r="D297" s="217" t="s">
        <v>145</v>
      </c>
      <c r="E297" s="247" t="s">
        <v>18</v>
      </c>
      <c r="F297" s="248" t="s">
        <v>148</v>
      </c>
      <c r="G297" s="246"/>
      <c r="H297" s="249">
        <v>1.47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5" t="s">
        <v>145</v>
      </c>
      <c r="AU297" s="255" t="s">
        <v>81</v>
      </c>
      <c r="AV297" s="15" t="s">
        <v>139</v>
      </c>
      <c r="AW297" s="15" t="s">
        <v>32</v>
      </c>
      <c r="AX297" s="15" t="s">
        <v>79</v>
      </c>
      <c r="AY297" s="255" t="s">
        <v>131</v>
      </c>
    </row>
    <row r="298" spans="1:65" s="2" customFormat="1" ht="66.75" customHeight="1">
      <c r="A298" s="39"/>
      <c r="B298" s="40"/>
      <c r="C298" s="205" t="s">
        <v>425</v>
      </c>
      <c r="D298" s="205" t="s">
        <v>134</v>
      </c>
      <c r="E298" s="206" t="s">
        <v>426</v>
      </c>
      <c r="F298" s="207" t="s">
        <v>427</v>
      </c>
      <c r="G298" s="208" t="s">
        <v>137</v>
      </c>
      <c r="H298" s="209">
        <v>3.75</v>
      </c>
      <c r="I298" s="210"/>
      <c r="J298" s="209">
        <f>ROUND(I298*H298,2)</f>
        <v>0</v>
      </c>
      <c r="K298" s="207" t="s">
        <v>193</v>
      </c>
      <c r="L298" s="45"/>
      <c r="M298" s="211" t="s">
        <v>18</v>
      </c>
      <c r="N298" s="212" t="s">
        <v>42</v>
      </c>
      <c r="O298" s="85"/>
      <c r="P298" s="213">
        <f>O298*H298</f>
        <v>0</v>
      </c>
      <c r="Q298" s="213">
        <v>0.01733</v>
      </c>
      <c r="R298" s="213">
        <f>Q298*H298</f>
        <v>0.0649875</v>
      </c>
      <c r="S298" s="213">
        <v>0</v>
      </c>
      <c r="T298" s="21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5" t="s">
        <v>255</v>
      </c>
      <c r="AT298" s="215" t="s">
        <v>134</v>
      </c>
      <c r="AU298" s="215" t="s">
        <v>81</v>
      </c>
      <c r="AY298" s="18" t="s">
        <v>131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8" t="s">
        <v>79</v>
      </c>
      <c r="BK298" s="216">
        <f>ROUND(I298*H298,2)</f>
        <v>0</v>
      </c>
      <c r="BL298" s="18" t="s">
        <v>255</v>
      </c>
      <c r="BM298" s="215" t="s">
        <v>428</v>
      </c>
    </row>
    <row r="299" spans="1:47" s="2" customFormat="1" ht="12">
      <c r="A299" s="39"/>
      <c r="B299" s="40"/>
      <c r="C299" s="41"/>
      <c r="D299" s="217" t="s">
        <v>141</v>
      </c>
      <c r="E299" s="41"/>
      <c r="F299" s="218" t="s">
        <v>427</v>
      </c>
      <c r="G299" s="41"/>
      <c r="H299" s="41"/>
      <c r="I299" s="219"/>
      <c r="J299" s="41"/>
      <c r="K299" s="41"/>
      <c r="L299" s="45"/>
      <c r="M299" s="220"/>
      <c r="N299" s="22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141</v>
      </c>
      <c r="AU299" s="18" t="s">
        <v>81</v>
      </c>
    </row>
    <row r="300" spans="1:51" s="13" customFormat="1" ht="12">
      <c r="A300" s="13"/>
      <c r="B300" s="224"/>
      <c r="C300" s="225"/>
      <c r="D300" s="217" t="s">
        <v>145</v>
      </c>
      <c r="E300" s="226" t="s">
        <v>18</v>
      </c>
      <c r="F300" s="227" t="s">
        <v>209</v>
      </c>
      <c r="G300" s="225"/>
      <c r="H300" s="226" t="s">
        <v>18</v>
      </c>
      <c r="I300" s="228"/>
      <c r="J300" s="225"/>
      <c r="K300" s="225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145</v>
      </c>
      <c r="AU300" s="233" t="s">
        <v>81</v>
      </c>
      <c r="AV300" s="13" t="s">
        <v>79</v>
      </c>
      <c r="AW300" s="13" t="s">
        <v>32</v>
      </c>
      <c r="AX300" s="13" t="s">
        <v>71</v>
      </c>
      <c r="AY300" s="233" t="s">
        <v>131</v>
      </c>
    </row>
    <row r="301" spans="1:51" s="14" customFormat="1" ht="12">
      <c r="A301" s="14"/>
      <c r="B301" s="234"/>
      <c r="C301" s="235"/>
      <c r="D301" s="217" t="s">
        <v>145</v>
      </c>
      <c r="E301" s="236" t="s">
        <v>18</v>
      </c>
      <c r="F301" s="237" t="s">
        <v>381</v>
      </c>
      <c r="G301" s="235"/>
      <c r="H301" s="238">
        <v>3.75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145</v>
      </c>
      <c r="AU301" s="244" t="s">
        <v>81</v>
      </c>
      <c r="AV301" s="14" t="s">
        <v>81</v>
      </c>
      <c r="AW301" s="14" t="s">
        <v>32</v>
      </c>
      <c r="AX301" s="14" t="s">
        <v>71</v>
      </c>
      <c r="AY301" s="244" t="s">
        <v>131</v>
      </c>
    </row>
    <row r="302" spans="1:51" s="15" customFormat="1" ht="12">
      <c r="A302" s="15"/>
      <c r="B302" s="245"/>
      <c r="C302" s="246"/>
      <c r="D302" s="217" t="s">
        <v>145</v>
      </c>
      <c r="E302" s="247" t="s">
        <v>18</v>
      </c>
      <c r="F302" s="248" t="s">
        <v>148</v>
      </c>
      <c r="G302" s="246"/>
      <c r="H302" s="249">
        <v>3.75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145</v>
      </c>
      <c r="AU302" s="255" t="s">
        <v>81</v>
      </c>
      <c r="AV302" s="15" t="s">
        <v>139</v>
      </c>
      <c r="AW302" s="15" t="s">
        <v>32</v>
      </c>
      <c r="AX302" s="15" t="s">
        <v>79</v>
      </c>
      <c r="AY302" s="255" t="s">
        <v>131</v>
      </c>
    </row>
    <row r="303" spans="1:65" s="2" customFormat="1" ht="24.15" customHeight="1">
      <c r="A303" s="39"/>
      <c r="B303" s="40"/>
      <c r="C303" s="205" t="s">
        <v>429</v>
      </c>
      <c r="D303" s="205" t="s">
        <v>134</v>
      </c>
      <c r="E303" s="206" t="s">
        <v>430</v>
      </c>
      <c r="F303" s="207" t="s">
        <v>431</v>
      </c>
      <c r="G303" s="208" t="s">
        <v>137</v>
      </c>
      <c r="H303" s="209">
        <v>16.4</v>
      </c>
      <c r="I303" s="210"/>
      <c r="J303" s="209">
        <f>ROUND(I303*H303,2)</f>
        <v>0</v>
      </c>
      <c r="K303" s="207" t="s">
        <v>138</v>
      </c>
      <c r="L303" s="45"/>
      <c r="M303" s="211" t="s">
        <v>18</v>
      </c>
      <c r="N303" s="212" t="s">
        <v>42</v>
      </c>
      <c r="O303" s="85"/>
      <c r="P303" s="213">
        <f>O303*H303</f>
        <v>0</v>
      </c>
      <c r="Q303" s="213">
        <v>0.02012</v>
      </c>
      <c r="R303" s="213">
        <f>Q303*H303</f>
        <v>0.32996799999999993</v>
      </c>
      <c r="S303" s="213">
        <v>0</v>
      </c>
      <c r="T303" s="21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5" t="s">
        <v>255</v>
      </c>
      <c r="AT303" s="215" t="s">
        <v>134</v>
      </c>
      <c r="AU303" s="215" t="s">
        <v>81</v>
      </c>
      <c r="AY303" s="18" t="s">
        <v>131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8" t="s">
        <v>79</v>
      </c>
      <c r="BK303" s="216">
        <f>ROUND(I303*H303,2)</f>
        <v>0</v>
      </c>
      <c r="BL303" s="18" t="s">
        <v>255</v>
      </c>
      <c r="BM303" s="215" t="s">
        <v>432</v>
      </c>
    </row>
    <row r="304" spans="1:47" s="2" customFormat="1" ht="12">
      <c r="A304" s="39"/>
      <c r="B304" s="40"/>
      <c r="C304" s="41"/>
      <c r="D304" s="217" t="s">
        <v>141</v>
      </c>
      <c r="E304" s="41"/>
      <c r="F304" s="218" t="s">
        <v>433</v>
      </c>
      <c r="G304" s="41"/>
      <c r="H304" s="41"/>
      <c r="I304" s="219"/>
      <c r="J304" s="41"/>
      <c r="K304" s="41"/>
      <c r="L304" s="45"/>
      <c r="M304" s="220"/>
      <c r="N304" s="221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141</v>
      </c>
      <c r="AU304" s="18" t="s">
        <v>81</v>
      </c>
    </row>
    <row r="305" spans="1:47" s="2" customFormat="1" ht="12">
      <c r="A305" s="39"/>
      <c r="B305" s="40"/>
      <c r="C305" s="41"/>
      <c r="D305" s="222" t="s">
        <v>143</v>
      </c>
      <c r="E305" s="41"/>
      <c r="F305" s="223" t="s">
        <v>434</v>
      </c>
      <c r="G305" s="41"/>
      <c r="H305" s="41"/>
      <c r="I305" s="219"/>
      <c r="J305" s="41"/>
      <c r="K305" s="41"/>
      <c r="L305" s="45"/>
      <c r="M305" s="220"/>
      <c r="N305" s="22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143</v>
      </c>
      <c r="AU305" s="18" t="s">
        <v>81</v>
      </c>
    </row>
    <row r="306" spans="1:51" s="13" customFormat="1" ht="12">
      <c r="A306" s="13"/>
      <c r="B306" s="224"/>
      <c r="C306" s="225"/>
      <c r="D306" s="217" t="s">
        <v>145</v>
      </c>
      <c r="E306" s="226" t="s">
        <v>18</v>
      </c>
      <c r="F306" s="227" t="s">
        <v>435</v>
      </c>
      <c r="G306" s="225"/>
      <c r="H306" s="226" t="s">
        <v>18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145</v>
      </c>
      <c r="AU306" s="233" t="s">
        <v>81</v>
      </c>
      <c r="AV306" s="13" t="s">
        <v>79</v>
      </c>
      <c r="AW306" s="13" t="s">
        <v>32</v>
      </c>
      <c r="AX306" s="13" t="s">
        <v>71</v>
      </c>
      <c r="AY306" s="233" t="s">
        <v>131</v>
      </c>
    </row>
    <row r="307" spans="1:51" s="14" customFormat="1" ht="12">
      <c r="A307" s="14"/>
      <c r="B307" s="234"/>
      <c r="C307" s="235"/>
      <c r="D307" s="217" t="s">
        <v>145</v>
      </c>
      <c r="E307" s="236" t="s">
        <v>18</v>
      </c>
      <c r="F307" s="237" t="s">
        <v>436</v>
      </c>
      <c r="G307" s="235"/>
      <c r="H307" s="238">
        <v>16.4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145</v>
      </c>
      <c r="AU307" s="244" t="s">
        <v>81</v>
      </c>
      <c r="AV307" s="14" t="s">
        <v>81</v>
      </c>
      <c r="AW307" s="14" t="s">
        <v>32</v>
      </c>
      <c r="AX307" s="14" t="s">
        <v>71</v>
      </c>
      <c r="AY307" s="244" t="s">
        <v>131</v>
      </c>
    </row>
    <row r="308" spans="1:51" s="15" customFormat="1" ht="12">
      <c r="A308" s="15"/>
      <c r="B308" s="245"/>
      <c r="C308" s="246"/>
      <c r="D308" s="217" t="s">
        <v>145</v>
      </c>
      <c r="E308" s="247" t="s">
        <v>18</v>
      </c>
      <c r="F308" s="248" t="s">
        <v>148</v>
      </c>
      <c r="G308" s="246"/>
      <c r="H308" s="249">
        <v>16.4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5" t="s">
        <v>145</v>
      </c>
      <c r="AU308" s="255" t="s">
        <v>81</v>
      </c>
      <c r="AV308" s="15" t="s">
        <v>139</v>
      </c>
      <c r="AW308" s="15" t="s">
        <v>32</v>
      </c>
      <c r="AX308" s="15" t="s">
        <v>79</v>
      </c>
      <c r="AY308" s="255" t="s">
        <v>131</v>
      </c>
    </row>
    <row r="309" spans="1:65" s="2" customFormat="1" ht="24.15" customHeight="1">
      <c r="A309" s="39"/>
      <c r="B309" s="40"/>
      <c r="C309" s="205" t="s">
        <v>437</v>
      </c>
      <c r="D309" s="205" t="s">
        <v>134</v>
      </c>
      <c r="E309" s="206" t="s">
        <v>438</v>
      </c>
      <c r="F309" s="207" t="s">
        <v>439</v>
      </c>
      <c r="G309" s="208" t="s">
        <v>440</v>
      </c>
      <c r="H309" s="209">
        <v>5</v>
      </c>
      <c r="I309" s="210"/>
      <c r="J309" s="209">
        <f>ROUND(I309*H309,2)</f>
        <v>0</v>
      </c>
      <c r="K309" s="207" t="s">
        <v>138</v>
      </c>
      <c r="L309" s="45"/>
      <c r="M309" s="211" t="s">
        <v>18</v>
      </c>
      <c r="N309" s="212" t="s">
        <v>42</v>
      </c>
      <c r="O309" s="85"/>
      <c r="P309" s="213">
        <f>O309*H309</f>
        <v>0</v>
      </c>
      <c r="Q309" s="213">
        <v>0.03058</v>
      </c>
      <c r="R309" s="213">
        <f>Q309*H309</f>
        <v>0.1529</v>
      </c>
      <c r="S309" s="213">
        <v>0</v>
      </c>
      <c r="T309" s="21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5" t="s">
        <v>255</v>
      </c>
      <c r="AT309" s="215" t="s">
        <v>134</v>
      </c>
      <c r="AU309" s="215" t="s">
        <v>81</v>
      </c>
      <c r="AY309" s="18" t="s">
        <v>131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79</v>
      </c>
      <c r="BK309" s="216">
        <f>ROUND(I309*H309,2)</f>
        <v>0</v>
      </c>
      <c r="BL309" s="18" t="s">
        <v>255</v>
      </c>
      <c r="BM309" s="215" t="s">
        <v>441</v>
      </c>
    </row>
    <row r="310" spans="1:47" s="2" customFormat="1" ht="12">
      <c r="A310" s="39"/>
      <c r="B310" s="40"/>
      <c r="C310" s="41"/>
      <c r="D310" s="217" t="s">
        <v>141</v>
      </c>
      <c r="E310" s="41"/>
      <c r="F310" s="218" t="s">
        <v>442</v>
      </c>
      <c r="G310" s="41"/>
      <c r="H310" s="41"/>
      <c r="I310" s="219"/>
      <c r="J310" s="41"/>
      <c r="K310" s="41"/>
      <c r="L310" s="45"/>
      <c r="M310" s="220"/>
      <c r="N310" s="221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141</v>
      </c>
      <c r="AU310" s="18" t="s">
        <v>81</v>
      </c>
    </row>
    <row r="311" spans="1:47" s="2" customFormat="1" ht="12">
      <c r="A311" s="39"/>
      <c r="B311" s="40"/>
      <c r="C311" s="41"/>
      <c r="D311" s="222" t="s">
        <v>143</v>
      </c>
      <c r="E311" s="41"/>
      <c r="F311" s="223" t="s">
        <v>443</v>
      </c>
      <c r="G311" s="41"/>
      <c r="H311" s="41"/>
      <c r="I311" s="219"/>
      <c r="J311" s="41"/>
      <c r="K311" s="41"/>
      <c r="L311" s="45"/>
      <c r="M311" s="220"/>
      <c r="N311" s="22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143</v>
      </c>
      <c r="AU311" s="18" t="s">
        <v>81</v>
      </c>
    </row>
    <row r="312" spans="1:65" s="2" customFormat="1" ht="24.15" customHeight="1">
      <c r="A312" s="39"/>
      <c r="B312" s="40"/>
      <c r="C312" s="205" t="s">
        <v>444</v>
      </c>
      <c r="D312" s="205" t="s">
        <v>134</v>
      </c>
      <c r="E312" s="206" t="s">
        <v>445</v>
      </c>
      <c r="F312" s="207" t="s">
        <v>446</v>
      </c>
      <c r="G312" s="208" t="s">
        <v>269</v>
      </c>
      <c r="H312" s="209">
        <v>0.69</v>
      </c>
      <c r="I312" s="210"/>
      <c r="J312" s="209">
        <f>ROUND(I312*H312,2)</f>
        <v>0</v>
      </c>
      <c r="K312" s="207" t="s">
        <v>138</v>
      </c>
      <c r="L312" s="45"/>
      <c r="M312" s="211" t="s">
        <v>18</v>
      </c>
      <c r="N312" s="212" t="s">
        <v>42</v>
      </c>
      <c r="O312" s="85"/>
      <c r="P312" s="213">
        <f>O312*H312</f>
        <v>0</v>
      </c>
      <c r="Q312" s="213">
        <v>0</v>
      </c>
      <c r="R312" s="213">
        <f>Q312*H312</f>
        <v>0</v>
      </c>
      <c r="S312" s="213">
        <v>0</v>
      </c>
      <c r="T312" s="21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5" t="s">
        <v>255</v>
      </c>
      <c r="AT312" s="215" t="s">
        <v>134</v>
      </c>
      <c r="AU312" s="215" t="s">
        <v>81</v>
      </c>
      <c r="AY312" s="18" t="s">
        <v>131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8" t="s">
        <v>79</v>
      </c>
      <c r="BK312" s="216">
        <f>ROUND(I312*H312,2)</f>
        <v>0</v>
      </c>
      <c r="BL312" s="18" t="s">
        <v>255</v>
      </c>
      <c r="BM312" s="215" t="s">
        <v>447</v>
      </c>
    </row>
    <row r="313" spans="1:47" s="2" customFormat="1" ht="12">
      <c r="A313" s="39"/>
      <c r="B313" s="40"/>
      <c r="C313" s="41"/>
      <c r="D313" s="217" t="s">
        <v>141</v>
      </c>
      <c r="E313" s="41"/>
      <c r="F313" s="218" t="s">
        <v>448</v>
      </c>
      <c r="G313" s="41"/>
      <c r="H313" s="41"/>
      <c r="I313" s="219"/>
      <c r="J313" s="41"/>
      <c r="K313" s="41"/>
      <c r="L313" s="45"/>
      <c r="M313" s="220"/>
      <c r="N313" s="221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141</v>
      </c>
      <c r="AU313" s="18" t="s">
        <v>81</v>
      </c>
    </row>
    <row r="314" spans="1:47" s="2" customFormat="1" ht="12">
      <c r="A314" s="39"/>
      <c r="B314" s="40"/>
      <c r="C314" s="41"/>
      <c r="D314" s="222" t="s">
        <v>143</v>
      </c>
      <c r="E314" s="41"/>
      <c r="F314" s="223" t="s">
        <v>449</v>
      </c>
      <c r="G314" s="41"/>
      <c r="H314" s="41"/>
      <c r="I314" s="219"/>
      <c r="J314" s="41"/>
      <c r="K314" s="41"/>
      <c r="L314" s="45"/>
      <c r="M314" s="220"/>
      <c r="N314" s="221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143</v>
      </c>
      <c r="AU314" s="18" t="s">
        <v>81</v>
      </c>
    </row>
    <row r="315" spans="1:63" s="12" customFormat="1" ht="22.8" customHeight="1">
      <c r="A315" s="12"/>
      <c r="B315" s="189"/>
      <c r="C315" s="190"/>
      <c r="D315" s="191" t="s">
        <v>70</v>
      </c>
      <c r="E315" s="203" t="s">
        <v>450</v>
      </c>
      <c r="F315" s="203" t="s">
        <v>451</v>
      </c>
      <c r="G315" s="190"/>
      <c r="H315" s="190"/>
      <c r="I315" s="193"/>
      <c r="J315" s="204">
        <f>BK315</f>
        <v>0</v>
      </c>
      <c r="K315" s="190"/>
      <c r="L315" s="195"/>
      <c r="M315" s="196"/>
      <c r="N315" s="197"/>
      <c r="O315" s="197"/>
      <c r="P315" s="198">
        <f>SUM(P316:P327)</f>
        <v>0</v>
      </c>
      <c r="Q315" s="197"/>
      <c r="R315" s="198">
        <f>SUM(R316:R327)</f>
        <v>0.0026774999999999998</v>
      </c>
      <c r="S315" s="197"/>
      <c r="T315" s="199">
        <f>SUM(T316:T327)</f>
        <v>0.0042585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0" t="s">
        <v>81</v>
      </c>
      <c r="AT315" s="201" t="s">
        <v>70</v>
      </c>
      <c r="AU315" s="201" t="s">
        <v>79</v>
      </c>
      <c r="AY315" s="200" t="s">
        <v>131</v>
      </c>
      <c r="BK315" s="202">
        <f>SUM(BK316:BK327)</f>
        <v>0</v>
      </c>
    </row>
    <row r="316" spans="1:65" s="2" customFormat="1" ht="16.5" customHeight="1">
      <c r="A316" s="39"/>
      <c r="B316" s="40"/>
      <c r="C316" s="205" t="s">
        <v>452</v>
      </c>
      <c r="D316" s="205" t="s">
        <v>134</v>
      </c>
      <c r="E316" s="206" t="s">
        <v>453</v>
      </c>
      <c r="F316" s="207" t="s">
        <v>454</v>
      </c>
      <c r="G316" s="208" t="s">
        <v>164</v>
      </c>
      <c r="H316" s="209">
        <v>2.55</v>
      </c>
      <c r="I316" s="210"/>
      <c r="J316" s="209">
        <f>ROUND(I316*H316,2)</f>
        <v>0</v>
      </c>
      <c r="K316" s="207" t="s">
        <v>138</v>
      </c>
      <c r="L316" s="45"/>
      <c r="M316" s="211" t="s">
        <v>18</v>
      </c>
      <c r="N316" s="212" t="s">
        <v>42</v>
      </c>
      <c r="O316" s="85"/>
      <c r="P316" s="213">
        <f>O316*H316</f>
        <v>0</v>
      </c>
      <c r="Q316" s="213">
        <v>0</v>
      </c>
      <c r="R316" s="213">
        <f>Q316*H316</f>
        <v>0</v>
      </c>
      <c r="S316" s="213">
        <v>0.00167</v>
      </c>
      <c r="T316" s="214">
        <f>S316*H316</f>
        <v>0.0042585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5" t="s">
        <v>255</v>
      </c>
      <c r="AT316" s="215" t="s">
        <v>134</v>
      </c>
      <c r="AU316" s="215" t="s">
        <v>81</v>
      </c>
      <c r="AY316" s="18" t="s">
        <v>131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79</v>
      </c>
      <c r="BK316" s="216">
        <f>ROUND(I316*H316,2)</f>
        <v>0</v>
      </c>
      <c r="BL316" s="18" t="s">
        <v>255</v>
      </c>
      <c r="BM316" s="215" t="s">
        <v>455</v>
      </c>
    </row>
    <row r="317" spans="1:47" s="2" customFormat="1" ht="12">
      <c r="A317" s="39"/>
      <c r="B317" s="40"/>
      <c r="C317" s="41"/>
      <c r="D317" s="217" t="s">
        <v>141</v>
      </c>
      <c r="E317" s="41"/>
      <c r="F317" s="218" t="s">
        <v>456</v>
      </c>
      <c r="G317" s="41"/>
      <c r="H317" s="41"/>
      <c r="I317" s="219"/>
      <c r="J317" s="41"/>
      <c r="K317" s="41"/>
      <c r="L317" s="45"/>
      <c r="M317" s="220"/>
      <c r="N317" s="221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141</v>
      </c>
      <c r="AU317" s="18" t="s">
        <v>81</v>
      </c>
    </row>
    <row r="318" spans="1:47" s="2" customFormat="1" ht="12">
      <c r="A318" s="39"/>
      <c r="B318" s="40"/>
      <c r="C318" s="41"/>
      <c r="D318" s="222" t="s">
        <v>143</v>
      </c>
      <c r="E318" s="41"/>
      <c r="F318" s="223" t="s">
        <v>457</v>
      </c>
      <c r="G318" s="41"/>
      <c r="H318" s="41"/>
      <c r="I318" s="219"/>
      <c r="J318" s="41"/>
      <c r="K318" s="41"/>
      <c r="L318" s="45"/>
      <c r="M318" s="220"/>
      <c r="N318" s="221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143</v>
      </c>
      <c r="AU318" s="18" t="s">
        <v>81</v>
      </c>
    </row>
    <row r="319" spans="1:51" s="13" customFormat="1" ht="12">
      <c r="A319" s="13"/>
      <c r="B319" s="224"/>
      <c r="C319" s="225"/>
      <c r="D319" s="217" t="s">
        <v>145</v>
      </c>
      <c r="E319" s="226" t="s">
        <v>18</v>
      </c>
      <c r="F319" s="227" t="s">
        <v>209</v>
      </c>
      <c r="G319" s="225"/>
      <c r="H319" s="226" t="s">
        <v>18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145</v>
      </c>
      <c r="AU319" s="233" t="s">
        <v>81</v>
      </c>
      <c r="AV319" s="13" t="s">
        <v>79</v>
      </c>
      <c r="AW319" s="13" t="s">
        <v>32</v>
      </c>
      <c r="AX319" s="13" t="s">
        <v>71</v>
      </c>
      <c r="AY319" s="233" t="s">
        <v>131</v>
      </c>
    </row>
    <row r="320" spans="1:51" s="14" customFormat="1" ht="12">
      <c r="A320" s="14"/>
      <c r="B320" s="234"/>
      <c r="C320" s="235"/>
      <c r="D320" s="217" t="s">
        <v>145</v>
      </c>
      <c r="E320" s="236" t="s">
        <v>18</v>
      </c>
      <c r="F320" s="237" t="s">
        <v>458</v>
      </c>
      <c r="G320" s="235"/>
      <c r="H320" s="238">
        <v>2.55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145</v>
      </c>
      <c r="AU320" s="244" t="s">
        <v>81</v>
      </c>
      <c r="AV320" s="14" t="s">
        <v>81</v>
      </c>
      <c r="AW320" s="14" t="s">
        <v>32</v>
      </c>
      <c r="AX320" s="14" t="s">
        <v>71</v>
      </c>
      <c r="AY320" s="244" t="s">
        <v>131</v>
      </c>
    </row>
    <row r="321" spans="1:51" s="15" customFormat="1" ht="12">
      <c r="A321" s="15"/>
      <c r="B321" s="245"/>
      <c r="C321" s="246"/>
      <c r="D321" s="217" t="s">
        <v>145</v>
      </c>
      <c r="E321" s="247" t="s">
        <v>18</v>
      </c>
      <c r="F321" s="248" t="s">
        <v>148</v>
      </c>
      <c r="G321" s="246"/>
      <c r="H321" s="249">
        <v>2.55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145</v>
      </c>
      <c r="AU321" s="255" t="s">
        <v>81</v>
      </c>
      <c r="AV321" s="15" t="s">
        <v>139</v>
      </c>
      <c r="AW321" s="15" t="s">
        <v>32</v>
      </c>
      <c r="AX321" s="15" t="s">
        <v>79</v>
      </c>
      <c r="AY321" s="255" t="s">
        <v>131</v>
      </c>
    </row>
    <row r="322" spans="1:65" s="2" customFormat="1" ht="24.15" customHeight="1">
      <c r="A322" s="39"/>
      <c r="B322" s="40"/>
      <c r="C322" s="205" t="s">
        <v>459</v>
      </c>
      <c r="D322" s="205" t="s">
        <v>134</v>
      </c>
      <c r="E322" s="206" t="s">
        <v>460</v>
      </c>
      <c r="F322" s="207" t="s">
        <v>461</v>
      </c>
      <c r="G322" s="208" t="s">
        <v>164</v>
      </c>
      <c r="H322" s="209">
        <v>2.55</v>
      </c>
      <c r="I322" s="210"/>
      <c r="J322" s="209">
        <f>ROUND(I322*H322,2)</f>
        <v>0</v>
      </c>
      <c r="K322" s="207" t="s">
        <v>138</v>
      </c>
      <c r="L322" s="45"/>
      <c r="M322" s="211" t="s">
        <v>18</v>
      </c>
      <c r="N322" s="212" t="s">
        <v>42</v>
      </c>
      <c r="O322" s="85"/>
      <c r="P322" s="213">
        <f>O322*H322</f>
        <v>0</v>
      </c>
      <c r="Q322" s="213">
        <v>0.00105</v>
      </c>
      <c r="R322" s="213">
        <f>Q322*H322</f>
        <v>0.0026774999999999998</v>
      </c>
      <c r="S322" s="213">
        <v>0</v>
      </c>
      <c r="T322" s="21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5" t="s">
        <v>255</v>
      </c>
      <c r="AT322" s="215" t="s">
        <v>134</v>
      </c>
      <c r="AU322" s="215" t="s">
        <v>81</v>
      </c>
      <c r="AY322" s="18" t="s">
        <v>131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8" t="s">
        <v>79</v>
      </c>
      <c r="BK322" s="216">
        <f>ROUND(I322*H322,2)</f>
        <v>0</v>
      </c>
      <c r="BL322" s="18" t="s">
        <v>255</v>
      </c>
      <c r="BM322" s="215" t="s">
        <v>462</v>
      </c>
    </row>
    <row r="323" spans="1:47" s="2" customFormat="1" ht="12">
      <c r="A323" s="39"/>
      <c r="B323" s="40"/>
      <c r="C323" s="41"/>
      <c r="D323" s="217" t="s">
        <v>141</v>
      </c>
      <c r="E323" s="41"/>
      <c r="F323" s="218" t="s">
        <v>463</v>
      </c>
      <c r="G323" s="41"/>
      <c r="H323" s="41"/>
      <c r="I323" s="219"/>
      <c r="J323" s="41"/>
      <c r="K323" s="41"/>
      <c r="L323" s="45"/>
      <c r="M323" s="220"/>
      <c r="N323" s="22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141</v>
      </c>
      <c r="AU323" s="18" t="s">
        <v>81</v>
      </c>
    </row>
    <row r="324" spans="1:47" s="2" customFormat="1" ht="12">
      <c r="A324" s="39"/>
      <c r="B324" s="40"/>
      <c r="C324" s="41"/>
      <c r="D324" s="222" t="s">
        <v>143</v>
      </c>
      <c r="E324" s="41"/>
      <c r="F324" s="223" t="s">
        <v>464</v>
      </c>
      <c r="G324" s="41"/>
      <c r="H324" s="41"/>
      <c r="I324" s="219"/>
      <c r="J324" s="41"/>
      <c r="K324" s="41"/>
      <c r="L324" s="45"/>
      <c r="M324" s="220"/>
      <c r="N324" s="221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143</v>
      </c>
      <c r="AU324" s="18" t="s">
        <v>81</v>
      </c>
    </row>
    <row r="325" spans="1:65" s="2" customFormat="1" ht="24.15" customHeight="1">
      <c r="A325" s="39"/>
      <c r="B325" s="40"/>
      <c r="C325" s="205" t="s">
        <v>465</v>
      </c>
      <c r="D325" s="205" t="s">
        <v>134</v>
      </c>
      <c r="E325" s="206" t="s">
        <v>466</v>
      </c>
      <c r="F325" s="207" t="s">
        <v>467</v>
      </c>
      <c r="G325" s="208" t="s">
        <v>269</v>
      </c>
      <c r="H325" s="209">
        <v>0.01</v>
      </c>
      <c r="I325" s="210"/>
      <c r="J325" s="209">
        <f>ROUND(I325*H325,2)</f>
        <v>0</v>
      </c>
      <c r="K325" s="207" t="s">
        <v>138</v>
      </c>
      <c r="L325" s="45"/>
      <c r="M325" s="211" t="s">
        <v>18</v>
      </c>
      <c r="N325" s="212" t="s">
        <v>42</v>
      </c>
      <c r="O325" s="85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5" t="s">
        <v>255</v>
      </c>
      <c r="AT325" s="215" t="s">
        <v>134</v>
      </c>
      <c r="AU325" s="215" t="s">
        <v>81</v>
      </c>
      <c r="AY325" s="18" t="s">
        <v>131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79</v>
      </c>
      <c r="BK325" s="216">
        <f>ROUND(I325*H325,2)</f>
        <v>0</v>
      </c>
      <c r="BL325" s="18" t="s">
        <v>255</v>
      </c>
      <c r="BM325" s="215" t="s">
        <v>468</v>
      </c>
    </row>
    <row r="326" spans="1:47" s="2" customFormat="1" ht="12">
      <c r="A326" s="39"/>
      <c r="B326" s="40"/>
      <c r="C326" s="41"/>
      <c r="D326" s="217" t="s">
        <v>141</v>
      </c>
      <c r="E326" s="41"/>
      <c r="F326" s="218" t="s">
        <v>469</v>
      </c>
      <c r="G326" s="41"/>
      <c r="H326" s="41"/>
      <c r="I326" s="219"/>
      <c r="J326" s="41"/>
      <c r="K326" s="41"/>
      <c r="L326" s="45"/>
      <c r="M326" s="220"/>
      <c r="N326" s="22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141</v>
      </c>
      <c r="AU326" s="18" t="s">
        <v>81</v>
      </c>
    </row>
    <row r="327" spans="1:47" s="2" customFormat="1" ht="12">
      <c r="A327" s="39"/>
      <c r="B327" s="40"/>
      <c r="C327" s="41"/>
      <c r="D327" s="222" t="s">
        <v>143</v>
      </c>
      <c r="E327" s="41"/>
      <c r="F327" s="223" t="s">
        <v>470</v>
      </c>
      <c r="G327" s="41"/>
      <c r="H327" s="41"/>
      <c r="I327" s="219"/>
      <c r="J327" s="41"/>
      <c r="K327" s="41"/>
      <c r="L327" s="45"/>
      <c r="M327" s="220"/>
      <c r="N327" s="221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143</v>
      </c>
      <c r="AU327" s="18" t="s">
        <v>81</v>
      </c>
    </row>
    <row r="328" spans="1:63" s="12" customFormat="1" ht="22.8" customHeight="1">
      <c r="A328" s="12"/>
      <c r="B328" s="189"/>
      <c r="C328" s="190"/>
      <c r="D328" s="191" t="s">
        <v>70</v>
      </c>
      <c r="E328" s="203" t="s">
        <v>471</v>
      </c>
      <c r="F328" s="203" t="s">
        <v>472</v>
      </c>
      <c r="G328" s="190"/>
      <c r="H328" s="190"/>
      <c r="I328" s="193"/>
      <c r="J328" s="204">
        <f>BK328</f>
        <v>0</v>
      </c>
      <c r="K328" s="190"/>
      <c r="L328" s="195"/>
      <c r="M328" s="196"/>
      <c r="N328" s="197"/>
      <c r="O328" s="197"/>
      <c r="P328" s="198">
        <f>SUM(P329:P383)</f>
        <v>0</v>
      </c>
      <c r="Q328" s="197"/>
      <c r="R328" s="198">
        <f>SUM(R329:R383)</f>
        <v>1.631497</v>
      </c>
      <c r="S328" s="197"/>
      <c r="T328" s="199">
        <f>SUM(T329:T383)</f>
        <v>1.6718624999999998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0" t="s">
        <v>81</v>
      </c>
      <c r="AT328" s="201" t="s">
        <v>70</v>
      </c>
      <c r="AU328" s="201" t="s">
        <v>79</v>
      </c>
      <c r="AY328" s="200" t="s">
        <v>131</v>
      </c>
      <c r="BK328" s="202">
        <f>SUM(BK329:BK383)</f>
        <v>0</v>
      </c>
    </row>
    <row r="329" spans="1:65" s="2" customFormat="1" ht="16.5" customHeight="1">
      <c r="A329" s="39"/>
      <c r="B329" s="40"/>
      <c r="C329" s="205" t="s">
        <v>473</v>
      </c>
      <c r="D329" s="205" t="s">
        <v>134</v>
      </c>
      <c r="E329" s="206" t="s">
        <v>474</v>
      </c>
      <c r="F329" s="207" t="s">
        <v>475</v>
      </c>
      <c r="G329" s="208" t="s">
        <v>137</v>
      </c>
      <c r="H329" s="209">
        <v>44.3</v>
      </c>
      <c r="I329" s="210"/>
      <c r="J329" s="209">
        <f>ROUND(I329*H329,2)</f>
        <v>0</v>
      </c>
      <c r="K329" s="207" t="s">
        <v>138</v>
      </c>
      <c r="L329" s="45"/>
      <c r="M329" s="211" t="s">
        <v>18</v>
      </c>
      <c r="N329" s="212" t="s">
        <v>42</v>
      </c>
      <c r="O329" s="85"/>
      <c r="P329" s="213">
        <f>O329*H329</f>
        <v>0</v>
      </c>
      <c r="Q329" s="213">
        <v>0.0003</v>
      </c>
      <c r="R329" s="213">
        <f>Q329*H329</f>
        <v>0.013289999999999998</v>
      </c>
      <c r="S329" s="213">
        <v>0</v>
      </c>
      <c r="T329" s="21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5" t="s">
        <v>255</v>
      </c>
      <c r="AT329" s="215" t="s">
        <v>134</v>
      </c>
      <c r="AU329" s="215" t="s">
        <v>81</v>
      </c>
      <c r="AY329" s="18" t="s">
        <v>131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8" t="s">
        <v>79</v>
      </c>
      <c r="BK329" s="216">
        <f>ROUND(I329*H329,2)</f>
        <v>0</v>
      </c>
      <c r="BL329" s="18" t="s">
        <v>255</v>
      </c>
      <c r="BM329" s="215" t="s">
        <v>476</v>
      </c>
    </row>
    <row r="330" spans="1:47" s="2" customFormat="1" ht="12">
      <c r="A330" s="39"/>
      <c r="B330" s="40"/>
      <c r="C330" s="41"/>
      <c r="D330" s="217" t="s">
        <v>141</v>
      </c>
      <c r="E330" s="41"/>
      <c r="F330" s="218" t="s">
        <v>477</v>
      </c>
      <c r="G330" s="41"/>
      <c r="H330" s="41"/>
      <c r="I330" s="219"/>
      <c r="J330" s="41"/>
      <c r="K330" s="41"/>
      <c r="L330" s="45"/>
      <c r="M330" s="220"/>
      <c r="N330" s="221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141</v>
      </c>
      <c r="AU330" s="18" t="s">
        <v>81</v>
      </c>
    </row>
    <row r="331" spans="1:47" s="2" customFormat="1" ht="12">
      <c r="A331" s="39"/>
      <c r="B331" s="40"/>
      <c r="C331" s="41"/>
      <c r="D331" s="222" t="s">
        <v>143</v>
      </c>
      <c r="E331" s="41"/>
      <c r="F331" s="223" t="s">
        <v>478</v>
      </c>
      <c r="G331" s="41"/>
      <c r="H331" s="41"/>
      <c r="I331" s="219"/>
      <c r="J331" s="41"/>
      <c r="K331" s="41"/>
      <c r="L331" s="45"/>
      <c r="M331" s="220"/>
      <c r="N331" s="221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143</v>
      </c>
      <c r="AU331" s="18" t="s">
        <v>81</v>
      </c>
    </row>
    <row r="332" spans="1:51" s="13" customFormat="1" ht="12">
      <c r="A332" s="13"/>
      <c r="B332" s="224"/>
      <c r="C332" s="225"/>
      <c r="D332" s="217" t="s">
        <v>145</v>
      </c>
      <c r="E332" s="226" t="s">
        <v>18</v>
      </c>
      <c r="F332" s="227" t="s">
        <v>479</v>
      </c>
      <c r="G332" s="225"/>
      <c r="H332" s="226" t="s">
        <v>18</v>
      </c>
      <c r="I332" s="228"/>
      <c r="J332" s="225"/>
      <c r="K332" s="225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145</v>
      </c>
      <c r="AU332" s="233" t="s">
        <v>81</v>
      </c>
      <c r="AV332" s="13" t="s">
        <v>79</v>
      </c>
      <c r="AW332" s="13" t="s">
        <v>32</v>
      </c>
      <c r="AX332" s="13" t="s">
        <v>71</v>
      </c>
      <c r="AY332" s="233" t="s">
        <v>131</v>
      </c>
    </row>
    <row r="333" spans="1:51" s="14" customFormat="1" ht="12">
      <c r="A333" s="14"/>
      <c r="B333" s="234"/>
      <c r="C333" s="235"/>
      <c r="D333" s="217" t="s">
        <v>145</v>
      </c>
      <c r="E333" s="236" t="s">
        <v>18</v>
      </c>
      <c r="F333" s="237" t="s">
        <v>480</v>
      </c>
      <c r="G333" s="235"/>
      <c r="H333" s="238">
        <v>25.64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145</v>
      </c>
      <c r="AU333" s="244" t="s">
        <v>81</v>
      </c>
      <c r="AV333" s="14" t="s">
        <v>81</v>
      </c>
      <c r="AW333" s="14" t="s">
        <v>32</v>
      </c>
      <c r="AX333" s="14" t="s">
        <v>71</v>
      </c>
      <c r="AY333" s="244" t="s">
        <v>131</v>
      </c>
    </row>
    <row r="334" spans="1:51" s="13" customFormat="1" ht="12">
      <c r="A334" s="13"/>
      <c r="B334" s="224"/>
      <c r="C334" s="225"/>
      <c r="D334" s="217" t="s">
        <v>145</v>
      </c>
      <c r="E334" s="226" t="s">
        <v>18</v>
      </c>
      <c r="F334" s="227" t="s">
        <v>481</v>
      </c>
      <c r="G334" s="225"/>
      <c r="H334" s="226" t="s">
        <v>18</v>
      </c>
      <c r="I334" s="228"/>
      <c r="J334" s="225"/>
      <c r="K334" s="225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145</v>
      </c>
      <c r="AU334" s="233" t="s">
        <v>81</v>
      </c>
      <c r="AV334" s="13" t="s">
        <v>79</v>
      </c>
      <c r="AW334" s="13" t="s">
        <v>32</v>
      </c>
      <c r="AX334" s="13" t="s">
        <v>71</v>
      </c>
      <c r="AY334" s="233" t="s">
        <v>131</v>
      </c>
    </row>
    <row r="335" spans="1:51" s="14" customFormat="1" ht="12">
      <c r="A335" s="14"/>
      <c r="B335" s="234"/>
      <c r="C335" s="235"/>
      <c r="D335" s="217" t="s">
        <v>145</v>
      </c>
      <c r="E335" s="236" t="s">
        <v>18</v>
      </c>
      <c r="F335" s="237" t="s">
        <v>303</v>
      </c>
      <c r="G335" s="235"/>
      <c r="H335" s="238">
        <v>18.66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145</v>
      </c>
      <c r="AU335" s="244" t="s">
        <v>81</v>
      </c>
      <c r="AV335" s="14" t="s">
        <v>81</v>
      </c>
      <c r="AW335" s="14" t="s">
        <v>32</v>
      </c>
      <c r="AX335" s="14" t="s">
        <v>71</v>
      </c>
      <c r="AY335" s="244" t="s">
        <v>131</v>
      </c>
    </row>
    <row r="336" spans="1:51" s="15" customFormat="1" ht="12">
      <c r="A336" s="15"/>
      <c r="B336" s="245"/>
      <c r="C336" s="246"/>
      <c r="D336" s="217" t="s">
        <v>145</v>
      </c>
      <c r="E336" s="247" t="s">
        <v>18</v>
      </c>
      <c r="F336" s="248" t="s">
        <v>148</v>
      </c>
      <c r="G336" s="246"/>
      <c r="H336" s="249">
        <v>44.3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5" t="s">
        <v>145</v>
      </c>
      <c r="AU336" s="255" t="s">
        <v>81</v>
      </c>
      <c r="AV336" s="15" t="s">
        <v>139</v>
      </c>
      <c r="AW336" s="15" t="s">
        <v>32</v>
      </c>
      <c r="AX336" s="15" t="s">
        <v>79</v>
      </c>
      <c r="AY336" s="255" t="s">
        <v>131</v>
      </c>
    </row>
    <row r="337" spans="1:65" s="2" customFormat="1" ht="24.15" customHeight="1">
      <c r="A337" s="39"/>
      <c r="B337" s="40"/>
      <c r="C337" s="205" t="s">
        <v>482</v>
      </c>
      <c r="D337" s="205" t="s">
        <v>134</v>
      </c>
      <c r="E337" s="206" t="s">
        <v>483</v>
      </c>
      <c r="F337" s="207" t="s">
        <v>484</v>
      </c>
      <c r="G337" s="208" t="s">
        <v>137</v>
      </c>
      <c r="H337" s="209">
        <v>25.64</v>
      </c>
      <c r="I337" s="210"/>
      <c r="J337" s="209">
        <f>ROUND(I337*H337,2)</f>
        <v>0</v>
      </c>
      <c r="K337" s="207" t="s">
        <v>138</v>
      </c>
      <c r="L337" s="45"/>
      <c r="M337" s="211" t="s">
        <v>18</v>
      </c>
      <c r="N337" s="212" t="s">
        <v>42</v>
      </c>
      <c r="O337" s="85"/>
      <c r="P337" s="213">
        <f>O337*H337</f>
        <v>0</v>
      </c>
      <c r="Q337" s="213">
        <v>0.0075</v>
      </c>
      <c r="R337" s="213">
        <f>Q337*H337</f>
        <v>0.1923</v>
      </c>
      <c r="S337" s="213">
        <v>0</v>
      </c>
      <c r="T337" s="21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5" t="s">
        <v>255</v>
      </c>
      <c r="AT337" s="215" t="s">
        <v>134</v>
      </c>
      <c r="AU337" s="215" t="s">
        <v>81</v>
      </c>
      <c r="AY337" s="18" t="s">
        <v>131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8" t="s">
        <v>79</v>
      </c>
      <c r="BK337" s="216">
        <f>ROUND(I337*H337,2)</f>
        <v>0</v>
      </c>
      <c r="BL337" s="18" t="s">
        <v>255</v>
      </c>
      <c r="BM337" s="215" t="s">
        <v>485</v>
      </c>
    </row>
    <row r="338" spans="1:47" s="2" customFormat="1" ht="12">
      <c r="A338" s="39"/>
      <c r="B338" s="40"/>
      <c r="C338" s="41"/>
      <c r="D338" s="217" t="s">
        <v>141</v>
      </c>
      <c r="E338" s="41"/>
      <c r="F338" s="218" t="s">
        <v>486</v>
      </c>
      <c r="G338" s="41"/>
      <c r="H338" s="41"/>
      <c r="I338" s="219"/>
      <c r="J338" s="41"/>
      <c r="K338" s="41"/>
      <c r="L338" s="45"/>
      <c r="M338" s="220"/>
      <c r="N338" s="22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141</v>
      </c>
      <c r="AU338" s="18" t="s">
        <v>81</v>
      </c>
    </row>
    <row r="339" spans="1:47" s="2" customFormat="1" ht="12">
      <c r="A339" s="39"/>
      <c r="B339" s="40"/>
      <c r="C339" s="41"/>
      <c r="D339" s="222" t="s">
        <v>143</v>
      </c>
      <c r="E339" s="41"/>
      <c r="F339" s="223" t="s">
        <v>487</v>
      </c>
      <c r="G339" s="41"/>
      <c r="H339" s="41"/>
      <c r="I339" s="219"/>
      <c r="J339" s="41"/>
      <c r="K339" s="41"/>
      <c r="L339" s="45"/>
      <c r="M339" s="220"/>
      <c r="N339" s="221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143</v>
      </c>
      <c r="AU339" s="18" t="s">
        <v>81</v>
      </c>
    </row>
    <row r="340" spans="1:51" s="13" customFormat="1" ht="12">
      <c r="A340" s="13"/>
      <c r="B340" s="224"/>
      <c r="C340" s="225"/>
      <c r="D340" s="217" t="s">
        <v>145</v>
      </c>
      <c r="E340" s="226" t="s">
        <v>18</v>
      </c>
      <c r="F340" s="227" t="s">
        <v>479</v>
      </c>
      <c r="G340" s="225"/>
      <c r="H340" s="226" t="s">
        <v>18</v>
      </c>
      <c r="I340" s="228"/>
      <c r="J340" s="225"/>
      <c r="K340" s="225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145</v>
      </c>
      <c r="AU340" s="233" t="s">
        <v>81</v>
      </c>
      <c r="AV340" s="13" t="s">
        <v>79</v>
      </c>
      <c r="AW340" s="13" t="s">
        <v>32</v>
      </c>
      <c r="AX340" s="13" t="s">
        <v>71</v>
      </c>
      <c r="AY340" s="233" t="s">
        <v>131</v>
      </c>
    </row>
    <row r="341" spans="1:51" s="14" customFormat="1" ht="12">
      <c r="A341" s="14"/>
      <c r="B341" s="234"/>
      <c r="C341" s="235"/>
      <c r="D341" s="217" t="s">
        <v>145</v>
      </c>
      <c r="E341" s="236" t="s">
        <v>18</v>
      </c>
      <c r="F341" s="237" t="s">
        <v>488</v>
      </c>
      <c r="G341" s="235"/>
      <c r="H341" s="238">
        <v>25.64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145</v>
      </c>
      <c r="AU341" s="244" t="s">
        <v>81</v>
      </c>
      <c r="AV341" s="14" t="s">
        <v>81</v>
      </c>
      <c r="AW341" s="14" t="s">
        <v>32</v>
      </c>
      <c r="AX341" s="14" t="s">
        <v>71</v>
      </c>
      <c r="AY341" s="244" t="s">
        <v>131</v>
      </c>
    </row>
    <row r="342" spans="1:51" s="15" customFormat="1" ht="12">
      <c r="A342" s="15"/>
      <c r="B342" s="245"/>
      <c r="C342" s="246"/>
      <c r="D342" s="217" t="s">
        <v>145</v>
      </c>
      <c r="E342" s="247" t="s">
        <v>18</v>
      </c>
      <c r="F342" s="248" t="s">
        <v>148</v>
      </c>
      <c r="G342" s="246"/>
      <c r="H342" s="249">
        <v>25.64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5" t="s">
        <v>145</v>
      </c>
      <c r="AU342" s="255" t="s">
        <v>81</v>
      </c>
      <c r="AV342" s="15" t="s">
        <v>139</v>
      </c>
      <c r="AW342" s="15" t="s">
        <v>32</v>
      </c>
      <c r="AX342" s="15" t="s">
        <v>79</v>
      </c>
      <c r="AY342" s="255" t="s">
        <v>131</v>
      </c>
    </row>
    <row r="343" spans="1:65" s="2" customFormat="1" ht="24.15" customHeight="1">
      <c r="A343" s="39"/>
      <c r="B343" s="40"/>
      <c r="C343" s="205" t="s">
        <v>489</v>
      </c>
      <c r="D343" s="205" t="s">
        <v>134</v>
      </c>
      <c r="E343" s="206" t="s">
        <v>490</v>
      </c>
      <c r="F343" s="207" t="s">
        <v>491</v>
      </c>
      <c r="G343" s="208" t="s">
        <v>164</v>
      </c>
      <c r="H343" s="209">
        <v>25.65</v>
      </c>
      <c r="I343" s="210"/>
      <c r="J343" s="209">
        <f>ROUND(I343*H343,2)</f>
        <v>0</v>
      </c>
      <c r="K343" s="207" t="s">
        <v>138</v>
      </c>
      <c r="L343" s="45"/>
      <c r="M343" s="211" t="s">
        <v>18</v>
      </c>
      <c r="N343" s="212" t="s">
        <v>42</v>
      </c>
      <c r="O343" s="85"/>
      <c r="P343" s="213">
        <f>O343*H343</f>
        <v>0</v>
      </c>
      <c r="Q343" s="213">
        <v>0</v>
      </c>
      <c r="R343" s="213">
        <f>Q343*H343</f>
        <v>0</v>
      </c>
      <c r="S343" s="213">
        <v>0.00325</v>
      </c>
      <c r="T343" s="214">
        <f>S343*H343</f>
        <v>0.08336249999999999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5" t="s">
        <v>255</v>
      </c>
      <c r="AT343" s="215" t="s">
        <v>134</v>
      </c>
      <c r="AU343" s="215" t="s">
        <v>81</v>
      </c>
      <c r="AY343" s="18" t="s">
        <v>131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8" t="s">
        <v>79</v>
      </c>
      <c r="BK343" s="216">
        <f>ROUND(I343*H343,2)</f>
        <v>0</v>
      </c>
      <c r="BL343" s="18" t="s">
        <v>255</v>
      </c>
      <c r="BM343" s="215" t="s">
        <v>492</v>
      </c>
    </row>
    <row r="344" spans="1:47" s="2" customFormat="1" ht="12">
      <c r="A344" s="39"/>
      <c r="B344" s="40"/>
      <c r="C344" s="41"/>
      <c r="D344" s="217" t="s">
        <v>141</v>
      </c>
      <c r="E344" s="41"/>
      <c r="F344" s="218" t="s">
        <v>491</v>
      </c>
      <c r="G344" s="41"/>
      <c r="H344" s="41"/>
      <c r="I344" s="219"/>
      <c r="J344" s="41"/>
      <c r="K344" s="41"/>
      <c r="L344" s="45"/>
      <c r="M344" s="220"/>
      <c r="N344" s="22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141</v>
      </c>
      <c r="AU344" s="18" t="s">
        <v>81</v>
      </c>
    </row>
    <row r="345" spans="1:47" s="2" customFormat="1" ht="12">
      <c r="A345" s="39"/>
      <c r="B345" s="40"/>
      <c r="C345" s="41"/>
      <c r="D345" s="222" t="s">
        <v>143</v>
      </c>
      <c r="E345" s="41"/>
      <c r="F345" s="223" t="s">
        <v>493</v>
      </c>
      <c r="G345" s="41"/>
      <c r="H345" s="41"/>
      <c r="I345" s="219"/>
      <c r="J345" s="41"/>
      <c r="K345" s="41"/>
      <c r="L345" s="45"/>
      <c r="M345" s="220"/>
      <c r="N345" s="221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143</v>
      </c>
      <c r="AU345" s="18" t="s">
        <v>81</v>
      </c>
    </row>
    <row r="346" spans="1:51" s="14" customFormat="1" ht="12">
      <c r="A346" s="14"/>
      <c r="B346" s="234"/>
      <c r="C346" s="235"/>
      <c r="D346" s="217" t="s">
        <v>145</v>
      </c>
      <c r="E346" s="236" t="s">
        <v>18</v>
      </c>
      <c r="F346" s="237" t="s">
        <v>494</v>
      </c>
      <c r="G346" s="235"/>
      <c r="H346" s="238">
        <v>25.65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145</v>
      </c>
      <c r="AU346" s="244" t="s">
        <v>81</v>
      </c>
      <c r="AV346" s="14" t="s">
        <v>81</v>
      </c>
      <c r="AW346" s="14" t="s">
        <v>32</v>
      </c>
      <c r="AX346" s="14" t="s">
        <v>71</v>
      </c>
      <c r="AY346" s="244" t="s">
        <v>131</v>
      </c>
    </row>
    <row r="347" spans="1:51" s="15" customFormat="1" ht="12">
      <c r="A347" s="15"/>
      <c r="B347" s="245"/>
      <c r="C347" s="246"/>
      <c r="D347" s="217" t="s">
        <v>145</v>
      </c>
      <c r="E347" s="247" t="s">
        <v>18</v>
      </c>
      <c r="F347" s="248" t="s">
        <v>148</v>
      </c>
      <c r="G347" s="246"/>
      <c r="H347" s="249">
        <v>25.65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5" t="s">
        <v>145</v>
      </c>
      <c r="AU347" s="255" t="s">
        <v>81</v>
      </c>
      <c r="AV347" s="15" t="s">
        <v>139</v>
      </c>
      <c r="AW347" s="15" t="s">
        <v>32</v>
      </c>
      <c r="AX347" s="15" t="s">
        <v>79</v>
      </c>
      <c r="AY347" s="255" t="s">
        <v>131</v>
      </c>
    </row>
    <row r="348" spans="1:65" s="2" customFormat="1" ht="16.5" customHeight="1">
      <c r="A348" s="39"/>
      <c r="B348" s="40"/>
      <c r="C348" s="205" t="s">
        <v>495</v>
      </c>
      <c r="D348" s="205" t="s">
        <v>134</v>
      </c>
      <c r="E348" s="206" t="s">
        <v>496</v>
      </c>
      <c r="F348" s="207" t="s">
        <v>497</v>
      </c>
      <c r="G348" s="208" t="s">
        <v>137</v>
      </c>
      <c r="H348" s="209">
        <v>45</v>
      </c>
      <c r="I348" s="210"/>
      <c r="J348" s="209">
        <f>ROUND(I348*H348,2)</f>
        <v>0</v>
      </c>
      <c r="K348" s="207" t="s">
        <v>138</v>
      </c>
      <c r="L348" s="45"/>
      <c r="M348" s="211" t="s">
        <v>18</v>
      </c>
      <c r="N348" s="212" t="s">
        <v>42</v>
      </c>
      <c r="O348" s="85"/>
      <c r="P348" s="213">
        <f>O348*H348</f>
        <v>0</v>
      </c>
      <c r="Q348" s="213">
        <v>0</v>
      </c>
      <c r="R348" s="213">
        <f>Q348*H348</f>
        <v>0</v>
      </c>
      <c r="S348" s="213">
        <v>0.0353</v>
      </c>
      <c r="T348" s="214">
        <f>S348*H348</f>
        <v>1.5884999999999998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5" t="s">
        <v>255</v>
      </c>
      <c r="AT348" s="215" t="s">
        <v>134</v>
      </c>
      <c r="AU348" s="215" t="s">
        <v>81</v>
      </c>
      <c r="AY348" s="18" t="s">
        <v>131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79</v>
      </c>
      <c r="BK348" s="216">
        <f>ROUND(I348*H348,2)</f>
        <v>0</v>
      </c>
      <c r="BL348" s="18" t="s">
        <v>255</v>
      </c>
      <c r="BM348" s="215" t="s">
        <v>498</v>
      </c>
    </row>
    <row r="349" spans="1:47" s="2" customFormat="1" ht="12">
      <c r="A349" s="39"/>
      <c r="B349" s="40"/>
      <c r="C349" s="41"/>
      <c r="D349" s="217" t="s">
        <v>141</v>
      </c>
      <c r="E349" s="41"/>
      <c r="F349" s="218" t="s">
        <v>497</v>
      </c>
      <c r="G349" s="41"/>
      <c r="H349" s="41"/>
      <c r="I349" s="219"/>
      <c r="J349" s="41"/>
      <c r="K349" s="41"/>
      <c r="L349" s="45"/>
      <c r="M349" s="220"/>
      <c r="N349" s="221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141</v>
      </c>
      <c r="AU349" s="18" t="s">
        <v>81</v>
      </c>
    </row>
    <row r="350" spans="1:47" s="2" customFormat="1" ht="12">
      <c r="A350" s="39"/>
      <c r="B350" s="40"/>
      <c r="C350" s="41"/>
      <c r="D350" s="222" t="s">
        <v>143</v>
      </c>
      <c r="E350" s="41"/>
      <c r="F350" s="223" t="s">
        <v>499</v>
      </c>
      <c r="G350" s="41"/>
      <c r="H350" s="41"/>
      <c r="I350" s="219"/>
      <c r="J350" s="41"/>
      <c r="K350" s="41"/>
      <c r="L350" s="45"/>
      <c r="M350" s="220"/>
      <c r="N350" s="221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143</v>
      </c>
      <c r="AU350" s="18" t="s">
        <v>81</v>
      </c>
    </row>
    <row r="351" spans="1:51" s="14" customFormat="1" ht="12">
      <c r="A351" s="14"/>
      <c r="B351" s="234"/>
      <c r="C351" s="235"/>
      <c r="D351" s="217" t="s">
        <v>145</v>
      </c>
      <c r="E351" s="236" t="s">
        <v>18</v>
      </c>
      <c r="F351" s="237" t="s">
        <v>500</v>
      </c>
      <c r="G351" s="235"/>
      <c r="H351" s="238">
        <v>44.99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4" t="s">
        <v>145</v>
      </c>
      <c r="AU351" s="244" t="s">
        <v>81</v>
      </c>
      <c r="AV351" s="14" t="s">
        <v>81</v>
      </c>
      <c r="AW351" s="14" t="s">
        <v>32</v>
      </c>
      <c r="AX351" s="14" t="s">
        <v>71</v>
      </c>
      <c r="AY351" s="244" t="s">
        <v>131</v>
      </c>
    </row>
    <row r="352" spans="1:51" s="14" customFormat="1" ht="12">
      <c r="A352" s="14"/>
      <c r="B352" s="234"/>
      <c r="C352" s="235"/>
      <c r="D352" s="217" t="s">
        <v>145</v>
      </c>
      <c r="E352" s="236" t="s">
        <v>18</v>
      </c>
      <c r="F352" s="237" t="s">
        <v>6</v>
      </c>
      <c r="G352" s="235"/>
      <c r="H352" s="238">
        <v>0.01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145</v>
      </c>
      <c r="AU352" s="244" t="s">
        <v>81</v>
      </c>
      <c r="AV352" s="14" t="s">
        <v>81</v>
      </c>
      <c r="AW352" s="14" t="s">
        <v>32</v>
      </c>
      <c r="AX352" s="14" t="s">
        <v>71</v>
      </c>
      <c r="AY352" s="244" t="s">
        <v>131</v>
      </c>
    </row>
    <row r="353" spans="1:51" s="15" customFormat="1" ht="12">
      <c r="A353" s="15"/>
      <c r="B353" s="245"/>
      <c r="C353" s="246"/>
      <c r="D353" s="217" t="s">
        <v>145</v>
      </c>
      <c r="E353" s="247" t="s">
        <v>18</v>
      </c>
      <c r="F353" s="248" t="s">
        <v>148</v>
      </c>
      <c r="G353" s="246"/>
      <c r="H353" s="249">
        <v>45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5" t="s">
        <v>145</v>
      </c>
      <c r="AU353" s="255" t="s">
        <v>81</v>
      </c>
      <c r="AV353" s="15" t="s">
        <v>139</v>
      </c>
      <c r="AW353" s="15" t="s">
        <v>32</v>
      </c>
      <c r="AX353" s="15" t="s">
        <v>79</v>
      </c>
      <c r="AY353" s="255" t="s">
        <v>131</v>
      </c>
    </row>
    <row r="354" spans="1:65" s="2" customFormat="1" ht="37.8" customHeight="1">
      <c r="A354" s="39"/>
      <c r="B354" s="40"/>
      <c r="C354" s="205" t="s">
        <v>501</v>
      </c>
      <c r="D354" s="205" t="s">
        <v>134</v>
      </c>
      <c r="E354" s="206" t="s">
        <v>502</v>
      </c>
      <c r="F354" s="207" t="s">
        <v>503</v>
      </c>
      <c r="G354" s="208" t="s">
        <v>137</v>
      </c>
      <c r="H354" s="209">
        <v>18.7</v>
      </c>
      <c r="I354" s="210"/>
      <c r="J354" s="209">
        <f>ROUND(I354*H354,2)</f>
        <v>0</v>
      </c>
      <c r="K354" s="207" t="s">
        <v>138</v>
      </c>
      <c r="L354" s="45"/>
      <c r="M354" s="211" t="s">
        <v>18</v>
      </c>
      <c r="N354" s="212" t="s">
        <v>42</v>
      </c>
      <c r="O354" s="85"/>
      <c r="P354" s="213">
        <f>O354*H354</f>
        <v>0</v>
      </c>
      <c r="Q354" s="213">
        <v>0.009</v>
      </c>
      <c r="R354" s="213">
        <f>Q354*H354</f>
        <v>0.16829999999999998</v>
      </c>
      <c r="S354" s="213">
        <v>0</v>
      </c>
      <c r="T354" s="214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5" t="s">
        <v>255</v>
      </c>
      <c r="AT354" s="215" t="s">
        <v>134</v>
      </c>
      <c r="AU354" s="215" t="s">
        <v>81</v>
      </c>
      <c r="AY354" s="18" t="s">
        <v>131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8" t="s">
        <v>79</v>
      </c>
      <c r="BK354" s="216">
        <f>ROUND(I354*H354,2)</f>
        <v>0</v>
      </c>
      <c r="BL354" s="18" t="s">
        <v>255</v>
      </c>
      <c r="BM354" s="215" t="s">
        <v>504</v>
      </c>
    </row>
    <row r="355" spans="1:47" s="2" customFormat="1" ht="12">
      <c r="A355" s="39"/>
      <c r="B355" s="40"/>
      <c r="C355" s="41"/>
      <c r="D355" s="217" t="s">
        <v>141</v>
      </c>
      <c r="E355" s="41"/>
      <c r="F355" s="218" t="s">
        <v>505</v>
      </c>
      <c r="G355" s="41"/>
      <c r="H355" s="41"/>
      <c r="I355" s="219"/>
      <c r="J355" s="41"/>
      <c r="K355" s="41"/>
      <c r="L355" s="45"/>
      <c r="M355" s="220"/>
      <c r="N355" s="221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141</v>
      </c>
      <c r="AU355" s="18" t="s">
        <v>81</v>
      </c>
    </row>
    <row r="356" spans="1:47" s="2" customFormat="1" ht="12">
      <c r="A356" s="39"/>
      <c r="B356" s="40"/>
      <c r="C356" s="41"/>
      <c r="D356" s="222" t="s">
        <v>143</v>
      </c>
      <c r="E356" s="41"/>
      <c r="F356" s="223" t="s">
        <v>506</v>
      </c>
      <c r="G356" s="41"/>
      <c r="H356" s="41"/>
      <c r="I356" s="219"/>
      <c r="J356" s="41"/>
      <c r="K356" s="41"/>
      <c r="L356" s="45"/>
      <c r="M356" s="220"/>
      <c r="N356" s="221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143</v>
      </c>
      <c r="AU356" s="18" t="s">
        <v>81</v>
      </c>
    </row>
    <row r="357" spans="1:51" s="13" customFormat="1" ht="12">
      <c r="A357" s="13"/>
      <c r="B357" s="224"/>
      <c r="C357" s="225"/>
      <c r="D357" s="217" t="s">
        <v>145</v>
      </c>
      <c r="E357" s="226" t="s">
        <v>18</v>
      </c>
      <c r="F357" s="227" t="s">
        <v>481</v>
      </c>
      <c r="G357" s="225"/>
      <c r="H357" s="226" t="s">
        <v>18</v>
      </c>
      <c r="I357" s="228"/>
      <c r="J357" s="225"/>
      <c r="K357" s="225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145</v>
      </c>
      <c r="AU357" s="233" t="s">
        <v>81</v>
      </c>
      <c r="AV357" s="13" t="s">
        <v>79</v>
      </c>
      <c r="AW357" s="13" t="s">
        <v>32</v>
      </c>
      <c r="AX357" s="13" t="s">
        <v>71</v>
      </c>
      <c r="AY357" s="233" t="s">
        <v>131</v>
      </c>
    </row>
    <row r="358" spans="1:51" s="14" customFormat="1" ht="12">
      <c r="A358" s="14"/>
      <c r="B358" s="234"/>
      <c r="C358" s="235"/>
      <c r="D358" s="217" t="s">
        <v>145</v>
      </c>
      <c r="E358" s="236" t="s">
        <v>18</v>
      </c>
      <c r="F358" s="237" t="s">
        <v>303</v>
      </c>
      <c r="G358" s="235"/>
      <c r="H358" s="238">
        <v>18.66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145</v>
      </c>
      <c r="AU358" s="244" t="s">
        <v>81</v>
      </c>
      <c r="AV358" s="14" t="s">
        <v>81</v>
      </c>
      <c r="AW358" s="14" t="s">
        <v>32</v>
      </c>
      <c r="AX358" s="14" t="s">
        <v>71</v>
      </c>
      <c r="AY358" s="244" t="s">
        <v>131</v>
      </c>
    </row>
    <row r="359" spans="1:51" s="14" customFormat="1" ht="12">
      <c r="A359" s="14"/>
      <c r="B359" s="234"/>
      <c r="C359" s="235"/>
      <c r="D359" s="217" t="s">
        <v>145</v>
      </c>
      <c r="E359" s="236" t="s">
        <v>18</v>
      </c>
      <c r="F359" s="237" t="s">
        <v>228</v>
      </c>
      <c r="G359" s="235"/>
      <c r="H359" s="238">
        <v>0.04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145</v>
      </c>
      <c r="AU359" s="244" t="s">
        <v>81</v>
      </c>
      <c r="AV359" s="14" t="s">
        <v>81</v>
      </c>
      <c r="AW359" s="14" t="s">
        <v>32</v>
      </c>
      <c r="AX359" s="14" t="s">
        <v>71</v>
      </c>
      <c r="AY359" s="244" t="s">
        <v>131</v>
      </c>
    </row>
    <row r="360" spans="1:51" s="15" customFormat="1" ht="12">
      <c r="A360" s="15"/>
      <c r="B360" s="245"/>
      <c r="C360" s="246"/>
      <c r="D360" s="217" t="s">
        <v>145</v>
      </c>
      <c r="E360" s="247" t="s">
        <v>18</v>
      </c>
      <c r="F360" s="248" t="s">
        <v>148</v>
      </c>
      <c r="G360" s="246"/>
      <c r="H360" s="249">
        <v>18.7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5" t="s">
        <v>145</v>
      </c>
      <c r="AU360" s="255" t="s">
        <v>81</v>
      </c>
      <c r="AV360" s="15" t="s">
        <v>139</v>
      </c>
      <c r="AW360" s="15" t="s">
        <v>32</v>
      </c>
      <c r="AX360" s="15" t="s">
        <v>79</v>
      </c>
      <c r="AY360" s="255" t="s">
        <v>131</v>
      </c>
    </row>
    <row r="361" spans="1:65" s="2" customFormat="1" ht="37.8" customHeight="1">
      <c r="A361" s="39"/>
      <c r="B361" s="40"/>
      <c r="C361" s="256" t="s">
        <v>507</v>
      </c>
      <c r="D361" s="256" t="s">
        <v>212</v>
      </c>
      <c r="E361" s="257" t="s">
        <v>508</v>
      </c>
      <c r="F361" s="258" t="s">
        <v>509</v>
      </c>
      <c r="G361" s="259" t="s">
        <v>137</v>
      </c>
      <c r="H361" s="260">
        <v>21.51</v>
      </c>
      <c r="I361" s="261"/>
      <c r="J361" s="260">
        <f>ROUND(I361*H361,2)</f>
        <v>0</v>
      </c>
      <c r="K361" s="258" t="s">
        <v>138</v>
      </c>
      <c r="L361" s="262"/>
      <c r="M361" s="263" t="s">
        <v>18</v>
      </c>
      <c r="N361" s="264" t="s">
        <v>42</v>
      </c>
      <c r="O361" s="85"/>
      <c r="P361" s="213">
        <f>O361*H361</f>
        <v>0</v>
      </c>
      <c r="Q361" s="213">
        <v>0.025</v>
      </c>
      <c r="R361" s="213">
        <f>Q361*H361</f>
        <v>0.5377500000000001</v>
      </c>
      <c r="S361" s="213">
        <v>0</v>
      </c>
      <c r="T361" s="21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5" t="s">
        <v>308</v>
      </c>
      <c r="AT361" s="215" t="s">
        <v>212</v>
      </c>
      <c r="AU361" s="215" t="s">
        <v>81</v>
      </c>
      <c r="AY361" s="18" t="s">
        <v>131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8" t="s">
        <v>79</v>
      </c>
      <c r="BK361" s="216">
        <f>ROUND(I361*H361,2)</f>
        <v>0</v>
      </c>
      <c r="BL361" s="18" t="s">
        <v>255</v>
      </c>
      <c r="BM361" s="215" t="s">
        <v>510</v>
      </c>
    </row>
    <row r="362" spans="1:47" s="2" customFormat="1" ht="12">
      <c r="A362" s="39"/>
      <c r="B362" s="40"/>
      <c r="C362" s="41"/>
      <c r="D362" s="217" t="s">
        <v>141</v>
      </c>
      <c r="E362" s="41"/>
      <c r="F362" s="218" t="s">
        <v>509</v>
      </c>
      <c r="G362" s="41"/>
      <c r="H362" s="41"/>
      <c r="I362" s="219"/>
      <c r="J362" s="41"/>
      <c r="K362" s="41"/>
      <c r="L362" s="45"/>
      <c r="M362" s="220"/>
      <c r="N362" s="221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141</v>
      </c>
      <c r="AU362" s="18" t="s">
        <v>81</v>
      </c>
    </row>
    <row r="363" spans="1:51" s="13" customFormat="1" ht="12">
      <c r="A363" s="13"/>
      <c r="B363" s="224"/>
      <c r="C363" s="225"/>
      <c r="D363" s="217" t="s">
        <v>145</v>
      </c>
      <c r="E363" s="226" t="s">
        <v>18</v>
      </c>
      <c r="F363" s="227" t="s">
        <v>511</v>
      </c>
      <c r="G363" s="225"/>
      <c r="H363" s="226" t="s">
        <v>18</v>
      </c>
      <c r="I363" s="228"/>
      <c r="J363" s="225"/>
      <c r="K363" s="225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145</v>
      </c>
      <c r="AU363" s="233" t="s">
        <v>81</v>
      </c>
      <c r="AV363" s="13" t="s">
        <v>79</v>
      </c>
      <c r="AW363" s="13" t="s">
        <v>32</v>
      </c>
      <c r="AX363" s="13" t="s">
        <v>71</v>
      </c>
      <c r="AY363" s="233" t="s">
        <v>131</v>
      </c>
    </row>
    <row r="364" spans="1:51" s="14" customFormat="1" ht="12">
      <c r="A364" s="14"/>
      <c r="B364" s="234"/>
      <c r="C364" s="235"/>
      <c r="D364" s="217" t="s">
        <v>145</v>
      </c>
      <c r="E364" s="236" t="s">
        <v>18</v>
      </c>
      <c r="F364" s="237" t="s">
        <v>512</v>
      </c>
      <c r="G364" s="235"/>
      <c r="H364" s="238">
        <v>21.51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145</v>
      </c>
      <c r="AU364" s="244" t="s">
        <v>81</v>
      </c>
      <c r="AV364" s="14" t="s">
        <v>81</v>
      </c>
      <c r="AW364" s="14" t="s">
        <v>32</v>
      </c>
      <c r="AX364" s="14" t="s">
        <v>71</v>
      </c>
      <c r="AY364" s="244" t="s">
        <v>131</v>
      </c>
    </row>
    <row r="365" spans="1:51" s="15" customFormat="1" ht="12">
      <c r="A365" s="15"/>
      <c r="B365" s="245"/>
      <c r="C365" s="246"/>
      <c r="D365" s="217" t="s">
        <v>145</v>
      </c>
      <c r="E365" s="247" t="s">
        <v>18</v>
      </c>
      <c r="F365" s="248" t="s">
        <v>148</v>
      </c>
      <c r="G365" s="246"/>
      <c r="H365" s="249">
        <v>21.51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5" t="s">
        <v>145</v>
      </c>
      <c r="AU365" s="255" t="s">
        <v>81</v>
      </c>
      <c r="AV365" s="15" t="s">
        <v>139</v>
      </c>
      <c r="AW365" s="15" t="s">
        <v>32</v>
      </c>
      <c r="AX365" s="15" t="s">
        <v>79</v>
      </c>
      <c r="AY365" s="255" t="s">
        <v>131</v>
      </c>
    </row>
    <row r="366" spans="1:65" s="2" customFormat="1" ht="37.8" customHeight="1">
      <c r="A366" s="39"/>
      <c r="B366" s="40"/>
      <c r="C366" s="205" t="s">
        <v>513</v>
      </c>
      <c r="D366" s="205" t="s">
        <v>134</v>
      </c>
      <c r="E366" s="206" t="s">
        <v>514</v>
      </c>
      <c r="F366" s="207" t="s">
        <v>515</v>
      </c>
      <c r="G366" s="208" t="s">
        <v>137</v>
      </c>
      <c r="H366" s="209">
        <v>25.7</v>
      </c>
      <c r="I366" s="210"/>
      <c r="J366" s="209">
        <f>ROUND(I366*H366,2)</f>
        <v>0</v>
      </c>
      <c r="K366" s="207" t="s">
        <v>138</v>
      </c>
      <c r="L366" s="45"/>
      <c r="M366" s="211" t="s">
        <v>18</v>
      </c>
      <c r="N366" s="212" t="s">
        <v>42</v>
      </c>
      <c r="O366" s="85"/>
      <c r="P366" s="213">
        <f>O366*H366</f>
        <v>0</v>
      </c>
      <c r="Q366" s="213">
        <v>0.00689</v>
      </c>
      <c r="R366" s="213">
        <f>Q366*H366</f>
        <v>0.177073</v>
      </c>
      <c r="S366" s="213">
        <v>0</v>
      </c>
      <c r="T366" s="214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5" t="s">
        <v>255</v>
      </c>
      <c r="AT366" s="215" t="s">
        <v>134</v>
      </c>
      <c r="AU366" s="215" t="s">
        <v>81</v>
      </c>
      <c r="AY366" s="18" t="s">
        <v>131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18" t="s">
        <v>79</v>
      </c>
      <c r="BK366" s="216">
        <f>ROUND(I366*H366,2)</f>
        <v>0</v>
      </c>
      <c r="BL366" s="18" t="s">
        <v>255</v>
      </c>
      <c r="BM366" s="215" t="s">
        <v>516</v>
      </c>
    </row>
    <row r="367" spans="1:47" s="2" customFormat="1" ht="12">
      <c r="A367" s="39"/>
      <c r="B367" s="40"/>
      <c r="C367" s="41"/>
      <c r="D367" s="217" t="s">
        <v>141</v>
      </c>
      <c r="E367" s="41"/>
      <c r="F367" s="218" t="s">
        <v>517</v>
      </c>
      <c r="G367" s="41"/>
      <c r="H367" s="41"/>
      <c r="I367" s="219"/>
      <c r="J367" s="41"/>
      <c r="K367" s="41"/>
      <c r="L367" s="45"/>
      <c r="M367" s="220"/>
      <c r="N367" s="221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141</v>
      </c>
      <c r="AU367" s="18" t="s">
        <v>81</v>
      </c>
    </row>
    <row r="368" spans="1:47" s="2" customFormat="1" ht="12">
      <c r="A368" s="39"/>
      <c r="B368" s="40"/>
      <c r="C368" s="41"/>
      <c r="D368" s="222" t="s">
        <v>143</v>
      </c>
      <c r="E368" s="41"/>
      <c r="F368" s="223" t="s">
        <v>518</v>
      </c>
      <c r="G368" s="41"/>
      <c r="H368" s="41"/>
      <c r="I368" s="219"/>
      <c r="J368" s="41"/>
      <c r="K368" s="41"/>
      <c r="L368" s="45"/>
      <c r="M368" s="220"/>
      <c r="N368" s="221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143</v>
      </c>
      <c r="AU368" s="18" t="s">
        <v>81</v>
      </c>
    </row>
    <row r="369" spans="1:51" s="13" customFormat="1" ht="12">
      <c r="A369" s="13"/>
      <c r="B369" s="224"/>
      <c r="C369" s="225"/>
      <c r="D369" s="217" t="s">
        <v>145</v>
      </c>
      <c r="E369" s="226" t="s">
        <v>18</v>
      </c>
      <c r="F369" s="227" t="s">
        <v>479</v>
      </c>
      <c r="G369" s="225"/>
      <c r="H369" s="226" t="s">
        <v>18</v>
      </c>
      <c r="I369" s="228"/>
      <c r="J369" s="225"/>
      <c r="K369" s="225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145</v>
      </c>
      <c r="AU369" s="233" t="s">
        <v>81</v>
      </c>
      <c r="AV369" s="13" t="s">
        <v>79</v>
      </c>
      <c r="AW369" s="13" t="s">
        <v>32</v>
      </c>
      <c r="AX369" s="13" t="s">
        <v>71</v>
      </c>
      <c r="AY369" s="233" t="s">
        <v>131</v>
      </c>
    </row>
    <row r="370" spans="1:51" s="14" customFormat="1" ht="12">
      <c r="A370" s="14"/>
      <c r="B370" s="234"/>
      <c r="C370" s="235"/>
      <c r="D370" s="217" t="s">
        <v>145</v>
      </c>
      <c r="E370" s="236" t="s">
        <v>18</v>
      </c>
      <c r="F370" s="237" t="s">
        <v>480</v>
      </c>
      <c r="G370" s="235"/>
      <c r="H370" s="238">
        <v>25.64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145</v>
      </c>
      <c r="AU370" s="244" t="s">
        <v>81</v>
      </c>
      <c r="AV370" s="14" t="s">
        <v>81</v>
      </c>
      <c r="AW370" s="14" t="s">
        <v>32</v>
      </c>
      <c r="AX370" s="14" t="s">
        <v>71</v>
      </c>
      <c r="AY370" s="244" t="s">
        <v>131</v>
      </c>
    </row>
    <row r="371" spans="1:51" s="14" customFormat="1" ht="12">
      <c r="A371" s="14"/>
      <c r="B371" s="234"/>
      <c r="C371" s="235"/>
      <c r="D371" s="217" t="s">
        <v>145</v>
      </c>
      <c r="E371" s="236" t="s">
        <v>18</v>
      </c>
      <c r="F371" s="237" t="s">
        <v>519</v>
      </c>
      <c r="G371" s="235"/>
      <c r="H371" s="238">
        <v>0.06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145</v>
      </c>
      <c r="AU371" s="244" t="s">
        <v>81</v>
      </c>
      <c r="AV371" s="14" t="s">
        <v>81</v>
      </c>
      <c r="AW371" s="14" t="s">
        <v>32</v>
      </c>
      <c r="AX371" s="14" t="s">
        <v>71</v>
      </c>
      <c r="AY371" s="244" t="s">
        <v>131</v>
      </c>
    </row>
    <row r="372" spans="1:51" s="15" customFormat="1" ht="12">
      <c r="A372" s="15"/>
      <c r="B372" s="245"/>
      <c r="C372" s="246"/>
      <c r="D372" s="217" t="s">
        <v>145</v>
      </c>
      <c r="E372" s="247" t="s">
        <v>18</v>
      </c>
      <c r="F372" s="248" t="s">
        <v>148</v>
      </c>
      <c r="G372" s="246"/>
      <c r="H372" s="249">
        <v>25.7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5" t="s">
        <v>145</v>
      </c>
      <c r="AU372" s="255" t="s">
        <v>81</v>
      </c>
      <c r="AV372" s="15" t="s">
        <v>139</v>
      </c>
      <c r="AW372" s="15" t="s">
        <v>32</v>
      </c>
      <c r="AX372" s="15" t="s">
        <v>79</v>
      </c>
      <c r="AY372" s="255" t="s">
        <v>131</v>
      </c>
    </row>
    <row r="373" spans="1:65" s="2" customFormat="1" ht="37.8" customHeight="1">
      <c r="A373" s="39"/>
      <c r="B373" s="40"/>
      <c r="C373" s="256" t="s">
        <v>520</v>
      </c>
      <c r="D373" s="256" t="s">
        <v>212</v>
      </c>
      <c r="E373" s="257" t="s">
        <v>521</v>
      </c>
      <c r="F373" s="258" t="s">
        <v>522</v>
      </c>
      <c r="G373" s="259" t="s">
        <v>137</v>
      </c>
      <c r="H373" s="260">
        <v>28.27</v>
      </c>
      <c r="I373" s="261"/>
      <c r="J373" s="260">
        <f>ROUND(I373*H373,2)</f>
        <v>0</v>
      </c>
      <c r="K373" s="258" t="s">
        <v>138</v>
      </c>
      <c r="L373" s="262"/>
      <c r="M373" s="263" t="s">
        <v>18</v>
      </c>
      <c r="N373" s="264" t="s">
        <v>42</v>
      </c>
      <c r="O373" s="85"/>
      <c r="P373" s="213">
        <f>O373*H373</f>
        <v>0</v>
      </c>
      <c r="Q373" s="213">
        <v>0.0192</v>
      </c>
      <c r="R373" s="213">
        <f>Q373*H373</f>
        <v>0.5427839999999999</v>
      </c>
      <c r="S373" s="213">
        <v>0</v>
      </c>
      <c r="T373" s="21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5" t="s">
        <v>308</v>
      </c>
      <c r="AT373" s="215" t="s">
        <v>212</v>
      </c>
      <c r="AU373" s="215" t="s">
        <v>81</v>
      </c>
      <c r="AY373" s="18" t="s">
        <v>131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8" t="s">
        <v>79</v>
      </c>
      <c r="BK373" s="216">
        <f>ROUND(I373*H373,2)</f>
        <v>0</v>
      </c>
      <c r="BL373" s="18" t="s">
        <v>255</v>
      </c>
      <c r="BM373" s="215" t="s">
        <v>523</v>
      </c>
    </row>
    <row r="374" spans="1:47" s="2" customFormat="1" ht="12">
      <c r="A374" s="39"/>
      <c r="B374" s="40"/>
      <c r="C374" s="41"/>
      <c r="D374" s="217" t="s">
        <v>141</v>
      </c>
      <c r="E374" s="41"/>
      <c r="F374" s="218" t="s">
        <v>522</v>
      </c>
      <c r="G374" s="41"/>
      <c r="H374" s="41"/>
      <c r="I374" s="219"/>
      <c r="J374" s="41"/>
      <c r="K374" s="41"/>
      <c r="L374" s="45"/>
      <c r="M374" s="220"/>
      <c r="N374" s="221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141</v>
      </c>
      <c r="AU374" s="18" t="s">
        <v>81</v>
      </c>
    </row>
    <row r="375" spans="1:51" s="13" customFormat="1" ht="12">
      <c r="A375" s="13"/>
      <c r="B375" s="224"/>
      <c r="C375" s="225"/>
      <c r="D375" s="217" t="s">
        <v>145</v>
      </c>
      <c r="E375" s="226" t="s">
        <v>18</v>
      </c>
      <c r="F375" s="227" t="s">
        <v>524</v>
      </c>
      <c r="G375" s="225"/>
      <c r="H375" s="226" t="s">
        <v>18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145</v>
      </c>
      <c r="AU375" s="233" t="s">
        <v>81</v>
      </c>
      <c r="AV375" s="13" t="s">
        <v>79</v>
      </c>
      <c r="AW375" s="13" t="s">
        <v>32</v>
      </c>
      <c r="AX375" s="13" t="s">
        <v>71</v>
      </c>
      <c r="AY375" s="233" t="s">
        <v>131</v>
      </c>
    </row>
    <row r="376" spans="1:51" s="14" customFormat="1" ht="12">
      <c r="A376" s="14"/>
      <c r="B376" s="234"/>
      <c r="C376" s="235"/>
      <c r="D376" s="217" t="s">
        <v>145</v>
      </c>
      <c r="E376" s="236" t="s">
        <v>18</v>
      </c>
      <c r="F376" s="237" t="s">
        <v>525</v>
      </c>
      <c r="G376" s="235"/>
      <c r="H376" s="238">
        <v>28.27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145</v>
      </c>
      <c r="AU376" s="244" t="s">
        <v>81</v>
      </c>
      <c r="AV376" s="14" t="s">
        <v>81</v>
      </c>
      <c r="AW376" s="14" t="s">
        <v>32</v>
      </c>
      <c r="AX376" s="14" t="s">
        <v>71</v>
      </c>
      <c r="AY376" s="244" t="s">
        <v>131</v>
      </c>
    </row>
    <row r="377" spans="1:51" s="15" customFormat="1" ht="12">
      <c r="A377" s="15"/>
      <c r="B377" s="245"/>
      <c r="C377" s="246"/>
      <c r="D377" s="217" t="s">
        <v>145</v>
      </c>
      <c r="E377" s="247" t="s">
        <v>18</v>
      </c>
      <c r="F377" s="248" t="s">
        <v>148</v>
      </c>
      <c r="G377" s="246"/>
      <c r="H377" s="249">
        <v>28.27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145</v>
      </c>
      <c r="AU377" s="255" t="s">
        <v>81</v>
      </c>
      <c r="AV377" s="15" t="s">
        <v>139</v>
      </c>
      <c r="AW377" s="15" t="s">
        <v>32</v>
      </c>
      <c r="AX377" s="15" t="s">
        <v>79</v>
      </c>
      <c r="AY377" s="255" t="s">
        <v>131</v>
      </c>
    </row>
    <row r="378" spans="1:65" s="2" customFormat="1" ht="37.8" customHeight="1">
      <c r="A378" s="39"/>
      <c r="B378" s="40"/>
      <c r="C378" s="205" t="s">
        <v>526</v>
      </c>
      <c r="D378" s="205" t="s">
        <v>134</v>
      </c>
      <c r="E378" s="206" t="s">
        <v>527</v>
      </c>
      <c r="F378" s="207" t="s">
        <v>528</v>
      </c>
      <c r="G378" s="208" t="s">
        <v>137</v>
      </c>
      <c r="H378" s="209">
        <v>80.7</v>
      </c>
      <c r="I378" s="210"/>
      <c r="J378" s="209">
        <f>ROUND(I378*H378,2)</f>
        <v>0</v>
      </c>
      <c r="K378" s="207" t="s">
        <v>138</v>
      </c>
      <c r="L378" s="45"/>
      <c r="M378" s="211" t="s">
        <v>18</v>
      </c>
      <c r="N378" s="212" t="s">
        <v>42</v>
      </c>
      <c r="O378" s="85"/>
      <c r="P378" s="213">
        <f>O378*H378</f>
        <v>0</v>
      </c>
      <c r="Q378" s="213">
        <v>0</v>
      </c>
      <c r="R378" s="213">
        <f>Q378*H378</f>
        <v>0</v>
      </c>
      <c r="S378" s="213">
        <v>0</v>
      </c>
      <c r="T378" s="21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5" t="s">
        <v>255</v>
      </c>
      <c r="AT378" s="215" t="s">
        <v>134</v>
      </c>
      <c r="AU378" s="215" t="s">
        <v>81</v>
      </c>
      <c r="AY378" s="18" t="s">
        <v>131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8" t="s">
        <v>79</v>
      </c>
      <c r="BK378" s="216">
        <f>ROUND(I378*H378,2)</f>
        <v>0</v>
      </c>
      <c r="BL378" s="18" t="s">
        <v>255</v>
      </c>
      <c r="BM378" s="215" t="s">
        <v>529</v>
      </c>
    </row>
    <row r="379" spans="1:47" s="2" customFormat="1" ht="12">
      <c r="A379" s="39"/>
      <c r="B379" s="40"/>
      <c r="C379" s="41"/>
      <c r="D379" s="217" t="s">
        <v>141</v>
      </c>
      <c r="E379" s="41"/>
      <c r="F379" s="218" t="s">
        <v>530</v>
      </c>
      <c r="G379" s="41"/>
      <c r="H379" s="41"/>
      <c r="I379" s="219"/>
      <c r="J379" s="41"/>
      <c r="K379" s="41"/>
      <c r="L379" s="45"/>
      <c r="M379" s="220"/>
      <c r="N379" s="22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141</v>
      </c>
      <c r="AU379" s="18" t="s">
        <v>81</v>
      </c>
    </row>
    <row r="380" spans="1:47" s="2" customFormat="1" ht="12">
      <c r="A380" s="39"/>
      <c r="B380" s="40"/>
      <c r="C380" s="41"/>
      <c r="D380" s="222" t="s">
        <v>143</v>
      </c>
      <c r="E380" s="41"/>
      <c r="F380" s="223" t="s">
        <v>531</v>
      </c>
      <c r="G380" s="41"/>
      <c r="H380" s="41"/>
      <c r="I380" s="219"/>
      <c r="J380" s="41"/>
      <c r="K380" s="41"/>
      <c r="L380" s="45"/>
      <c r="M380" s="220"/>
      <c r="N380" s="221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143</v>
      </c>
      <c r="AU380" s="18" t="s">
        <v>81</v>
      </c>
    </row>
    <row r="381" spans="1:65" s="2" customFormat="1" ht="24.15" customHeight="1">
      <c r="A381" s="39"/>
      <c r="B381" s="40"/>
      <c r="C381" s="205" t="s">
        <v>532</v>
      </c>
      <c r="D381" s="205" t="s">
        <v>134</v>
      </c>
      <c r="E381" s="206" t="s">
        <v>533</v>
      </c>
      <c r="F381" s="207" t="s">
        <v>534</v>
      </c>
      <c r="G381" s="208" t="s">
        <v>269</v>
      </c>
      <c r="H381" s="209">
        <v>1.63</v>
      </c>
      <c r="I381" s="210"/>
      <c r="J381" s="209">
        <f>ROUND(I381*H381,2)</f>
        <v>0</v>
      </c>
      <c r="K381" s="207" t="s">
        <v>138</v>
      </c>
      <c r="L381" s="45"/>
      <c r="M381" s="211" t="s">
        <v>18</v>
      </c>
      <c r="N381" s="212" t="s">
        <v>42</v>
      </c>
      <c r="O381" s="85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5" t="s">
        <v>255</v>
      </c>
      <c r="AT381" s="215" t="s">
        <v>134</v>
      </c>
      <c r="AU381" s="215" t="s">
        <v>81</v>
      </c>
      <c r="AY381" s="18" t="s">
        <v>131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8" t="s">
        <v>79</v>
      </c>
      <c r="BK381" s="216">
        <f>ROUND(I381*H381,2)</f>
        <v>0</v>
      </c>
      <c r="BL381" s="18" t="s">
        <v>255</v>
      </c>
      <c r="BM381" s="215" t="s">
        <v>535</v>
      </c>
    </row>
    <row r="382" spans="1:47" s="2" customFormat="1" ht="12">
      <c r="A382" s="39"/>
      <c r="B382" s="40"/>
      <c r="C382" s="41"/>
      <c r="D382" s="217" t="s">
        <v>141</v>
      </c>
      <c r="E382" s="41"/>
      <c r="F382" s="218" t="s">
        <v>536</v>
      </c>
      <c r="G382" s="41"/>
      <c r="H382" s="41"/>
      <c r="I382" s="219"/>
      <c r="J382" s="41"/>
      <c r="K382" s="41"/>
      <c r="L382" s="45"/>
      <c r="M382" s="220"/>
      <c r="N382" s="22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141</v>
      </c>
      <c r="AU382" s="18" t="s">
        <v>81</v>
      </c>
    </row>
    <row r="383" spans="1:47" s="2" customFormat="1" ht="12">
      <c r="A383" s="39"/>
      <c r="B383" s="40"/>
      <c r="C383" s="41"/>
      <c r="D383" s="222" t="s">
        <v>143</v>
      </c>
      <c r="E383" s="41"/>
      <c r="F383" s="223" t="s">
        <v>537</v>
      </c>
      <c r="G383" s="41"/>
      <c r="H383" s="41"/>
      <c r="I383" s="219"/>
      <c r="J383" s="41"/>
      <c r="K383" s="41"/>
      <c r="L383" s="45"/>
      <c r="M383" s="220"/>
      <c r="N383" s="221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143</v>
      </c>
      <c r="AU383" s="18" t="s">
        <v>81</v>
      </c>
    </row>
    <row r="384" spans="1:63" s="12" customFormat="1" ht="22.8" customHeight="1">
      <c r="A384" s="12"/>
      <c r="B384" s="189"/>
      <c r="C384" s="190"/>
      <c r="D384" s="191" t="s">
        <v>70</v>
      </c>
      <c r="E384" s="203" t="s">
        <v>538</v>
      </c>
      <c r="F384" s="203" t="s">
        <v>539</v>
      </c>
      <c r="G384" s="190"/>
      <c r="H384" s="190"/>
      <c r="I384" s="193"/>
      <c r="J384" s="204">
        <f>BK384</f>
        <v>0</v>
      </c>
      <c r="K384" s="190"/>
      <c r="L384" s="195"/>
      <c r="M384" s="196"/>
      <c r="N384" s="197"/>
      <c r="O384" s="197"/>
      <c r="P384" s="198">
        <f>SUM(P385:P434)</f>
        <v>0</v>
      </c>
      <c r="Q384" s="197"/>
      <c r="R384" s="198">
        <f>SUM(R385:R434)</f>
        <v>1.4453005</v>
      </c>
      <c r="S384" s="197"/>
      <c r="T384" s="199">
        <f>SUM(T385:T434)</f>
        <v>0.17951999999999999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0" t="s">
        <v>81</v>
      </c>
      <c r="AT384" s="201" t="s">
        <v>70</v>
      </c>
      <c r="AU384" s="201" t="s">
        <v>79</v>
      </c>
      <c r="AY384" s="200" t="s">
        <v>131</v>
      </c>
      <c r="BK384" s="202">
        <f>SUM(BK385:BK434)</f>
        <v>0</v>
      </c>
    </row>
    <row r="385" spans="1:65" s="2" customFormat="1" ht="24.15" customHeight="1">
      <c r="A385" s="39"/>
      <c r="B385" s="40"/>
      <c r="C385" s="205" t="s">
        <v>540</v>
      </c>
      <c r="D385" s="205" t="s">
        <v>134</v>
      </c>
      <c r="E385" s="206" t="s">
        <v>541</v>
      </c>
      <c r="F385" s="207" t="s">
        <v>542</v>
      </c>
      <c r="G385" s="208" t="s">
        <v>164</v>
      </c>
      <c r="H385" s="209">
        <v>34.65</v>
      </c>
      <c r="I385" s="210"/>
      <c r="J385" s="209">
        <f>ROUND(I385*H385,2)</f>
        <v>0</v>
      </c>
      <c r="K385" s="207" t="s">
        <v>138</v>
      </c>
      <c r="L385" s="45"/>
      <c r="M385" s="211" t="s">
        <v>18</v>
      </c>
      <c r="N385" s="212" t="s">
        <v>42</v>
      </c>
      <c r="O385" s="85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5" t="s">
        <v>255</v>
      </c>
      <c r="AT385" s="215" t="s">
        <v>134</v>
      </c>
      <c r="AU385" s="215" t="s">
        <v>81</v>
      </c>
      <c r="AY385" s="18" t="s">
        <v>131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8" t="s">
        <v>79</v>
      </c>
      <c r="BK385" s="216">
        <f>ROUND(I385*H385,2)</f>
        <v>0</v>
      </c>
      <c r="BL385" s="18" t="s">
        <v>255</v>
      </c>
      <c r="BM385" s="215" t="s">
        <v>543</v>
      </c>
    </row>
    <row r="386" spans="1:47" s="2" customFormat="1" ht="12">
      <c r="A386" s="39"/>
      <c r="B386" s="40"/>
      <c r="C386" s="41"/>
      <c r="D386" s="217" t="s">
        <v>141</v>
      </c>
      <c r="E386" s="41"/>
      <c r="F386" s="218" t="s">
        <v>544</v>
      </c>
      <c r="G386" s="41"/>
      <c r="H386" s="41"/>
      <c r="I386" s="219"/>
      <c r="J386" s="41"/>
      <c r="K386" s="41"/>
      <c r="L386" s="45"/>
      <c r="M386" s="220"/>
      <c r="N386" s="221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141</v>
      </c>
      <c r="AU386" s="18" t="s">
        <v>81</v>
      </c>
    </row>
    <row r="387" spans="1:47" s="2" customFormat="1" ht="12">
      <c r="A387" s="39"/>
      <c r="B387" s="40"/>
      <c r="C387" s="41"/>
      <c r="D387" s="222" t="s">
        <v>143</v>
      </c>
      <c r="E387" s="41"/>
      <c r="F387" s="223" t="s">
        <v>545</v>
      </c>
      <c r="G387" s="41"/>
      <c r="H387" s="41"/>
      <c r="I387" s="219"/>
      <c r="J387" s="41"/>
      <c r="K387" s="41"/>
      <c r="L387" s="45"/>
      <c r="M387" s="220"/>
      <c r="N387" s="221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143</v>
      </c>
      <c r="AU387" s="18" t="s">
        <v>81</v>
      </c>
    </row>
    <row r="388" spans="1:51" s="13" customFormat="1" ht="12">
      <c r="A388" s="13"/>
      <c r="B388" s="224"/>
      <c r="C388" s="225"/>
      <c r="D388" s="217" t="s">
        <v>145</v>
      </c>
      <c r="E388" s="226" t="s">
        <v>18</v>
      </c>
      <c r="F388" s="227" t="s">
        <v>479</v>
      </c>
      <c r="G388" s="225"/>
      <c r="H388" s="226" t="s">
        <v>18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145</v>
      </c>
      <c r="AU388" s="233" t="s">
        <v>81</v>
      </c>
      <c r="AV388" s="13" t="s">
        <v>79</v>
      </c>
      <c r="AW388" s="13" t="s">
        <v>32</v>
      </c>
      <c r="AX388" s="13" t="s">
        <v>71</v>
      </c>
      <c r="AY388" s="233" t="s">
        <v>131</v>
      </c>
    </row>
    <row r="389" spans="1:51" s="14" customFormat="1" ht="12">
      <c r="A389" s="14"/>
      <c r="B389" s="234"/>
      <c r="C389" s="235"/>
      <c r="D389" s="217" t="s">
        <v>145</v>
      </c>
      <c r="E389" s="236" t="s">
        <v>18</v>
      </c>
      <c r="F389" s="237" t="s">
        <v>546</v>
      </c>
      <c r="G389" s="235"/>
      <c r="H389" s="238">
        <v>19.3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145</v>
      </c>
      <c r="AU389" s="244" t="s">
        <v>81</v>
      </c>
      <c r="AV389" s="14" t="s">
        <v>81</v>
      </c>
      <c r="AW389" s="14" t="s">
        <v>32</v>
      </c>
      <c r="AX389" s="14" t="s">
        <v>71</v>
      </c>
      <c r="AY389" s="244" t="s">
        <v>131</v>
      </c>
    </row>
    <row r="390" spans="1:51" s="13" customFormat="1" ht="12">
      <c r="A390" s="13"/>
      <c r="B390" s="224"/>
      <c r="C390" s="225"/>
      <c r="D390" s="217" t="s">
        <v>145</v>
      </c>
      <c r="E390" s="226" t="s">
        <v>18</v>
      </c>
      <c r="F390" s="227" t="s">
        <v>423</v>
      </c>
      <c r="G390" s="225"/>
      <c r="H390" s="226" t="s">
        <v>18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145</v>
      </c>
      <c r="AU390" s="233" t="s">
        <v>81</v>
      </c>
      <c r="AV390" s="13" t="s">
        <v>79</v>
      </c>
      <c r="AW390" s="13" t="s">
        <v>32</v>
      </c>
      <c r="AX390" s="13" t="s">
        <v>71</v>
      </c>
      <c r="AY390" s="233" t="s">
        <v>131</v>
      </c>
    </row>
    <row r="391" spans="1:51" s="14" customFormat="1" ht="12">
      <c r="A391" s="14"/>
      <c r="B391" s="234"/>
      <c r="C391" s="235"/>
      <c r="D391" s="217" t="s">
        <v>145</v>
      </c>
      <c r="E391" s="236" t="s">
        <v>18</v>
      </c>
      <c r="F391" s="237" t="s">
        <v>547</v>
      </c>
      <c r="G391" s="235"/>
      <c r="H391" s="238">
        <v>15.35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145</v>
      </c>
      <c r="AU391" s="244" t="s">
        <v>81</v>
      </c>
      <c r="AV391" s="14" t="s">
        <v>81</v>
      </c>
      <c r="AW391" s="14" t="s">
        <v>32</v>
      </c>
      <c r="AX391" s="14" t="s">
        <v>71</v>
      </c>
      <c r="AY391" s="244" t="s">
        <v>131</v>
      </c>
    </row>
    <row r="392" spans="1:51" s="15" customFormat="1" ht="12">
      <c r="A392" s="15"/>
      <c r="B392" s="245"/>
      <c r="C392" s="246"/>
      <c r="D392" s="217" t="s">
        <v>145</v>
      </c>
      <c r="E392" s="247" t="s">
        <v>18</v>
      </c>
      <c r="F392" s="248" t="s">
        <v>148</v>
      </c>
      <c r="G392" s="246"/>
      <c r="H392" s="249">
        <v>34.65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5" t="s">
        <v>145</v>
      </c>
      <c r="AU392" s="255" t="s">
        <v>81</v>
      </c>
      <c r="AV392" s="15" t="s">
        <v>139</v>
      </c>
      <c r="AW392" s="15" t="s">
        <v>32</v>
      </c>
      <c r="AX392" s="15" t="s">
        <v>79</v>
      </c>
      <c r="AY392" s="255" t="s">
        <v>131</v>
      </c>
    </row>
    <row r="393" spans="1:65" s="2" customFormat="1" ht="16.5" customHeight="1">
      <c r="A393" s="39"/>
      <c r="B393" s="40"/>
      <c r="C393" s="256" t="s">
        <v>548</v>
      </c>
      <c r="D393" s="256" t="s">
        <v>212</v>
      </c>
      <c r="E393" s="257" t="s">
        <v>549</v>
      </c>
      <c r="F393" s="258" t="s">
        <v>550</v>
      </c>
      <c r="G393" s="259" t="s">
        <v>164</v>
      </c>
      <c r="H393" s="260">
        <v>38.12</v>
      </c>
      <c r="I393" s="261"/>
      <c r="J393" s="260">
        <f>ROUND(I393*H393,2)</f>
        <v>0</v>
      </c>
      <c r="K393" s="258" t="s">
        <v>193</v>
      </c>
      <c r="L393" s="262"/>
      <c r="M393" s="263" t="s">
        <v>18</v>
      </c>
      <c r="N393" s="264" t="s">
        <v>42</v>
      </c>
      <c r="O393" s="85"/>
      <c r="P393" s="213">
        <f>O393*H393</f>
        <v>0</v>
      </c>
      <c r="Q393" s="213">
        <v>0</v>
      </c>
      <c r="R393" s="213">
        <f>Q393*H393</f>
        <v>0</v>
      </c>
      <c r="S393" s="213">
        <v>0</v>
      </c>
      <c r="T393" s="21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5" t="s">
        <v>308</v>
      </c>
      <c r="AT393" s="215" t="s">
        <v>212</v>
      </c>
      <c r="AU393" s="215" t="s">
        <v>81</v>
      </c>
      <c r="AY393" s="18" t="s">
        <v>131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8" t="s">
        <v>79</v>
      </c>
      <c r="BK393" s="216">
        <f>ROUND(I393*H393,2)</f>
        <v>0</v>
      </c>
      <c r="BL393" s="18" t="s">
        <v>255</v>
      </c>
      <c r="BM393" s="215" t="s">
        <v>551</v>
      </c>
    </row>
    <row r="394" spans="1:47" s="2" customFormat="1" ht="12">
      <c r="A394" s="39"/>
      <c r="B394" s="40"/>
      <c r="C394" s="41"/>
      <c r="D394" s="217" t="s">
        <v>141</v>
      </c>
      <c r="E394" s="41"/>
      <c r="F394" s="218" t="s">
        <v>550</v>
      </c>
      <c r="G394" s="41"/>
      <c r="H394" s="41"/>
      <c r="I394" s="219"/>
      <c r="J394" s="41"/>
      <c r="K394" s="41"/>
      <c r="L394" s="45"/>
      <c r="M394" s="220"/>
      <c r="N394" s="22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141</v>
      </c>
      <c r="AU394" s="18" t="s">
        <v>81</v>
      </c>
    </row>
    <row r="395" spans="1:51" s="13" customFormat="1" ht="12">
      <c r="A395" s="13"/>
      <c r="B395" s="224"/>
      <c r="C395" s="225"/>
      <c r="D395" s="217" t="s">
        <v>145</v>
      </c>
      <c r="E395" s="226" t="s">
        <v>18</v>
      </c>
      <c r="F395" s="227" t="s">
        <v>552</v>
      </c>
      <c r="G395" s="225"/>
      <c r="H395" s="226" t="s">
        <v>18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145</v>
      </c>
      <c r="AU395" s="233" t="s">
        <v>81</v>
      </c>
      <c r="AV395" s="13" t="s">
        <v>79</v>
      </c>
      <c r="AW395" s="13" t="s">
        <v>32</v>
      </c>
      <c r="AX395" s="13" t="s">
        <v>71</v>
      </c>
      <c r="AY395" s="233" t="s">
        <v>131</v>
      </c>
    </row>
    <row r="396" spans="1:51" s="14" customFormat="1" ht="12">
      <c r="A396" s="14"/>
      <c r="B396" s="234"/>
      <c r="C396" s="235"/>
      <c r="D396" s="217" t="s">
        <v>145</v>
      </c>
      <c r="E396" s="236" t="s">
        <v>18</v>
      </c>
      <c r="F396" s="237" t="s">
        <v>553</v>
      </c>
      <c r="G396" s="235"/>
      <c r="H396" s="238">
        <v>38.12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145</v>
      </c>
      <c r="AU396" s="244" t="s">
        <v>81</v>
      </c>
      <c r="AV396" s="14" t="s">
        <v>81</v>
      </c>
      <c r="AW396" s="14" t="s">
        <v>32</v>
      </c>
      <c r="AX396" s="14" t="s">
        <v>71</v>
      </c>
      <c r="AY396" s="244" t="s">
        <v>131</v>
      </c>
    </row>
    <row r="397" spans="1:51" s="15" customFormat="1" ht="12">
      <c r="A397" s="15"/>
      <c r="B397" s="245"/>
      <c r="C397" s="246"/>
      <c r="D397" s="217" t="s">
        <v>145</v>
      </c>
      <c r="E397" s="247" t="s">
        <v>18</v>
      </c>
      <c r="F397" s="248" t="s">
        <v>148</v>
      </c>
      <c r="G397" s="246"/>
      <c r="H397" s="249">
        <v>38.12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5" t="s">
        <v>145</v>
      </c>
      <c r="AU397" s="255" t="s">
        <v>81</v>
      </c>
      <c r="AV397" s="15" t="s">
        <v>139</v>
      </c>
      <c r="AW397" s="15" t="s">
        <v>32</v>
      </c>
      <c r="AX397" s="15" t="s">
        <v>79</v>
      </c>
      <c r="AY397" s="255" t="s">
        <v>131</v>
      </c>
    </row>
    <row r="398" spans="1:65" s="2" customFormat="1" ht="16.5" customHeight="1">
      <c r="A398" s="39"/>
      <c r="B398" s="40"/>
      <c r="C398" s="256" t="s">
        <v>554</v>
      </c>
      <c r="D398" s="256" t="s">
        <v>212</v>
      </c>
      <c r="E398" s="257" t="s">
        <v>555</v>
      </c>
      <c r="F398" s="258" t="s">
        <v>556</v>
      </c>
      <c r="G398" s="259" t="s">
        <v>164</v>
      </c>
      <c r="H398" s="260">
        <v>38.12</v>
      </c>
      <c r="I398" s="261"/>
      <c r="J398" s="260">
        <f>ROUND(I398*H398,2)</f>
        <v>0</v>
      </c>
      <c r="K398" s="258" t="s">
        <v>193</v>
      </c>
      <c r="L398" s="262"/>
      <c r="M398" s="263" t="s">
        <v>18</v>
      </c>
      <c r="N398" s="264" t="s">
        <v>42</v>
      </c>
      <c r="O398" s="85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5" t="s">
        <v>308</v>
      </c>
      <c r="AT398" s="215" t="s">
        <v>212</v>
      </c>
      <c r="AU398" s="215" t="s">
        <v>81</v>
      </c>
      <c r="AY398" s="18" t="s">
        <v>131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8" t="s">
        <v>79</v>
      </c>
      <c r="BK398" s="216">
        <f>ROUND(I398*H398,2)</f>
        <v>0</v>
      </c>
      <c r="BL398" s="18" t="s">
        <v>255</v>
      </c>
      <c r="BM398" s="215" t="s">
        <v>557</v>
      </c>
    </row>
    <row r="399" spans="1:47" s="2" customFormat="1" ht="12">
      <c r="A399" s="39"/>
      <c r="B399" s="40"/>
      <c r="C399" s="41"/>
      <c r="D399" s="217" t="s">
        <v>141</v>
      </c>
      <c r="E399" s="41"/>
      <c r="F399" s="218" t="s">
        <v>556</v>
      </c>
      <c r="G399" s="41"/>
      <c r="H399" s="41"/>
      <c r="I399" s="219"/>
      <c r="J399" s="41"/>
      <c r="K399" s="41"/>
      <c r="L399" s="45"/>
      <c r="M399" s="220"/>
      <c r="N399" s="221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141</v>
      </c>
      <c r="AU399" s="18" t="s">
        <v>81</v>
      </c>
    </row>
    <row r="400" spans="1:51" s="13" customFormat="1" ht="12">
      <c r="A400" s="13"/>
      <c r="B400" s="224"/>
      <c r="C400" s="225"/>
      <c r="D400" s="217" t="s">
        <v>145</v>
      </c>
      <c r="E400" s="226" t="s">
        <v>18</v>
      </c>
      <c r="F400" s="227" t="s">
        <v>552</v>
      </c>
      <c r="G400" s="225"/>
      <c r="H400" s="226" t="s">
        <v>18</v>
      </c>
      <c r="I400" s="228"/>
      <c r="J400" s="225"/>
      <c r="K400" s="225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145</v>
      </c>
      <c r="AU400" s="233" t="s">
        <v>81</v>
      </c>
      <c r="AV400" s="13" t="s">
        <v>79</v>
      </c>
      <c r="AW400" s="13" t="s">
        <v>32</v>
      </c>
      <c r="AX400" s="13" t="s">
        <v>71</v>
      </c>
      <c r="AY400" s="233" t="s">
        <v>131</v>
      </c>
    </row>
    <row r="401" spans="1:51" s="14" customFormat="1" ht="12">
      <c r="A401" s="14"/>
      <c r="B401" s="234"/>
      <c r="C401" s="235"/>
      <c r="D401" s="217" t="s">
        <v>145</v>
      </c>
      <c r="E401" s="236" t="s">
        <v>18</v>
      </c>
      <c r="F401" s="237" t="s">
        <v>553</v>
      </c>
      <c r="G401" s="235"/>
      <c r="H401" s="238">
        <v>38.12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145</v>
      </c>
      <c r="AU401" s="244" t="s">
        <v>81</v>
      </c>
      <c r="AV401" s="14" t="s">
        <v>81</v>
      </c>
      <c r="AW401" s="14" t="s">
        <v>32</v>
      </c>
      <c r="AX401" s="14" t="s">
        <v>71</v>
      </c>
      <c r="AY401" s="244" t="s">
        <v>131</v>
      </c>
    </row>
    <row r="402" spans="1:51" s="15" customFormat="1" ht="12">
      <c r="A402" s="15"/>
      <c r="B402" s="245"/>
      <c r="C402" s="246"/>
      <c r="D402" s="217" t="s">
        <v>145</v>
      </c>
      <c r="E402" s="247" t="s">
        <v>18</v>
      </c>
      <c r="F402" s="248" t="s">
        <v>148</v>
      </c>
      <c r="G402" s="246"/>
      <c r="H402" s="249">
        <v>38.12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5" t="s">
        <v>145</v>
      </c>
      <c r="AU402" s="255" t="s">
        <v>81</v>
      </c>
      <c r="AV402" s="15" t="s">
        <v>139</v>
      </c>
      <c r="AW402" s="15" t="s">
        <v>32</v>
      </c>
      <c r="AX402" s="15" t="s">
        <v>79</v>
      </c>
      <c r="AY402" s="255" t="s">
        <v>131</v>
      </c>
    </row>
    <row r="403" spans="1:65" s="2" customFormat="1" ht="24.15" customHeight="1">
      <c r="A403" s="39"/>
      <c r="B403" s="40"/>
      <c r="C403" s="205" t="s">
        <v>558</v>
      </c>
      <c r="D403" s="205" t="s">
        <v>134</v>
      </c>
      <c r="E403" s="206" t="s">
        <v>559</v>
      </c>
      <c r="F403" s="207" t="s">
        <v>560</v>
      </c>
      <c r="G403" s="208" t="s">
        <v>137</v>
      </c>
      <c r="H403" s="209">
        <v>6.6</v>
      </c>
      <c r="I403" s="210"/>
      <c r="J403" s="209">
        <f>ROUND(I403*H403,2)</f>
        <v>0</v>
      </c>
      <c r="K403" s="207" t="s">
        <v>138</v>
      </c>
      <c r="L403" s="45"/>
      <c r="M403" s="211" t="s">
        <v>18</v>
      </c>
      <c r="N403" s="212" t="s">
        <v>42</v>
      </c>
      <c r="O403" s="85"/>
      <c r="P403" s="213">
        <f>O403*H403</f>
        <v>0</v>
      </c>
      <c r="Q403" s="213">
        <v>0</v>
      </c>
      <c r="R403" s="213">
        <f>Q403*H403</f>
        <v>0</v>
      </c>
      <c r="S403" s="213">
        <v>0.0272</v>
      </c>
      <c r="T403" s="214">
        <f>S403*H403</f>
        <v>0.17951999999999999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5" t="s">
        <v>255</v>
      </c>
      <c r="AT403" s="215" t="s">
        <v>134</v>
      </c>
      <c r="AU403" s="215" t="s">
        <v>81</v>
      </c>
      <c r="AY403" s="18" t="s">
        <v>131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8" t="s">
        <v>79</v>
      </c>
      <c r="BK403" s="216">
        <f>ROUND(I403*H403,2)</f>
        <v>0</v>
      </c>
      <c r="BL403" s="18" t="s">
        <v>255</v>
      </c>
      <c r="BM403" s="215" t="s">
        <v>561</v>
      </c>
    </row>
    <row r="404" spans="1:47" s="2" customFormat="1" ht="12">
      <c r="A404" s="39"/>
      <c r="B404" s="40"/>
      <c r="C404" s="41"/>
      <c r="D404" s="217" t="s">
        <v>141</v>
      </c>
      <c r="E404" s="41"/>
      <c r="F404" s="218" t="s">
        <v>562</v>
      </c>
      <c r="G404" s="41"/>
      <c r="H404" s="41"/>
      <c r="I404" s="219"/>
      <c r="J404" s="41"/>
      <c r="K404" s="41"/>
      <c r="L404" s="45"/>
      <c r="M404" s="220"/>
      <c r="N404" s="221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141</v>
      </c>
      <c r="AU404" s="18" t="s">
        <v>81</v>
      </c>
    </row>
    <row r="405" spans="1:47" s="2" customFormat="1" ht="12">
      <c r="A405" s="39"/>
      <c r="B405" s="40"/>
      <c r="C405" s="41"/>
      <c r="D405" s="222" t="s">
        <v>143</v>
      </c>
      <c r="E405" s="41"/>
      <c r="F405" s="223" t="s">
        <v>563</v>
      </c>
      <c r="G405" s="41"/>
      <c r="H405" s="41"/>
      <c r="I405" s="219"/>
      <c r="J405" s="41"/>
      <c r="K405" s="41"/>
      <c r="L405" s="45"/>
      <c r="M405" s="220"/>
      <c r="N405" s="221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143</v>
      </c>
      <c r="AU405" s="18" t="s">
        <v>81</v>
      </c>
    </row>
    <row r="406" spans="1:51" s="13" customFormat="1" ht="12">
      <c r="A406" s="13"/>
      <c r="B406" s="224"/>
      <c r="C406" s="225"/>
      <c r="D406" s="217" t="s">
        <v>145</v>
      </c>
      <c r="E406" s="226" t="s">
        <v>18</v>
      </c>
      <c r="F406" s="227" t="s">
        <v>479</v>
      </c>
      <c r="G406" s="225"/>
      <c r="H406" s="226" t="s">
        <v>18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145</v>
      </c>
      <c r="AU406" s="233" t="s">
        <v>81</v>
      </c>
      <c r="AV406" s="13" t="s">
        <v>79</v>
      </c>
      <c r="AW406" s="13" t="s">
        <v>32</v>
      </c>
      <c r="AX406" s="13" t="s">
        <v>71</v>
      </c>
      <c r="AY406" s="233" t="s">
        <v>131</v>
      </c>
    </row>
    <row r="407" spans="1:51" s="14" customFormat="1" ht="12">
      <c r="A407" s="14"/>
      <c r="B407" s="234"/>
      <c r="C407" s="235"/>
      <c r="D407" s="217" t="s">
        <v>145</v>
      </c>
      <c r="E407" s="236" t="s">
        <v>18</v>
      </c>
      <c r="F407" s="237" t="s">
        <v>202</v>
      </c>
      <c r="G407" s="235"/>
      <c r="H407" s="238">
        <v>6.6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145</v>
      </c>
      <c r="AU407" s="244" t="s">
        <v>81</v>
      </c>
      <c r="AV407" s="14" t="s">
        <v>81</v>
      </c>
      <c r="AW407" s="14" t="s">
        <v>32</v>
      </c>
      <c r="AX407" s="14" t="s">
        <v>71</v>
      </c>
      <c r="AY407" s="244" t="s">
        <v>131</v>
      </c>
    </row>
    <row r="408" spans="1:51" s="15" customFormat="1" ht="12">
      <c r="A408" s="15"/>
      <c r="B408" s="245"/>
      <c r="C408" s="246"/>
      <c r="D408" s="217" t="s">
        <v>145</v>
      </c>
      <c r="E408" s="247" t="s">
        <v>18</v>
      </c>
      <c r="F408" s="248" t="s">
        <v>148</v>
      </c>
      <c r="G408" s="246"/>
      <c r="H408" s="249">
        <v>6.6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5" t="s">
        <v>145</v>
      </c>
      <c r="AU408" s="255" t="s">
        <v>81</v>
      </c>
      <c r="AV408" s="15" t="s">
        <v>139</v>
      </c>
      <c r="AW408" s="15" t="s">
        <v>32</v>
      </c>
      <c r="AX408" s="15" t="s">
        <v>79</v>
      </c>
      <c r="AY408" s="255" t="s">
        <v>131</v>
      </c>
    </row>
    <row r="409" spans="1:65" s="2" customFormat="1" ht="33" customHeight="1">
      <c r="A409" s="39"/>
      <c r="B409" s="40"/>
      <c r="C409" s="205" t="s">
        <v>564</v>
      </c>
      <c r="D409" s="205" t="s">
        <v>134</v>
      </c>
      <c r="E409" s="206" t="s">
        <v>565</v>
      </c>
      <c r="F409" s="207" t="s">
        <v>566</v>
      </c>
      <c r="G409" s="208" t="s">
        <v>137</v>
      </c>
      <c r="H409" s="209">
        <v>74.3</v>
      </c>
      <c r="I409" s="210"/>
      <c r="J409" s="209">
        <f>ROUND(I409*H409,2)</f>
        <v>0</v>
      </c>
      <c r="K409" s="207" t="s">
        <v>138</v>
      </c>
      <c r="L409" s="45"/>
      <c r="M409" s="211" t="s">
        <v>18</v>
      </c>
      <c r="N409" s="212" t="s">
        <v>42</v>
      </c>
      <c r="O409" s="85"/>
      <c r="P409" s="213">
        <f>O409*H409</f>
        <v>0</v>
      </c>
      <c r="Q409" s="213">
        <v>0.0053</v>
      </c>
      <c r="R409" s="213">
        <f>Q409*H409</f>
        <v>0.39379</v>
      </c>
      <c r="S409" s="213">
        <v>0</v>
      </c>
      <c r="T409" s="214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5" t="s">
        <v>255</v>
      </c>
      <c r="AT409" s="215" t="s">
        <v>134</v>
      </c>
      <c r="AU409" s="215" t="s">
        <v>81</v>
      </c>
      <c r="AY409" s="18" t="s">
        <v>131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8" t="s">
        <v>79</v>
      </c>
      <c r="BK409" s="216">
        <f>ROUND(I409*H409,2)</f>
        <v>0</v>
      </c>
      <c r="BL409" s="18" t="s">
        <v>255</v>
      </c>
      <c r="BM409" s="215" t="s">
        <v>567</v>
      </c>
    </row>
    <row r="410" spans="1:47" s="2" customFormat="1" ht="12">
      <c r="A410" s="39"/>
      <c r="B410" s="40"/>
      <c r="C410" s="41"/>
      <c r="D410" s="217" t="s">
        <v>141</v>
      </c>
      <c r="E410" s="41"/>
      <c r="F410" s="218" t="s">
        <v>568</v>
      </c>
      <c r="G410" s="41"/>
      <c r="H410" s="41"/>
      <c r="I410" s="219"/>
      <c r="J410" s="41"/>
      <c r="K410" s="41"/>
      <c r="L410" s="45"/>
      <c r="M410" s="220"/>
      <c r="N410" s="221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141</v>
      </c>
      <c r="AU410" s="18" t="s">
        <v>81</v>
      </c>
    </row>
    <row r="411" spans="1:47" s="2" customFormat="1" ht="12">
      <c r="A411" s="39"/>
      <c r="B411" s="40"/>
      <c r="C411" s="41"/>
      <c r="D411" s="222" t="s">
        <v>143</v>
      </c>
      <c r="E411" s="41"/>
      <c r="F411" s="223" t="s">
        <v>569</v>
      </c>
      <c r="G411" s="41"/>
      <c r="H411" s="41"/>
      <c r="I411" s="219"/>
      <c r="J411" s="41"/>
      <c r="K411" s="41"/>
      <c r="L411" s="45"/>
      <c r="M411" s="220"/>
      <c r="N411" s="221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143</v>
      </c>
      <c r="AU411" s="18" t="s">
        <v>81</v>
      </c>
    </row>
    <row r="412" spans="1:51" s="13" customFormat="1" ht="12">
      <c r="A412" s="13"/>
      <c r="B412" s="224"/>
      <c r="C412" s="225"/>
      <c r="D412" s="217" t="s">
        <v>145</v>
      </c>
      <c r="E412" s="226" t="s">
        <v>18</v>
      </c>
      <c r="F412" s="227" t="s">
        <v>479</v>
      </c>
      <c r="G412" s="225"/>
      <c r="H412" s="226" t="s">
        <v>18</v>
      </c>
      <c r="I412" s="228"/>
      <c r="J412" s="225"/>
      <c r="K412" s="225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145</v>
      </c>
      <c r="AU412" s="233" t="s">
        <v>81</v>
      </c>
      <c r="AV412" s="13" t="s">
        <v>79</v>
      </c>
      <c r="AW412" s="13" t="s">
        <v>32</v>
      </c>
      <c r="AX412" s="13" t="s">
        <v>71</v>
      </c>
      <c r="AY412" s="233" t="s">
        <v>131</v>
      </c>
    </row>
    <row r="413" spans="1:51" s="14" customFormat="1" ht="12">
      <c r="A413" s="14"/>
      <c r="B413" s="234"/>
      <c r="C413" s="235"/>
      <c r="D413" s="217" t="s">
        <v>145</v>
      </c>
      <c r="E413" s="236" t="s">
        <v>18</v>
      </c>
      <c r="F413" s="237" t="s">
        <v>570</v>
      </c>
      <c r="G413" s="235"/>
      <c r="H413" s="238">
        <v>30.88</v>
      </c>
      <c r="I413" s="239"/>
      <c r="J413" s="235"/>
      <c r="K413" s="235"/>
      <c r="L413" s="240"/>
      <c r="M413" s="241"/>
      <c r="N413" s="242"/>
      <c r="O413" s="242"/>
      <c r="P413" s="242"/>
      <c r="Q413" s="242"/>
      <c r="R413" s="242"/>
      <c r="S413" s="242"/>
      <c r="T413" s="24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4" t="s">
        <v>145</v>
      </c>
      <c r="AU413" s="244" t="s">
        <v>81</v>
      </c>
      <c r="AV413" s="14" t="s">
        <v>81</v>
      </c>
      <c r="AW413" s="14" t="s">
        <v>32</v>
      </c>
      <c r="AX413" s="14" t="s">
        <v>71</v>
      </c>
      <c r="AY413" s="244" t="s">
        <v>131</v>
      </c>
    </row>
    <row r="414" spans="1:51" s="14" customFormat="1" ht="12">
      <c r="A414" s="14"/>
      <c r="B414" s="234"/>
      <c r="C414" s="235"/>
      <c r="D414" s="217" t="s">
        <v>145</v>
      </c>
      <c r="E414" s="236" t="s">
        <v>18</v>
      </c>
      <c r="F414" s="237" t="s">
        <v>571</v>
      </c>
      <c r="G414" s="235"/>
      <c r="H414" s="238">
        <v>-2.11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145</v>
      </c>
      <c r="AU414" s="244" t="s">
        <v>81</v>
      </c>
      <c r="AV414" s="14" t="s">
        <v>81</v>
      </c>
      <c r="AW414" s="14" t="s">
        <v>32</v>
      </c>
      <c r="AX414" s="14" t="s">
        <v>71</v>
      </c>
      <c r="AY414" s="244" t="s">
        <v>131</v>
      </c>
    </row>
    <row r="415" spans="1:51" s="13" customFormat="1" ht="12">
      <c r="A415" s="13"/>
      <c r="B415" s="224"/>
      <c r="C415" s="225"/>
      <c r="D415" s="217" t="s">
        <v>145</v>
      </c>
      <c r="E415" s="226" t="s">
        <v>18</v>
      </c>
      <c r="F415" s="227" t="s">
        <v>423</v>
      </c>
      <c r="G415" s="225"/>
      <c r="H415" s="226" t="s">
        <v>18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145</v>
      </c>
      <c r="AU415" s="233" t="s">
        <v>81</v>
      </c>
      <c r="AV415" s="13" t="s">
        <v>79</v>
      </c>
      <c r="AW415" s="13" t="s">
        <v>32</v>
      </c>
      <c r="AX415" s="13" t="s">
        <v>71</v>
      </c>
      <c r="AY415" s="233" t="s">
        <v>131</v>
      </c>
    </row>
    <row r="416" spans="1:51" s="14" customFormat="1" ht="12">
      <c r="A416" s="14"/>
      <c r="B416" s="234"/>
      <c r="C416" s="235"/>
      <c r="D416" s="217" t="s">
        <v>145</v>
      </c>
      <c r="E416" s="236" t="s">
        <v>18</v>
      </c>
      <c r="F416" s="237" t="s">
        <v>572</v>
      </c>
      <c r="G416" s="235"/>
      <c r="H416" s="238">
        <v>44.03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145</v>
      </c>
      <c r="AU416" s="244" t="s">
        <v>81</v>
      </c>
      <c r="AV416" s="14" t="s">
        <v>81</v>
      </c>
      <c r="AW416" s="14" t="s">
        <v>32</v>
      </c>
      <c r="AX416" s="14" t="s">
        <v>71</v>
      </c>
      <c r="AY416" s="244" t="s">
        <v>131</v>
      </c>
    </row>
    <row r="417" spans="1:51" s="14" customFormat="1" ht="12">
      <c r="A417" s="14"/>
      <c r="B417" s="234"/>
      <c r="C417" s="235"/>
      <c r="D417" s="217" t="s">
        <v>145</v>
      </c>
      <c r="E417" s="236" t="s">
        <v>18</v>
      </c>
      <c r="F417" s="237" t="s">
        <v>573</v>
      </c>
      <c r="G417" s="235"/>
      <c r="H417" s="238">
        <v>1.47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145</v>
      </c>
      <c r="AU417" s="244" t="s">
        <v>81</v>
      </c>
      <c r="AV417" s="14" t="s">
        <v>81</v>
      </c>
      <c r="AW417" s="14" t="s">
        <v>32</v>
      </c>
      <c r="AX417" s="14" t="s">
        <v>71</v>
      </c>
      <c r="AY417" s="244" t="s">
        <v>131</v>
      </c>
    </row>
    <row r="418" spans="1:51" s="14" customFormat="1" ht="12">
      <c r="A418" s="14"/>
      <c r="B418" s="234"/>
      <c r="C418" s="235"/>
      <c r="D418" s="217" t="s">
        <v>145</v>
      </c>
      <c r="E418" s="236" t="s">
        <v>18</v>
      </c>
      <c r="F418" s="237" t="s">
        <v>574</v>
      </c>
      <c r="G418" s="235"/>
      <c r="H418" s="238">
        <v>0.03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145</v>
      </c>
      <c r="AU418" s="244" t="s">
        <v>81</v>
      </c>
      <c r="AV418" s="14" t="s">
        <v>81</v>
      </c>
      <c r="AW418" s="14" t="s">
        <v>32</v>
      </c>
      <c r="AX418" s="14" t="s">
        <v>71</v>
      </c>
      <c r="AY418" s="244" t="s">
        <v>131</v>
      </c>
    </row>
    <row r="419" spans="1:51" s="15" customFormat="1" ht="12">
      <c r="A419" s="15"/>
      <c r="B419" s="245"/>
      <c r="C419" s="246"/>
      <c r="D419" s="217" t="s">
        <v>145</v>
      </c>
      <c r="E419" s="247" t="s">
        <v>18</v>
      </c>
      <c r="F419" s="248" t="s">
        <v>148</v>
      </c>
      <c r="G419" s="246"/>
      <c r="H419" s="249">
        <v>74.3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5" t="s">
        <v>145</v>
      </c>
      <c r="AU419" s="255" t="s">
        <v>81</v>
      </c>
      <c r="AV419" s="15" t="s">
        <v>139</v>
      </c>
      <c r="AW419" s="15" t="s">
        <v>32</v>
      </c>
      <c r="AX419" s="15" t="s">
        <v>79</v>
      </c>
      <c r="AY419" s="255" t="s">
        <v>131</v>
      </c>
    </row>
    <row r="420" spans="1:65" s="2" customFormat="1" ht="16.5" customHeight="1">
      <c r="A420" s="39"/>
      <c r="B420" s="40"/>
      <c r="C420" s="256" t="s">
        <v>575</v>
      </c>
      <c r="D420" s="256" t="s">
        <v>212</v>
      </c>
      <c r="E420" s="257" t="s">
        <v>576</v>
      </c>
      <c r="F420" s="258" t="s">
        <v>577</v>
      </c>
      <c r="G420" s="259" t="s">
        <v>137</v>
      </c>
      <c r="H420" s="260">
        <v>81.73</v>
      </c>
      <c r="I420" s="261"/>
      <c r="J420" s="260">
        <f>ROUND(I420*H420,2)</f>
        <v>0</v>
      </c>
      <c r="K420" s="258" t="s">
        <v>138</v>
      </c>
      <c r="L420" s="262"/>
      <c r="M420" s="263" t="s">
        <v>18</v>
      </c>
      <c r="N420" s="264" t="s">
        <v>42</v>
      </c>
      <c r="O420" s="85"/>
      <c r="P420" s="213">
        <f>O420*H420</f>
        <v>0</v>
      </c>
      <c r="Q420" s="213">
        <v>0.0126</v>
      </c>
      <c r="R420" s="213">
        <f>Q420*H420</f>
        <v>1.029798</v>
      </c>
      <c r="S420" s="213">
        <v>0</v>
      </c>
      <c r="T420" s="214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15" t="s">
        <v>308</v>
      </c>
      <c r="AT420" s="215" t="s">
        <v>212</v>
      </c>
      <c r="AU420" s="215" t="s">
        <v>81</v>
      </c>
      <c r="AY420" s="18" t="s">
        <v>131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8" t="s">
        <v>79</v>
      </c>
      <c r="BK420" s="216">
        <f>ROUND(I420*H420,2)</f>
        <v>0</v>
      </c>
      <c r="BL420" s="18" t="s">
        <v>255</v>
      </c>
      <c r="BM420" s="215" t="s">
        <v>578</v>
      </c>
    </row>
    <row r="421" spans="1:47" s="2" customFormat="1" ht="12">
      <c r="A421" s="39"/>
      <c r="B421" s="40"/>
      <c r="C421" s="41"/>
      <c r="D421" s="217" t="s">
        <v>141</v>
      </c>
      <c r="E421" s="41"/>
      <c r="F421" s="218" t="s">
        <v>577</v>
      </c>
      <c r="G421" s="41"/>
      <c r="H421" s="41"/>
      <c r="I421" s="219"/>
      <c r="J421" s="41"/>
      <c r="K421" s="41"/>
      <c r="L421" s="45"/>
      <c r="M421" s="220"/>
      <c r="N421" s="221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141</v>
      </c>
      <c r="AU421" s="18" t="s">
        <v>81</v>
      </c>
    </row>
    <row r="422" spans="1:51" s="14" customFormat="1" ht="12">
      <c r="A422" s="14"/>
      <c r="B422" s="234"/>
      <c r="C422" s="235"/>
      <c r="D422" s="217" t="s">
        <v>145</v>
      </c>
      <c r="E422" s="235"/>
      <c r="F422" s="237" t="s">
        <v>579</v>
      </c>
      <c r="G422" s="235"/>
      <c r="H422" s="238">
        <v>81.73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145</v>
      </c>
      <c r="AU422" s="244" t="s">
        <v>81</v>
      </c>
      <c r="AV422" s="14" t="s">
        <v>81</v>
      </c>
      <c r="AW422" s="14" t="s">
        <v>4</v>
      </c>
      <c r="AX422" s="14" t="s">
        <v>79</v>
      </c>
      <c r="AY422" s="244" t="s">
        <v>131</v>
      </c>
    </row>
    <row r="423" spans="1:65" s="2" customFormat="1" ht="16.5" customHeight="1">
      <c r="A423" s="39"/>
      <c r="B423" s="40"/>
      <c r="C423" s="205" t="s">
        <v>580</v>
      </c>
      <c r="D423" s="205" t="s">
        <v>134</v>
      </c>
      <c r="E423" s="206" t="s">
        <v>581</v>
      </c>
      <c r="F423" s="207" t="s">
        <v>582</v>
      </c>
      <c r="G423" s="208" t="s">
        <v>164</v>
      </c>
      <c r="H423" s="209">
        <v>24.25</v>
      </c>
      <c r="I423" s="210"/>
      <c r="J423" s="209">
        <f>ROUND(I423*H423,2)</f>
        <v>0</v>
      </c>
      <c r="K423" s="207" t="s">
        <v>193</v>
      </c>
      <c r="L423" s="45"/>
      <c r="M423" s="211" t="s">
        <v>18</v>
      </c>
      <c r="N423" s="212" t="s">
        <v>42</v>
      </c>
      <c r="O423" s="85"/>
      <c r="P423" s="213">
        <f>O423*H423</f>
        <v>0</v>
      </c>
      <c r="Q423" s="213">
        <v>0.00055</v>
      </c>
      <c r="R423" s="213">
        <f>Q423*H423</f>
        <v>0.0133375</v>
      </c>
      <c r="S423" s="213">
        <v>0</v>
      </c>
      <c r="T423" s="21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5" t="s">
        <v>255</v>
      </c>
      <c r="AT423" s="215" t="s">
        <v>134</v>
      </c>
      <c r="AU423" s="215" t="s">
        <v>81</v>
      </c>
      <c r="AY423" s="18" t="s">
        <v>131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8" t="s">
        <v>79</v>
      </c>
      <c r="BK423" s="216">
        <f>ROUND(I423*H423,2)</f>
        <v>0</v>
      </c>
      <c r="BL423" s="18" t="s">
        <v>255</v>
      </c>
      <c r="BM423" s="215" t="s">
        <v>583</v>
      </c>
    </row>
    <row r="424" spans="1:47" s="2" customFormat="1" ht="12">
      <c r="A424" s="39"/>
      <c r="B424" s="40"/>
      <c r="C424" s="41"/>
      <c r="D424" s="217" t="s">
        <v>141</v>
      </c>
      <c r="E424" s="41"/>
      <c r="F424" s="218" t="s">
        <v>582</v>
      </c>
      <c r="G424" s="41"/>
      <c r="H424" s="41"/>
      <c r="I424" s="219"/>
      <c r="J424" s="41"/>
      <c r="K424" s="41"/>
      <c r="L424" s="45"/>
      <c r="M424" s="220"/>
      <c r="N424" s="22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141</v>
      </c>
      <c r="AU424" s="18" t="s">
        <v>81</v>
      </c>
    </row>
    <row r="425" spans="1:51" s="14" customFormat="1" ht="12">
      <c r="A425" s="14"/>
      <c r="B425" s="234"/>
      <c r="C425" s="235"/>
      <c r="D425" s="217" t="s">
        <v>145</v>
      </c>
      <c r="E425" s="236" t="s">
        <v>18</v>
      </c>
      <c r="F425" s="237" t="s">
        <v>584</v>
      </c>
      <c r="G425" s="235"/>
      <c r="H425" s="238">
        <v>9.25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145</v>
      </c>
      <c r="AU425" s="244" t="s">
        <v>81</v>
      </c>
      <c r="AV425" s="14" t="s">
        <v>81</v>
      </c>
      <c r="AW425" s="14" t="s">
        <v>32</v>
      </c>
      <c r="AX425" s="14" t="s">
        <v>71</v>
      </c>
      <c r="AY425" s="244" t="s">
        <v>131</v>
      </c>
    </row>
    <row r="426" spans="1:51" s="14" customFormat="1" ht="12">
      <c r="A426" s="14"/>
      <c r="B426" s="234"/>
      <c r="C426" s="235"/>
      <c r="D426" s="217" t="s">
        <v>145</v>
      </c>
      <c r="E426" s="236" t="s">
        <v>18</v>
      </c>
      <c r="F426" s="237" t="s">
        <v>585</v>
      </c>
      <c r="G426" s="235"/>
      <c r="H426" s="238">
        <v>15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145</v>
      </c>
      <c r="AU426" s="244" t="s">
        <v>81</v>
      </c>
      <c r="AV426" s="14" t="s">
        <v>81</v>
      </c>
      <c r="AW426" s="14" t="s">
        <v>32</v>
      </c>
      <c r="AX426" s="14" t="s">
        <v>71</v>
      </c>
      <c r="AY426" s="244" t="s">
        <v>131</v>
      </c>
    </row>
    <row r="427" spans="1:51" s="15" customFormat="1" ht="12">
      <c r="A427" s="15"/>
      <c r="B427" s="245"/>
      <c r="C427" s="246"/>
      <c r="D427" s="217" t="s">
        <v>145</v>
      </c>
      <c r="E427" s="247" t="s">
        <v>18</v>
      </c>
      <c r="F427" s="248" t="s">
        <v>148</v>
      </c>
      <c r="G427" s="246"/>
      <c r="H427" s="249">
        <v>24.25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5" t="s">
        <v>145</v>
      </c>
      <c r="AU427" s="255" t="s">
        <v>81</v>
      </c>
      <c r="AV427" s="15" t="s">
        <v>139</v>
      </c>
      <c r="AW427" s="15" t="s">
        <v>32</v>
      </c>
      <c r="AX427" s="15" t="s">
        <v>79</v>
      </c>
      <c r="AY427" s="255" t="s">
        <v>131</v>
      </c>
    </row>
    <row r="428" spans="1:65" s="2" customFormat="1" ht="21.75" customHeight="1">
      <c r="A428" s="39"/>
      <c r="B428" s="40"/>
      <c r="C428" s="205" t="s">
        <v>586</v>
      </c>
      <c r="D428" s="205" t="s">
        <v>134</v>
      </c>
      <c r="E428" s="206" t="s">
        <v>587</v>
      </c>
      <c r="F428" s="207" t="s">
        <v>588</v>
      </c>
      <c r="G428" s="208" t="s">
        <v>164</v>
      </c>
      <c r="H428" s="209">
        <v>16.75</v>
      </c>
      <c r="I428" s="210"/>
      <c r="J428" s="209">
        <f>ROUND(I428*H428,2)</f>
        <v>0</v>
      </c>
      <c r="K428" s="207" t="s">
        <v>193</v>
      </c>
      <c r="L428" s="45"/>
      <c r="M428" s="211" t="s">
        <v>18</v>
      </c>
      <c r="N428" s="212" t="s">
        <v>42</v>
      </c>
      <c r="O428" s="85"/>
      <c r="P428" s="213">
        <f>O428*H428</f>
        <v>0</v>
      </c>
      <c r="Q428" s="213">
        <v>0.0005</v>
      </c>
      <c r="R428" s="213">
        <f>Q428*H428</f>
        <v>0.008375</v>
      </c>
      <c r="S428" s="213">
        <v>0</v>
      </c>
      <c r="T428" s="214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5" t="s">
        <v>255</v>
      </c>
      <c r="AT428" s="215" t="s">
        <v>134</v>
      </c>
      <c r="AU428" s="215" t="s">
        <v>81</v>
      </c>
      <c r="AY428" s="18" t="s">
        <v>131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8" t="s">
        <v>79</v>
      </c>
      <c r="BK428" s="216">
        <f>ROUND(I428*H428,2)</f>
        <v>0</v>
      </c>
      <c r="BL428" s="18" t="s">
        <v>255</v>
      </c>
      <c r="BM428" s="215" t="s">
        <v>589</v>
      </c>
    </row>
    <row r="429" spans="1:47" s="2" customFormat="1" ht="12">
      <c r="A429" s="39"/>
      <c r="B429" s="40"/>
      <c r="C429" s="41"/>
      <c r="D429" s="217" t="s">
        <v>141</v>
      </c>
      <c r="E429" s="41"/>
      <c r="F429" s="218" t="s">
        <v>588</v>
      </c>
      <c r="G429" s="41"/>
      <c r="H429" s="41"/>
      <c r="I429" s="219"/>
      <c r="J429" s="41"/>
      <c r="K429" s="41"/>
      <c r="L429" s="45"/>
      <c r="M429" s="220"/>
      <c r="N429" s="221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141</v>
      </c>
      <c r="AU429" s="18" t="s">
        <v>81</v>
      </c>
    </row>
    <row r="430" spans="1:51" s="14" customFormat="1" ht="12">
      <c r="A430" s="14"/>
      <c r="B430" s="234"/>
      <c r="C430" s="235"/>
      <c r="D430" s="217" t="s">
        <v>145</v>
      </c>
      <c r="E430" s="236" t="s">
        <v>18</v>
      </c>
      <c r="F430" s="237" t="s">
        <v>590</v>
      </c>
      <c r="G430" s="235"/>
      <c r="H430" s="238">
        <v>16.75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145</v>
      </c>
      <c r="AU430" s="244" t="s">
        <v>81</v>
      </c>
      <c r="AV430" s="14" t="s">
        <v>81</v>
      </c>
      <c r="AW430" s="14" t="s">
        <v>32</v>
      </c>
      <c r="AX430" s="14" t="s">
        <v>71</v>
      </c>
      <c r="AY430" s="244" t="s">
        <v>131</v>
      </c>
    </row>
    <row r="431" spans="1:51" s="15" customFormat="1" ht="12">
      <c r="A431" s="15"/>
      <c r="B431" s="245"/>
      <c r="C431" s="246"/>
      <c r="D431" s="217" t="s">
        <v>145</v>
      </c>
      <c r="E431" s="247" t="s">
        <v>18</v>
      </c>
      <c r="F431" s="248" t="s">
        <v>148</v>
      </c>
      <c r="G431" s="246"/>
      <c r="H431" s="249">
        <v>16.75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5" t="s">
        <v>145</v>
      </c>
      <c r="AU431" s="255" t="s">
        <v>81</v>
      </c>
      <c r="AV431" s="15" t="s">
        <v>139</v>
      </c>
      <c r="AW431" s="15" t="s">
        <v>32</v>
      </c>
      <c r="AX431" s="15" t="s">
        <v>79</v>
      </c>
      <c r="AY431" s="255" t="s">
        <v>131</v>
      </c>
    </row>
    <row r="432" spans="1:65" s="2" customFormat="1" ht="24.15" customHeight="1">
      <c r="A432" s="39"/>
      <c r="B432" s="40"/>
      <c r="C432" s="205" t="s">
        <v>591</v>
      </c>
      <c r="D432" s="205" t="s">
        <v>134</v>
      </c>
      <c r="E432" s="206" t="s">
        <v>592</v>
      </c>
      <c r="F432" s="207" t="s">
        <v>593</v>
      </c>
      <c r="G432" s="208" t="s">
        <v>269</v>
      </c>
      <c r="H432" s="209">
        <v>1.45</v>
      </c>
      <c r="I432" s="210"/>
      <c r="J432" s="209">
        <f>ROUND(I432*H432,2)</f>
        <v>0</v>
      </c>
      <c r="K432" s="207" t="s">
        <v>138</v>
      </c>
      <c r="L432" s="45"/>
      <c r="M432" s="211" t="s">
        <v>18</v>
      </c>
      <c r="N432" s="212" t="s">
        <v>42</v>
      </c>
      <c r="O432" s="85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5" t="s">
        <v>255</v>
      </c>
      <c r="AT432" s="215" t="s">
        <v>134</v>
      </c>
      <c r="AU432" s="215" t="s">
        <v>81</v>
      </c>
      <c r="AY432" s="18" t="s">
        <v>131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8" t="s">
        <v>79</v>
      </c>
      <c r="BK432" s="216">
        <f>ROUND(I432*H432,2)</f>
        <v>0</v>
      </c>
      <c r="BL432" s="18" t="s">
        <v>255</v>
      </c>
      <c r="BM432" s="215" t="s">
        <v>594</v>
      </c>
    </row>
    <row r="433" spans="1:47" s="2" customFormat="1" ht="12">
      <c r="A433" s="39"/>
      <c r="B433" s="40"/>
      <c r="C433" s="41"/>
      <c r="D433" s="217" t="s">
        <v>141</v>
      </c>
      <c r="E433" s="41"/>
      <c r="F433" s="218" t="s">
        <v>595</v>
      </c>
      <c r="G433" s="41"/>
      <c r="H433" s="41"/>
      <c r="I433" s="219"/>
      <c r="J433" s="41"/>
      <c r="K433" s="41"/>
      <c r="L433" s="45"/>
      <c r="M433" s="220"/>
      <c r="N433" s="22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141</v>
      </c>
      <c r="AU433" s="18" t="s">
        <v>81</v>
      </c>
    </row>
    <row r="434" spans="1:47" s="2" customFormat="1" ht="12">
      <c r="A434" s="39"/>
      <c r="B434" s="40"/>
      <c r="C434" s="41"/>
      <c r="D434" s="222" t="s">
        <v>143</v>
      </c>
      <c r="E434" s="41"/>
      <c r="F434" s="223" t="s">
        <v>596</v>
      </c>
      <c r="G434" s="41"/>
      <c r="H434" s="41"/>
      <c r="I434" s="219"/>
      <c r="J434" s="41"/>
      <c r="K434" s="41"/>
      <c r="L434" s="45"/>
      <c r="M434" s="220"/>
      <c r="N434" s="22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143</v>
      </c>
      <c r="AU434" s="18" t="s">
        <v>81</v>
      </c>
    </row>
    <row r="435" spans="1:63" s="12" customFormat="1" ht="22.8" customHeight="1">
      <c r="A435" s="12"/>
      <c r="B435" s="189"/>
      <c r="C435" s="190"/>
      <c r="D435" s="191" t="s">
        <v>70</v>
      </c>
      <c r="E435" s="203" t="s">
        <v>597</v>
      </c>
      <c r="F435" s="203" t="s">
        <v>598</v>
      </c>
      <c r="G435" s="190"/>
      <c r="H435" s="190"/>
      <c r="I435" s="193"/>
      <c r="J435" s="204">
        <f>BK435</f>
        <v>0</v>
      </c>
      <c r="K435" s="190"/>
      <c r="L435" s="195"/>
      <c r="M435" s="196"/>
      <c r="N435" s="197"/>
      <c r="O435" s="197"/>
      <c r="P435" s="198">
        <f>SUM(P436:P467)</f>
        <v>0</v>
      </c>
      <c r="Q435" s="197"/>
      <c r="R435" s="198">
        <f>SUM(R436:R467)</f>
        <v>0.101641</v>
      </c>
      <c r="S435" s="197"/>
      <c r="T435" s="199">
        <f>SUM(T436:T467)</f>
        <v>0.030192000000000004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0" t="s">
        <v>81</v>
      </c>
      <c r="AT435" s="201" t="s">
        <v>70</v>
      </c>
      <c r="AU435" s="201" t="s">
        <v>79</v>
      </c>
      <c r="AY435" s="200" t="s">
        <v>131</v>
      </c>
      <c r="BK435" s="202">
        <f>SUM(BK436:BK467)</f>
        <v>0</v>
      </c>
    </row>
    <row r="436" spans="1:65" s="2" customFormat="1" ht="24.15" customHeight="1">
      <c r="A436" s="39"/>
      <c r="B436" s="40"/>
      <c r="C436" s="205" t="s">
        <v>599</v>
      </c>
      <c r="D436" s="205" t="s">
        <v>134</v>
      </c>
      <c r="E436" s="206" t="s">
        <v>600</v>
      </c>
      <c r="F436" s="207" t="s">
        <v>601</v>
      </c>
      <c r="G436" s="208" t="s">
        <v>137</v>
      </c>
      <c r="H436" s="209">
        <v>43.9</v>
      </c>
      <c r="I436" s="210"/>
      <c r="J436" s="209">
        <f>ROUND(I436*H436,2)</f>
        <v>0</v>
      </c>
      <c r="K436" s="207" t="s">
        <v>138</v>
      </c>
      <c r="L436" s="45"/>
      <c r="M436" s="211" t="s">
        <v>18</v>
      </c>
      <c r="N436" s="212" t="s">
        <v>42</v>
      </c>
      <c r="O436" s="85"/>
      <c r="P436" s="213">
        <f>O436*H436</f>
        <v>0</v>
      </c>
      <c r="Q436" s="213">
        <v>1E-05</v>
      </c>
      <c r="R436" s="213">
        <f>Q436*H436</f>
        <v>0.00043900000000000005</v>
      </c>
      <c r="S436" s="213">
        <v>0.00012</v>
      </c>
      <c r="T436" s="214">
        <f>S436*H436</f>
        <v>0.005268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5" t="s">
        <v>255</v>
      </c>
      <c r="AT436" s="215" t="s">
        <v>134</v>
      </c>
      <c r="AU436" s="215" t="s">
        <v>81</v>
      </c>
      <c r="AY436" s="18" t="s">
        <v>131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8" t="s">
        <v>79</v>
      </c>
      <c r="BK436" s="216">
        <f>ROUND(I436*H436,2)</f>
        <v>0</v>
      </c>
      <c r="BL436" s="18" t="s">
        <v>255</v>
      </c>
      <c r="BM436" s="215" t="s">
        <v>602</v>
      </c>
    </row>
    <row r="437" spans="1:47" s="2" customFormat="1" ht="12">
      <c r="A437" s="39"/>
      <c r="B437" s="40"/>
      <c r="C437" s="41"/>
      <c r="D437" s="217" t="s">
        <v>141</v>
      </c>
      <c r="E437" s="41"/>
      <c r="F437" s="218" t="s">
        <v>603</v>
      </c>
      <c r="G437" s="41"/>
      <c r="H437" s="41"/>
      <c r="I437" s="219"/>
      <c r="J437" s="41"/>
      <c r="K437" s="41"/>
      <c r="L437" s="45"/>
      <c r="M437" s="220"/>
      <c r="N437" s="221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141</v>
      </c>
      <c r="AU437" s="18" t="s">
        <v>81</v>
      </c>
    </row>
    <row r="438" spans="1:47" s="2" customFormat="1" ht="12">
      <c r="A438" s="39"/>
      <c r="B438" s="40"/>
      <c r="C438" s="41"/>
      <c r="D438" s="222" t="s">
        <v>143</v>
      </c>
      <c r="E438" s="41"/>
      <c r="F438" s="223" t="s">
        <v>604</v>
      </c>
      <c r="G438" s="41"/>
      <c r="H438" s="41"/>
      <c r="I438" s="219"/>
      <c r="J438" s="41"/>
      <c r="K438" s="41"/>
      <c r="L438" s="45"/>
      <c r="M438" s="220"/>
      <c r="N438" s="221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143</v>
      </c>
      <c r="AU438" s="18" t="s">
        <v>81</v>
      </c>
    </row>
    <row r="439" spans="1:51" s="13" customFormat="1" ht="12">
      <c r="A439" s="13"/>
      <c r="B439" s="224"/>
      <c r="C439" s="225"/>
      <c r="D439" s="217" t="s">
        <v>145</v>
      </c>
      <c r="E439" s="226" t="s">
        <v>18</v>
      </c>
      <c r="F439" s="227" t="s">
        <v>605</v>
      </c>
      <c r="G439" s="225"/>
      <c r="H439" s="226" t="s">
        <v>18</v>
      </c>
      <c r="I439" s="228"/>
      <c r="J439" s="225"/>
      <c r="K439" s="225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145</v>
      </c>
      <c r="AU439" s="233" t="s">
        <v>81</v>
      </c>
      <c r="AV439" s="13" t="s">
        <v>79</v>
      </c>
      <c r="AW439" s="13" t="s">
        <v>32</v>
      </c>
      <c r="AX439" s="13" t="s">
        <v>71</v>
      </c>
      <c r="AY439" s="233" t="s">
        <v>131</v>
      </c>
    </row>
    <row r="440" spans="1:51" s="14" customFormat="1" ht="12">
      <c r="A440" s="14"/>
      <c r="B440" s="234"/>
      <c r="C440" s="235"/>
      <c r="D440" s="217" t="s">
        <v>145</v>
      </c>
      <c r="E440" s="236" t="s">
        <v>18</v>
      </c>
      <c r="F440" s="237" t="s">
        <v>606</v>
      </c>
      <c r="G440" s="235"/>
      <c r="H440" s="238">
        <v>43.9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145</v>
      </c>
      <c r="AU440" s="244" t="s">
        <v>81</v>
      </c>
      <c r="AV440" s="14" t="s">
        <v>81</v>
      </c>
      <c r="AW440" s="14" t="s">
        <v>32</v>
      </c>
      <c r="AX440" s="14" t="s">
        <v>71</v>
      </c>
      <c r="AY440" s="244" t="s">
        <v>131</v>
      </c>
    </row>
    <row r="441" spans="1:51" s="15" customFormat="1" ht="12">
      <c r="A441" s="15"/>
      <c r="B441" s="245"/>
      <c r="C441" s="246"/>
      <c r="D441" s="217" t="s">
        <v>145</v>
      </c>
      <c r="E441" s="247" t="s">
        <v>18</v>
      </c>
      <c r="F441" s="248" t="s">
        <v>148</v>
      </c>
      <c r="G441" s="246"/>
      <c r="H441" s="249">
        <v>43.9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5" t="s">
        <v>145</v>
      </c>
      <c r="AU441" s="255" t="s">
        <v>81</v>
      </c>
      <c r="AV441" s="15" t="s">
        <v>139</v>
      </c>
      <c r="AW441" s="15" t="s">
        <v>32</v>
      </c>
      <c r="AX441" s="15" t="s">
        <v>79</v>
      </c>
      <c r="AY441" s="255" t="s">
        <v>131</v>
      </c>
    </row>
    <row r="442" spans="1:65" s="2" customFormat="1" ht="16.5" customHeight="1">
      <c r="A442" s="39"/>
      <c r="B442" s="40"/>
      <c r="C442" s="205" t="s">
        <v>607</v>
      </c>
      <c r="D442" s="205" t="s">
        <v>134</v>
      </c>
      <c r="E442" s="206" t="s">
        <v>608</v>
      </c>
      <c r="F442" s="207" t="s">
        <v>609</v>
      </c>
      <c r="G442" s="208" t="s">
        <v>137</v>
      </c>
      <c r="H442" s="209">
        <v>80.4</v>
      </c>
      <c r="I442" s="210"/>
      <c r="J442" s="209">
        <f>ROUND(I442*H442,2)</f>
        <v>0</v>
      </c>
      <c r="K442" s="207" t="s">
        <v>138</v>
      </c>
      <c r="L442" s="45"/>
      <c r="M442" s="211" t="s">
        <v>18</v>
      </c>
      <c r="N442" s="212" t="s">
        <v>42</v>
      </c>
      <c r="O442" s="85"/>
      <c r="P442" s="213">
        <f>O442*H442</f>
        <v>0</v>
      </c>
      <c r="Q442" s="213">
        <v>0.001</v>
      </c>
      <c r="R442" s="213">
        <f>Q442*H442</f>
        <v>0.08040000000000001</v>
      </c>
      <c r="S442" s="213">
        <v>0.00031</v>
      </c>
      <c r="T442" s="214">
        <f>S442*H442</f>
        <v>0.024924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5" t="s">
        <v>255</v>
      </c>
      <c r="AT442" s="215" t="s">
        <v>134</v>
      </c>
      <c r="AU442" s="215" t="s">
        <v>81</v>
      </c>
      <c r="AY442" s="18" t="s">
        <v>131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8" t="s">
        <v>79</v>
      </c>
      <c r="BK442" s="216">
        <f>ROUND(I442*H442,2)</f>
        <v>0</v>
      </c>
      <c r="BL442" s="18" t="s">
        <v>255</v>
      </c>
      <c r="BM442" s="215" t="s">
        <v>610</v>
      </c>
    </row>
    <row r="443" spans="1:47" s="2" customFormat="1" ht="12">
      <c r="A443" s="39"/>
      <c r="B443" s="40"/>
      <c r="C443" s="41"/>
      <c r="D443" s="217" t="s">
        <v>141</v>
      </c>
      <c r="E443" s="41"/>
      <c r="F443" s="218" t="s">
        <v>611</v>
      </c>
      <c r="G443" s="41"/>
      <c r="H443" s="41"/>
      <c r="I443" s="219"/>
      <c r="J443" s="41"/>
      <c r="K443" s="41"/>
      <c r="L443" s="45"/>
      <c r="M443" s="220"/>
      <c r="N443" s="22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141</v>
      </c>
      <c r="AU443" s="18" t="s">
        <v>81</v>
      </c>
    </row>
    <row r="444" spans="1:47" s="2" customFormat="1" ht="12">
      <c r="A444" s="39"/>
      <c r="B444" s="40"/>
      <c r="C444" s="41"/>
      <c r="D444" s="222" t="s">
        <v>143</v>
      </c>
      <c r="E444" s="41"/>
      <c r="F444" s="223" t="s">
        <v>612</v>
      </c>
      <c r="G444" s="41"/>
      <c r="H444" s="41"/>
      <c r="I444" s="219"/>
      <c r="J444" s="41"/>
      <c r="K444" s="41"/>
      <c r="L444" s="45"/>
      <c r="M444" s="220"/>
      <c r="N444" s="22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143</v>
      </c>
      <c r="AU444" s="18" t="s">
        <v>81</v>
      </c>
    </row>
    <row r="445" spans="1:51" s="13" customFormat="1" ht="12">
      <c r="A445" s="13"/>
      <c r="B445" s="224"/>
      <c r="C445" s="225"/>
      <c r="D445" s="217" t="s">
        <v>145</v>
      </c>
      <c r="E445" s="226" t="s">
        <v>18</v>
      </c>
      <c r="F445" s="227" t="s">
        <v>479</v>
      </c>
      <c r="G445" s="225"/>
      <c r="H445" s="226" t="s">
        <v>18</v>
      </c>
      <c r="I445" s="228"/>
      <c r="J445" s="225"/>
      <c r="K445" s="225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145</v>
      </c>
      <c r="AU445" s="233" t="s">
        <v>81</v>
      </c>
      <c r="AV445" s="13" t="s">
        <v>79</v>
      </c>
      <c r="AW445" s="13" t="s">
        <v>32</v>
      </c>
      <c r="AX445" s="13" t="s">
        <v>71</v>
      </c>
      <c r="AY445" s="233" t="s">
        <v>131</v>
      </c>
    </row>
    <row r="446" spans="1:51" s="14" customFormat="1" ht="12">
      <c r="A446" s="14"/>
      <c r="B446" s="234"/>
      <c r="C446" s="235"/>
      <c r="D446" s="217" t="s">
        <v>145</v>
      </c>
      <c r="E446" s="236" t="s">
        <v>18</v>
      </c>
      <c r="F446" s="237" t="s">
        <v>613</v>
      </c>
      <c r="G446" s="235"/>
      <c r="H446" s="238">
        <v>47.27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145</v>
      </c>
      <c r="AU446" s="244" t="s">
        <v>81</v>
      </c>
      <c r="AV446" s="14" t="s">
        <v>81</v>
      </c>
      <c r="AW446" s="14" t="s">
        <v>32</v>
      </c>
      <c r="AX446" s="14" t="s">
        <v>71</v>
      </c>
      <c r="AY446" s="244" t="s">
        <v>131</v>
      </c>
    </row>
    <row r="447" spans="1:51" s="14" customFormat="1" ht="12">
      <c r="A447" s="14"/>
      <c r="B447" s="234"/>
      <c r="C447" s="235"/>
      <c r="D447" s="217" t="s">
        <v>145</v>
      </c>
      <c r="E447" s="236" t="s">
        <v>18</v>
      </c>
      <c r="F447" s="237" t="s">
        <v>614</v>
      </c>
      <c r="G447" s="235"/>
      <c r="H447" s="238">
        <v>-6.6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145</v>
      </c>
      <c r="AU447" s="244" t="s">
        <v>81</v>
      </c>
      <c r="AV447" s="14" t="s">
        <v>81</v>
      </c>
      <c r="AW447" s="14" t="s">
        <v>32</v>
      </c>
      <c r="AX447" s="14" t="s">
        <v>71</v>
      </c>
      <c r="AY447" s="244" t="s">
        <v>131</v>
      </c>
    </row>
    <row r="448" spans="1:51" s="13" customFormat="1" ht="12">
      <c r="A448" s="13"/>
      <c r="B448" s="224"/>
      <c r="C448" s="225"/>
      <c r="D448" s="217" t="s">
        <v>145</v>
      </c>
      <c r="E448" s="226" t="s">
        <v>18</v>
      </c>
      <c r="F448" s="227" t="s">
        <v>423</v>
      </c>
      <c r="G448" s="225"/>
      <c r="H448" s="226" t="s">
        <v>18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145</v>
      </c>
      <c r="AU448" s="233" t="s">
        <v>81</v>
      </c>
      <c r="AV448" s="13" t="s">
        <v>79</v>
      </c>
      <c r="AW448" s="13" t="s">
        <v>32</v>
      </c>
      <c r="AX448" s="13" t="s">
        <v>71</v>
      </c>
      <c r="AY448" s="233" t="s">
        <v>131</v>
      </c>
    </row>
    <row r="449" spans="1:51" s="14" customFormat="1" ht="12">
      <c r="A449" s="14"/>
      <c r="B449" s="234"/>
      <c r="C449" s="235"/>
      <c r="D449" s="217" t="s">
        <v>145</v>
      </c>
      <c r="E449" s="236" t="s">
        <v>18</v>
      </c>
      <c r="F449" s="237" t="s">
        <v>615</v>
      </c>
      <c r="G449" s="235"/>
      <c r="H449" s="238">
        <v>39.66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145</v>
      </c>
      <c r="AU449" s="244" t="s">
        <v>81</v>
      </c>
      <c r="AV449" s="14" t="s">
        <v>81</v>
      </c>
      <c r="AW449" s="14" t="s">
        <v>32</v>
      </c>
      <c r="AX449" s="14" t="s">
        <v>71</v>
      </c>
      <c r="AY449" s="244" t="s">
        <v>131</v>
      </c>
    </row>
    <row r="450" spans="1:51" s="14" customFormat="1" ht="12">
      <c r="A450" s="14"/>
      <c r="B450" s="234"/>
      <c r="C450" s="235"/>
      <c r="D450" s="217" t="s">
        <v>145</v>
      </c>
      <c r="E450" s="236" t="s">
        <v>18</v>
      </c>
      <c r="F450" s="237" t="s">
        <v>616</v>
      </c>
      <c r="G450" s="235"/>
      <c r="H450" s="238">
        <v>0.07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145</v>
      </c>
      <c r="AU450" s="244" t="s">
        <v>81</v>
      </c>
      <c r="AV450" s="14" t="s">
        <v>81</v>
      </c>
      <c r="AW450" s="14" t="s">
        <v>32</v>
      </c>
      <c r="AX450" s="14" t="s">
        <v>71</v>
      </c>
      <c r="AY450" s="244" t="s">
        <v>131</v>
      </c>
    </row>
    <row r="451" spans="1:51" s="15" customFormat="1" ht="12">
      <c r="A451" s="15"/>
      <c r="B451" s="245"/>
      <c r="C451" s="246"/>
      <c r="D451" s="217" t="s">
        <v>145</v>
      </c>
      <c r="E451" s="247" t="s">
        <v>18</v>
      </c>
      <c r="F451" s="248" t="s">
        <v>148</v>
      </c>
      <c r="G451" s="246"/>
      <c r="H451" s="249">
        <v>80.39999999999999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5" t="s">
        <v>145</v>
      </c>
      <c r="AU451" s="255" t="s">
        <v>81</v>
      </c>
      <c r="AV451" s="15" t="s">
        <v>139</v>
      </c>
      <c r="AW451" s="15" t="s">
        <v>32</v>
      </c>
      <c r="AX451" s="15" t="s">
        <v>79</v>
      </c>
      <c r="AY451" s="255" t="s">
        <v>131</v>
      </c>
    </row>
    <row r="452" spans="1:65" s="2" customFormat="1" ht="24.15" customHeight="1">
      <c r="A452" s="39"/>
      <c r="B452" s="40"/>
      <c r="C452" s="205" t="s">
        <v>617</v>
      </c>
      <c r="D452" s="205" t="s">
        <v>134</v>
      </c>
      <c r="E452" s="206" t="s">
        <v>618</v>
      </c>
      <c r="F452" s="207" t="s">
        <v>619</v>
      </c>
      <c r="G452" s="208" t="s">
        <v>137</v>
      </c>
      <c r="H452" s="209">
        <v>80.4</v>
      </c>
      <c r="I452" s="210"/>
      <c r="J452" s="209">
        <f>ROUND(I452*H452,2)</f>
        <v>0</v>
      </c>
      <c r="K452" s="207" t="s">
        <v>138</v>
      </c>
      <c r="L452" s="45"/>
      <c r="M452" s="211" t="s">
        <v>18</v>
      </c>
      <c r="N452" s="212" t="s">
        <v>42</v>
      </c>
      <c r="O452" s="85"/>
      <c r="P452" s="213">
        <f>O452*H452</f>
        <v>0</v>
      </c>
      <c r="Q452" s="213">
        <v>0</v>
      </c>
      <c r="R452" s="213">
        <f>Q452*H452</f>
        <v>0</v>
      </c>
      <c r="S452" s="213">
        <v>0</v>
      </c>
      <c r="T452" s="214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5" t="s">
        <v>255</v>
      </c>
      <c r="AT452" s="215" t="s">
        <v>134</v>
      </c>
      <c r="AU452" s="215" t="s">
        <v>81</v>
      </c>
      <c r="AY452" s="18" t="s">
        <v>131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18" t="s">
        <v>79</v>
      </c>
      <c r="BK452" s="216">
        <f>ROUND(I452*H452,2)</f>
        <v>0</v>
      </c>
      <c r="BL452" s="18" t="s">
        <v>255</v>
      </c>
      <c r="BM452" s="215" t="s">
        <v>620</v>
      </c>
    </row>
    <row r="453" spans="1:47" s="2" customFormat="1" ht="12">
      <c r="A453" s="39"/>
      <c r="B453" s="40"/>
      <c r="C453" s="41"/>
      <c r="D453" s="217" t="s">
        <v>141</v>
      </c>
      <c r="E453" s="41"/>
      <c r="F453" s="218" t="s">
        <v>621</v>
      </c>
      <c r="G453" s="41"/>
      <c r="H453" s="41"/>
      <c r="I453" s="219"/>
      <c r="J453" s="41"/>
      <c r="K453" s="41"/>
      <c r="L453" s="45"/>
      <c r="M453" s="220"/>
      <c r="N453" s="221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141</v>
      </c>
      <c r="AU453" s="18" t="s">
        <v>81</v>
      </c>
    </row>
    <row r="454" spans="1:47" s="2" customFormat="1" ht="12">
      <c r="A454" s="39"/>
      <c r="B454" s="40"/>
      <c r="C454" s="41"/>
      <c r="D454" s="222" t="s">
        <v>143</v>
      </c>
      <c r="E454" s="41"/>
      <c r="F454" s="223" t="s">
        <v>622</v>
      </c>
      <c r="G454" s="41"/>
      <c r="H454" s="41"/>
      <c r="I454" s="219"/>
      <c r="J454" s="41"/>
      <c r="K454" s="41"/>
      <c r="L454" s="45"/>
      <c r="M454" s="220"/>
      <c r="N454" s="221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143</v>
      </c>
      <c r="AU454" s="18" t="s">
        <v>81</v>
      </c>
    </row>
    <row r="455" spans="1:65" s="2" customFormat="1" ht="24.15" customHeight="1">
      <c r="A455" s="39"/>
      <c r="B455" s="40"/>
      <c r="C455" s="205" t="s">
        <v>623</v>
      </c>
      <c r="D455" s="205" t="s">
        <v>134</v>
      </c>
      <c r="E455" s="206" t="s">
        <v>624</v>
      </c>
      <c r="F455" s="207" t="s">
        <v>625</v>
      </c>
      <c r="G455" s="208" t="s">
        <v>137</v>
      </c>
      <c r="H455" s="209">
        <v>18.5</v>
      </c>
      <c r="I455" s="210"/>
      <c r="J455" s="209">
        <f>ROUND(I455*H455,2)</f>
        <v>0</v>
      </c>
      <c r="K455" s="207" t="s">
        <v>138</v>
      </c>
      <c r="L455" s="45"/>
      <c r="M455" s="211" t="s">
        <v>18</v>
      </c>
      <c r="N455" s="212" t="s">
        <v>42</v>
      </c>
      <c r="O455" s="85"/>
      <c r="P455" s="213">
        <f>O455*H455</f>
        <v>0</v>
      </c>
      <c r="Q455" s="213">
        <v>0.0002</v>
      </c>
      <c r="R455" s="213">
        <f>Q455*H455</f>
        <v>0.0037</v>
      </c>
      <c r="S455" s="213">
        <v>0</v>
      </c>
      <c r="T455" s="214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5" t="s">
        <v>255</v>
      </c>
      <c r="AT455" s="215" t="s">
        <v>134</v>
      </c>
      <c r="AU455" s="215" t="s">
        <v>81</v>
      </c>
      <c r="AY455" s="18" t="s">
        <v>131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8" t="s">
        <v>79</v>
      </c>
      <c r="BK455" s="216">
        <f>ROUND(I455*H455,2)</f>
        <v>0</v>
      </c>
      <c r="BL455" s="18" t="s">
        <v>255</v>
      </c>
      <c r="BM455" s="215" t="s">
        <v>626</v>
      </c>
    </row>
    <row r="456" spans="1:47" s="2" customFormat="1" ht="12">
      <c r="A456" s="39"/>
      <c r="B456" s="40"/>
      <c r="C456" s="41"/>
      <c r="D456" s="217" t="s">
        <v>141</v>
      </c>
      <c r="E456" s="41"/>
      <c r="F456" s="218" t="s">
        <v>627</v>
      </c>
      <c r="G456" s="41"/>
      <c r="H456" s="41"/>
      <c r="I456" s="219"/>
      <c r="J456" s="41"/>
      <c r="K456" s="41"/>
      <c r="L456" s="45"/>
      <c r="M456" s="220"/>
      <c r="N456" s="221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141</v>
      </c>
      <c r="AU456" s="18" t="s">
        <v>81</v>
      </c>
    </row>
    <row r="457" spans="1:47" s="2" customFormat="1" ht="12">
      <c r="A457" s="39"/>
      <c r="B457" s="40"/>
      <c r="C457" s="41"/>
      <c r="D457" s="222" t="s">
        <v>143</v>
      </c>
      <c r="E457" s="41"/>
      <c r="F457" s="223" t="s">
        <v>628</v>
      </c>
      <c r="G457" s="41"/>
      <c r="H457" s="41"/>
      <c r="I457" s="219"/>
      <c r="J457" s="41"/>
      <c r="K457" s="41"/>
      <c r="L457" s="45"/>
      <c r="M457" s="220"/>
      <c r="N457" s="221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143</v>
      </c>
      <c r="AU457" s="18" t="s">
        <v>81</v>
      </c>
    </row>
    <row r="458" spans="1:51" s="13" customFormat="1" ht="12">
      <c r="A458" s="13"/>
      <c r="B458" s="224"/>
      <c r="C458" s="225"/>
      <c r="D458" s="217" t="s">
        <v>145</v>
      </c>
      <c r="E458" s="226" t="s">
        <v>18</v>
      </c>
      <c r="F458" s="227" t="s">
        <v>479</v>
      </c>
      <c r="G458" s="225"/>
      <c r="H458" s="226" t="s">
        <v>18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145</v>
      </c>
      <c r="AU458" s="233" t="s">
        <v>81</v>
      </c>
      <c r="AV458" s="13" t="s">
        <v>79</v>
      </c>
      <c r="AW458" s="13" t="s">
        <v>32</v>
      </c>
      <c r="AX458" s="13" t="s">
        <v>71</v>
      </c>
      <c r="AY458" s="233" t="s">
        <v>131</v>
      </c>
    </row>
    <row r="459" spans="1:51" s="14" customFormat="1" ht="12">
      <c r="A459" s="14"/>
      <c r="B459" s="234"/>
      <c r="C459" s="235"/>
      <c r="D459" s="217" t="s">
        <v>145</v>
      </c>
      <c r="E459" s="236" t="s">
        <v>18</v>
      </c>
      <c r="F459" s="237" t="s">
        <v>629</v>
      </c>
      <c r="G459" s="235"/>
      <c r="H459" s="238">
        <v>23.15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145</v>
      </c>
      <c r="AU459" s="244" t="s">
        <v>81</v>
      </c>
      <c r="AV459" s="14" t="s">
        <v>81</v>
      </c>
      <c r="AW459" s="14" t="s">
        <v>32</v>
      </c>
      <c r="AX459" s="14" t="s">
        <v>71</v>
      </c>
      <c r="AY459" s="244" t="s">
        <v>131</v>
      </c>
    </row>
    <row r="460" spans="1:51" s="14" customFormat="1" ht="12">
      <c r="A460" s="14"/>
      <c r="B460" s="234"/>
      <c r="C460" s="235"/>
      <c r="D460" s="217" t="s">
        <v>145</v>
      </c>
      <c r="E460" s="236" t="s">
        <v>18</v>
      </c>
      <c r="F460" s="237" t="s">
        <v>188</v>
      </c>
      <c r="G460" s="235"/>
      <c r="H460" s="238">
        <v>-4.65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145</v>
      </c>
      <c r="AU460" s="244" t="s">
        <v>81</v>
      </c>
      <c r="AV460" s="14" t="s">
        <v>81</v>
      </c>
      <c r="AW460" s="14" t="s">
        <v>32</v>
      </c>
      <c r="AX460" s="14" t="s">
        <v>71</v>
      </c>
      <c r="AY460" s="244" t="s">
        <v>131</v>
      </c>
    </row>
    <row r="461" spans="1:51" s="15" customFormat="1" ht="12">
      <c r="A461" s="15"/>
      <c r="B461" s="245"/>
      <c r="C461" s="246"/>
      <c r="D461" s="217" t="s">
        <v>145</v>
      </c>
      <c r="E461" s="247" t="s">
        <v>18</v>
      </c>
      <c r="F461" s="248" t="s">
        <v>148</v>
      </c>
      <c r="G461" s="246"/>
      <c r="H461" s="249">
        <v>18.5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5" t="s">
        <v>145</v>
      </c>
      <c r="AU461" s="255" t="s">
        <v>81</v>
      </c>
      <c r="AV461" s="15" t="s">
        <v>139</v>
      </c>
      <c r="AW461" s="15" t="s">
        <v>32</v>
      </c>
      <c r="AX461" s="15" t="s">
        <v>79</v>
      </c>
      <c r="AY461" s="255" t="s">
        <v>131</v>
      </c>
    </row>
    <row r="462" spans="1:65" s="2" customFormat="1" ht="33" customHeight="1">
      <c r="A462" s="39"/>
      <c r="B462" s="40"/>
      <c r="C462" s="205" t="s">
        <v>630</v>
      </c>
      <c r="D462" s="205" t="s">
        <v>134</v>
      </c>
      <c r="E462" s="206" t="s">
        <v>631</v>
      </c>
      <c r="F462" s="207" t="s">
        <v>632</v>
      </c>
      <c r="G462" s="208" t="s">
        <v>137</v>
      </c>
      <c r="H462" s="209">
        <v>18.5</v>
      </c>
      <c r="I462" s="210"/>
      <c r="J462" s="209">
        <f>ROUND(I462*H462,2)</f>
        <v>0</v>
      </c>
      <c r="K462" s="207" t="s">
        <v>138</v>
      </c>
      <c r="L462" s="45"/>
      <c r="M462" s="211" t="s">
        <v>18</v>
      </c>
      <c r="N462" s="212" t="s">
        <v>42</v>
      </c>
      <c r="O462" s="85"/>
      <c r="P462" s="213">
        <f>O462*H462</f>
        <v>0</v>
      </c>
      <c r="Q462" s="213">
        <v>0.00026</v>
      </c>
      <c r="R462" s="213">
        <f>Q462*H462</f>
        <v>0.004809999999999999</v>
      </c>
      <c r="S462" s="213">
        <v>0</v>
      </c>
      <c r="T462" s="214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5" t="s">
        <v>255</v>
      </c>
      <c r="AT462" s="215" t="s">
        <v>134</v>
      </c>
      <c r="AU462" s="215" t="s">
        <v>81</v>
      </c>
      <c r="AY462" s="18" t="s">
        <v>131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8" t="s">
        <v>79</v>
      </c>
      <c r="BK462" s="216">
        <f>ROUND(I462*H462,2)</f>
        <v>0</v>
      </c>
      <c r="BL462" s="18" t="s">
        <v>255</v>
      </c>
      <c r="BM462" s="215" t="s">
        <v>633</v>
      </c>
    </row>
    <row r="463" spans="1:47" s="2" customFormat="1" ht="12">
      <c r="A463" s="39"/>
      <c r="B463" s="40"/>
      <c r="C463" s="41"/>
      <c r="D463" s="217" t="s">
        <v>141</v>
      </c>
      <c r="E463" s="41"/>
      <c r="F463" s="218" t="s">
        <v>634</v>
      </c>
      <c r="G463" s="41"/>
      <c r="H463" s="41"/>
      <c r="I463" s="219"/>
      <c r="J463" s="41"/>
      <c r="K463" s="41"/>
      <c r="L463" s="45"/>
      <c r="M463" s="220"/>
      <c r="N463" s="221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141</v>
      </c>
      <c r="AU463" s="18" t="s">
        <v>81</v>
      </c>
    </row>
    <row r="464" spans="1:47" s="2" customFormat="1" ht="12">
      <c r="A464" s="39"/>
      <c r="B464" s="40"/>
      <c r="C464" s="41"/>
      <c r="D464" s="222" t="s">
        <v>143</v>
      </c>
      <c r="E464" s="41"/>
      <c r="F464" s="223" t="s">
        <v>635</v>
      </c>
      <c r="G464" s="41"/>
      <c r="H464" s="41"/>
      <c r="I464" s="219"/>
      <c r="J464" s="41"/>
      <c r="K464" s="41"/>
      <c r="L464" s="45"/>
      <c r="M464" s="220"/>
      <c r="N464" s="221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143</v>
      </c>
      <c r="AU464" s="18" t="s">
        <v>81</v>
      </c>
    </row>
    <row r="465" spans="1:65" s="2" customFormat="1" ht="33" customHeight="1">
      <c r="A465" s="39"/>
      <c r="B465" s="40"/>
      <c r="C465" s="205" t="s">
        <v>636</v>
      </c>
      <c r="D465" s="205" t="s">
        <v>134</v>
      </c>
      <c r="E465" s="206" t="s">
        <v>637</v>
      </c>
      <c r="F465" s="207" t="s">
        <v>638</v>
      </c>
      <c r="G465" s="208" t="s">
        <v>137</v>
      </c>
      <c r="H465" s="209">
        <v>43.9</v>
      </c>
      <c r="I465" s="210"/>
      <c r="J465" s="209">
        <f>ROUND(I465*H465,2)</f>
        <v>0</v>
      </c>
      <c r="K465" s="207" t="s">
        <v>138</v>
      </c>
      <c r="L465" s="45"/>
      <c r="M465" s="211" t="s">
        <v>18</v>
      </c>
      <c r="N465" s="212" t="s">
        <v>42</v>
      </c>
      <c r="O465" s="85"/>
      <c r="P465" s="213">
        <f>O465*H465</f>
        <v>0</v>
      </c>
      <c r="Q465" s="213">
        <v>0.00028</v>
      </c>
      <c r="R465" s="213">
        <f>Q465*H465</f>
        <v>0.012291999999999999</v>
      </c>
      <c r="S465" s="213">
        <v>0</v>
      </c>
      <c r="T465" s="21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5" t="s">
        <v>255</v>
      </c>
      <c r="AT465" s="215" t="s">
        <v>134</v>
      </c>
      <c r="AU465" s="215" t="s">
        <v>81</v>
      </c>
      <c r="AY465" s="18" t="s">
        <v>131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8" t="s">
        <v>79</v>
      </c>
      <c r="BK465" s="216">
        <f>ROUND(I465*H465,2)</f>
        <v>0</v>
      </c>
      <c r="BL465" s="18" t="s">
        <v>255</v>
      </c>
      <c r="BM465" s="215" t="s">
        <v>639</v>
      </c>
    </row>
    <row r="466" spans="1:47" s="2" customFormat="1" ht="12">
      <c r="A466" s="39"/>
      <c r="B466" s="40"/>
      <c r="C466" s="41"/>
      <c r="D466" s="217" t="s">
        <v>141</v>
      </c>
      <c r="E466" s="41"/>
      <c r="F466" s="218" t="s">
        <v>640</v>
      </c>
      <c r="G466" s="41"/>
      <c r="H466" s="41"/>
      <c r="I466" s="219"/>
      <c r="J466" s="41"/>
      <c r="K466" s="41"/>
      <c r="L466" s="45"/>
      <c r="M466" s="220"/>
      <c r="N466" s="221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141</v>
      </c>
      <c r="AU466" s="18" t="s">
        <v>81</v>
      </c>
    </row>
    <row r="467" spans="1:47" s="2" customFormat="1" ht="12">
      <c r="A467" s="39"/>
      <c r="B467" s="40"/>
      <c r="C467" s="41"/>
      <c r="D467" s="222" t="s">
        <v>143</v>
      </c>
      <c r="E467" s="41"/>
      <c r="F467" s="223" t="s">
        <v>641</v>
      </c>
      <c r="G467" s="41"/>
      <c r="H467" s="41"/>
      <c r="I467" s="219"/>
      <c r="J467" s="41"/>
      <c r="K467" s="41"/>
      <c r="L467" s="45"/>
      <c r="M467" s="220"/>
      <c r="N467" s="221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143</v>
      </c>
      <c r="AU467" s="18" t="s">
        <v>81</v>
      </c>
    </row>
    <row r="468" spans="1:63" s="12" customFormat="1" ht="22.8" customHeight="1">
      <c r="A468" s="12"/>
      <c r="B468" s="189"/>
      <c r="C468" s="190"/>
      <c r="D468" s="191" t="s">
        <v>70</v>
      </c>
      <c r="E468" s="203" t="s">
        <v>642</v>
      </c>
      <c r="F468" s="203" t="s">
        <v>643</v>
      </c>
      <c r="G468" s="190"/>
      <c r="H468" s="190"/>
      <c r="I468" s="193"/>
      <c r="J468" s="204">
        <f>BK468</f>
        <v>0</v>
      </c>
      <c r="K468" s="190"/>
      <c r="L468" s="195"/>
      <c r="M468" s="196"/>
      <c r="N468" s="197"/>
      <c r="O468" s="197"/>
      <c r="P468" s="198">
        <f>SUM(P469:P478)</f>
        <v>0</v>
      </c>
      <c r="Q468" s="197"/>
      <c r="R468" s="198">
        <f>SUM(R469:R478)</f>
        <v>0.004875</v>
      </c>
      <c r="S468" s="197"/>
      <c r="T468" s="199">
        <f>SUM(T469:T478)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0" t="s">
        <v>81</v>
      </c>
      <c r="AT468" s="201" t="s">
        <v>70</v>
      </c>
      <c r="AU468" s="201" t="s">
        <v>79</v>
      </c>
      <c r="AY468" s="200" t="s">
        <v>131</v>
      </c>
      <c r="BK468" s="202">
        <f>SUM(BK469:BK478)</f>
        <v>0</v>
      </c>
    </row>
    <row r="469" spans="1:65" s="2" customFormat="1" ht="24.15" customHeight="1">
      <c r="A469" s="39"/>
      <c r="B469" s="40"/>
      <c r="C469" s="205" t="s">
        <v>644</v>
      </c>
      <c r="D469" s="205" t="s">
        <v>134</v>
      </c>
      <c r="E469" s="206" t="s">
        <v>645</v>
      </c>
      <c r="F469" s="207" t="s">
        <v>646</v>
      </c>
      <c r="G469" s="208" t="s">
        <v>137</v>
      </c>
      <c r="H469" s="209">
        <v>3.75</v>
      </c>
      <c r="I469" s="210"/>
      <c r="J469" s="209">
        <f>ROUND(I469*H469,2)</f>
        <v>0</v>
      </c>
      <c r="K469" s="207" t="s">
        <v>138</v>
      </c>
      <c r="L469" s="45"/>
      <c r="M469" s="211" t="s">
        <v>18</v>
      </c>
      <c r="N469" s="212" t="s">
        <v>42</v>
      </c>
      <c r="O469" s="85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5" t="s">
        <v>255</v>
      </c>
      <c r="AT469" s="215" t="s">
        <v>134</v>
      </c>
      <c r="AU469" s="215" t="s">
        <v>81</v>
      </c>
      <c r="AY469" s="18" t="s">
        <v>131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8" t="s">
        <v>79</v>
      </c>
      <c r="BK469" s="216">
        <f>ROUND(I469*H469,2)</f>
        <v>0</v>
      </c>
      <c r="BL469" s="18" t="s">
        <v>255</v>
      </c>
      <c r="BM469" s="215" t="s">
        <v>647</v>
      </c>
    </row>
    <row r="470" spans="1:47" s="2" customFormat="1" ht="12">
      <c r="A470" s="39"/>
      <c r="B470" s="40"/>
      <c r="C470" s="41"/>
      <c r="D470" s="217" t="s">
        <v>141</v>
      </c>
      <c r="E470" s="41"/>
      <c r="F470" s="218" t="s">
        <v>648</v>
      </c>
      <c r="G470" s="41"/>
      <c r="H470" s="41"/>
      <c r="I470" s="219"/>
      <c r="J470" s="41"/>
      <c r="K470" s="41"/>
      <c r="L470" s="45"/>
      <c r="M470" s="220"/>
      <c r="N470" s="221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141</v>
      </c>
      <c r="AU470" s="18" t="s">
        <v>81</v>
      </c>
    </row>
    <row r="471" spans="1:47" s="2" customFormat="1" ht="12">
      <c r="A471" s="39"/>
      <c r="B471" s="40"/>
      <c r="C471" s="41"/>
      <c r="D471" s="222" t="s">
        <v>143</v>
      </c>
      <c r="E471" s="41"/>
      <c r="F471" s="223" t="s">
        <v>649</v>
      </c>
      <c r="G471" s="41"/>
      <c r="H471" s="41"/>
      <c r="I471" s="219"/>
      <c r="J471" s="41"/>
      <c r="K471" s="41"/>
      <c r="L471" s="45"/>
      <c r="M471" s="220"/>
      <c r="N471" s="221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143</v>
      </c>
      <c r="AU471" s="18" t="s">
        <v>81</v>
      </c>
    </row>
    <row r="472" spans="1:51" s="14" customFormat="1" ht="12">
      <c r="A472" s="14"/>
      <c r="B472" s="234"/>
      <c r="C472" s="235"/>
      <c r="D472" s="217" t="s">
        <v>145</v>
      </c>
      <c r="E472" s="236" t="s">
        <v>18</v>
      </c>
      <c r="F472" s="237" t="s">
        <v>381</v>
      </c>
      <c r="G472" s="235"/>
      <c r="H472" s="238">
        <v>3.75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145</v>
      </c>
      <c r="AU472" s="244" t="s">
        <v>81</v>
      </c>
      <c r="AV472" s="14" t="s">
        <v>81</v>
      </c>
      <c r="AW472" s="14" t="s">
        <v>32</v>
      </c>
      <c r="AX472" s="14" t="s">
        <v>71</v>
      </c>
      <c r="AY472" s="244" t="s">
        <v>131</v>
      </c>
    </row>
    <row r="473" spans="1:51" s="15" customFormat="1" ht="12">
      <c r="A473" s="15"/>
      <c r="B473" s="245"/>
      <c r="C473" s="246"/>
      <c r="D473" s="217" t="s">
        <v>145</v>
      </c>
      <c r="E473" s="247" t="s">
        <v>18</v>
      </c>
      <c r="F473" s="248" t="s">
        <v>148</v>
      </c>
      <c r="G473" s="246"/>
      <c r="H473" s="249">
        <v>3.75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5" t="s">
        <v>145</v>
      </c>
      <c r="AU473" s="255" t="s">
        <v>81</v>
      </c>
      <c r="AV473" s="15" t="s">
        <v>139</v>
      </c>
      <c r="AW473" s="15" t="s">
        <v>32</v>
      </c>
      <c r="AX473" s="15" t="s">
        <v>79</v>
      </c>
      <c r="AY473" s="255" t="s">
        <v>131</v>
      </c>
    </row>
    <row r="474" spans="1:65" s="2" customFormat="1" ht="16.5" customHeight="1">
      <c r="A474" s="39"/>
      <c r="B474" s="40"/>
      <c r="C474" s="256" t="s">
        <v>650</v>
      </c>
      <c r="D474" s="256" t="s">
        <v>212</v>
      </c>
      <c r="E474" s="257" t="s">
        <v>651</v>
      </c>
      <c r="F474" s="258" t="s">
        <v>652</v>
      </c>
      <c r="G474" s="259" t="s">
        <v>137</v>
      </c>
      <c r="H474" s="260">
        <v>3.75</v>
      </c>
      <c r="I474" s="261"/>
      <c r="J474" s="260">
        <f>ROUND(I474*H474,2)</f>
        <v>0</v>
      </c>
      <c r="K474" s="258" t="s">
        <v>138</v>
      </c>
      <c r="L474" s="262"/>
      <c r="M474" s="263" t="s">
        <v>18</v>
      </c>
      <c r="N474" s="264" t="s">
        <v>42</v>
      </c>
      <c r="O474" s="85"/>
      <c r="P474" s="213">
        <f>O474*H474</f>
        <v>0</v>
      </c>
      <c r="Q474" s="213">
        <v>0.0013</v>
      </c>
      <c r="R474" s="213">
        <f>Q474*H474</f>
        <v>0.004875</v>
      </c>
      <c r="S474" s="213">
        <v>0</v>
      </c>
      <c r="T474" s="214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5" t="s">
        <v>308</v>
      </c>
      <c r="AT474" s="215" t="s">
        <v>212</v>
      </c>
      <c r="AU474" s="215" t="s">
        <v>81</v>
      </c>
      <c r="AY474" s="18" t="s">
        <v>131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8" t="s">
        <v>79</v>
      </c>
      <c r="BK474" s="216">
        <f>ROUND(I474*H474,2)</f>
        <v>0</v>
      </c>
      <c r="BL474" s="18" t="s">
        <v>255</v>
      </c>
      <c r="BM474" s="215" t="s">
        <v>653</v>
      </c>
    </row>
    <row r="475" spans="1:47" s="2" customFormat="1" ht="12">
      <c r="A475" s="39"/>
      <c r="B475" s="40"/>
      <c r="C475" s="41"/>
      <c r="D475" s="217" t="s">
        <v>141</v>
      </c>
      <c r="E475" s="41"/>
      <c r="F475" s="218" t="s">
        <v>652</v>
      </c>
      <c r="G475" s="41"/>
      <c r="H475" s="41"/>
      <c r="I475" s="219"/>
      <c r="J475" s="41"/>
      <c r="K475" s="41"/>
      <c r="L475" s="45"/>
      <c r="M475" s="220"/>
      <c r="N475" s="221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141</v>
      </c>
      <c r="AU475" s="18" t="s">
        <v>81</v>
      </c>
    </row>
    <row r="476" spans="1:65" s="2" customFormat="1" ht="24.15" customHeight="1">
      <c r="A476" s="39"/>
      <c r="B476" s="40"/>
      <c r="C476" s="205" t="s">
        <v>654</v>
      </c>
      <c r="D476" s="205" t="s">
        <v>134</v>
      </c>
      <c r="E476" s="206" t="s">
        <v>655</v>
      </c>
      <c r="F476" s="207" t="s">
        <v>656</v>
      </c>
      <c r="G476" s="208" t="s">
        <v>269</v>
      </c>
      <c r="H476" s="209">
        <v>0.01</v>
      </c>
      <c r="I476" s="210"/>
      <c r="J476" s="209">
        <f>ROUND(I476*H476,2)</f>
        <v>0</v>
      </c>
      <c r="K476" s="207" t="s">
        <v>138</v>
      </c>
      <c r="L476" s="45"/>
      <c r="M476" s="211" t="s">
        <v>18</v>
      </c>
      <c r="N476" s="212" t="s">
        <v>42</v>
      </c>
      <c r="O476" s="85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5" t="s">
        <v>255</v>
      </c>
      <c r="AT476" s="215" t="s">
        <v>134</v>
      </c>
      <c r="AU476" s="215" t="s">
        <v>81</v>
      </c>
      <c r="AY476" s="18" t="s">
        <v>131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8" t="s">
        <v>79</v>
      </c>
      <c r="BK476" s="216">
        <f>ROUND(I476*H476,2)</f>
        <v>0</v>
      </c>
      <c r="BL476" s="18" t="s">
        <v>255</v>
      </c>
      <c r="BM476" s="215" t="s">
        <v>657</v>
      </c>
    </row>
    <row r="477" spans="1:47" s="2" customFormat="1" ht="12">
      <c r="A477" s="39"/>
      <c r="B477" s="40"/>
      <c r="C477" s="41"/>
      <c r="D477" s="217" t="s">
        <v>141</v>
      </c>
      <c r="E477" s="41"/>
      <c r="F477" s="218" t="s">
        <v>658</v>
      </c>
      <c r="G477" s="41"/>
      <c r="H477" s="41"/>
      <c r="I477" s="219"/>
      <c r="J477" s="41"/>
      <c r="K477" s="41"/>
      <c r="L477" s="45"/>
      <c r="M477" s="220"/>
      <c r="N477" s="221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141</v>
      </c>
      <c r="AU477" s="18" t="s">
        <v>81</v>
      </c>
    </row>
    <row r="478" spans="1:47" s="2" customFormat="1" ht="12">
      <c r="A478" s="39"/>
      <c r="B478" s="40"/>
      <c r="C478" s="41"/>
      <c r="D478" s="222" t="s">
        <v>143</v>
      </c>
      <c r="E478" s="41"/>
      <c r="F478" s="223" t="s">
        <v>659</v>
      </c>
      <c r="G478" s="41"/>
      <c r="H478" s="41"/>
      <c r="I478" s="219"/>
      <c r="J478" s="41"/>
      <c r="K478" s="41"/>
      <c r="L478" s="45"/>
      <c r="M478" s="265"/>
      <c r="N478" s="266"/>
      <c r="O478" s="267"/>
      <c r="P478" s="267"/>
      <c r="Q478" s="267"/>
      <c r="R478" s="267"/>
      <c r="S478" s="267"/>
      <c r="T478" s="268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143</v>
      </c>
      <c r="AU478" s="18" t="s">
        <v>81</v>
      </c>
    </row>
    <row r="479" spans="1:31" s="2" customFormat="1" ht="6.95" customHeight="1">
      <c r="A479" s="39"/>
      <c r="B479" s="60"/>
      <c r="C479" s="61"/>
      <c r="D479" s="61"/>
      <c r="E479" s="61"/>
      <c r="F479" s="61"/>
      <c r="G479" s="61"/>
      <c r="H479" s="61"/>
      <c r="I479" s="61"/>
      <c r="J479" s="61"/>
      <c r="K479" s="61"/>
      <c r="L479" s="45"/>
      <c r="M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</sheetData>
  <sheetProtection password="CC35" sheet="1" objects="1" scenarios="1" formatColumns="0" formatRows="0" autoFilter="0"/>
  <autoFilter ref="C93:K478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2_02/342272205"/>
    <hyperlink ref="F105" r:id="rId2" display="https://podminky.urs.cz/item/CS_URS_2022_02/342272215"/>
    <hyperlink ref="F111" r:id="rId3" display="https://podminky.urs.cz/item/CS_URS_2022_02/342272245"/>
    <hyperlink ref="F116" r:id="rId4" display="https://podminky.urs.cz/item/CS_URS_2022_02/342291121"/>
    <hyperlink ref="F124" r:id="rId5" display="https://podminky.urs.cz/item/CS_URS_2022_02/612142001"/>
    <hyperlink ref="F132" r:id="rId6" display="https://podminky.urs.cz/item/CS_URS_2022_02/612311131"/>
    <hyperlink ref="F141" r:id="rId7" display="https://podminky.urs.cz/item/CS_URS_2022_02/612321121"/>
    <hyperlink ref="F147" r:id="rId8" display="https://podminky.urs.cz/item/CS_URS_2022_02/622143004"/>
    <hyperlink ref="F159" r:id="rId9" display="https://podminky.urs.cz/item/CS_URS_2022_02/631311115"/>
    <hyperlink ref="F166" r:id="rId10" display="https://podminky.urs.cz/item/CS_URS_2022_02/631319011"/>
    <hyperlink ref="F169" r:id="rId11" display="https://podminky.urs.cz/item/CS_URS_2022_02/631319222"/>
    <hyperlink ref="F173" r:id="rId12" display="https://podminky.urs.cz/item/CS_URS_2022_02/965042141"/>
    <hyperlink ref="F179" r:id="rId13" display="https://podminky.urs.cz/item/CS_URS_2022_02/965049124"/>
    <hyperlink ref="F182" r:id="rId14" display="https://podminky.urs.cz/item/CS_URS_2022_02/965081213"/>
    <hyperlink ref="F190" r:id="rId15" display="https://podminky.urs.cz/item/CS_URS_2022_02/997013501"/>
    <hyperlink ref="F193" r:id="rId16" display="https://podminky.urs.cz/item/CS_URS_2022_02/997013509"/>
    <hyperlink ref="F198" r:id="rId17" display="https://podminky.urs.cz/item/CS_URS_2022_02/997013609"/>
    <hyperlink ref="F202" r:id="rId18" display="https://podminky.urs.cz/item/CS_URS_2022_02/998011001"/>
    <hyperlink ref="F207" r:id="rId19" display="https://podminky.urs.cz/item/CS_URS_2022_02/711191201"/>
    <hyperlink ref="F219" r:id="rId20" display="https://podminky.urs.cz/item/CS_URS_2022_02/998711101"/>
    <hyperlink ref="F223" r:id="rId21" display="https://podminky.urs.cz/item/CS_URS_2022_02/713110831"/>
    <hyperlink ref="F229" r:id="rId22" display="https://podminky.urs.cz/item/CS_URS_2022_02/713111121"/>
    <hyperlink ref="F235" r:id="rId23" display="https://podminky.urs.cz/item/CS_URS_2022_02/713120821"/>
    <hyperlink ref="F241" r:id="rId24" display="https://podminky.urs.cz/item/CS_URS_2022_02/713121111"/>
    <hyperlink ref="F251" r:id="rId25" display="https://podminky.urs.cz/item/CS_URS_2022_02/713121211"/>
    <hyperlink ref="F260" r:id="rId26" display="https://podminky.urs.cz/item/CS_URS_2022_02/998713101"/>
    <hyperlink ref="F264" r:id="rId27" display="https://podminky.urs.cz/item/CS_URS_2022_02/763121424"/>
    <hyperlink ref="F270" r:id="rId28" display="https://podminky.urs.cz/item/CS_URS_2022_02/763121714"/>
    <hyperlink ref="F273" r:id="rId29" display="https://podminky.urs.cz/item/CS_URS_2022_02/763131431"/>
    <hyperlink ref="F280" r:id="rId30" display="https://podminky.urs.cz/item/CS_URS_2022_02/763131714"/>
    <hyperlink ref="F285" r:id="rId31" display="https://podminky.urs.cz/item/CS_URS_2022_02/763131761"/>
    <hyperlink ref="F288" r:id="rId32" display="https://podminky.urs.cz/item/CS_URS_2022_02/763131821"/>
    <hyperlink ref="F294" r:id="rId33" display="https://podminky.urs.cz/item/CS_URS_2022_02/763164641"/>
    <hyperlink ref="F305" r:id="rId34" display="https://podminky.urs.cz/item/CS_URS_2022_02/763411116"/>
    <hyperlink ref="F311" r:id="rId35" display="https://podminky.urs.cz/item/CS_URS_2022_02/763411126"/>
    <hyperlink ref="F314" r:id="rId36" display="https://podminky.urs.cz/item/CS_URS_2022_02/998763100"/>
    <hyperlink ref="F318" r:id="rId37" display="https://podminky.urs.cz/item/CS_URS_2022_02/764002851"/>
    <hyperlink ref="F324" r:id="rId38" display="https://podminky.urs.cz/item/CS_URS_2022_02/764216402"/>
    <hyperlink ref="F327" r:id="rId39" display="https://podminky.urs.cz/item/CS_URS_2022_02/998764101"/>
    <hyperlink ref="F331" r:id="rId40" display="https://podminky.urs.cz/item/CS_URS_2022_02/771121011"/>
    <hyperlink ref="F339" r:id="rId41" display="https://podminky.urs.cz/item/CS_URS_2022_02/771151022"/>
    <hyperlink ref="F345" r:id="rId42" display="https://podminky.urs.cz/item/CS_URS_2022_02/771473810"/>
    <hyperlink ref="F350" r:id="rId43" display="https://podminky.urs.cz/item/CS_URS_2022_02/771573810"/>
    <hyperlink ref="F356" r:id="rId44" display="https://podminky.urs.cz/item/CS_URS_2022_02/771574261"/>
    <hyperlink ref="F368" r:id="rId45" display="https://podminky.urs.cz/item/CS_URS_2022_02/771574263"/>
    <hyperlink ref="F380" r:id="rId46" display="https://podminky.urs.cz/item/CS_URS_2022_02/771577114"/>
    <hyperlink ref="F383" r:id="rId47" display="https://podminky.urs.cz/item/CS_URS_2022_02/998771101"/>
    <hyperlink ref="F387" r:id="rId48" display="https://podminky.urs.cz/item/CS_URS_2022_02/781161012"/>
    <hyperlink ref="F405" r:id="rId49" display="https://podminky.urs.cz/item/CS_URS_2022_02/781473810"/>
    <hyperlink ref="F411" r:id="rId50" display="https://podminky.urs.cz/item/CS_URS_2022_02/781474114"/>
    <hyperlink ref="F434" r:id="rId51" display="https://podminky.urs.cz/item/CS_URS_2022_02/998781101"/>
    <hyperlink ref="F438" r:id="rId52" display="https://podminky.urs.cz/item/CS_URS_2022_02/784111021"/>
    <hyperlink ref="F444" r:id="rId53" display="https://podminky.urs.cz/item/CS_URS_2022_02/784121001"/>
    <hyperlink ref="F454" r:id="rId54" display="https://podminky.urs.cz/item/CS_URS_2022_02/784121011"/>
    <hyperlink ref="F457" r:id="rId55" display="https://podminky.urs.cz/item/CS_URS_2022_02/784181121"/>
    <hyperlink ref="F464" r:id="rId56" display="https://podminky.urs.cz/item/CS_URS_2022_02/784211101"/>
    <hyperlink ref="F467" r:id="rId57" display="https://podminky.urs.cz/item/CS_URS_2022_02/784211121"/>
    <hyperlink ref="F471" r:id="rId58" display="https://podminky.urs.cz/item/CS_URS_2022_02/786626111"/>
    <hyperlink ref="F478" r:id="rId59" display="https://podminky.urs.cz/item/CS_URS_2022_02/99878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15</v>
      </c>
      <c r="L6" s="21"/>
    </row>
    <row r="7" spans="2:12" s="1" customFormat="1" ht="26.25" customHeight="1">
      <c r="B7" s="21"/>
      <c r="E7" s="134" t="str">
        <f>'Rekapitulace stavby'!K6</f>
        <v>Koupaliště Ostrov, vestavba soc.zařízení ve 2.NP objektu na st.p. č.1435 v k.ú. Ostrov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660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17</v>
      </c>
      <c r="E11" s="39"/>
      <c r="F11" s="137" t="s">
        <v>18</v>
      </c>
      <c r="G11" s="39"/>
      <c r="H11" s="39"/>
      <c r="I11" s="133" t="s">
        <v>19</v>
      </c>
      <c r="J11" s="137" t="s">
        <v>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20</v>
      </c>
      <c r="E12" s="39"/>
      <c r="F12" s="137" t="s">
        <v>21</v>
      </c>
      <c r="G12" s="39"/>
      <c r="H12" s="39"/>
      <c r="I12" s="133" t="s">
        <v>22</v>
      </c>
      <c r="J12" s="138" t="str">
        <f>'Rekapitulace stavby'!AN8</f>
        <v>13. 9. 2022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">
        <v>18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26</v>
      </c>
      <c r="F15" s="39"/>
      <c r="G15" s="39"/>
      <c r="H15" s="39"/>
      <c r="I15" s="133" t="s">
        <v>27</v>
      </c>
      <c r="J15" s="137" t="s">
        <v>18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">
        <v>18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ROUND((SUM(BE90:BE260)),2)</f>
        <v>0</v>
      </c>
      <c r="G33" s="39"/>
      <c r="H33" s="39"/>
      <c r="I33" s="149">
        <v>0.21</v>
      </c>
      <c r="J33" s="148">
        <f>ROUND(((SUM(BE90:BE260))*I33),2)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ROUND((SUM(BF90:BF260)),2)</f>
        <v>0</v>
      </c>
      <c r="G34" s="39"/>
      <c r="H34" s="39"/>
      <c r="I34" s="149">
        <v>0.15</v>
      </c>
      <c r="J34" s="148">
        <f>ROUND(((SUM(BF90:BF260))*I34),2)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ROUND((SUM(BG90:BG260)),2)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ROUND((SUM(BH90:BH260)),2)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ROUND((SUM(BI90:BI260)),2)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Koupaliště Ostrov, vestavba soc.zařízení ve 2.NP objektu na st.p. č.1435 v k.ú. Ostrov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Zdravotechnika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Ostrov</v>
      </c>
      <c r="G52" s="41"/>
      <c r="H52" s="41"/>
      <c r="I52" s="33" t="s">
        <v>22</v>
      </c>
      <c r="J52" s="73" t="str">
        <f>IF(J12="","",J12)</f>
        <v>13. 9. 2022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Město Ostrov</v>
      </c>
      <c r="G54" s="41"/>
      <c r="H54" s="41"/>
      <c r="I54" s="33" t="s">
        <v>30</v>
      </c>
      <c r="J54" s="37" t="str">
        <f>E21</f>
        <v>JURICA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J104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J110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106</v>
      </c>
      <c r="E64" s="175"/>
      <c r="F64" s="175"/>
      <c r="G64" s="175"/>
      <c r="H64" s="175"/>
      <c r="I64" s="175"/>
      <c r="J64" s="176">
        <f>J122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107</v>
      </c>
      <c r="E65" s="169"/>
      <c r="F65" s="169"/>
      <c r="G65" s="169"/>
      <c r="H65" s="169"/>
      <c r="I65" s="169"/>
      <c r="J65" s="170">
        <f>J126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661</v>
      </c>
      <c r="E66" s="175"/>
      <c r="F66" s="175"/>
      <c r="G66" s="175"/>
      <c r="H66" s="175"/>
      <c r="I66" s="175"/>
      <c r="J66" s="176">
        <f>J127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662</v>
      </c>
      <c r="E67" s="175"/>
      <c r="F67" s="175"/>
      <c r="G67" s="175"/>
      <c r="H67" s="175"/>
      <c r="I67" s="175"/>
      <c r="J67" s="176">
        <f>J161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663</v>
      </c>
      <c r="E68" s="175"/>
      <c r="F68" s="175"/>
      <c r="G68" s="175"/>
      <c r="H68" s="175"/>
      <c r="I68" s="175"/>
      <c r="J68" s="176">
        <f>J205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664</v>
      </c>
      <c r="E69" s="175"/>
      <c r="F69" s="175"/>
      <c r="G69" s="175"/>
      <c r="H69" s="175"/>
      <c r="I69" s="175"/>
      <c r="J69" s="176">
        <f>J248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110</v>
      </c>
      <c r="E70" s="175"/>
      <c r="F70" s="175"/>
      <c r="G70" s="175"/>
      <c r="H70" s="175"/>
      <c r="I70" s="175"/>
      <c r="J70" s="176">
        <f>J255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15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25" customHeight="1">
      <c r="A80" s="39"/>
      <c r="B80" s="40"/>
      <c r="C80" s="41"/>
      <c r="D80" s="41"/>
      <c r="E80" s="161" t="str">
        <f>E7</f>
        <v>Koupaliště Ostrov, vestavba soc.zařízení ve 2.NP objektu na st.p. č.1435 v k.ú. Ostrov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95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02 - Zdravotechnika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20</v>
      </c>
      <c r="D84" s="41"/>
      <c r="E84" s="41"/>
      <c r="F84" s="28" t="str">
        <f>F12</f>
        <v>Ostrov</v>
      </c>
      <c r="G84" s="41"/>
      <c r="H84" s="41"/>
      <c r="I84" s="33" t="s">
        <v>22</v>
      </c>
      <c r="J84" s="73" t="str">
        <f>IF(J12="","",J12)</f>
        <v>13. 9. 2022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24</v>
      </c>
      <c r="D86" s="41"/>
      <c r="E86" s="41"/>
      <c r="F86" s="28" t="str">
        <f>E15</f>
        <v>Město Ostrov</v>
      </c>
      <c r="G86" s="41"/>
      <c r="H86" s="41"/>
      <c r="I86" s="33" t="s">
        <v>30</v>
      </c>
      <c r="J86" s="37" t="str">
        <f>E21</f>
        <v>JURICA a.s.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28</v>
      </c>
      <c r="D87" s="41"/>
      <c r="E87" s="41"/>
      <c r="F87" s="28" t="str">
        <f>IF(E18="","",E18)</f>
        <v>Vyplň údaj</v>
      </c>
      <c r="G87" s="41"/>
      <c r="H87" s="41"/>
      <c r="I87" s="33" t="s">
        <v>33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117</v>
      </c>
      <c r="D89" s="181" t="s">
        <v>56</v>
      </c>
      <c r="E89" s="181" t="s">
        <v>52</v>
      </c>
      <c r="F89" s="181" t="s">
        <v>53</v>
      </c>
      <c r="G89" s="181" t="s">
        <v>118</v>
      </c>
      <c r="H89" s="181" t="s">
        <v>119</v>
      </c>
      <c r="I89" s="181" t="s">
        <v>120</v>
      </c>
      <c r="J89" s="181" t="s">
        <v>99</v>
      </c>
      <c r="K89" s="182" t="s">
        <v>121</v>
      </c>
      <c r="L89" s="183"/>
      <c r="M89" s="93" t="s">
        <v>18</v>
      </c>
      <c r="N89" s="94" t="s">
        <v>41</v>
      </c>
      <c r="O89" s="94" t="s">
        <v>122</v>
      </c>
      <c r="P89" s="94" t="s">
        <v>123</v>
      </c>
      <c r="Q89" s="94" t="s">
        <v>124</v>
      </c>
      <c r="R89" s="94" t="s">
        <v>125</v>
      </c>
      <c r="S89" s="94" t="s">
        <v>126</v>
      </c>
      <c r="T89" s="95" t="s">
        <v>127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128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P91+P126</f>
        <v>0</v>
      </c>
      <c r="Q90" s="97"/>
      <c r="R90" s="186">
        <f>R91+R126</f>
        <v>0.77597</v>
      </c>
      <c r="S90" s="97"/>
      <c r="T90" s="187">
        <f>T91+T126</f>
        <v>0.5399999999999999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100</v>
      </c>
      <c r="BK90" s="188">
        <f>BK91+BK126</f>
        <v>0</v>
      </c>
    </row>
    <row r="91" spans="1:63" s="12" customFormat="1" ht="25.9" customHeight="1">
      <c r="A91" s="12"/>
      <c r="B91" s="189"/>
      <c r="C91" s="190"/>
      <c r="D91" s="191" t="s">
        <v>70</v>
      </c>
      <c r="E91" s="192" t="s">
        <v>129</v>
      </c>
      <c r="F91" s="192" t="s">
        <v>130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P92+P104+P110+P122</f>
        <v>0</v>
      </c>
      <c r="Q91" s="197"/>
      <c r="R91" s="198">
        <f>R92+R104+R110+R122</f>
        <v>0.393</v>
      </c>
      <c r="S91" s="197"/>
      <c r="T91" s="199">
        <f>T92+T104+T110+T122</f>
        <v>0.5399999999999999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79</v>
      </c>
      <c r="AT91" s="201" t="s">
        <v>70</v>
      </c>
      <c r="AU91" s="201" t="s">
        <v>71</v>
      </c>
      <c r="AY91" s="200" t="s">
        <v>131</v>
      </c>
      <c r="BK91" s="202">
        <f>BK92+BK104+BK110+BK122</f>
        <v>0</v>
      </c>
    </row>
    <row r="92" spans="1:63" s="12" customFormat="1" ht="22.8" customHeight="1">
      <c r="A92" s="12"/>
      <c r="B92" s="189"/>
      <c r="C92" s="190"/>
      <c r="D92" s="191" t="s">
        <v>70</v>
      </c>
      <c r="E92" s="203" t="s">
        <v>171</v>
      </c>
      <c r="F92" s="203" t="s">
        <v>172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SUM(P93:P103)</f>
        <v>0</v>
      </c>
      <c r="Q92" s="197"/>
      <c r="R92" s="198">
        <f>SUM(R93:R103)</f>
        <v>0.393</v>
      </c>
      <c r="S92" s="197"/>
      <c r="T92" s="199">
        <f>SUM(T93:T103)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79</v>
      </c>
      <c r="AT92" s="201" t="s">
        <v>70</v>
      </c>
      <c r="AU92" s="201" t="s">
        <v>79</v>
      </c>
      <c r="AY92" s="200" t="s">
        <v>131</v>
      </c>
      <c r="BK92" s="202">
        <f>SUM(BK93:BK103)</f>
        <v>0</v>
      </c>
    </row>
    <row r="93" spans="1:65" s="2" customFormat="1" ht="24.15" customHeight="1">
      <c r="A93" s="39"/>
      <c r="B93" s="40"/>
      <c r="C93" s="205" t="s">
        <v>79</v>
      </c>
      <c r="D93" s="205" t="s">
        <v>134</v>
      </c>
      <c r="E93" s="206" t="s">
        <v>665</v>
      </c>
      <c r="F93" s="207" t="s">
        <v>666</v>
      </c>
      <c r="G93" s="208" t="s">
        <v>440</v>
      </c>
      <c r="H93" s="209">
        <v>2</v>
      </c>
      <c r="I93" s="210"/>
      <c r="J93" s="209">
        <f>ROUND(I93*H93,2)</f>
        <v>0</v>
      </c>
      <c r="K93" s="207" t="s">
        <v>138</v>
      </c>
      <c r="L93" s="45"/>
      <c r="M93" s="211" t="s">
        <v>18</v>
      </c>
      <c r="N93" s="212" t="s">
        <v>42</v>
      </c>
      <c r="O93" s="85"/>
      <c r="P93" s="213">
        <f>O93*H93</f>
        <v>0</v>
      </c>
      <c r="Q93" s="213">
        <v>0.0095</v>
      </c>
      <c r="R93" s="213">
        <f>Q93*H93</f>
        <v>0.019</v>
      </c>
      <c r="S93" s="213">
        <v>0</v>
      </c>
      <c r="T93" s="21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5" t="s">
        <v>139</v>
      </c>
      <c r="AT93" s="215" t="s">
        <v>134</v>
      </c>
      <c r="AU93" s="215" t="s">
        <v>81</v>
      </c>
      <c r="AY93" s="18" t="s">
        <v>131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8" t="s">
        <v>79</v>
      </c>
      <c r="BK93" s="216">
        <f>ROUND(I93*H93,2)</f>
        <v>0</v>
      </c>
      <c r="BL93" s="18" t="s">
        <v>139</v>
      </c>
      <c r="BM93" s="215" t="s">
        <v>667</v>
      </c>
    </row>
    <row r="94" spans="1:47" s="2" customFormat="1" ht="12">
      <c r="A94" s="39"/>
      <c r="B94" s="40"/>
      <c r="C94" s="41"/>
      <c r="D94" s="217" t="s">
        <v>141</v>
      </c>
      <c r="E94" s="41"/>
      <c r="F94" s="218" t="s">
        <v>668</v>
      </c>
      <c r="G94" s="41"/>
      <c r="H94" s="41"/>
      <c r="I94" s="219"/>
      <c r="J94" s="41"/>
      <c r="K94" s="41"/>
      <c r="L94" s="45"/>
      <c r="M94" s="220"/>
      <c r="N94" s="22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141</v>
      </c>
      <c r="AU94" s="18" t="s">
        <v>81</v>
      </c>
    </row>
    <row r="95" spans="1:47" s="2" customFormat="1" ht="12">
      <c r="A95" s="39"/>
      <c r="B95" s="40"/>
      <c r="C95" s="41"/>
      <c r="D95" s="222" t="s">
        <v>143</v>
      </c>
      <c r="E95" s="41"/>
      <c r="F95" s="223" t="s">
        <v>669</v>
      </c>
      <c r="G95" s="41"/>
      <c r="H95" s="41"/>
      <c r="I95" s="219"/>
      <c r="J95" s="41"/>
      <c r="K95" s="41"/>
      <c r="L95" s="45"/>
      <c r="M95" s="220"/>
      <c r="N95" s="22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pans="1:65" s="2" customFormat="1" ht="21.75" customHeight="1">
      <c r="A96" s="39"/>
      <c r="B96" s="40"/>
      <c r="C96" s="205" t="s">
        <v>81</v>
      </c>
      <c r="D96" s="205" t="s">
        <v>134</v>
      </c>
      <c r="E96" s="206" t="s">
        <v>670</v>
      </c>
      <c r="F96" s="207" t="s">
        <v>671</v>
      </c>
      <c r="G96" s="208" t="s">
        <v>137</v>
      </c>
      <c r="H96" s="209">
        <v>2</v>
      </c>
      <c r="I96" s="210"/>
      <c r="J96" s="209">
        <f>ROUND(I96*H96,2)</f>
        <v>0</v>
      </c>
      <c r="K96" s="207" t="s">
        <v>138</v>
      </c>
      <c r="L96" s="45"/>
      <c r="M96" s="211" t="s">
        <v>18</v>
      </c>
      <c r="N96" s="212" t="s">
        <v>42</v>
      </c>
      <c r="O96" s="85"/>
      <c r="P96" s="213">
        <f>O96*H96</f>
        <v>0</v>
      </c>
      <c r="Q96" s="213">
        <v>0.04</v>
      </c>
      <c r="R96" s="213">
        <f>Q96*H96</f>
        <v>0.08</v>
      </c>
      <c r="S96" s="213">
        <v>0</v>
      </c>
      <c r="T96" s="21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5" t="s">
        <v>139</v>
      </c>
      <c r="AT96" s="215" t="s">
        <v>134</v>
      </c>
      <c r="AU96" s="215" t="s">
        <v>81</v>
      </c>
      <c r="AY96" s="18" t="s">
        <v>131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8" t="s">
        <v>79</v>
      </c>
      <c r="BK96" s="216">
        <f>ROUND(I96*H96,2)</f>
        <v>0</v>
      </c>
      <c r="BL96" s="18" t="s">
        <v>139</v>
      </c>
      <c r="BM96" s="215" t="s">
        <v>672</v>
      </c>
    </row>
    <row r="97" spans="1:47" s="2" customFormat="1" ht="12">
      <c r="A97" s="39"/>
      <c r="B97" s="40"/>
      <c r="C97" s="41"/>
      <c r="D97" s="217" t="s">
        <v>141</v>
      </c>
      <c r="E97" s="41"/>
      <c r="F97" s="218" t="s">
        <v>673</v>
      </c>
      <c r="G97" s="41"/>
      <c r="H97" s="41"/>
      <c r="I97" s="219"/>
      <c r="J97" s="41"/>
      <c r="K97" s="41"/>
      <c r="L97" s="45"/>
      <c r="M97" s="220"/>
      <c r="N97" s="22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141</v>
      </c>
      <c r="AU97" s="18" t="s">
        <v>81</v>
      </c>
    </row>
    <row r="98" spans="1:47" s="2" customFormat="1" ht="12">
      <c r="A98" s="39"/>
      <c r="B98" s="40"/>
      <c r="C98" s="41"/>
      <c r="D98" s="222" t="s">
        <v>143</v>
      </c>
      <c r="E98" s="41"/>
      <c r="F98" s="223" t="s">
        <v>674</v>
      </c>
      <c r="G98" s="41"/>
      <c r="H98" s="41"/>
      <c r="I98" s="219"/>
      <c r="J98" s="41"/>
      <c r="K98" s="41"/>
      <c r="L98" s="45"/>
      <c r="M98" s="220"/>
      <c r="N98" s="22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51" s="14" customFormat="1" ht="12">
      <c r="A99" s="14"/>
      <c r="B99" s="234"/>
      <c r="C99" s="235"/>
      <c r="D99" s="217" t="s">
        <v>145</v>
      </c>
      <c r="E99" s="236" t="s">
        <v>18</v>
      </c>
      <c r="F99" s="237" t="s">
        <v>675</v>
      </c>
      <c r="G99" s="235"/>
      <c r="H99" s="238">
        <v>2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145</v>
      </c>
      <c r="AU99" s="244" t="s">
        <v>81</v>
      </c>
      <c r="AV99" s="14" t="s">
        <v>81</v>
      </c>
      <c r="AW99" s="14" t="s">
        <v>32</v>
      </c>
      <c r="AX99" s="14" t="s">
        <v>71</v>
      </c>
      <c r="AY99" s="244" t="s">
        <v>131</v>
      </c>
    </row>
    <row r="100" spans="1:51" s="15" customFormat="1" ht="12">
      <c r="A100" s="15"/>
      <c r="B100" s="245"/>
      <c r="C100" s="246"/>
      <c r="D100" s="217" t="s">
        <v>145</v>
      </c>
      <c r="E100" s="247" t="s">
        <v>18</v>
      </c>
      <c r="F100" s="248" t="s">
        <v>148</v>
      </c>
      <c r="G100" s="246"/>
      <c r="H100" s="249">
        <v>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145</v>
      </c>
      <c r="AU100" s="255" t="s">
        <v>81</v>
      </c>
      <c r="AV100" s="15" t="s">
        <v>139</v>
      </c>
      <c r="AW100" s="15" t="s">
        <v>32</v>
      </c>
      <c r="AX100" s="15" t="s">
        <v>79</v>
      </c>
      <c r="AY100" s="255" t="s">
        <v>131</v>
      </c>
    </row>
    <row r="101" spans="1:65" s="2" customFormat="1" ht="24.15" customHeight="1">
      <c r="A101" s="39"/>
      <c r="B101" s="40"/>
      <c r="C101" s="205" t="s">
        <v>132</v>
      </c>
      <c r="D101" s="205" t="s">
        <v>134</v>
      </c>
      <c r="E101" s="206" t="s">
        <v>676</v>
      </c>
      <c r="F101" s="207" t="s">
        <v>677</v>
      </c>
      <c r="G101" s="208" t="s">
        <v>440</v>
      </c>
      <c r="H101" s="209">
        <v>2</v>
      </c>
      <c r="I101" s="210"/>
      <c r="J101" s="209">
        <f>ROUND(I101*H101,2)</f>
        <v>0</v>
      </c>
      <c r="K101" s="207" t="s">
        <v>138</v>
      </c>
      <c r="L101" s="45"/>
      <c r="M101" s="211" t="s">
        <v>18</v>
      </c>
      <c r="N101" s="212" t="s">
        <v>42</v>
      </c>
      <c r="O101" s="85"/>
      <c r="P101" s="213">
        <f>O101*H101</f>
        <v>0</v>
      </c>
      <c r="Q101" s="213">
        <v>0.147</v>
      </c>
      <c r="R101" s="213">
        <f>Q101*H101</f>
        <v>0.294</v>
      </c>
      <c r="S101" s="213">
        <v>0</v>
      </c>
      <c r="T101" s="21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5" t="s">
        <v>139</v>
      </c>
      <c r="AT101" s="215" t="s">
        <v>134</v>
      </c>
      <c r="AU101" s="215" t="s">
        <v>81</v>
      </c>
      <c r="AY101" s="18" t="s">
        <v>131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8" t="s">
        <v>79</v>
      </c>
      <c r="BK101" s="216">
        <f>ROUND(I101*H101,2)</f>
        <v>0</v>
      </c>
      <c r="BL101" s="18" t="s">
        <v>139</v>
      </c>
      <c r="BM101" s="215" t="s">
        <v>678</v>
      </c>
    </row>
    <row r="102" spans="1:47" s="2" customFormat="1" ht="12">
      <c r="A102" s="39"/>
      <c r="B102" s="40"/>
      <c r="C102" s="41"/>
      <c r="D102" s="217" t="s">
        <v>141</v>
      </c>
      <c r="E102" s="41"/>
      <c r="F102" s="218" t="s">
        <v>679</v>
      </c>
      <c r="G102" s="41"/>
      <c r="H102" s="41"/>
      <c r="I102" s="219"/>
      <c r="J102" s="41"/>
      <c r="K102" s="41"/>
      <c r="L102" s="45"/>
      <c r="M102" s="220"/>
      <c r="N102" s="22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141</v>
      </c>
      <c r="AU102" s="18" t="s">
        <v>81</v>
      </c>
    </row>
    <row r="103" spans="1:47" s="2" customFormat="1" ht="12">
      <c r="A103" s="39"/>
      <c r="B103" s="40"/>
      <c r="C103" s="41"/>
      <c r="D103" s="222" t="s">
        <v>143</v>
      </c>
      <c r="E103" s="41"/>
      <c r="F103" s="223" t="s">
        <v>680</v>
      </c>
      <c r="G103" s="41"/>
      <c r="H103" s="41"/>
      <c r="I103" s="219"/>
      <c r="J103" s="41"/>
      <c r="K103" s="41"/>
      <c r="L103" s="45"/>
      <c r="M103" s="220"/>
      <c r="N103" s="22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63" s="12" customFormat="1" ht="22.8" customHeight="1">
      <c r="A104" s="12"/>
      <c r="B104" s="189"/>
      <c r="C104" s="190"/>
      <c r="D104" s="191" t="s">
        <v>70</v>
      </c>
      <c r="E104" s="203" t="s">
        <v>203</v>
      </c>
      <c r="F104" s="203" t="s">
        <v>241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SUM(P105:P109)</f>
        <v>0</v>
      </c>
      <c r="Q104" s="197"/>
      <c r="R104" s="198">
        <f>SUM(R105:R109)</f>
        <v>0</v>
      </c>
      <c r="S104" s="197"/>
      <c r="T104" s="199">
        <f>SUM(T105:T109)</f>
        <v>0.5399999999999999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79</v>
      </c>
      <c r="AT104" s="201" t="s">
        <v>70</v>
      </c>
      <c r="AU104" s="201" t="s">
        <v>79</v>
      </c>
      <c r="AY104" s="200" t="s">
        <v>131</v>
      </c>
      <c r="BK104" s="202">
        <f>SUM(BK105:BK109)</f>
        <v>0</v>
      </c>
    </row>
    <row r="105" spans="1:65" s="2" customFormat="1" ht="33" customHeight="1">
      <c r="A105" s="39"/>
      <c r="B105" s="40"/>
      <c r="C105" s="205" t="s">
        <v>139</v>
      </c>
      <c r="D105" s="205" t="s">
        <v>134</v>
      </c>
      <c r="E105" s="206" t="s">
        <v>681</v>
      </c>
      <c r="F105" s="207" t="s">
        <v>682</v>
      </c>
      <c r="G105" s="208" t="s">
        <v>164</v>
      </c>
      <c r="H105" s="209">
        <v>10</v>
      </c>
      <c r="I105" s="210"/>
      <c r="J105" s="209">
        <f>ROUND(I105*H105,2)</f>
        <v>0</v>
      </c>
      <c r="K105" s="207" t="s">
        <v>138</v>
      </c>
      <c r="L105" s="45"/>
      <c r="M105" s="211" t="s">
        <v>18</v>
      </c>
      <c r="N105" s="212" t="s">
        <v>42</v>
      </c>
      <c r="O105" s="85"/>
      <c r="P105" s="213">
        <f>O105*H105</f>
        <v>0</v>
      </c>
      <c r="Q105" s="213">
        <v>0</v>
      </c>
      <c r="R105" s="213">
        <f>Q105*H105</f>
        <v>0</v>
      </c>
      <c r="S105" s="213">
        <v>0.045</v>
      </c>
      <c r="T105" s="214">
        <f>S105*H105</f>
        <v>0.44999999999999996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5" t="s">
        <v>139</v>
      </c>
      <c r="AT105" s="215" t="s">
        <v>134</v>
      </c>
      <c r="AU105" s="215" t="s">
        <v>81</v>
      </c>
      <c r="AY105" s="18" t="s">
        <v>131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8" t="s">
        <v>79</v>
      </c>
      <c r="BK105" s="216">
        <f>ROUND(I105*H105,2)</f>
        <v>0</v>
      </c>
      <c r="BL105" s="18" t="s">
        <v>139</v>
      </c>
      <c r="BM105" s="215" t="s">
        <v>683</v>
      </c>
    </row>
    <row r="106" spans="1:47" s="2" customFormat="1" ht="12">
      <c r="A106" s="39"/>
      <c r="B106" s="40"/>
      <c r="C106" s="41"/>
      <c r="D106" s="217" t="s">
        <v>141</v>
      </c>
      <c r="E106" s="41"/>
      <c r="F106" s="218" t="s">
        <v>684</v>
      </c>
      <c r="G106" s="41"/>
      <c r="H106" s="41"/>
      <c r="I106" s="219"/>
      <c r="J106" s="41"/>
      <c r="K106" s="41"/>
      <c r="L106" s="45"/>
      <c r="M106" s="220"/>
      <c r="N106" s="22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141</v>
      </c>
      <c r="AU106" s="18" t="s">
        <v>81</v>
      </c>
    </row>
    <row r="107" spans="1:47" s="2" customFormat="1" ht="12">
      <c r="A107" s="39"/>
      <c r="B107" s="40"/>
      <c r="C107" s="41"/>
      <c r="D107" s="222" t="s">
        <v>143</v>
      </c>
      <c r="E107" s="41"/>
      <c r="F107" s="223" t="s">
        <v>685</v>
      </c>
      <c r="G107" s="41"/>
      <c r="H107" s="41"/>
      <c r="I107" s="219"/>
      <c r="J107" s="41"/>
      <c r="K107" s="41"/>
      <c r="L107" s="45"/>
      <c r="M107" s="220"/>
      <c r="N107" s="22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81</v>
      </c>
    </row>
    <row r="108" spans="1:65" s="2" customFormat="1" ht="16.5" customHeight="1">
      <c r="A108" s="39"/>
      <c r="B108" s="40"/>
      <c r="C108" s="205" t="s">
        <v>173</v>
      </c>
      <c r="D108" s="205" t="s">
        <v>134</v>
      </c>
      <c r="E108" s="206" t="s">
        <v>686</v>
      </c>
      <c r="F108" s="207" t="s">
        <v>687</v>
      </c>
      <c r="G108" s="208" t="s">
        <v>440</v>
      </c>
      <c r="H108" s="209">
        <v>2</v>
      </c>
      <c r="I108" s="210"/>
      <c r="J108" s="209">
        <f>ROUND(I108*H108,2)</f>
        <v>0</v>
      </c>
      <c r="K108" s="207" t="s">
        <v>193</v>
      </c>
      <c r="L108" s="45"/>
      <c r="M108" s="211" t="s">
        <v>18</v>
      </c>
      <c r="N108" s="212" t="s">
        <v>42</v>
      </c>
      <c r="O108" s="85"/>
      <c r="P108" s="213">
        <f>O108*H108</f>
        <v>0</v>
      </c>
      <c r="Q108" s="213">
        <v>0</v>
      </c>
      <c r="R108" s="213">
        <f>Q108*H108</f>
        <v>0</v>
      </c>
      <c r="S108" s="213">
        <v>0.045</v>
      </c>
      <c r="T108" s="214">
        <f>S108*H108</f>
        <v>0.09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5" t="s">
        <v>139</v>
      </c>
      <c r="AT108" s="215" t="s">
        <v>134</v>
      </c>
      <c r="AU108" s="215" t="s">
        <v>81</v>
      </c>
      <c r="AY108" s="18" t="s">
        <v>131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8" t="s">
        <v>79</v>
      </c>
      <c r="BK108" s="216">
        <f>ROUND(I108*H108,2)</f>
        <v>0</v>
      </c>
      <c r="BL108" s="18" t="s">
        <v>139</v>
      </c>
      <c r="BM108" s="215" t="s">
        <v>688</v>
      </c>
    </row>
    <row r="109" spans="1:47" s="2" customFormat="1" ht="12">
      <c r="A109" s="39"/>
      <c r="B109" s="40"/>
      <c r="C109" s="41"/>
      <c r="D109" s="217" t="s">
        <v>141</v>
      </c>
      <c r="E109" s="41"/>
      <c r="F109" s="218" t="s">
        <v>689</v>
      </c>
      <c r="G109" s="41"/>
      <c r="H109" s="41"/>
      <c r="I109" s="219"/>
      <c r="J109" s="41"/>
      <c r="K109" s="41"/>
      <c r="L109" s="45"/>
      <c r="M109" s="220"/>
      <c r="N109" s="22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141</v>
      </c>
      <c r="AU109" s="18" t="s">
        <v>81</v>
      </c>
    </row>
    <row r="110" spans="1:63" s="12" customFormat="1" ht="22.8" customHeight="1">
      <c r="A110" s="12"/>
      <c r="B110" s="189"/>
      <c r="C110" s="190"/>
      <c r="D110" s="191" t="s">
        <v>70</v>
      </c>
      <c r="E110" s="203" t="s">
        <v>264</v>
      </c>
      <c r="F110" s="203" t="s">
        <v>265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SUM(P111:P121)</f>
        <v>0</v>
      </c>
      <c r="Q110" s="197"/>
      <c r="R110" s="198">
        <f>SUM(R111:R121)</f>
        <v>0</v>
      </c>
      <c r="S110" s="197"/>
      <c r="T110" s="199">
        <f>SUM(T111:T121)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79</v>
      </c>
      <c r="AT110" s="201" t="s">
        <v>70</v>
      </c>
      <c r="AU110" s="201" t="s">
        <v>79</v>
      </c>
      <c r="AY110" s="200" t="s">
        <v>131</v>
      </c>
      <c r="BK110" s="202">
        <f>SUM(BK111:BK121)</f>
        <v>0</v>
      </c>
    </row>
    <row r="111" spans="1:65" s="2" customFormat="1" ht="24.15" customHeight="1">
      <c r="A111" s="39"/>
      <c r="B111" s="40"/>
      <c r="C111" s="205" t="s">
        <v>171</v>
      </c>
      <c r="D111" s="205" t="s">
        <v>134</v>
      </c>
      <c r="E111" s="206" t="s">
        <v>267</v>
      </c>
      <c r="F111" s="207" t="s">
        <v>268</v>
      </c>
      <c r="G111" s="208" t="s">
        <v>269</v>
      </c>
      <c r="H111" s="209">
        <v>0.54</v>
      </c>
      <c r="I111" s="210"/>
      <c r="J111" s="209">
        <f>ROUND(I111*H111,2)</f>
        <v>0</v>
      </c>
      <c r="K111" s="207" t="s">
        <v>138</v>
      </c>
      <c r="L111" s="45"/>
      <c r="M111" s="211" t="s">
        <v>18</v>
      </c>
      <c r="N111" s="212" t="s">
        <v>42</v>
      </c>
      <c r="O111" s="85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5" t="s">
        <v>139</v>
      </c>
      <c r="AT111" s="215" t="s">
        <v>134</v>
      </c>
      <c r="AU111" s="215" t="s">
        <v>81</v>
      </c>
      <c r="AY111" s="18" t="s">
        <v>131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8" t="s">
        <v>79</v>
      </c>
      <c r="BK111" s="216">
        <f>ROUND(I111*H111,2)</f>
        <v>0</v>
      </c>
      <c r="BL111" s="18" t="s">
        <v>139</v>
      </c>
      <c r="BM111" s="215" t="s">
        <v>690</v>
      </c>
    </row>
    <row r="112" spans="1:47" s="2" customFormat="1" ht="12">
      <c r="A112" s="39"/>
      <c r="B112" s="40"/>
      <c r="C112" s="41"/>
      <c r="D112" s="217" t="s">
        <v>141</v>
      </c>
      <c r="E112" s="41"/>
      <c r="F112" s="218" t="s">
        <v>271</v>
      </c>
      <c r="G112" s="41"/>
      <c r="H112" s="41"/>
      <c r="I112" s="219"/>
      <c r="J112" s="41"/>
      <c r="K112" s="41"/>
      <c r="L112" s="45"/>
      <c r="M112" s="220"/>
      <c r="N112" s="22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141</v>
      </c>
      <c r="AU112" s="18" t="s">
        <v>81</v>
      </c>
    </row>
    <row r="113" spans="1:47" s="2" customFormat="1" ht="12">
      <c r="A113" s="39"/>
      <c r="B113" s="40"/>
      <c r="C113" s="41"/>
      <c r="D113" s="222" t="s">
        <v>143</v>
      </c>
      <c r="E113" s="41"/>
      <c r="F113" s="223" t="s">
        <v>272</v>
      </c>
      <c r="G113" s="41"/>
      <c r="H113" s="41"/>
      <c r="I113" s="219"/>
      <c r="J113" s="41"/>
      <c r="K113" s="41"/>
      <c r="L113" s="45"/>
      <c r="M113" s="220"/>
      <c r="N113" s="22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81</v>
      </c>
    </row>
    <row r="114" spans="1:65" s="2" customFormat="1" ht="24.15" customHeight="1">
      <c r="A114" s="39"/>
      <c r="B114" s="40"/>
      <c r="C114" s="205" t="s">
        <v>189</v>
      </c>
      <c r="D114" s="205" t="s">
        <v>134</v>
      </c>
      <c r="E114" s="206" t="s">
        <v>274</v>
      </c>
      <c r="F114" s="207" t="s">
        <v>275</v>
      </c>
      <c r="G114" s="208" t="s">
        <v>269</v>
      </c>
      <c r="H114" s="209">
        <v>4.86</v>
      </c>
      <c r="I114" s="210"/>
      <c r="J114" s="209">
        <f>ROUND(I114*H114,2)</f>
        <v>0</v>
      </c>
      <c r="K114" s="207" t="s">
        <v>138</v>
      </c>
      <c r="L114" s="45"/>
      <c r="M114" s="211" t="s">
        <v>18</v>
      </c>
      <c r="N114" s="212" t="s">
        <v>42</v>
      </c>
      <c r="O114" s="85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5" t="s">
        <v>139</v>
      </c>
      <c r="AT114" s="215" t="s">
        <v>134</v>
      </c>
      <c r="AU114" s="215" t="s">
        <v>81</v>
      </c>
      <c r="AY114" s="18" t="s">
        <v>131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8" t="s">
        <v>79</v>
      </c>
      <c r="BK114" s="216">
        <f>ROUND(I114*H114,2)</f>
        <v>0</v>
      </c>
      <c r="BL114" s="18" t="s">
        <v>139</v>
      </c>
      <c r="BM114" s="215" t="s">
        <v>691</v>
      </c>
    </row>
    <row r="115" spans="1:47" s="2" customFormat="1" ht="12">
      <c r="A115" s="39"/>
      <c r="B115" s="40"/>
      <c r="C115" s="41"/>
      <c r="D115" s="217" t="s">
        <v>141</v>
      </c>
      <c r="E115" s="41"/>
      <c r="F115" s="218" t="s">
        <v>277</v>
      </c>
      <c r="G115" s="41"/>
      <c r="H115" s="41"/>
      <c r="I115" s="219"/>
      <c r="J115" s="41"/>
      <c r="K115" s="41"/>
      <c r="L115" s="45"/>
      <c r="M115" s="220"/>
      <c r="N115" s="22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141</v>
      </c>
      <c r="AU115" s="18" t="s">
        <v>81</v>
      </c>
    </row>
    <row r="116" spans="1:47" s="2" customFormat="1" ht="12">
      <c r="A116" s="39"/>
      <c r="B116" s="40"/>
      <c r="C116" s="41"/>
      <c r="D116" s="222" t="s">
        <v>143</v>
      </c>
      <c r="E116" s="41"/>
      <c r="F116" s="223" t="s">
        <v>278</v>
      </c>
      <c r="G116" s="41"/>
      <c r="H116" s="41"/>
      <c r="I116" s="219"/>
      <c r="J116" s="41"/>
      <c r="K116" s="41"/>
      <c r="L116" s="45"/>
      <c r="M116" s="220"/>
      <c r="N116" s="22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pans="1:51" s="14" customFormat="1" ht="12">
      <c r="A117" s="14"/>
      <c r="B117" s="234"/>
      <c r="C117" s="235"/>
      <c r="D117" s="217" t="s">
        <v>145</v>
      </c>
      <c r="E117" s="236" t="s">
        <v>18</v>
      </c>
      <c r="F117" s="237" t="s">
        <v>692</v>
      </c>
      <c r="G117" s="235"/>
      <c r="H117" s="238">
        <v>4.86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145</v>
      </c>
      <c r="AU117" s="244" t="s">
        <v>81</v>
      </c>
      <c r="AV117" s="14" t="s">
        <v>81</v>
      </c>
      <c r="AW117" s="14" t="s">
        <v>32</v>
      </c>
      <c r="AX117" s="14" t="s">
        <v>71</v>
      </c>
      <c r="AY117" s="244" t="s">
        <v>131</v>
      </c>
    </row>
    <row r="118" spans="1:51" s="15" customFormat="1" ht="12">
      <c r="A118" s="15"/>
      <c r="B118" s="245"/>
      <c r="C118" s="246"/>
      <c r="D118" s="217" t="s">
        <v>145</v>
      </c>
      <c r="E118" s="247" t="s">
        <v>18</v>
      </c>
      <c r="F118" s="248" t="s">
        <v>148</v>
      </c>
      <c r="G118" s="246"/>
      <c r="H118" s="249">
        <v>4.86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145</v>
      </c>
      <c r="AU118" s="255" t="s">
        <v>81</v>
      </c>
      <c r="AV118" s="15" t="s">
        <v>139</v>
      </c>
      <c r="AW118" s="15" t="s">
        <v>32</v>
      </c>
      <c r="AX118" s="15" t="s">
        <v>79</v>
      </c>
      <c r="AY118" s="255" t="s">
        <v>131</v>
      </c>
    </row>
    <row r="119" spans="1:65" s="2" customFormat="1" ht="49.05" customHeight="1">
      <c r="A119" s="39"/>
      <c r="B119" s="40"/>
      <c r="C119" s="205" t="s">
        <v>195</v>
      </c>
      <c r="D119" s="205" t="s">
        <v>134</v>
      </c>
      <c r="E119" s="206" t="s">
        <v>281</v>
      </c>
      <c r="F119" s="207" t="s">
        <v>282</v>
      </c>
      <c r="G119" s="208" t="s">
        <v>269</v>
      </c>
      <c r="H119" s="209">
        <v>0.54</v>
      </c>
      <c r="I119" s="210"/>
      <c r="J119" s="209">
        <f>ROUND(I119*H119,2)</f>
        <v>0</v>
      </c>
      <c r="K119" s="207" t="s">
        <v>138</v>
      </c>
      <c r="L119" s="45"/>
      <c r="M119" s="211" t="s">
        <v>18</v>
      </c>
      <c r="N119" s="212" t="s">
        <v>42</v>
      </c>
      <c r="O119" s="85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5" t="s">
        <v>139</v>
      </c>
      <c r="AT119" s="215" t="s">
        <v>134</v>
      </c>
      <c r="AU119" s="215" t="s">
        <v>81</v>
      </c>
      <c r="AY119" s="18" t="s">
        <v>131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79</v>
      </c>
      <c r="BK119" s="216">
        <f>ROUND(I119*H119,2)</f>
        <v>0</v>
      </c>
      <c r="BL119" s="18" t="s">
        <v>139</v>
      </c>
      <c r="BM119" s="215" t="s">
        <v>693</v>
      </c>
    </row>
    <row r="120" spans="1:47" s="2" customFormat="1" ht="12">
      <c r="A120" s="39"/>
      <c r="B120" s="40"/>
      <c r="C120" s="41"/>
      <c r="D120" s="217" t="s">
        <v>141</v>
      </c>
      <c r="E120" s="41"/>
      <c r="F120" s="218" t="s">
        <v>284</v>
      </c>
      <c r="G120" s="41"/>
      <c r="H120" s="41"/>
      <c r="I120" s="219"/>
      <c r="J120" s="41"/>
      <c r="K120" s="41"/>
      <c r="L120" s="45"/>
      <c r="M120" s="220"/>
      <c r="N120" s="22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141</v>
      </c>
      <c r="AU120" s="18" t="s">
        <v>81</v>
      </c>
    </row>
    <row r="121" spans="1:47" s="2" customFormat="1" ht="12">
      <c r="A121" s="39"/>
      <c r="B121" s="40"/>
      <c r="C121" s="41"/>
      <c r="D121" s="222" t="s">
        <v>143</v>
      </c>
      <c r="E121" s="41"/>
      <c r="F121" s="223" t="s">
        <v>285</v>
      </c>
      <c r="G121" s="41"/>
      <c r="H121" s="41"/>
      <c r="I121" s="219"/>
      <c r="J121" s="41"/>
      <c r="K121" s="41"/>
      <c r="L121" s="45"/>
      <c r="M121" s="220"/>
      <c r="N121" s="22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81</v>
      </c>
    </row>
    <row r="122" spans="1:63" s="12" customFormat="1" ht="22.8" customHeight="1">
      <c r="A122" s="12"/>
      <c r="B122" s="189"/>
      <c r="C122" s="190"/>
      <c r="D122" s="191" t="s">
        <v>70</v>
      </c>
      <c r="E122" s="203" t="s">
        <v>286</v>
      </c>
      <c r="F122" s="203" t="s">
        <v>287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SUM(P123:P125)</f>
        <v>0</v>
      </c>
      <c r="Q122" s="197"/>
      <c r="R122" s="198">
        <f>SUM(R123:R125)</f>
        <v>0</v>
      </c>
      <c r="S122" s="197"/>
      <c r="T122" s="199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0" t="s">
        <v>79</v>
      </c>
      <c r="AT122" s="201" t="s">
        <v>70</v>
      </c>
      <c r="AU122" s="201" t="s">
        <v>79</v>
      </c>
      <c r="AY122" s="200" t="s">
        <v>131</v>
      </c>
      <c r="BK122" s="202">
        <f>SUM(BK123:BK125)</f>
        <v>0</v>
      </c>
    </row>
    <row r="123" spans="1:65" s="2" customFormat="1" ht="16.5" customHeight="1">
      <c r="A123" s="39"/>
      <c r="B123" s="40"/>
      <c r="C123" s="205" t="s">
        <v>203</v>
      </c>
      <c r="D123" s="205" t="s">
        <v>134</v>
      </c>
      <c r="E123" s="206" t="s">
        <v>289</v>
      </c>
      <c r="F123" s="207" t="s">
        <v>290</v>
      </c>
      <c r="G123" s="208" t="s">
        <v>269</v>
      </c>
      <c r="H123" s="209">
        <v>0.39</v>
      </c>
      <c r="I123" s="210"/>
      <c r="J123" s="209">
        <f>ROUND(I123*H123,2)</f>
        <v>0</v>
      </c>
      <c r="K123" s="207" t="s">
        <v>138</v>
      </c>
      <c r="L123" s="45"/>
      <c r="M123" s="211" t="s">
        <v>18</v>
      </c>
      <c r="N123" s="212" t="s">
        <v>42</v>
      </c>
      <c r="O123" s="85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5" t="s">
        <v>139</v>
      </c>
      <c r="AT123" s="215" t="s">
        <v>134</v>
      </c>
      <c r="AU123" s="215" t="s">
        <v>81</v>
      </c>
      <c r="AY123" s="18" t="s">
        <v>131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8" t="s">
        <v>79</v>
      </c>
      <c r="BK123" s="216">
        <f>ROUND(I123*H123,2)</f>
        <v>0</v>
      </c>
      <c r="BL123" s="18" t="s">
        <v>139</v>
      </c>
      <c r="BM123" s="215" t="s">
        <v>694</v>
      </c>
    </row>
    <row r="124" spans="1:47" s="2" customFormat="1" ht="12">
      <c r="A124" s="39"/>
      <c r="B124" s="40"/>
      <c r="C124" s="41"/>
      <c r="D124" s="217" t="s">
        <v>141</v>
      </c>
      <c r="E124" s="41"/>
      <c r="F124" s="218" t="s">
        <v>292</v>
      </c>
      <c r="G124" s="41"/>
      <c r="H124" s="41"/>
      <c r="I124" s="219"/>
      <c r="J124" s="41"/>
      <c r="K124" s="41"/>
      <c r="L124" s="45"/>
      <c r="M124" s="220"/>
      <c r="N124" s="22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141</v>
      </c>
      <c r="AU124" s="18" t="s">
        <v>81</v>
      </c>
    </row>
    <row r="125" spans="1:47" s="2" customFormat="1" ht="12">
      <c r="A125" s="39"/>
      <c r="B125" s="40"/>
      <c r="C125" s="41"/>
      <c r="D125" s="222" t="s">
        <v>143</v>
      </c>
      <c r="E125" s="41"/>
      <c r="F125" s="223" t="s">
        <v>293</v>
      </c>
      <c r="G125" s="41"/>
      <c r="H125" s="41"/>
      <c r="I125" s="219"/>
      <c r="J125" s="41"/>
      <c r="K125" s="41"/>
      <c r="L125" s="45"/>
      <c r="M125" s="220"/>
      <c r="N125" s="22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81</v>
      </c>
    </row>
    <row r="126" spans="1:63" s="12" customFormat="1" ht="25.9" customHeight="1">
      <c r="A126" s="12"/>
      <c r="B126" s="189"/>
      <c r="C126" s="190"/>
      <c r="D126" s="191" t="s">
        <v>70</v>
      </c>
      <c r="E126" s="192" t="s">
        <v>294</v>
      </c>
      <c r="F126" s="192" t="s">
        <v>295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P127+P161+P205+P248+P255</f>
        <v>0</v>
      </c>
      <c r="Q126" s="197"/>
      <c r="R126" s="198">
        <f>R127+R161+R205+R248+R255</f>
        <v>0.38297</v>
      </c>
      <c r="S126" s="197"/>
      <c r="T126" s="199">
        <f>T127+T161+T205+T248+T255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81</v>
      </c>
      <c r="AT126" s="201" t="s">
        <v>70</v>
      </c>
      <c r="AU126" s="201" t="s">
        <v>71</v>
      </c>
      <c r="AY126" s="200" t="s">
        <v>131</v>
      </c>
      <c r="BK126" s="202">
        <f>BK127+BK161+BK205+BK248+BK255</f>
        <v>0</v>
      </c>
    </row>
    <row r="127" spans="1:63" s="12" customFormat="1" ht="22.8" customHeight="1">
      <c r="A127" s="12"/>
      <c r="B127" s="189"/>
      <c r="C127" s="190"/>
      <c r="D127" s="191" t="s">
        <v>70</v>
      </c>
      <c r="E127" s="203" t="s">
        <v>695</v>
      </c>
      <c r="F127" s="203" t="s">
        <v>696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SUM(P128:P160)</f>
        <v>0</v>
      </c>
      <c r="Q127" s="197"/>
      <c r="R127" s="198">
        <f>SUM(R128:R160)</f>
        <v>0.06791</v>
      </c>
      <c r="S127" s="197"/>
      <c r="T127" s="199">
        <f>SUM(T128:T160)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81</v>
      </c>
      <c r="AT127" s="201" t="s">
        <v>70</v>
      </c>
      <c r="AU127" s="201" t="s">
        <v>79</v>
      </c>
      <c r="AY127" s="200" t="s">
        <v>131</v>
      </c>
      <c r="BK127" s="202">
        <f>SUM(BK128:BK160)</f>
        <v>0</v>
      </c>
    </row>
    <row r="128" spans="1:65" s="2" customFormat="1" ht="16.5" customHeight="1">
      <c r="A128" s="39"/>
      <c r="B128" s="40"/>
      <c r="C128" s="205" t="s">
        <v>211</v>
      </c>
      <c r="D128" s="205" t="s">
        <v>134</v>
      </c>
      <c r="E128" s="206" t="s">
        <v>697</v>
      </c>
      <c r="F128" s="207" t="s">
        <v>698</v>
      </c>
      <c r="G128" s="208" t="s">
        <v>440</v>
      </c>
      <c r="H128" s="209">
        <v>1</v>
      </c>
      <c r="I128" s="210"/>
      <c r="J128" s="209">
        <f>ROUND(I128*H128,2)</f>
        <v>0</v>
      </c>
      <c r="K128" s="207" t="s">
        <v>138</v>
      </c>
      <c r="L128" s="45"/>
      <c r="M128" s="211" t="s">
        <v>18</v>
      </c>
      <c r="N128" s="212" t="s">
        <v>42</v>
      </c>
      <c r="O128" s="85"/>
      <c r="P128" s="213">
        <f>O128*H128</f>
        <v>0</v>
      </c>
      <c r="Q128" s="213">
        <v>0.001</v>
      </c>
      <c r="R128" s="213">
        <f>Q128*H128</f>
        <v>0.001</v>
      </c>
      <c r="S128" s="213">
        <v>0</v>
      </c>
      <c r="T128" s="21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5" t="s">
        <v>255</v>
      </c>
      <c r="AT128" s="215" t="s">
        <v>134</v>
      </c>
      <c r="AU128" s="215" t="s">
        <v>81</v>
      </c>
      <c r="AY128" s="18" t="s">
        <v>131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79</v>
      </c>
      <c r="BK128" s="216">
        <f>ROUND(I128*H128,2)</f>
        <v>0</v>
      </c>
      <c r="BL128" s="18" t="s">
        <v>255</v>
      </c>
      <c r="BM128" s="215" t="s">
        <v>699</v>
      </c>
    </row>
    <row r="129" spans="1:47" s="2" customFormat="1" ht="12">
      <c r="A129" s="39"/>
      <c r="B129" s="40"/>
      <c r="C129" s="41"/>
      <c r="D129" s="217" t="s">
        <v>141</v>
      </c>
      <c r="E129" s="41"/>
      <c r="F129" s="218" t="s">
        <v>700</v>
      </c>
      <c r="G129" s="41"/>
      <c r="H129" s="41"/>
      <c r="I129" s="219"/>
      <c r="J129" s="41"/>
      <c r="K129" s="41"/>
      <c r="L129" s="45"/>
      <c r="M129" s="220"/>
      <c r="N129" s="22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141</v>
      </c>
      <c r="AU129" s="18" t="s">
        <v>81</v>
      </c>
    </row>
    <row r="130" spans="1:47" s="2" customFormat="1" ht="12">
      <c r="A130" s="39"/>
      <c r="B130" s="40"/>
      <c r="C130" s="41"/>
      <c r="D130" s="222" t="s">
        <v>143</v>
      </c>
      <c r="E130" s="41"/>
      <c r="F130" s="223" t="s">
        <v>701</v>
      </c>
      <c r="G130" s="41"/>
      <c r="H130" s="41"/>
      <c r="I130" s="219"/>
      <c r="J130" s="41"/>
      <c r="K130" s="41"/>
      <c r="L130" s="45"/>
      <c r="M130" s="220"/>
      <c r="N130" s="22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pans="1:65" s="2" customFormat="1" ht="16.5" customHeight="1">
      <c r="A131" s="39"/>
      <c r="B131" s="40"/>
      <c r="C131" s="205" t="s">
        <v>219</v>
      </c>
      <c r="D131" s="205" t="s">
        <v>134</v>
      </c>
      <c r="E131" s="206" t="s">
        <v>702</v>
      </c>
      <c r="F131" s="207" t="s">
        <v>703</v>
      </c>
      <c r="G131" s="208" t="s">
        <v>164</v>
      </c>
      <c r="H131" s="209">
        <v>1</v>
      </c>
      <c r="I131" s="210"/>
      <c r="J131" s="209">
        <f>ROUND(I131*H131,2)</f>
        <v>0</v>
      </c>
      <c r="K131" s="207" t="s">
        <v>138</v>
      </c>
      <c r="L131" s="45"/>
      <c r="M131" s="211" t="s">
        <v>18</v>
      </c>
      <c r="N131" s="212" t="s">
        <v>42</v>
      </c>
      <c r="O131" s="85"/>
      <c r="P131" s="213">
        <f>O131*H131</f>
        <v>0</v>
      </c>
      <c r="Q131" s="213">
        <v>0.0004</v>
      </c>
      <c r="R131" s="213">
        <f>Q131*H131</f>
        <v>0.0004</v>
      </c>
      <c r="S131" s="213">
        <v>0</v>
      </c>
      <c r="T131" s="21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5" t="s">
        <v>255</v>
      </c>
      <c r="AT131" s="215" t="s">
        <v>134</v>
      </c>
      <c r="AU131" s="215" t="s">
        <v>81</v>
      </c>
      <c r="AY131" s="18" t="s">
        <v>131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79</v>
      </c>
      <c r="BK131" s="216">
        <f>ROUND(I131*H131,2)</f>
        <v>0</v>
      </c>
      <c r="BL131" s="18" t="s">
        <v>255</v>
      </c>
      <c r="BM131" s="215" t="s">
        <v>704</v>
      </c>
    </row>
    <row r="132" spans="1:47" s="2" customFormat="1" ht="12">
      <c r="A132" s="39"/>
      <c r="B132" s="40"/>
      <c r="C132" s="41"/>
      <c r="D132" s="217" t="s">
        <v>141</v>
      </c>
      <c r="E132" s="41"/>
      <c r="F132" s="218" t="s">
        <v>705</v>
      </c>
      <c r="G132" s="41"/>
      <c r="H132" s="41"/>
      <c r="I132" s="219"/>
      <c r="J132" s="41"/>
      <c r="K132" s="41"/>
      <c r="L132" s="45"/>
      <c r="M132" s="220"/>
      <c r="N132" s="22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141</v>
      </c>
      <c r="AU132" s="18" t="s">
        <v>81</v>
      </c>
    </row>
    <row r="133" spans="1:47" s="2" customFormat="1" ht="12">
      <c r="A133" s="39"/>
      <c r="B133" s="40"/>
      <c r="C133" s="41"/>
      <c r="D133" s="222" t="s">
        <v>143</v>
      </c>
      <c r="E133" s="41"/>
      <c r="F133" s="223" t="s">
        <v>706</v>
      </c>
      <c r="G133" s="41"/>
      <c r="H133" s="41"/>
      <c r="I133" s="219"/>
      <c r="J133" s="41"/>
      <c r="K133" s="41"/>
      <c r="L133" s="45"/>
      <c r="M133" s="220"/>
      <c r="N133" s="22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81</v>
      </c>
    </row>
    <row r="134" spans="1:65" s="2" customFormat="1" ht="16.5" customHeight="1">
      <c r="A134" s="39"/>
      <c r="B134" s="40"/>
      <c r="C134" s="205" t="s">
        <v>229</v>
      </c>
      <c r="D134" s="205" t="s">
        <v>134</v>
      </c>
      <c r="E134" s="206" t="s">
        <v>707</v>
      </c>
      <c r="F134" s="207" t="s">
        <v>708</v>
      </c>
      <c r="G134" s="208" t="s">
        <v>164</v>
      </c>
      <c r="H134" s="209">
        <v>6</v>
      </c>
      <c r="I134" s="210"/>
      <c r="J134" s="209">
        <f>ROUND(I134*H134,2)</f>
        <v>0</v>
      </c>
      <c r="K134" s="207" t="s">
        <v>138</v>
      </c>
      <c r="L134" s="45"/>
      <c r="M134" s="211" t="s">
        <v>18</v>
      </c>
      <c r="N134" s="212" t="s">
        <v>42</v>
      </c>
      <c r="O134" s="85"/>
      <c r="P134" s="213">
        <f>O134*H134</f>
        <v>0</v>
      </c>
      <c r="Q134" s="213">
        <v>0.00041</v>
      </c>
      <c r="R134" s="213">
        <f>Q134*H134</f>
        <v>0.00246</v>
      </c>
      <c r="S134" s="213">
        <v>0</v>
      </c>
      <c r="T134" s="21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5" t="s">
        <v>255</v>
      </c>
      <c r="AT134" s="215" t="s">
        <v>134</v>
      </c>
      <c r="AU134" s="215" t="s">
        <v>81</v>
      </c>
      <c r="AY134" s="18" t="s">
        <v>131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79</v>
      </c>
      <c r="BK134" s="216">
        <f>ROUND(I134*H134,2)</f>
        <v>0</v>
      </c>
      <c r="BL134" s="18" t="s">
        <v>255</v>
      </c>
      <c r="BM134" s="215" t="s">
        <v>709</v>
      </c>
    </row>
    <row r="135" spans="1:47" s="2" customFormat="1" ht="12">
      <c r="A135" s="39"/>
      <c r="B135" s="40"/>
      <c r="C135" s="41"/>
      <c r="D135" s="217" t="s">
        <v>141</v>
      </c>
      <c r="E135" s="41"/>
      <c r="F135" s="218" t="s">
        <v>710</v>
      </c>
      <c r="G135" s="41"/>
      <c r="H135" s="41"/>
      <c r="I135" s="219"/>
      <c r="J135" s="41"/>
      <c r="K135" s="41"/>
      <c r="L135" s="45"/>
      <c r="M135" s="220"/>
      <c r="N135" s="22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141</v>
      </c>
      <c r="AU135" s="18" t="s">
        <v>81</v>
      </c>
    </row>
    <row r="136" spans="1:47" s="2" customFormat="1" ht="12">
      <c r="A136" s="39"/>
      <c r="B136" s="40"/>
      <c r="C136" s="41"/>
      <c r="D136" s="222" t="s">
        <v>143</v>
      </c>
      <c r="E136" s="41"/>
      <c r="F136" s="223" t="s">
        <v>711</v>
      </c>
      <c r="G136" s="41"/>
      <c r="H136" s="41"/>
      <c r="I136" s="219"/>
      <c r="J136" s="41"/>
      <c r="K136" s="41"/>
      <c r="L136" s="45"/>
      <c r="M136" s="220"/>
      <c r="N136" s="22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pans="1:65" s="2" customFormat="1" ht="16.5" customHeight="1">
      <c r="A137" s="39"/>
      <c r="B137" s="40"/>
      <c r="C137" s="205" t="s">
        <v>235</v>
      </c>
      <c r="D137" s="205" t="s">
        <v>134</v>
      </c>
      <c r="E137" s="206" t="s">
        <v>712</v>
      </c>
      <c r="F137" s="207" t="s">
        <v>713</v>
      </c>
      <c r="G137" s="208" t="s">
        <v>164</v>
      </c>
      <c r="H137" s="209">
        <v>8</v>
      </c>
      <c r="I137" s="210"/>
      <c r="J137" s="209">
        <f>ROUND(I137*H137,2)</f>
        <v>0</v>
      </c>
      <c r="K137" s="207" t="s">
        <v>138</v>
      </c>
      <c r="L137" s="45"/>
      <c r="M137" s="211" t="s">
        <v>18</v>
      </c>
      <c r="N137" s="212" t="s">
        <v>42</v>
      </c>
      <c r="O137" s="85"/>
      <c r="P137" s="213">
        <f>O137*H137</f>
        <v>0</v>
      </c>
      <c r="Q137" s="213">
        <v>0.00048</v>
      </c>
      <c r="R137" s="213">
        <f>Q137*H137</f>
        <v>0.00384</v>
      </c>
      <c r="S137" s="213">
        <v>0</v>
      </c>
      <c r="T137" s="21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5" t="s">
        <v>255</v>
      </c>
      <c r="AT137" s="215" t="s">
        <v>134</v>
      </c>
      <c r="AU137" s="215" t="s">
        <v>81</v>
      </c>
      <c r="AY137" s="18" t="s">
        <v>131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79</v>
      </c>
      <c r="BK137" s="216">
        <f>ROUND(I137*H137,2)</f>
        <v>0</v>
      </c>
      <c r="BL137" s="18" t="s">
        <v>255</v>
      </c>
      <c r="BM137" s="215" t="s">
        <v>714</v>
      </c>
    </row>
    <row r="138" spans="1:47" s="2" customFormat="1" ht="12">
      <c r="A138" s="39"/>
      <c r="B138" s="40"/>
      <c r="C138" s="41"/>
      <c r="D138" s="217" t="s">
        <v>141</v>
      </c>
      <c r="E138" s="41"/>
      <c r="F138" s="218" t="s">
        <v>715</v>
      </c>
      <c r="G138" s="41"/>
      <c r="H138" s="41"/>
      <c r="I138" s="219"/>
      <c r="J138" s="41"/>
      <c r="K138" s="41"/>
      <c r="L138" s="45"/>
      <c r="M138" s="220"/>
      <c r="N138" s="22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141</v>
      </c>
      <c r="AU138" s="18" t="s">
        <v>81</v>
      </c>
    </row>
    <row r="139" spans="1:47" s="2" customFormat="1" ht="12">
      <c r="A139" s="39"/>
      <c r="B139" s="40"/>
      <c r="C139" s="41"/>
      <c r="D139" s="222" t="s">
        <v>143</v>
      </c>
      <c r="E139" s="41"/>
      <c r="F139" s="223" t="s">
        <v>716</v>
      </c>
      <c r="G139" s="41"/>
      <c r="H139" s="41"/>
      <c r="I139" s="219"/>
      <c r="J139" s="41"/>
      <c r="K139" s="41"/>
      <c r="L139" s="45"/>
      <c r="M139" s="220"/>
      <c r="N139" s="22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81</v>
      </c>
    </row>
    <row r="140" spans="1:65" s="2" customFormat="1" ht="16.5" customHeight="1">
      <c r="A140" s="39"/>
      <c r="B140" s="40"/>
      <c r="C140" s="205" t="s">
        <v>242</v>
      </c>
      <c r="D140" s="205" t="s">
        <v>134</v>
      </c>
      <c r="E140" s="206" t="s">
        <v>717</v>
      </c>
      <c r="F140" s="207" t="s">
        <v>718</v>
      </c>
      <c r="G140" s="208" t="s">
        <v>164</v>
      </c>
      <c r="H140" s="209">
        <v>26</v>
      </c>
      <c r="I140" s="210"/>
      <c r="J140" s="209">
        <f>ROUND(I140*H140,2)</f>
        <v>0</v>
      </c>
      <c r="K140" s="207" t="s">
        <v>138</v>
      </c>
      <c r="L140" s="45"/>
      <c r="M140" s="211" t="s">
        <v>18</v>
      </c>
      <c r="N140" s="212" t="s">
        <v>42</v>
      </c>
      <c r="O140" s="85"/>
      <c r="P140" s="213">
        <f>O140*H140</f>
        <v>0</v>
      </c>
      <c r="Q140" s="213">
        <v>0.00224</v>
      </c>
      <c r="R140" s="213">
        <f>Q140*H140</f>
        <v>0.05823999999999999</v>
      </c>
      <c r="S140" s="213">
        <v>0</v>
      </c>
      <c r="T140" s="21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255</v>
      </c>
      <c r="AT140" s="215" t="s">
        <v>134</v>
      </c>
      <c r="AU140" s="215" t="s">
        <v>81</v>
      </c>
      <c r="AY140" s="18" t="s">
        <v>131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79</v>
      </c>
      <c r="BK140" s="216">
        <f>ROUND(I140*H140,2)</f>
        <v>0</v>
      </c>
      <c r="BL140" s="18" t="s">
        <v>255</v>
      </c>
      <c r="BM140" s="215" t="s">
        <v>719</v>
      </c>
    </row>
    <row r="141" spans="1:47" s="2" customFormat="1" ht="12">
      <c r="A141" s="39"/>
      <c r="B141" s="40"/>
      <c r="C141" s="41"/>
      <c r="D141" s="217" t="s">
        <v>141</v>
      </c>
      <c r="E141" s="41"/>
      <c r="F141" s="218" t="s">
        <v>720</v>
      </c>
      <c r="G141" s="41"/>
      <c r="H141" s="41"/>
      <c r="I141" s="219"/>
      <c r="J141" s="41"/>
      <c r="K141" s="41"/>
      <c r="L141" s="45"/>
      <c r="M141" s="220"/>
      <c r="N141" s="22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141</v>
      </c>
      <c r="AU141" s="18" t="s">
        <v>81</v>
      </c>
    </row>
    <row r="142" spans="1:47" s="2" customFormat="1" ht="12">
      <c r="A142" s="39"/>
      <c r="B142" s="40"/>
      <c r="C142" s="41"/>
      <c r="D142" s="222" t="s">
        <v>143</v>
      </c>
      <c r="E142" s="41"/>
      <c r="F142" s="223" t="s">
        <v>721</v>
      </c>
      <c r="G142" s="41"/>
      <c r="H142" s="41"/>
      <c r="I142" s="219"/>
      <c r="J142" s="41"/>
      <c r="K142" s="41"/>
      <c r="L142" s="45"/>
      <c r="M142" s="220"/>
      <c r="N142" s="22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143</v>
      </c>
      <c r="AU142" s="18" t="s">
        <v>81</v>
      </c>
    </row>
    <row r="143" spans="1:65" s="2" customFormat="1" ht="21.75" customHeight="1">
      <c r="A143" s="39"/>
      <c r="B143" s="40"/>
      <c r="C143" s="256" t="s">
        <v>8</v>
      </c>
      <c r="D143" s="256" t="s">
        <v>212</v>
      </c>
      <c r="E143" s="257" t="s">
        <v>722</v>
      </c>
      <c r="F143" s="258" t="s">
        <v>723</v>
      </c>
      <c r="G143" s="259" t="s">
        <v>440</v>
      </c>
      <c r="H143" s="260">
        <v>1</v>
      </c>
      <c r="I143" s="261"/>
      <c r="J143" s="260">
        <f>ROUND(I143*H143,2)</f>
        <v>0</v>
      </c>
      <c r="K143" s="258" t="s">
        <v>138</v>
      </c>
      <c r="L143" s="262"/>
      <c r="M143" s="263" t="s">
        <v>18</v>
      </c>
      <c r="N143" s="264" t="s">
        <v>42</v>
      </c>
      <c r="O143" s="85"/>
      <c r="P143" s="213">
        <f>O143*H143</f>
        <v>0</v>
      </c>
      <c r="Q143" s="213">
        <v>0.00033</v>
      </c>
      <c r="R143" s="213">
        <f>Q143*H143</f>
        <v>0.00033</v>
      </c>
      <c r="S143" s="213">
        <v>0</v>
      </c>
      <c r="T143" s="21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5" t="s">
        <v>308</v>
      </c>
      <c r="AT143" s="215" t="s">
        <v>212</v>
      </c>
      <c r="AU143" s="215" t="s">
        <v>81</v>
      </c>
      <c r="AY143" s="18" t="s">
        <v>131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79</v>
      </c>
      <c r="BK143" s="216">
        <f>ROUND(I143*H143,2)</f>
        <v>0</v>
      </c>
      <c r="BL143" s="18" t="s">
        <v>255</v>
      </c>
      <c r="BM143" s="215" t="s">
        <v>724</v>
      </c>
    </row>
    <row r="144" spans="1:47" s="2" customFormat="1" ht="12">
      <c r="A144" s="39"/>
      <c r="B144" s="40"/>
      <c r="C144" s="41"/>
      <c r="D144" s="217" t="s">
        <v>141</v>
      </c>
      <c r="E144" s="41"/>
      <c r="F144" s="218" t="s">
        <v>723</v>
      </c>
      <c r="G144" s="41"/>
      <c r="H144" s="41"/>
      <c r="I144" s="219"/>
      <c r="J144" s="41"/>
      <c r="K144" s="41"/>
      <c r="L144" s="45"/>
      <c r="M144" s="220"/>
      <c r="N144" s="22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141</v>
      </c>
      <c r="AU144" s="18" t="s">
        <v>81</v>
      </c>
    </row>
    <row r="145" spans="1:65" s="2" customFormat="1" ht="24.15" customHeight="1">
      <c r="A145" s="39"/>
      <c r="B145" s="40"/>
      <c r="C145" s="205" t="s">
        <v>255</v>
      </c>
      <c r="D145" s="205" t="s">
        <v>134</v>
      </c>
      <c r="E145" s="206" t="s">
        <v>725</v>
      </c>
      <c r="F145" s="207" t="s">
        <v>726</v>
      </c>
      <c r="G145" s="208" t="s">
        <v>440</v>
      </c>
      <c r="H145" s="209">
        <v>1</v>
      </c>
      <c r="I145" s="210"/>
      <c r="J145" s="209">
        <f>ROUND(I145*H145,2)</f>
        <v>0</v>
      </c>
      <c r="K145" s="207" t="s">
        <v>138</v>
      </c>
      <c r="L145" s="45"/>
      <c r="M145" s="211" t="s">
        <v>18</v>
      </c>
      <c r="N145" s="212" t="s">
        <v>42</v>
      </c>
      <c r="O145" s="85"/>
      <c r="P145" s="213">
        <f>O145*H145</f>
        <v>0</v>
      </c>
      <c r="Q145" s="213">
        <v>0.00101</v>
      </c>
      <c r="R145" s="213">
        <f>Q145*H145</f>
        <v>0.00101</v>
      </c>
      <c r="S145" s="213">
        <v>0</v>
      </c>
      <c r="T145" s="21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5" t="s">
        <v>255</v>
      </c>
      <c r="AT145" s="215" t="s">
        <v>134</v>
      </c>
      <c r="AU145" s="215" t="s">
        <v>81</v>
      </c>
      <c r="AY145" s="18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79</v>
      </c>
      <c r="BK145" s="216">
        <f>ROUND(I145*H145,2)</f>
        <v>0</v>
      </c>
      <c r="BL145" s="18" t="s">
        <v>255</v>
      </c>
      <c r="BM145" s="215" t="s">
        <v>727</v>
      </c>
    </row>
    <row r="146" spans="1:47" s="2" customFormat="1" ht="12">
      <c r="A146" s="39"/>
      <c r="B146" s="40"/>
      <c r="C146" s="41"/>
      <c r="D146" s="217" t="s">
        <v>141</v>
      </c>
      <c r="E146" s="41"/>
      <c r="F146" s="218" t="s">
        <v>728</v>
      </c>
      <c r="G146" s="41"/>
      <c r="H146" s="41"/>
      <c r="I146" s="219"/>
      <c r="J146" s="41"/>
      <c r="K146" s="41"/>
      <c r="L146" s="45"/>
      <c r="M146" s="220"/>
      <c r="N146" s="22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141</v>
      </c>
      <c r="AU146" s="18" t="s">
        <v>81</v>
      </c>
    </row>
    <row r="147" spans="1:47" s="2" customFormat="1" ht="12">
      <c r="A147" s="39"/>
      <c r="B147" s="40"/>
      <c r="C147" s="41"/>
      <c r="D147" s="222" t="s">
        <v>143</v>
      </c>
      <c r="E147" s="41"/>
      <c r="F147" s="223" t="s">
        <v>729</v>
      </c>
      <c r="G147" s="41"/>
      <c r="H147" s="41"/>
      <c r="I147" s="219"/>
      <c r="J147" s="41"/>
      <c r="K147" s="41"/>
      <c r="L147" s="45"/>
      <c r="M147" s="220"/>
      <c r="N147" s="22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pans="1:65" s="2" customFormat="1" ht="24.15" customHeight="1">
      <c r="A148" s="39"/>
      <c r="B148" s="40"/>
      <c r="C148" s="205" t="s">
        <v>266</v>
      </c>
      <c r="D148" s="205" t="s">
        <v>134</v>
      </c>
      <c r="E148" s="206" t="s">
        <v>730</v>
      </c>
      <c r="F148" s="207" t="s">
        <v>731</v>
      </c>
      <c r="G148" s="208" t="s">
        <v>440</v>
      </c>
      <c r="H148" s="209">
        <v>1</v>
      </c>
      <c r="I148" s="210"/>
      <c r="J148" s="209">
        <f>ROUND(I148*H148,2)</f>
        <v>0</v>
      </c>
      <c r="K148" s="207" t="s">
        <v>193</v>
      </c>
      <c r="L148" s="45"/>
      <c r="M148" s="211" t="s">
        <v>18</v>
      </c>
      <c r="N148" s="212" t="s">
        <v>42</v>
      </c>
      <c r="O148" s="85"/>
      <c r="P148" s="213">
        <f>O148*H148</f>
        <v>0</v>
      </c>
      <c r="Q148" s="213">
        <v>0.00034</v>
      </c>
      <c r="R148" s="213">
        <f>Q148*H148</f>
        <v>0.00034</v>
      </c>
      <c r="S148" s="213">
        <v>0</v>
      </c>
      <c r="T148" s="21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5" t="s">
        <v>255</v>
      </c>
      <c r="AT148" s="215" t="s">
        <v>134</v>
      </c>
      <c r="AU148" s="215" t="s">
        <v>81</v>
      </c>
      <c r="AY148" s="18" t="s">
        <v>131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79</v>
      </c>
      <c r="BK148" s="216">
        <f>ROUND(I148*H148,2)</f>
        <v>0</v>
      </c>
      <c r="BL148" s="18" t="s">
        <v>255</v>
      </c>
      <c r="BM148" s="215" t="s">
        <v>732</v>
      </c>
    </row>
    <row r="149" spans="1:47" s="2" customFormat="1" ht="12">
      <c r="A149" s="39"/>
      <c r="B149" s="40"/>
      <c r="C149" s="41"/>
      <c r="D149" s="217" t="s">
        <v>141</v>
      </c>
      <c r="E149" s="41"/>
      <c r="F149" s="218" t="s">
        <v>731</v>
      </c>
      <c r="G149" s="41"/>
      <c r="H149" s="41"/>
      <c r="I149" s="219"/>
      <c r="J149" s="41"/>
      <c r="K149" s="41"/>
      <c r="L149" s="45"/>
      <c r="M149" s="220"/>
      <c r="N149" s="22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141</v>
      </c>
      <c r="AU149" s="18" t="s">
        <v>81</v>
      </c>
    </row>
    <row r="150" spans="1:65" s="2" customFormat="1" ht="16.5" customHeight="1">
      <c r="A150" s="39"/>
      <c r="B150" s="40"/>
      <c r="C150" s="205" t="s">
        <v>273</v>
      </c>
      <c r="D150" s="205" t="s">
        <v>134</v>
      </c>
      <c r="E150" s="206" t="s">
        <v>733</v>
      </c>
      <c r="F150" s="207" t="s">
        <v>734</v>
      </c>
      <c r="G150" s="208" t="s">
        <v>440</v>
      </c>
      <c r="H150" s="209">
        <v>1</v>
      </c>
      <c r="I150" s="210"/>
      <c r="J150" s="209">
        <f>ROUND(I150*H150,2)</f>
        <v>0</v>
      </c>
      <c r="K150" s="207" t="s">
        <v>138</v>
      </c>
      <c r="L150" s="45"/>
      <c r="M150" s="211" t="s">
        <v>18</v>
      </c>
      <c r="N150" s="212" t="s">
        <v>42</v>
      </c>
      <c r="O150" s="85"/>
      <c r="P150" s="213">
        <f>O150*H150</f>
        <v>0</v>
      </c>
      <c r="Q150" s="213">
        <v>0.00029</v>
      </c>
      <c r="R150" s="213">
        <f>Q150*H150</f>
        <v>0.00029</v>
      </c>
      <c r="S150" s="213">
        <v>0</v>
      </c>
      <c r="T150" s="21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5" t="s">
        <v>255</v>
      </c>
      <c r="AT150" s="215" t="s">
        <v>134</v>
      </c>
      <c r="AU150" s="215" t="s">
        <v>81</v>
      </c>
      <c r="AY150" s="18" t="s">
        <v>131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79</v>
      </c>
      <c r="BK150" s="216">
        <f>ROUND(I150*H150,2)</f>
        <v>0</v>
      </c>
      <c r="BL150" s="18" t="s">
        <v>255</v>
      </c>
      <c r="BM150" s="215" t="s">
        <v>735</v>
      </c>
    </row>
    <row r="151" spans="1:47" s="2" customFormat="1" ht="12">
      <c r="A151" s="39"/>
      <c r="B151" s="40"/>
      <c r="C151" s="41"/>
      <c r="D151" s="217" t="s">
        <v>141</v>
      </c>
      <c r="E151" s="41"/>
      <c r="F151" s="218" t="s">
        <v>736</v>
      </c>
      <c r="G151" s="41"/>
      <c r="H151" s="41"/>
      <c r="I151" s="219"/>
      <c r="J151" s="41"/>
      <c r="K151" s="41"/>
      <c r="L151" s="45"/>
      <c r="M151" s="220"/>
      <c r="N151" s="22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141</v>
      </c>
      <c r="AU151" s="18" t="s">
        <v>81</v>
      </c>
    </row>
    <row r="152" spans="1:47" s="2" customFormat="1" ht="12">
      <c r="A152" s="39"/>
      <c r="B152" s="40"/>
      <c r="C152" s="41"/>
      <c r="D152" s="222" t="s">
        <v>143</v>
      </c>
      <c r="E152" s="41"/>
      <c r="F152" s="223" t="s">
        <v>737</v>
      </c>
      <c r="G152" s="41"/>
      <c r="H152" s="41"/>
      <c r="I152" s="219"/>
      <c r="J152" s="41"/>
      <c r="K152" s="41"/>
      <c r="L152" s="45"/>
      <c r="M152" s="220"/>
      <c r="N152" s="22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81</v>
      </c>
    </row>
    <row r="153" spans="1:65" s="2" customFormat="1" ht="21.75" customHeight="1">
      <c r="A153" s="39"/>
      <c r="B153" s="40"/>
      <c r="C153" s="205" t="s">
        <v>280</v>
      </c>
      <c r="D153" s="205" t="s">
        <v>134</v>
      </c>
      <c r="E153" s="206" t="s">
        <v>738</v>
      </c>
      <c r="F153" s="207" t="s">
        <v>739</v>
      </c>
      <c r="G153" s="208" t="s">
        <v>164</v>
      </c>
      <c r="H153" s="209">
        <v>41</v>
      </c>
      <c r="I153" s="210"/>
      <c r="J153" s="209">
        <f>ROUND(I153*H153,2)</f>
        <v>0</v>
      </c>
      <c r="K153" s="207" t="s">
        <v>138</v>
      </c>
      <c r="L153" s="45"/>
      <c r="M153" s="211" t="s">
        <v>18</v>
      </c>
      <c r="N153" s="212" t="s">
        <v>42</v>
      </c>
      <c r="O153" s="85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5" t="s">
        <v>255</v>
      </c>
      <c r="AT153" s="215" t="s">
        <v>134</v>
      </c>
      <c r="AU153" s="215" t="s">
        <v>81</v>
      </c>
      <c r="AY153" s="18" t="s">
        <v>131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79</v>
      </c>
      <c r="BK153" s="216">
        <f>ROUND(I153*H153,2)</f>
        <v>0</v>
      </c>
      <c r="BL153" s="18" t="s">
        <v>255</v>
      </c>
      <c r="BM153" s="215" t="s">
        <v>740</v>
      </c>
    </row>
    <row r="154" spans="1:47" s="2" customFormat="1" ht="12">
      <c r="A154" s="39"/>
      <c r="B154" s="40"/>
      <c r="C154" s="41"/>
      <c r="D154" s="217" t="s">
        <v>141</v>
      </c>
      <c r="E154" s="41"/>
      <c r="F154" s="218" t="s">
        <v>741</v>
      </c>
      <c r="G154" s="41"/>
      <c r="H154" s="41"/>
      <c r="I154" s="219"/>
      <c r="J154" s="41"/>
      <c r="K154" s="41"/>
      <c r="L154" s="45"/>
      <c r="M154" s="220"/>
      <c r="N154" s="22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141</v>
      </c>
      <c r="AU154" s="18" t="s">
        <v>81</v>
      </c>
    </row>
    <row r="155" spans="1:47" s="2" customFormat="1" ht="12">
      <c r="A155" s="39"/>
      <c r="B155" s="40"/>
      <c r="C155" s="41"/>
      <c r="D155" s="222" t="s">
        <v>143</v>
      </c>
      <c r="E155" s="41"/>
      <c r="F155" s="223" t="s">
        <v>742</v>
      </c>
      <c r="G155" s="41"/>
      <c r="H155" s="41"/>
      <c r="I155" s="219"/>
      <c r="J155" s="41"/>
      <c r="K155" s="41"/>
      <c r="L155" s="45"/>
      <c r="M155" s="220"/>
      <c r="N155" s="22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81</v>
      </c>
    </row>
    <row r="156" spans="1:51" s="14" customFormat="1" ht="12">
      <c r="A156" s="14"/>
      <c r="B156" s="234"/>
      <c r="C156" s="235"/>
      <c r="D156" s="217" t="s">
        <v>145</v>
      </c>
      <c r="E156" s="236" t="s">
        <v>18</v>
      </c>
      <c r="F156" s="237" t="s">
        <v>743</v>
      </c>
      <c r="G156" s="235"/>
      <c r="H156" s="238">
        <v>41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145</v>
      </c>
      <c r="AU156" s="244" t="s">
        <v>81</v>
      </c>
      <c r="AV156" s="14" t="s">
        <v>81</v>
      </c>
      <c r="AW156" s="14" t="s">
        <v>32</v>
      </c>
      <c r="AX156" s="14" t="s">
        <v>71</v>
      </c>
      <c r="AY156" s="244" t="s">
        <v>131</v>
      </c>
    </row>
    <row r="157" spans="1:51" s="15" customFormat="1" ht="12">
      <c r="A157" s="15"/>
      <c r="B157" s="245"/>
      <c r="C157" s="246"/>
      <c r="D157" s="217" t="s">
        <v>145</v>
      </c>
      <c r="E157" s="247" t="s">
        <v>18</v>
      </c>
      <c r="F157" s="248" t="s">
        <v>148</v>
      </c>
      <c r="G157" s="246"/>
      <c r="H157" s="249">
        <v>41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145</v>
      </c>
      <c r="AU157" s="255" t="s">
        <v>81</v>
      </c>
      <c r="AV157" s="15" t="s">
        <v>139</v>
      </c>
      <c r="AW157" s="15" t="s">
        <v>32</v>
      </c>
      <c r="AX157" s="15" t="s">
        <v>79</v>
      </c>
      <c r="AY157" s="255" t="s">
        <v>131</v>
      </c>
    </row>
    <row r="158" spans="1:65" s="2" customFormat="1" ht="24.15" customHeight="1">
      <c r="A158" s="39"/>
      <c r="B158" s="40"/>
      <c r="C158" s="205" t="s">
        <v>288</v>
      </c>
      <c r="D158" s="205" t="s">
        <v>134</v>
      </c>
      <c r="E158" s="206" t="s">
        <v>744</v>
      </c>
      <c r="F158" s="207" t="s">
        <v>745</v>
      </c>
      <c r="G158" s="208" t="s">
        <v>269</v>
      </c>
      <c r="H158" s="209">
        <v>0.07</v>
      </c>
      <c r="I158" s="210"/>
      <c r="J158" s="209">
        <f>ROUND(I158*H158,2)</f>
        <v>0</v>
      </c>
      <c r="K158" s="207" t="s">
        <v>138</v>
      </c>
      <c r="L158" s="45"/>
      <c r="M158" s="211" t="s">
        <v>18</v>
      </c>
      <c r="N158" s="212" t="s">
        <v>42</v>
      </c>
      <c r="O158" s="85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5" t="s">
        <v>255</v>
      </c>
      <c r="AT158" s="215" t="s">
        <v>134</v>
      </c>
      <c r="AU158" s="215" t="s">
        <v>81</v>
      </c>
      <c r="AY158" s="18" t="s">
        <v>131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79</v>
      </c>
      <c r="BK158" s="216">
        <f>ROUND(I158*H158,2)</f>
        <v>0</v>
      </c>
      <c r="BL158" s="18" t="s">
        <v>255</v>
      </c>
      <c r="BM158" s="215" t="s">
        <v>746</v>
      </c>
    </row>
    <row r="159" spans="1:47" s="2" customFormat="1" ht="12">
      <c r="A159" s="39"/>
      <c r="B159" s="40"/>
      <c r="C159" s="41"/>
      <c r="D159" s="217" t="s">
        <v>141</v>
      </c>
      <c r="E159" s="41"/>
      <c r="F159" s="218" t="s">
        <v>747</v>
      </c>
      <c r="G159" s="41"/>
      <c r="H159" s="41"/>
      <c r="I159" s="219"/>
      <c r="J159" s="41"/>
      <c r="K159" s="41"/>
      <c r="L159" s="45"/>
      <c r="M159" s="220"/>
      <c r="N159" s="22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141</v>
      </c>
      <c r="AU159" s="18" t="s">
        <v>81</v>
      </c>
    </row>
    <row r="160" spans="1:47" s="2" customFormat="1" ht="12">
      <c r="A160" s="39"/>
      <c r="B160" s="40"/>
      <c r="C160" s="41"/>
      <c r="D160" s="222" t="s">
        <v>143</v>
      </c>
      <c r="E160" s="41"/>
      <c r="F160" s="223" t="s">
        <v>748</v>
      </c>
      <c r="G160" s="41"/>
      <c r="H160" s="41"/>
      <c r="I160" s="219"/>
      <c r="J160" s="41"/>
      <c r="K160" s="41"/>
      <c r="L160" s="45"/>
      <c r="M160" s="220"/>
      <c r="N160" s="22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pans="1:63" s="12" customFormat="1" ht="22.8" customHeight="1">
      <c r="A161" s="12"/>
      <c r="B161" s="189"/>
      <c r="C161" s="190"/>
      <c r="D161" s="191" t="s">
        <v>70</v>
      </c>
      <c r="E161" s="203" t="s">
        <v>749</v>
      </c>
      <c r="F161" s="203" t="s">
        <v>750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SUM(P162:P204)</f>
        <v>0</v>
      </c>
      <c r="Q161" s="197"/>
      <c r="R161" s="198">
        <f>SUM(R162:R204)</f>
        <v>0.1254</v>
      </c>
      <c r="S161" s="197"/>
      <c r="T161" s="199">
        <f>SUM(T162:T204)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81</v>
      </c>
      <c r="AT161" s="201" t="s">
        <v>70</v>
      </c>
      <c r="AU161" s="201" t="s">
        <v>79</v>
      </c>
      <c r="AY161" s="200" t="s">
        <v>131</v>
      </c>
      <c r="BK161" s="202">
        <f>SUM(BK162:BK204)</f>
        <v>0</v>
      </c>
    </row>
    <row r="162" spans="1:65" s="2" customFormat="1" ht="24.15" customHeight="1">
      <c r="A162" s="39"/>
      <c r="B162" s="40"/>
      <c r="C162" s="205" t="s">
        <v>7</v>
      </c>
      <c r="D162" s="205" t="s">
        <v>134</v>
      </c>
      <c r="E162" s="206" t="s">
        <v>751</v>
      </c>
      <c r="F162" s="207" t="s">
        <v>752</v>
      </c>
      <c r="G162" s="208" t="s">
        <v>440</v>
      </c>
      <c r="H162" s="209">
        <v>3</v>
      </c>
      <c r="I162" s="210"/>
      <c r="J162" s="209">
        <f>ROUND(I162*H162,2)</f>
        <v>0</v>
      </c>
      <c r="K162" s="207" t="s">
        <v>193</v>
      </c>
      <c r="L162" s="45"/>
      <c r="M162" s="211" t="s">
        <v>18</v>
      </c>
      <c r="N162" s="212" t="s">
        <v>42</v>
      </c>
      <c r="O162" s="85"/>
      <c r="P162" s="213">
        <f>O162*H162</f>
        <v>0</v>
      </c>
      <c r="Q162" s="213">
        <v>0.0012</v>
      </c>
      <c r="R162" s="213">
        <f>Q162*H162</f>
        <v>0.0036</v>
      </c>
      <c r="S162" s="213">
        <v>0</v>
      </c>
      <c r="T162" s="21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5" t="s">
        <v>255</v>
      </c>
      <c r="AT162" s="215" t="s">
        <v>134</v>
      </c>
      <c r="AU162" s="215" t="s">
        <v>81</v>
      </c>
      <c r="AY162" s="18" t="s">
        <v>131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79</v>
      </c>
      <c r="BK162" s="216">
        <f>ROUND(I162*H162,2)</f>
        <v>0</v>
      </c>
      <c r="BL162" s="18" t="s">
        <v>255</v>
      </c>
      <c r="BM162" s="215" t="s">
        <v>753</v>
      </c>
    </row>
    <row r="163" spans="1:47" s="2" customFormat="1" ht="12">
      <c r="A163" s="39"/>
      <c r="B163" s="40"/>
      <c r="C163" s="41"/>
      <c r="D163" s="217" t="s">
        <v>141</v>
      </c>
      <c r="E163" s="41"/>
      <c r="F163" s="218" t="s">
        <v>754</v>
      </c>
      <c r="G163" s="41"/>
      <c r="H163" s="41"/>
      <c r="I163" s="219"/>
      <c r="J163" s="41"/>
      <c r="K163" s="41"/>
      <c r="L163" s="45"/>
      <c r="M163" s="220"/>
      <c r="N163" s="22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141</v>
      </c>
      <c r="AU163" s="18" t="s">
        <v>81</v>
      </c>
    </row>
    <row r="164" spans="1:65" s="2" customFormat="1" ht="24.15" customHeight="1">
      <c r="A164" s="39"/>
      <c r="B164" s="40"/>
      <c r="C164" s="205" t="s">
        <v>304</v>
      </c>
      <c r="D164" s="205" t="s">
        <v>134</v>
      </c>
      <c r="E164" s="206" t="s">
        <v>755</v>
      </c>
      <c r="F164" s="207" t="s">
        <v>756</v>
      </c>
      <c r="G164" s="208" t="s">
        <v>440</v>
      </c>
      <c r="H164" s="209">
        <v>32</v>
      </c>
      <c r="I164" s="210"/>
      <c r="J164" s="209">
        <f>ROUND(I164*H164,2)</f>
        <v>0</v>
      </c>
      <c r="K164" s="207" t="s">
        <v>138</v>
      </c>
      <c r="L164" s="45"/>
      <c r="M164" s="211" t="s">
        <v>18</v>
      </c>
      <c r="N164" s="212" t="s">
        <v>42</v>
      </c>
      <c r="O164" s="85"/>
      <c r="P164" s="213">
        <f>O164*H164</f>
        <v>0</v>
      </c>
      <c r="Q164" s="213">
        <v>0.0007</v>
      </c>
      <c r="R164" s="213">
        <f>Q164*H164</f>
        <v>0.0224</v>
      </c>
      <c r="S164" s="213">
        <v>0</v>
      </c>
      <c r="T164" s="21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5" t="s">
        <v>255</v>
      </c>
      <c r="AT164" s="215" t="s">
        <v>134</v>
      </c>
      <c r="AU164" s="215" t="s">
        <v>81</v>
      </c>
      <c r="AY164" s="18" t="s">
        <v>131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79</v>
      </c>
      <c r="BK164" s="216">
        <f>ROUND(I164*H164,2)</f>
        <v>0</v>
      </c>
      <c r="BL164" s="18" t="s">
        <v>255</v>
      </c>
      <c r="BM164" s="215" t="s">
        <v>757</v>
      </c>
    </row>
    <row r="165" spans="1:47" s="2" customFormat="1" ht="12">
      <c r="A165" s="39"/>
      <c r="B165" s="40"/>
      <c r="C165" s="41"/>
      <c r="D165" s="217" t="s">
        <v>141</v>
      </c>
      <c r="E165" s="41"/>
      <c r="F165" s="218" t="s">
        <v>758</v>
      </c>
      <c r="G165" s="41"/>
      <c r="H165" s="41"/>
      <c r="I165" s="219"/>
      <c r="J165" s="41"/>
      <c r="K165" s="41"/>
      <c r="L165" s="45"/>
      <c r="M165" s="220"/>
      <c r="N165" s="22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141</v>
      </c>
      <c r="AU165" s="18" t="s">
        <v>81</v>
      </c>
    </row>
    <row r="166" spans="1:47" s="2" customFormat="1" ht="12">
      <c r="A166" s="39"/>
      <c r="B166" s="40"/>
      <c r="C166" s="41"/>
      <c r="D166" s="222" t="s">
        <v>143</v>
      </c>
      <c r="E166" s="41"/>
      <c r="F166" s="223" t="s">
        <v>759</v>
      </c>
      <c r="G166" s="41"/>
      <c r="H166" s="41"/>
      <c r="I166" s="219"/>
      <c r="J166" s="41"/>
      <c r="K166" s="41"/>
      <c r="L166" s="45"/>
      <c r="M166" s="220"/>
      <c r="N166" s="22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65" s="2" customFormat="1" ht="24.15" customHeight="1">
      <c r="A167" s="39"/>
      <c r="B167" s="40"/>
      <c r="C167" s="205" t="s">
        <v>312</v>
      </c>
      <c r="D167" s="205" t="s">
        <v>134</v>
      </c>
      <c r="E167" s="206" t="s">
        <v>760</v>
      </c>
      <c r="F167" s="207" t="s">
        <v>761</v>
      </c>
      <c r="G167" s="208" t="s">
        <v>440</v>
      </c>
      <c r="H167" s="209">
        <v>35</v>
      </c>
      <c r="I167" s="210"/>
      <c r="J167" s="209">
        <f>ROUND(I167*H167,2)</f>
        <v>0</v>
      </c>
      <c r="K167" s="207" t="s">
        <v>138</v>
      </c>
      <c r="L167" s="45"/>
      <c r="M167" s="211" t="s">
        <v>18</v>
      </c>
      <c r="N167" s="212" t="s">
        <v>42</v>
      </c>
      <c r="O167" s="85"/>
      <c r="P167" s="213">
        <f>O167*H167</f>
        <v>0</v>
      </c>
      <c r="Q167" s="213">
        <v>0.00133</v>
      </c>
      <c r="R167" s="213">
        <f>Q167*H167</f>
        <v>0.04655</v>
      </c>
      <c r="S167" s="213">
        <v>0</v>
      </c>
      <c r="T167" s="21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5" t="s">
        <v>255</v>
      </c>
      <c r="AT167" s="215" t="s">
        <v>134</v>
      </c>
      <c r="AU167" s="215" t="s">
        <v>81</v>
      </c>
      <c r="AY167" s="18" t="s">
        <v>131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79</v>
      </c>
      <c r="BK167" s="216">
        <f>ROUND(I167*H167,2)</f>
        <v>0</v>
      </c>
      <c r="BL167" s="18" t="s">
        <v>255</v>
      </c>
      <c r="BM167" s="215" t="s">
        <v>762</v>
      </c>
    </row>
    <row r="168" spans="1:47" s="2" customFormat="1" ht="12">
      <c r="A168" s="39"/>
      <c r="B168" s="40"/>
      <c r="C168" s="41"/>
      <c r="D168" s="217" t="s">
        <v>141</v>
      </c>
      <c r="E168" s="41"/>
      <c r="F168" s="218" t="s">
        <v>763</v>
      </c>
      <c r="G168" s="41"/>
      <c r="H168" s="41"/>
      <c r="I168" s="219"/>
      <c r="J168" s="41"/>
      <c r="K168" s="41"/>
      <c r="L168" s="45"/>
      <c r="M168" s="220"/>
      <c r="N168" s="22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141</v>
      </c>
      <c r="AU168" s="18" t="s">
        <v>81</v>
      </c>
    </row>
    <row r="169" spans="1:47" s="2" customFormat="1" ht="12">
      <c r="A169" s="39"/>
      <c r="B169" s="40"/>
      <c r="C169" s="41"/>
      <c r="D169" s="222" t="s">
        <v>143</v>
      </c>
      <c r="E169" s="41"/>
      <c r="F169" s="223" t="s">
        <v>764</v>
      </c>
      <c r="G169" s="41"/>
      <c r="H169" s="41"/>
      <c r="I169" s="219"/>
      <c r="J169" s="41"/>
      <c r="K169" s="41"/>
      <c r="L169" s="45"/>
      <c r="M169" s="220"/>
      <c r="N169" s="22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143</v>
      </c>
      <c r="AU169" s="18" t="s">
        <v>81</v>
      </c>
    </row>
    <row r="170" spans="1:65" s="2" customFormat="1" ht="24.15" customHeight="1">
      <c r="A170" s="39"/>
      <c r="B170" s="40"/>
      <c r="C170" s="205" t="s">
        <v>320</v>
      </c>
      <c r="D170" s="205" t="s">
        <v>134</v>
      </c>
      <c r="E170" s="206" t="s">
        <v>765</v>
      </c>
      <c r="F170" s="207" t="s">
        <v>766</v>
      </c>
      <c r="G170" s="208" t="s">
        <v>440</v>
      </c>
      <c r="H170" s="209">
        <v>6</v>
      </c>
      <c r="I170" s="210"/>
      <c r="J170" s="209">
        <f>ROUND(I170*H170,2)</f>
        <v>0</v>
      </c>
      <c r="K170" s="207" t="s">
        <v>138</v>
      </c>
      <c r="L170" s="45"/>
      <c r="M170" s="211" t="s">
        <v>18</v>
      </c>
      <c r="N170" s="212" t="s">
        <v>42</v>
      </c>
      <c r="O170" s="85"/>
      <c r="P170" s="213">
        <f>O170*H170</f>
        <v>0</v>
      </c>
      <c r="Q170" s="213">
        <v>0.00175</v>
      </c>
      <c r="R170" s="213">
        <f>Q170*H170</f>
        <v>0.0105</v>
      </c>
      <c r="S170" s="213">
        <v>0</v>
      </c>
      <c r="T170" s="21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5" t="s">
        <v>255</v>
      </c>
      <c r="AT170" s="215" t="s">
        <v>134</v>
      </c>
      <c r="AU170" s="215" t="s">
        <v>81</v>
      </c>
      <c r="AY170" s="18" t="s">
        <v>131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79</v>
      </c>
      <c r="BK170" s="216">
        <f>ROUND(I170*H170,2)</f>
        <v>0</v>
      </c>
      <c r="BL170" s="18" t="s">
        <v>255</v>
      </c>
      <c r="BM170" s="215" t="s">
        <v>767</v>
      </c>
    </row>
    <row r="171" spans="1:47" s="2" customFormat="1" ht="12">
      <c r="A171" s="39"/>
      <c r="B171" s="40"/>
      <c r="C171" s="41"/>
      <c r="D171" s="217" t="s">
        <v>141</v>
      </c>
      <c r="E171" s="41"/>
      <c r="F171" s="218" t="s">
        <v>768</v>
      </c>
      <c r="G171" s="41"/>
      <c r="H171" s="41"/>
      <c r="I171" s="219"/>
      <c r="J171" s="41"/>
      <c r="K171" s="41"/>
      <c r="L171" s="45"/>
      <c r="M171" s="220"/>
      <c r="N171" s="22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141</v>
      </c>
      <c r="AU171" s="18" t="s">
        <v>81</v>
      </c>
    </row>
    <row r="172" spans="1:47" s="2" customFormat="1" ht="12">
      <c r="A172" s="39"/>
      <c r="B172" s="40"/>
      <c r="C172" s="41"/>
      <c r="D172" s="222" t="s">
        <v>143</v>
      </c>
      <c r="E172" s="41"/>
      <c r="F172" s="223" t="s">
        <v>769</v>
      </c>
      <c r="G172" s="41"/>
      <c r="H172" s="41"/>
      <c r="I172" s="219"/>
      <c r="J172" s="41"/>
      <c r="K172" s="41"/>
      <c r="L172" s="45"/>
      <c r="M172" s="220"/>
      <c r="N172" s="22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143</v>
      </c>
      <c r="AU172" s="18" t="s">
        <v>81</v>
      </c>
    </row>
    <row r="173" spans="1:65" s="2" customFormat="1" ht="37.8" customHeight="1">
      <c r="A173" s="39"/>
      <c r="B173" s="40"/>
      <c r="C173" s="205" t="s">
        <v>328</v>
      </c>
      <c r="D173" s="205" t="s">
        <v>134</v>
      </c>
      <c r="E173" s="206" t="s">
        <v>770</v>
      </c>
      <c r="F173" s="207" t="s">
        <v>771</v>
      </c>
      <c r="G173" s="208" t="s">
        <v>164</v>
      </c>
      <c r="H173" s="209">
        <v>17</v>
      </c>
      <c r="I173" s="210"/>
      <c r="J173" s="209">
        <f>ROUND(I173*H173,2)</f>
        <v>0</v>
      </c>
      <c r="K173" s="207" t="s">
        <v>138</v>
      </c>
      <c r="L173" s="45"/>
      <c r="M173" s="211" t="s">
        <v>18</v>
      </c>
      <c r="N173" s="212" t="s">
        <v>42</v>
      </c>
      <c r="O173" s="85"/>
      <c r="P173" s="213">
        <f>O173*H173</f>
        <v>0</v>
      </c>
      <c r="Q173" s="213">
        <v>7E-05</v>
      </c>
      <c r="R173" s="213">
        <f>Q173*H173</f>
        <v>0.0011899999999999999</v>
      </c>
      <c r="S173" s="213">
        <v>0</v>
      </c>
      <c r="T173" s="21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5" t="s">
        <v>255</v>
      </c>
      <c r="AT173" s="215" t="s">
        <v>134</v>
      </c>
      <c r="AU173" s="215" t="s">
        <v>81</v>
      </c>
      <c r="AY173" s="18" t="s">
        <v>131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79</v>
      </c>
      <c r="BK173" s="216">
        <f>ROUND(I173*H173,2)</f>
        <v>0</v>
      </c>
      <c r="BL173" s="18" t="s">
        <v>255</v>
      </c>
      <c r="BM173" s="215" t="s">
        <v>772</v>
      </c>
    </row>
    <row r="174" spans="1:47" s="2" customFormat="1" ht="12">
      <c r="A174" s="39"/>
      <c r="B174" s="40"/>
      <c r="C174" s="41"/>
      <c r="D174" s="217" t="s">
        <v>141</v>
      </c>
      <c r="E174" s="41"/>
      <c r="F174" s="218" t="s">
        <v>773</v>
      </c>
      <c r="G174" s="41"/>
      <c r="H174" s="41"/>
      <c r="I174" s="219"/>
      <c r="J174" s="41"/>
      <c r="K174" s="41"/>
      <c r="L174" s="45"/>
      <c r="M174" s="220"/>
      <c r="N174" s="22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141</v>
      </c>
      <c r="AU174" s="18" t="s">
        <v>81</v>
      </c>
    </row>
    <row r="175" spans="1:47" s="2" customFormat="1" ht="12">
      <c r="A175" s="39"/>
      <c r="B175" s="40"/>
      <c r="C175" s="41"/>
      <c r="D175" s="222" t="s">
        <v>143</v>
      </c>
      <c r="E175" s="41"/>
      <c r="F175" s="223" t="s">
        <v>774</v>
      </c>
      <c r="G175" s="41"/>
      <c r="H175" s="41"/>
      <c r="I175" s="219"/>
      <c r="J175" s="41"/>
      <c r="K175" s="41"/>
      <c r="L175" s="45"/>
      <c r="M175" s="220"/>
      <c r="N175" s="22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81</v>
      </c>
    </row>
    <row r="176" spans="1:65" s="2" customFormat="1" ht="37.8" customHeight="1">
      <c r="A176" s="39"/>
      <c r="B176" s="40"/>
      <c r="C176" s="205" t="s">
        <v>336</v>
      </c>
      <c r="D176" s="205" t="s">
        <v>134</v>
      </c>
      <c r="E176" s="206" t="s">
        <v>775</v>
      </c>
      <c r="F176" s="207" t="s">
        <v>776</v>
      </c>
      <c r="G176" s="208" t="s">
        <v>164</v>
      </c>
      <c r="H176" s="209">
        <v>19</v>
      </c>
      <c r="I176" s="210"/>
      <c r="J176" s="209">
        <f>ROUND(I176*H176,2)</f>
        <v>0</v>
      </c>
      <c r="K176" s="207" t="s">
        <v>138</v>
      </c>
      <c r="L176" s="45"/>
      <c r="M176" s="211" t="s">
        <v>18</v>
      </c>
      <c r="N176" s="212" t="s">
        <v>42</v>
      </c>
      <c r="O176" s="85"/>
      <c r="P176" s="213">
        <f>O176*H176</f>
        <v>0</v>
      </c>
      <c r="Q176" s="213">
        <v>9E-05</v>
      </c>
      <c r="R176" s="213">
        <f>Q176*H176</f>
        <v>0.0017100000000000001</v>
      </c>
      <c r="S176" s="213">
        <v>0</v>
      </c>
      <c r="T176" s="21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5" t="s">
        <v>255</v>
      </c>
      <c r="AT176" s="215" t="s">
        <v>134</v>
      </c>
      <c r="AU176" s="215" t="s">
        <v>81</v>
      </c>
      <c r="AY176" s="18" t="s">
        <v>131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79</v>
      </c>
      <c r="BK176" s="216">
        <f>ROUND(I176*H176,2)</f>
        <v>0</v>
      </c>
      <c r="BL176" s="18" t="s">
        <v>255</v>
      </c>
      <c r="BM176" s="215" t="s">
        <v>777</v>
      </c>
    </row>
    <row r="177" spans="1:47" s="2" customFormat="1" ht="12">
      <c r="A177" s="39"/>
      <c r="B177" s="40"/>
      <c r="C177" s="41"/>
      <c r="D177" s="217" t="s">
        <v>141</v>
      </c>
      <c r="E177" s="41"/>
      <c r="F177" s="218" t="s">
        <v>778</v>
      </c>
      <c r="G177" s="41"/>
      <c r="H177" s="41"/>
      <c r="I177" s="219"/>
      <c r="J177" s="41"/>
      <c r="K177" s="41"/>
      <c r="L177" s="45"/>
      <c r="M177" s="220"/>
      <c r="N177" s="22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141</v>
      </c>
      <c r="AU177" s="18" t="s">
        <v>81</v>
      </c>
    </row>
    <row r="178" spans="1:47" s="2" customFormat="1" ht="12">
      <c r="A178" s="39"/>
      <c r="B178" s="40"/>
      <c r="C178" s="41"/>
      <c r="D178" s="222" t="s">
        <v>143</v>
      </c>
      <c r="E178" s="41"/>
      <c r="F178" s="223" t="s">
        <v>779</v>
      </c>
      <c r="G178" s="41"/>
      <c r="H178" s="41"/>
      <c r="I178" s="219"/>
      <c r="J178" s="41"/>
      <c r="K178" s="41"/>
      <c r="L178" s="45"/>
      <c r="M178" s="220"/>
      <c r="N178" s="22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143</v>
      </c>
      <c r="AU178" s="18" t="s">
        <v>81</v>
      </c>
    </row>
    <row r="179" spans="1:51" s="14" customFormat="1" ht="12">
      <c r="A179" s="14"/>
      <c r="B179" s="234"/>
      <c r="C179" s="235"/>
      <c r="D179" s="217" t="s">
        <v>145</v>
      </c>
      <c r="E179" s="236" t="s">
        <v>18</v>
      </c>
      <c r="F179" s="237" t="s">
        <v>780</v>
      </c>
      <c r="G179" s="235"/>
      <c r="H179" s="238">
        <v>19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145</v>
      </c>
      <c r="AU179" s="244" t="s">
        <v>81</v>
      </c>
      <c r="AV179" s="14" t="s">
        <v>81</v>
      </c>
      <c r="AW179" s="14" t="s">
        <v>32</v>
      </c>
      <c r="AX179" s="14" t="s">
        <v>79</v>
      </c>
      <c r="AY179" s="244" t="s">
        <v>131</v>
      </c>
    </row>
    <row r="180" spans="1:65" s="2" customFormat="1" ht="37.8" customHeight="1">
      <c r="A180" s="39"/>
      <c r="B180" s="40"/>
      <c r="C180" s="205" t="s">
        <v>343</v>
      </c>
      <c r="D180" s="205" t="s">
        <v>134</v>
      </c>
      <c r="E180" s="206" t="s">
        <v>781</v>
      </c>
      <c r="F180" s="207" t="s">
        <v>782</v>
      </c>
      <c r="G180" s="208" t="s">
        <v>164</v>
      </c>
      <c r="H180" s="209">
        <v>15</v>
      </c>
      <c r="I180" s="210"/>
      <c r="J180" s="209">
        <f>ROUND(I180*H180,2)</f>
        <v>0</v>
      </c>
      <c r="K180" s="207" t="s">
        <v>138</v>
      </c>
      <c r="L180" s="45"/>
      <c r="M180" s="211" t="s">
        <v>18</v>
      </c>
      <c r="N180" s="212" t="s">
        <v>42</v>
      </c>
      <c r="O180" s="85"/>
      <c r="P180" s="213">
        <f>O180*H180</f>
        <v>0</v>
      </c>
      <c r="Q180" s="213">
        <v>0.0002</v>
      </c>
      <c r="R180" s="213">
        <f>Q180*H180</f>
        <v>0.003</v>
      </c>
      <c r="S180" s="213">
        <v>0</v>
      </c>
      <c r="T180" s="21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5" t="s">
        <v>255</v>
      </c>
      <c r="AT180" s="215" t="s">
        <v>134</v>
      </c>
      <c r="AU180" s="215" t="s">
        <v>81</v>
      </c>
      <c r="AY180" s="18" t="s">
        <v>131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79</v>
      </c>
      <c r="BK180" s="216">
        <f>ROUND(I180*H180,2)</f>
        <v>0</v>
      </c>
      <c r="BL180" s="18" t="s">
        <v>255</v>
      </c>
      <c r="BM180" s="215" t="s">
        <v>783</v>
      </c>
    </row>
    <row r="181" spans="1:47" s="2" customFormat="1" ht="12">
      <c r="A181" s="39"/>
      <c r="B181" s="40"/>
      <c r="C181" s="41"/>
      <c r="D181" s="217" t="s">
        <v>141</v>
      </c>
      <c r="E181" s="41"/>
      <c r="F181" s="218" t="s">
        <v>784</v>
      </c>
      <c r="G181" s="41"/>
      <c r="H181" s="41"/>
      <c r="I181" s="219"/>
      <c r="J181" s="41"/>
      <c r="K181" s="41"/>
      <c r="L181" s="45"/>
      <c r="M181" s="220"/>
      <c r="N181" s="22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141</v>
      </c>
      <c r="AU181" s="18" t="s">
        <v>81</v>
      </c>
    </row>
    <row r="182" spans="1:47" s="2" customFormat="1" ht="12">
      <c r="A182" s="39"/>
      <c r="B182" s="40"/>
      <c r="C182" s="41"/>
      <c r="D182" s="222" t="s">
        <v>143</v>
      </c>
      <c r="E182" s="41"/>
      <c r="F182" s="223" t="s">
        <v>785</v>
      </c>
      <c r="G182" s="41"/>
      <c r="H182" s="41"/>
      <c r="I182" s="219"/>
      <c r="J182" s="41"/>
      <c r="K182" s="41"/>
      <c r="L182" s="45"/>
      <c r="M182" s="220"/>
      <c r="N182" s="22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81</v>
      </c>
    </row>
    <row r="183" spans="1:65" s="2" customFormat="1" ht="37.8" customHeight="1">
      <c r="A183" s="39"/>
      <c r="B183" s="40"/>
      <c r="C183" s="205" t="s">
        <v>349</v>
      </c>
      <c r="D183" s="205" t="s">
        <v>134</v>
      </c>
      <c r="E183" s="206" t="s">
        <v>786</v>
      </c>
      <c r="F183" s="207" t="s">
        <v>787</v>
      </c>
      <c r="G183" s="208" t="s">
        <v>164</v>
      </c>
      <c r="H183" s="209">
        <v>22</v>
      </c>
      <c r="I183" s="210"/>
      <c r="J183" s="209">
        <f>ROUND(I183*H183,2)</f>
        <v>0</v>
      </c>
      <c r="K183" s="207" t="s">
        <v>193</v>
      </c>
      <c r="L183" s="45"/>
      <c r="M183" s="211" t="s">
        <v>18</v>
      </c>
      <c r="N183" s="212" t="s">
        <v>42</v>
      </c>
      <c r="O183" s="85"/>
      <c r="P183" s="213">
        <f>O183*H183</f>
        <v>0</v>
      </c>
      <c r="Q183" s="213">
        <v>0.00024</v>
      </c>
      <c r="R183" s="213">
        <f>Q183*H183</f>
        <v>0.00528</v>
      </c>
      <c r="S183" s="213">
        <v>0</v>
      </c>
      <c r="T183" s="21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5" t="s">
        <v>255</v>
      </c>
      <c r="AT183" s="215" t="s">
        <v>134</v>
      </c>
      <c r="AU183" s="215" t="s">
        <v>81</v>
      </c>
      <c r="AY183" s="18" t="s">
        <v>131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79</v>
      </c>
      <c r="BK183" s="216">
        <f>ROUND(I183*H183,2)</f>
        <v>0</v>
      </c>
      <c r="BL183" s="18" t="s">
        <v>255</v>
      </c>
      <c r="BM183" s="215" t="s">
        <v>788</v>
      </c>
    </row>
    <row r="184" spans="1:47" s="2" customFormat="1" ht="12">
      <c r="A184" s="39"/>
      <c r="B184" s="40"/>
      <c r="C184" s="41"/>
      <c r="D184" s="217" t="s">
        <v>141</v>
      </c>
      <c r="E184" s="41"/>
      <c r="F184" s="218" t="s">
        <v>789</v>
      </c>
      <c r="G184" s="41"/>
      <c r="H184" s="41"/>
      <c r="I184" s="219"/>
      <c r="J184" s="41"/>
      <c r="K184" s="41"/>
      <c r="L184" s="45"/>
      <c r="M184" s="220"/>
      <c r="N184" s="22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141</v>
      </c>
      <c r="AU184" s="18" t="s">
        <v>81</v>
      </c>
    </row>
    <row r="185" spans="1:65" s="2" customFormat="1" ht="24.15" customHeight="1">
      <c r="A185" s="39"/>
      <c r="B185" s="40"/>
      <c r="C185" s="205" t="s">
        <v>355</v>
      </c>
      <c r="D185" s="205" t="s">
        <v>134</v>
      </c>
      <c r="E185" s="206" t="s">
        <v>790</v>
      </c>
      <c r="F185" s="207" t="s">
        <v>791</v>
      </c>
      <c r="G185" s="208" t="s">
        <v>440</v>
      </c>
      <c r="H185" s="209">
        <v>1</v>
      </c>
      <c r="I185" s="210"/>
      <c r="J185" s="209">
        <f>ROUND(I185*H185,2)</f>
        <v>0</v>
      </c>
      <c r="K185" s="207" t="s">
        <v>138</v>
      </c>
      <c r="L185" s="45"/>
      <c r="M185" s="211" t="s">
        <v>18</v>
      </c>
      <c r="N185" s="212" t="s">
        <v>42</v>
      </c>
      <c r="O185" s="85"/>
      <c r="P185" s="213">
        <f>O185*H185</f>
        <v>0</v>
      </c>
      <c r="Q185" s="213">
        <v>0.00027</v>
      </c>
      <c r="R185" s="213">
        <f>Q185*H185</f>
        <v>0.00027</v>
      </c>
      <c r="S185" s="213">
        <v>0</v>
      </c>
      <c r="T185" s="21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5" t="s">
        <v>255</v>
      </c>
      <c r="AT185" s="215" t="s">
        <v>134</v>
      </c>
      <c r="AU185" s="215" t="s">
        <v>81</v>
      </c>
      <c r="AY185" s="18" t="s">
        <v>131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79</v>
      </c>
      <c r="BK185" s="216">
        <f>ROUND(I185*H185,2)</f>
        <v>0</v>
      </c>
      <c r="BL185" s="18" t="s">
        <v>255</v>
      </c>
      <c r="BM185" s="215" t="s">
        <v>792</v>
      </c>
    </row>
    <row r="186" spans="1:47" s="2" customFormat="1" ht="12">
      <c r="A186" s="39"/>
      <c r="B186" s="40"/>
      <c r="C186" s="41"/>
      <c r="D186" s="217" t="s">
        <v>141</v>
      </c>
      <c r="E186" s="41"/>
      <c r="F186" s="218" t="s">
        <v>793</v>
      </c>
      <c r="G186" s="41"/>
      <c r="H186" s="41"/>
      <c r="I186" s="219"/>
      <c r="J186" s="41"/>
      <c r="K186" s="41"/>
      <c r="L186" s="45"/>
      <c r="M186" s="220"/>
      <c r="N186" s="22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141</v>
      </c>
      <c r="AU186" s="18" t="s">
        <v>81</v>
      </c>
    </row>
    <row r="187" spans="1:47" s="2" customFormat="1" ht="12">
      <c r="A187" s="39"/>
      <c r="B187" s="40"/>
      <c r="C187" s="41"/>
      <c r="D187" s="222" t="s">
        <v>143</v>
      </c>
      <c r="E187" s="41"/>
      <c r="F187" s="223" t="s">
        <v>794</v>
      </c>
      <c r="G187" s="41"/>
      <c r="H187" s="41"/>
      <c r="I187" s="219"/>
      <c r="J187" s="41"/>
      <c r="K187" s="41"/>
      <c r="L187" s="45"/>
      <c r="M187" s="220"/>
      <c r="N187" s="22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143</v>
      </c>
      <c r="AU187" s="18" t="s">
        <v>81</v>
      </c>
    </row>
    <row r="188" spans="1:65" s="2" customFormat="1" ht="24.15" customHeight="1">
      <c r="A188" s="39"/>
      <c r="B188" s="40"/>
      <c r="C188" s="205" t="s">
        <v>362</v>
      </c>
      <c r="D188" s="205" t="s">
        <v>134</v>
      </c>
      <c r="E188" s="206" t="s">
        <v>795</v>
      </c>
      <c r="F188" s="207" t="s">
        <v>796</v>
      </c>
      <c r="G188" s="208" t="s">
        <v>440</v>
      </c>
      <c r="H188" s="209">
        <v>1</v>
      </c>
      <c r="I188" s="210"/>
      <c r="J188" s="209">
        <f>ROUND(I188*H188,2)</f>
        <v>0</v>
      </c>
      <c r="K188" s="207" t="s">
        <v>138</v>
      </c>
      <c r="L188" s="45"/>
      <c r="M188" s="211" t="s">
        <v>18</v>
      </c>
      <c r="N188" s="212" t="s">
        <v>42</v>
      </c>
      <c r="O188" s="85"/>
      <c r="P188" s="213">
        <f>O188*H188</f>
        <v>0</v>
      </c>
      <c r="Q188" s="213">
        <v>0.0004</v>
      </c>
      <c r="R188" s="213">
        <f>Q188*H188</f>
        <v>0.0004</v>
      </c>
      <c r="S188" s="213">
        <v>0</v>
      </c>
      <c r="T188" s="21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5" t="s">
        <v>255</v>
      </c>
      <c r="AT188" s="215" t="s">
        <v>134</v>
      </c>
      <c r="AU188" s="215" t="s">
        <v>81</v>
      </c>
      <c r="AY188" s="18" t="s">
        <v>131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8" t="s">
        <v>79</v>
      </c>
      <c r="BK188" s="216">
        <f>ROUND(I188*H188,2)</f>
        <v>0</v>
      </c>
      <c r="BL188" s="18" t="s">
        <v>255</v>
      </c>
      <c r="BM188" s="215" t="s">
        <v>797</v>
      </c>
    </row>
    <row r="189" spans="1:47" s="2" customFormat="1" ht="12">
      <c r="A189" s="39"/>
      <c r="B189" s="40"/>
      <c r="C189" s="41"/>
      <c r="D189" s="217" t="s">
        <v>141</v>
      </c>
      <c r="E189" s="41"/>
      <c r="F189" s="218" t="s">
        <v>798</v>
      </c>
      <c r="G189" s="41"/>
      <c r="H189" s="41"/>
      <c r="I189" s="219"/>
      <c r="J189" s="41"/>
      <c r="K189" s="41"/>
      <c r="L189" s="45"/>
      <c r="M189" s="220"/>
      <c r="N189" s="22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141</v>
      </c>
      <c r="AU189" s="18" t="s">
        <v>81</v>
      </c>
    </row>
    <row r="190" spans="1:47" s="2" customFormat="1" ht="12">
      <c r="A190" s="39"/>
      <c r="B190" s="40"/>
      <c r="C190" s="41"/>
      <c r="D190" s="222" t="s">
        <v>143</v>
      </c>
      <c r="E190" s="41"/>
      <c r="F190" s="223" t="s">
        <v>799</v>
      </c>
      <c r="G190" s="41"/>
      <c r="H190" s="41"/>
      <c r="I190" s="219"/>
      <c r="J190" s="41"/>
      <c r="K190" s="41"/>
      <c r="L190" s="45"/>
      <c r="M190" s="220"/>
      <c r="N190" s="22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81</v>
      </c>
    </row>
    <row r="191" spans="1:65" s="2" customFormat="1" ht="24.15" customHeight="1">
      <c r="A191" s="39"/>
      <c r="B191" s="40"/>
      <c r="C191" s="205" t="s">
        <v>367</v>
      </c>
      <c r="D191" s="205" t="s">
        <v>134</v>
      </c>
      <c r="E191" s="206" t="s">
        <v>800</v>
      </c>
      <c r="F191" s="207" t="s">
        <v>801</v>
      </c>
      <c r="G191" s="208" t="s">
        <v>440</v>
      </c>
      <c r="H191" s="209">
        <v>1</v>
      </c>
      <c r="I191" s="210"/>
      <c r="J191" s="209">
        <f>ROUND(I191*H191,2)</f>
        <v>0</v>
      </c>
      <c r="K191" s="207" t="s">
        <v>138</v>
      </c>
      <c r="L191" s="45"/>
      <c r="M191" s="211" t="s">
        <v>18</v>
      </c>
      <c r="N191" s="212" t="s">
        <v>42</v>
      </c>
      <c r="O191" s="85"/>
      <c r="P191" s="213">
        <f>O191*H191</f>
        <v>0</v>
      </c>
      <c r="Q191" s="213">
        <v>0.00057</v>
      </c>
      <c r="R191" s="213">
        <f>Q191*H191</f>
        <v>0.00057</v>
      </c>
      <c r="S191" s="213">
        <v>0</v>
      </c>
      <c r="T191" s="21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5" t="s">
        <v>255</v>
      </c>
      <c r="AT191" s="215" t="s">
        <v>134</v>
      </c>
      <c r="AU191" s="215" t="s">
        <v>81</v>
      </c>
      <c r="AY191" s="18" t="s">
        <v>131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79</v>
      </c>
      <c r="BK191" s="216">
        <f>ROUND(I191*H191,2)</f>
        <v>0</v>
      </c>
      <c r="BL191" s="18" t="s">
        <v>255</v>
      </c>
      <c r="BM191" s="215" t="s">
        <v>802</v>
      </c>
    </row>
    <row r="192" spans="1:47" s="2" customFormat="1" ht="12">
      <c r="A192" s="39"/>
      <c r="B192" s="40"/>
      <c r="C192" s="41"/>
      <c r="D192" s="217" t="s">
        <v>141</v>
      </c>
      <c r="E192" s="41"/>
      <c r="F192" s="218" t="s">
        <v>803</v>
      </c>
      <c r="G192" s="41"/>
      <c r="H192" s="41"/>
      <c r="I192" s="219"/>
      <c r="J192" s="41"/>
      <c r="K192" s="41"/>
      <c r="L192" s="45"/>
      <c r="M192" s="220"/>
      <c r="N192" s="22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141</v>
      </c>
      <c r="AU192" s="18" t="s">
        <v>81</v>
      </c>
    </row>
    <row r="193" spans="1:47" s="2" customFormat="1" ht="12">
      <c r="A193" s="39"/>
      <c r="B193" s="40"/>
      <c r="C193" s="41"/>
      <c r="D193" s="222" t="s">
        <v>143</v>
      </c>
      <c r="E193" s="41"/>
      <c r="F193" s="223" t="s">
        <v>804</v>
      </c>
      <c r="G193" s="41"/>
      <c r="H193" s="41"/>
      <c r="I193" s="219"/>
      <c r="J193" s="41"/>
      <c r="K193" s="41"/>
      <c r="L193" s="45"/>
      <c r="M193" s="220"/>
      <c r="N193" s="22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143</v>
      </c>
      <c r="AU193" s="18" t="s">
        <v>81</v>
      </c>
    </row>
    <row r="194" spans="1:65" s="2" customFormat="1" ht="24.15" customHeight="1">
      <c r="A194" s="39"/>
      <c r="B194" s="40"/>
      <c r="C194" s="205" t="s">
        <v>308</v>
      </c>
      <c r="D194" s="205" t="s">
        <v>134</v>
      </c>
      <c r="E194" s="206" t="s">
        <v>805</v>
      </c>
      <c r="F194" s="207" t="s">
        <v>806</v>
      </c>
      <c r="G194" s="208" t="s">
        <v>164</v>
      </c>
      <c r="H194" s="209">
        <v>73</v>
      </c>
      <c r="I194" s="210"/>
      <c r="J194" s="209">
        <f>ROUND(I194*H194,2)</f>
        <v>0</v>
      </c>
      <c r="K194" s="207" t="s">
        <v>138</v>
      </c>
      <c r="L194" s="45"/>
      <c r="M194" s="211" t="s">
        <v>18</v>
      </c>
      <c r="N194" s="212" t="s">
        <v>42</v>
      </c>
      <c r="O194" s="85"/>
      <c r="P194" s="213">
        <f>O194*H194</f>
        <v>0</v>
      </c>
      <c r="Q194" s="213">
        <v>0.0004</v>
      </c>
      <c r="R194" s="213">
        <f>Q194*H194</f>
        <v>0.0292</v>
      </c>
      <c r="S194" s="213">
        <v>0</v>
      </c>
      <c r="T194" s="21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5" t="s">
        <v>255</v>
      </c>
      <c r="AT194" s="215" t="s">
        <v>134</v>
      </c>
      <c r="AU194" s="215" t="s">
        <v>81</v>
      </c>
      <c r="AY194" s="18" t="s">
        <v>131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79</v>
      </c>
      <c r="BK194" s="216">
        <f>ROUND(I194*H194,2)</f>
        <v>0</v>
      </c>
      <c r="BL194" s="18" t="s">
        <v>255</v>
      </c>
      <c r="BM194" s="215" t="s">
        <v>807</v>
      </c>
    </row>
    <row r="195" spans="1:47" s="2" customFormat="1" ht="12">
      <c r="A195" s="39"/>
      <c r="B195" s="40"/>
      <c r="C195" s="41"/>
      <c r="D195" s="217" t="s">
        <v>141</v>
      </c>
      <c r="E195" s="41"/>
      <c r="F195" s="218" t="s">
        <v>808</v>
      </c>
      <c r="G195" s="41"/>
      <c r="H195" s="41"/>
      <c r="I195" s="219"/>
      <c r="J195" s="41"/>
      <c r="K195" s="41"/>
      <c r="L195" s="45"/>
      <c r="M195" s="220"/>
      <c r="N195" s="22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141</v>
      </c>
      <c r="AU195" s="18" t="s">
        <v>81</v>
      </c>
    </row>
    <row r="196" spans="1:47" s="2" customFormat="1" ht="12">
      <c r="A196" s="39"/>
      <c r="B196" s="40"/>
      <c r="C196" s="41"/>
      <c r="D196" s="222" t="s">
        <v>143</v>
      </c>
      <c r="E196" s="41"/>
      <c r="F196" s="223" t="s">
        <v>809</v>
      </c>
      <c r="G196" s="41"/>
      <c r="H196" s="41"/>
      <c r="I196" s="219"/>
      <c r="J196" s="41"/>
      <c r="K196" s="41"/>
      <c r="L196" s="45"/>
      <c r="M196" s="220"/>
      <c r="N196" s="22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81</v>
      </c>
    </row>
    <row r="197" spans="1:51" s="14" customFormat="1" ht="12">
      <c r="A197" s="14"/>
      <c r="B197" s="234"/>
      <c r="C197" s="235"/>
      <c r="D197" s="217" t="s">
        <v>145</v>
      </c>
      <c r="E197" s="236" t="s">
        <v>18</v>
      </c>
      <c r="F197" s="237" t="s">
        <v>810</v>
      </c>
      <c r="G197" s="235"/>
      <c r="H197" s="238">
        <v>73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145</v>
      </c>
      <c r="AU197" s="244" t="s">
        <v>81</v>
      </c>
      <c r="AV197" s="14" t="s">
        <v>81</v>
      </c>
      <c r="AW197" s="14" t="s">
        <v>32</v>
      </c>
      <c r="AX197" s="14" t="s">
        <v>71</v>
      </c>
      <c r="AY197" s="244" t="s">
        <v>131</v>
      </c>
    </row>
    <row r="198" spans="1:51" s="15" customFormat="1" ht="12">
      <c r="A198" s="15"/>
      <c r="B198" s="245"/>
      <c r="C198" s="246"/>
      <c r="D198" s="217" t="s">
        <v>145</v>
      </c>
      <c r="E198" s="247" t="s">
        <v>18</v>
      </c>
      <c r="F198" s="248" t="s">
        <v>148</v>
      </c>
      <c r="G198" s="246"/>
      <c r="H198" s="249">
        <v>73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145</v>
      </c>
      <c r="AU198" s="255" t="s">
        <v>81</v>
      </c>
      <c r="AV198" s="15" t="s">
        <v>139</v>
      </c>
      <c r="AW198" s="15" t="s">
        <v>32</v>
      </c>
      <c r="AX198" s="15" t="s">
        <v>79</v>
      </c>
      <c r="AY198" s="255" t="s">
        <v>131</v>
      </c>
    </row>
    <row r="199" spans="1:65" s="2" customFormat="1" ht="21.75" customHeight="1">
      <c r="A199" s="39"/>
      <c r="B199" s="40"/>
      <c r="C199" s="205" t="s">
        <v>382</v>
      </c>
      <c r="D199" s="205" t="s">
        <v>134</v>
      </c>
      <c r="E199" s="206" t="s">
        <v>811</v>
      </c>
      <c r="F199" s="207" t="s">
        <v>812</v>
      </c>
      <c r="G199" s="208" t="s">
        <v>164</v>
      </c>
      <c r="H199" s="209">
        <v>73</v>
      </c>
      <c r="I199" s="210"/>
      <c r="J199" s="209">
        <f>ROUND(I199*H199,2)</f>
        <v>0</v>
      </c>
      <c r="K199" s="207" t="s">
        <v>138</v>
      </c>
      <c r="L199" s="45"/>
      <c r="M199" s="211" t="s">
        <v>18</v>
      </c>
      <c r="N199" s="212" t="s">
        <v>42</v>
      </c>
      <c r="O199" s="85"/>
      <c r="P199" s="213">
        <f>O199*H199</f>
        <v>0</v>
      </c>
      <c r="Q199" s="213">
        <v>1E-05</v>
      </c>
      <c r="R199" s="213">
        <f>Q199*H199</f>
        <v>0.0007300000000000001</v>
      </c>
      <c r="S199" s="213">
        <v>0</v>
      </c>
      <c r="T199" s="21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5" t="s">
        <v>255</v>
      </c>
      <c r="AT199" s="215" t="s">
        <v>134</v>
      </c>
      <c r="AU199" s="215" t="s">
        <v>81</v>
      </c>
      <c r="AY199" s="18" t="s">
        <v>131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79</v>
      </c>
      <c r="BK199" s="216">
        <f>ROUND(I199*H199,2)</f>
        <v>0</v>
      </c>
      <c r="BL199" s="18" t="s">
        <v>255</v>
      </c>
      <c r="BM199" s="215" t="s">
        <v>813</v>
      </c>
    </row>
    <row r="200" spans="1:47" s="2" customFormat="1" ht="12">
      <c r="A200" s="39"/>
      <c r="B200" s="40"/>
      <c r="C200" s="41"/>
      <c r="D200" s="217" t="s">
        <v>141</v>
      </c>
      <c r="E200" s="41"/>
      <c r="F200" s="218" t="s">
        <v>814</v>
      </c>
      <c r="G200" s="41"/>
      <c r="H200" s="41"/>
      <c r="I200" s="219"/>
      <c r="J200" s="41"/>
      <c r="K200" s="41"/>
      <c r="L200" s="45"/>
      <c r="M200" s="220"/>
      <c r="N200" s="22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141</v>
      </c>
      <c r="AU200" s="18" t="s">
        <v>81</v>
      </c>
    </row>
    <row r="201" spans="1:47" s="2" customFormat="1" ht="12">
      <c r="A201" s="39"/>
      <c r="B201" s="40"/>
      <c r="C201" s="41"/>
      <c r="D201" s="222" t="s">
        <v>143</v>
      </c>
      <c r="E201" s="41"/>
      <c r="F201" s="223" t="s">
        <v>815</v>
      </c>
      <c r="G201" s="41"/>
      <c r="H201" s="41"/>
      <c r="I201" s="219"/>
      <c r="J201" s="41"/>
      <c r="K201" s="41"/>
      <c r="L201" s="45"/>
      <c r="M201" s="220"/>
      <c r="N201" s="22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81</v>
      </c>
    </row>
    <row r="202" spans="1:65" s="2" customFormat="1" ht="24.15" customHeight="1">
      <c r="A202" s="39"/>
      <c r="B202" s="40"/>
      <c r="C202" s="205" t="s">
        <v>388</v>
      </c>
      <c r="D202" s="205" t="s">
        <v>134</v>
      </c>
      <c r="E202" s="206" t="s">
        <v>816</v>
      </c>
      <c r="F202" s="207" t="s">
        <v>817</v>
      </c>
      <c r="G202" s="208" t="s">
        <v>269</v>
      </c>
      <c r="H202" s="209">
        <v>0.13</v>
      </c>
      <c r="I202" s="210"/>
      <c r="J202" s="209">
        <f>ROUND(I202*H202,2)</f>
        <v>0</v>
      </c>
      <c r="K202" s="207" t="s">
        <v>138</v>
      </c>
      <c r="L202" s="45"/>
      <c r="M202" s="211" t="s">
        <v>18</v>
      </c>
      <c r="N202" s="212" t="s">
        <v>42</v>
      </c>
      <c r="O202" s="85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5" t="s">
        <v>255</v>
      </c>
      <c r="AT202" s="215" t="s">
        <v>134</v>
      </c>
      <c r="AU202" s="215" t="s">
        <v>81</v>
      </c>
      <c r="AY202" s="18" t="s">
        <v>131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79</v>
      </c>
      <c r="BK202" s="216">
        <f>ROUND(I202*H202,2)</f>
        <v>0</v>
      </c>
      <c r="BL202" s="18" t="s">
        <v>255</v>
      </c>
      <c r="BM202" s="215" t="s">
        <v>818</v>
      </c>
    </row>
    <row r="203" spans="1:47" s="2" customFormat="1" ht="12">
      <c r="A203" s="39"/>
      <c r="B203" s="40"/>
      <c r="C203" s="41"/>
      <c r="D203" s="217" t="s">
        <v>141</v>
      </c>
      <c r="E203" s="41"/>
      <c r="F203" s="218" t="s">
        <v>819</v>
      </c>
      <c r="G203" s="41"/>
      <c r="H203" s="41"/>
      <c r="I203" s="219"/>
      <c r="J203" s="41"/>
      <c r="K203" s="41"/>
      <c r="L203" s="45"/>
      <c r="M203" s="220"/>
      <c r="N203" s="22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141</v>
      </c>
      <c r="AU203" s="18" t="s">
        <v>81</v>
      </c>
    </row>
    <row r="204" spans="1:47" s="2" customFormat="1" ht="12">
      <c r="A204" s="39"/>
      <c r="B204" s="40"/>
      <c r="C204" s="41"/>
      <c r="D204" s="222" t="s">
        <v>143</v>
      </c>
      <c r="E204" s="41"/>
      <c r="F204" s="223" t="s">
        <v>820</v>
      </c>
      <c r="G204" s="41"/>
      <c r="H204" s="41"/>
      <c r="I204" s="219"/>
      <c r="J204" s="41"/>
      <c r="K204" s="41"/>
      <c r="L204" s="45"/>
      <c r="M204" s="220"/>
      <c r="N204" s="22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143</v>
      </c>
      <c r="AU204" s="18" t="s">
        <v>81</v>
      </c>
    </row>
    <row r="205" spans="1:63" s="12" customFormat="1" ht="22.8" customHeight="1">
      <c r="A205" s="12"/>
      <c r="B205" s="189"/>
      <c r="C205" s="190"/>
      <c r="D205" s="191" t="s">
        <v>70</v>
      </c>
      <c r="E205" s="203" t="s">
        <v>821</v>
      </c>
      <c r="F205" s="203" t="s">
        <v>822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SUM(P206:P247)</f>
        <v>0</v>
      </c>
      <c r="Q205" s="197"/>
      <c r="R205" s="198">
        <f>SUM(R206:R247)</f>
        <v>0.14272999999999997</v>
      </c>
      <c r="S205" s="197"/>
      <c r="T205" s="199">
        <f>SUM(T206:T247)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81</v>
      </c>
      <c r="AT205" s="201" t="s">
        <v>70</v>
      </c>
      <c r="AU205" s="201" t="s">
        <v>79</v>
      </c>
      <c r="AY205" s="200" t="s">
        <v>131</v>
      </c>
      <c r="BK205" s="202">
        <f>SUM(BK206:BK247)</f>
        <v>0</v>
      </c>
    </row>
    <row r="206" spans="1:65" s="2" customFormat="1" ht="24.15" customHeight="1">
      <c r="A206" s="39"/>
      <c r="B206" s="40"/>
      <c r="C206" s="205" t="s">
        <v>396</v>
      </c>
      <c r="D206" s="205" t="s">
        <v>134</v>
      </c>
      <c r="E206" s="206" t="s">
        <v>823</v>
      </c>
      <c r="F206" s="207" t="s">
        <v>824</v>
      </c>
      <c r="G206" s="208" t="s">
        <v>825</v>
      </c>
      <c r="H206" s="209">
        <v>5</v>
      </c>
      <c r="I206" s="210"/>
      <c r="J206" s="209">
        <f>ROUND(I206*H206,2)</f>
        <v>0</v>
      </c>
      <c r="K206" s="207" t="s">
        <v>138</v>
      </c>
      <c r="L206" s="45"/>
      <c r="M206" s="211" t="s">
        <v>18</v>
      </c>
      <c r="N206" s="212" t="s">
        <v>42</v>
      </c>
      <c r="O206" s="85"/>
      <c r="P206" s="213">
        <f>O206*H206</f>
        <v>0</v>
      </c>
      <c r="Q206" s="213">
        <v>0.01697</v>
      </c>
      <c r="R206" s="213">
        <f>Q206*H206</f>
        <v>0.08485</v>
      </c>
      <c r="S206" s="213">
        <v>0</v>
      </c>
      <c r="T206" s="21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5" t="s">
        <v>255</v>
      </c>
      <c r="AT206" s="215" t="s">
        <v>134</v>
      </c>
      <c r="AU206" s="215" t="s">
        <v>81</v>
      </c>
      <c r="AY206" s="18" t="s">
        <v>131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79</v>
      </c>
      <c r="BK206" s="216">
        <f>ROUND(I206*H206,2)</f>
        <v>0</v>
      </c>
      <c r="BL206" s="18" t="s">
        <v>255</v>
      </c>
      <c r="BM206" s="215" t="s">
        <v>826</v>
      </c>
    </row>
    <row r="207" spans="1:47" s="2" customFormat="1" ht="12">
      <c r="A207" s="39"/>
      <c r="B207" s="40"/>
      <c r="C207" s="41"/>
      <c r="D207" s="217" t="s">
        <v>141</v>
      </c>
      <c r="E207" s="41"/>
      <c r="F207" s="218" t="s">
        <v>827</v>
      </c>
      <c r="G207" s="41"/>
      <c r="H207" s="41"/>
      <c r="I207" s="219"/>
      <c r="J207" s="41"/>
      <c r="K207" s="41"/>
      <c r="L207" s="45"/>
      <c r="M207" s="220"/>
      <c r="N207" s="22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141</v>
      </c>
      <c r="AU207" s="18" t="s">
        <v>81</v>
      </c>
    </row>
    <row r="208" spans="1:47" s="2" customFormat="1" ht="12">
      <c r="A208" s="39"/>
      <c r="B208" s="40"/>
      <c r="C208" s="41"/>
      <c r="D208" s="222" t="s">
        <v>143</v>
      </c>
      <c r="E208" s="41"/>
      <c r="F208" s="223" t="s">
        <v>828</v>
      </c>
      <c r="G208" s="41"/>
      <c r="H208" s="41"/>
      <c r="I208" s="219"/>
      <c r="J208" s="41"/>
      <c r="K208" s="41"/>
      <c r="L208" s="45"/>
      <c r="M208" s="220"/>
      <c r="N208" s="22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143</v>
      </c>
      <c r="AU208" s="18" t="s">
        <v>81</v>
      </c>
    </row>
    <row r="209" spans="1:65" s="2" customFormat="1" ht="24.15" customHeight="1">
      <c r="A209" s="39"/>
      <c r="B209" s="40"/>
      <c r="C209" s="205" t="s">
        <v>403</v>
      </c>
      <c r="D209" s="205" t="s">
        <v>134</v>
      </c>
      <c r="E209" s="206" t="s">
        <v>829</v>
      </c>
      <c r="F209" s="207" t="s">
        <v>830</v>
      </c>
      <c r="G209" s="208" t="s">
        <v>825</v>
      </c>
      <c r="H209" s="209">
        <v>3</v>
      </c>
      <c r="I209" s="210"/>
      <c r="J209" s="209">
        <f>ROUND(I209*H209,2)</f>
        <v>0</v>
      </c>
      <c r="K209" s="207" t="s">
        <v>138</v>
      </c>
      <c r="L209" s="45"/>
      <c r="M209" s="211" t="s">
        <v>18</v>
      </c>
      <c r="N209" s="212" t="s">
        <v>42</v>
      </c>
      <c r="O209" s="85"/>
      <c r="P209" s="213">
        <f>O209*H209</f>
        <v>0</v>
      </c>
      <c r="Q209" s="213">
        <v>0.01213</v>
      </c>
      <c r="R209" s="213">
        <f>Q209*H209</f>
        <v>0.03639</v>
      </c>
      <c r="S209" s="213">
        <v>0</v>
      </c>
      <c r="T209" s="21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5" t="s">
        <v>255</v>
      </c>
      <c r="AT209" s="215" t="s">
        <v>134</v>
      </c>
      <c r="AU209" s="215" t="s">
        <v>81</v>
      </c>
      <c r="AY209" s="18" t="s">
        <v>131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79</v>
      </c>
      <c r="BK209" s="216">
        <f>ROUND(I209*H209,2)</f>
        <v>0</v>
      </c>
      <c r="BL209" s="18" t="s">
        <v>255</v>
      </c>
      <c r="BM209" s="215" t="s">
        <v>831</v>
      </c>
    </row>
    <row r="210" spans="1:47" s="2" customFormat="1" ht="12">
      <c r="A210" s="39"/>
      <c r="B210" s="40"/>
      <c r="C210" s="41"/>
      <c r="D210" s="217" t="s">
        <v>141</v>
      </c>
      <c r="E210" s="41"/>
      <c r="F210" s="218" t="s">
        <v>830</v>
      </c>
      <c r="G210" s="41"/>
      <c r="H210" s="41"/>
      <c r="I210" s="219"/>
      <c r="J210" s="41"/>
      <c r="K210" s="41"/>
      <c r="L210" s="45"/>
      <c r="M210" s="220"/>
      <c r="N210" s="221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141</v>
      </c>
      <c r="AU210" s="18" t="s">
        <v>81</v>
      </c>
    </row>
    <row r="211" spans="1:47" s="2" customFormat="1" ht="12">
      <c r="A211" s="39"/>
      <c r="B211" s="40"/>
      <c r="C211" s="41"/>
      <c r="D211" s="222" t="s">
        <v>143</v>
      </c>
      <c r="E211" s="41"/>
      <c r="F211" s="223" t="s">
        <v>832</v>
      </c>
      <c r="G211" s="41"/>
      <c r="H211" s="41"/>
      <c r="I211" s="219"/>
      <c r="J211" s="41"/>
      <c r="K211" s="41"/>
      <c r="L211" s="45"/>
      <c r="M211" s="220"/>
      <c r="N211" s="22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143</v>
      </c>
      <c r="AU211" s="18" t="s">
        <v>81</v>
      </c>
    </row>
    <row r="212" spans="1:65" s="2" customFormat="1" ht="16.5" customHeight="1">
      <c r="A212" s="39"/>
      <c r="B212" s="40"/>
      <c r="C212" s="205" t="s">
        <v>409</v>
      </c>
      <c r="D212" s="205" t="s">
        <v>134</v>
      </c>
      <c r="E212" s="206" t="s">
        <v>833</v>
      </c>
      <c r="F212" s="207" t="s">
        <v>834</v>
      </c>
      <c r="G212" s="208" t="s">
        <v>825</v>
      </c>
      <c r="H212" s="209">
        <v>5</v>
      </c>
      <c r="I212" s="210"/>
      <c r="J212" s="209">
        <f>ROUND(I212*H212,2)</f>
        <v>0</v>
      </c>
      <c r="K212" s="207" t="s">
        <v>193</v>
      </c>
      <c r="L212" s="45"/>
      <c r="M212" s="211" t="s">
        <v>18</v>
      </c>
      <c r="N212" s="212" t="s">
        <v>42</v>
      </c>
      <c r="O212" s="85"/>
      <c r="P212" s="213">
        <f>O212*H212</f>
        <v>0</v>
      </c>
      <c r="Q212" s="213">
        <v>0.00032</v>
      </c>
      <c r="R212" s="213">
        <f>Q212*H212</f>
        <v>0.0016</v>
      </c>
      <c r="S212" s="213">
        <v>0</v>
      </c>
      <c r="T212" s="21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5" t="s">
        <v>255</v>
      </c>
      <c r="AT212" s="215" t="s">
        <v>134</v>
      </c>
      <c r="AU212" s="215" t="s">
        <v>81</v>
      </c>
      <c r="AY212" s="18" t="s">
        <v>131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79</v>
      </c>
      <c r="BK212" s="216">
        <f>ROUND(I212*H212,2)</f>
        <v>0</v>
      </c>
      <c r="BL212" s="18" t="s">
        <v>255</v>
      </c>
      <c r="BM212" s="215" t="s">
        <v>835</v>
      </c>
    </row>
    <row r="213" spans="1:47" s="2" customFormat="1" ht="12">
      <c r="A213" s="39"/>
      <c r="B213" s="40"/>
      <c r="C213" s="41"/>
      <c r="D213" s="217" t="s">
        <v>141</v>
      </c>
      <c r="E213" s="41"/>
      <c r="F213" s="218" t="s">
        <v>834</v>
      </c>
      <c r="G213" s="41"/>
      <c r="H213" s="41"/>
      <c r="I213" s="219"/>
      <c r="J213" s="41"/>
      <c r="K213" s="41"/>
      <c r="L213" s="45"/>
      <c r="M213" s="220"/>
      <c r="N213" s="22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141</v>
      </c>
      <c r="AU213" s="18" t="s">
        <v>81</v>
      </c>
    </row>
    <row r="214" spans="1:65" s="2" customFormat="1" ht="24.15" customHeight="1">
      <c r="A214" s="39"/>
      <c r="B214" s="40"/>
      <c r="C214" s="205" t="s">
        <v>417</v>
      </c>
      <c r="D214" s="205" t="s">
        <v>134</v>
      </c>
      <c r="E214" s="206" t="s">
        <v>836</v>
      </c>
      <c r="F214" s="207" t="s">
        <v>837</v>
      </c>
      <c r="G214" s="208" t="s">
        <v>825</v>
      </c>
      <c r="H214" s="209">
        <v>4</v>
      </c>
      <c r="I214" s="210"/>
      <c r="J214" s="209">
        <f>ROUND(I214*H214,2)</f>
        <v>0</v>
      </c>
      <c r="K214" s="207" t="s">
        <v>138</v>
      </c>
      <c r="L214" s="45"/>
      <c r="M214" s="211" t="s">
        <v>18</v>
      </c>
      <c r="N214" s="212" t="s">
        <v>42</v>
      </c>
      <c r="O214" s="85"/>
      <c r="P214" s="213">
        <f>O214*H214</f>
        <v>0</v>
      </c>
      <c r="Q214" s="213">
        <v>0.00052</v>
      </c>
      <c r="R214" s="213">
        <f>Q214*H214</f>
        <v>0.00208</v>
      </c>
      <c r="S214" s="213">
        <v>0</v>
      </c>
      <c r="T214" s="21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5" t="s">
        <v>255</v>
      </c>
      <c r="AT214" s="215" t="s">
        <v>134</v>
      </c>
      <c r="AU214" s="215" t="s">
        <v>81</v>
      </c>
      <c r="AY214" s="18" t="s">
        <v>131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8" t="s">
        <v>79</v>
      </c>
      <c r="BK214" s="216">
        <f>ROUND(I214*H214,2)</f>
        <v>0</v>
      </c>
      <c r="BL214" s="18" t="s">
        <v>255</v>
      </c>
      <c r="BM214" s="215" t="s">
        <v>838</v>
      </c>
    </row>
    <row r="215" spans="1:47" s="2" customFormat="1" ht="12">
      <c r="A215" s="39"/>
      <c r="B215" s="40"/>
      <c r="C215" s="41"/>
      <c r="D215" s="217" t="s">
        <v>141</v>
      </c>
      <c r="E215" s="41"/>
      <c r="F215" s="218" t="s">
        <v>839</v>
      </c>
      <c r="G215" s="41"/>
      <c r="H215" s="41"/>
      <c r="I215" s="219"/>
      <c r="J215" s="41"/>
      <c r="K215" s="41"/>
      <c r="L215" s="45"/>
      <c r="M215" s="220"/>
      <c r="N215" s="22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141</v>
      </c>
      <c r="AU215" s="18" t="s">
        <v>81</v>
      </c>
    </row>
    <row r="216" spans="1:47" s="2" customFormat="1" ht="12">
      <c r="A216" s="39"/>
      <c r="B216" s="40"/>
      <c r="C216" s="41"/>
      <c r="D216" s="222" t="s">
        <v>143</v>
      </c>
      <c r="E216" s="41"/>
      <c r="F216" s="223" t="s">
        <v>840</v>
      </c>
      <c r="G216" s="41"/>
      <c r="H216" s="41"/>
      <c r="I216" s="219"/>
      <c r="J216" s="41"/>
      <c r="K216" s="41"/>
      <c r="L216" s="45"/>
      <c r="M216" s="220"/>
      <c r="N216" s="22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81</v>
      </c>
    </row>
    <row r="217" spans="1:51" s="14" customFormat="1" ht="12">
      <c r="A217" s="14"/>
      <c r="B217" s="234"/>
      <c r="C217" s="235"/>
      <c r="D217" s="217" t="s">
        <v>145</v>
      </c>
      <c r="E217" s="236" t="s">
        <v>18</v>
      </c>
      <c r="F217" s="237" t="s">
        <v>841</v>
      </c>
      <c r="G217" s="235"/>
      <c r="H217" s="238">
        <v>4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145</v>
      </c>
      <c r="AU217" s="244" t="s">
        <v>81</v>
      </c>
      <c r="AV217" s="14" t="s">
        <v>81</v>
      </c>
      <c r="AW217" s="14" t="s">
        <v>32</v>
      </c>
      <c r="AX217" s="14" t="s">
        <v>71</v>
      </c>
      <c r="AY217" s="244" t="s">
        <v>131</v>
      </c>
    </row>
    <row r="218" spans="1:51" s="15" customFormat="1" ht="12">
      <c r="A218" s="15"/>
      <c r="B218" s="245"/>
      <c r="C218" s="246"/>
      <c r="D218" s="217" t="s">
        <v>145</v>
      </c>
      <c r="E218" s="247" t="s">
        <v>18</v>
      </c>
      <c r="F218" s="248" t="s">
        <v>148</v>
      </c>
      <c r="G218" s="246"/>
      <c r="H218" s="249">
        <v>4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145</v>
      </c>
      <c r="AU218" s="255" t="s">
        <v>81</v>
      </c>
      <c r="AV218" s="15" t="s">
        <v>139</v>
      </c>
      <c r="AW218" s="15" t="s">
        <v>32</v>
      </c>
      <c r="AX218" s="15" t="s">
        <v>79</v>
      </c>
      <c r="AY218" s="255" t="s">
        <v>131</v>
      </c>
    </row>
    <row r="219" spans="1:65" s="2" customFormat="1" ht="24.15" customHeight="1">
      <c r="A219" s="39"/>
      <c r="B219" s="40"/>
      <c r="C219" s="205" t="s">
        <v>425</v>
      </c>
      <c r="D219" s="205" t="s">
        <v>134</v>
      </c>
      <c r="E219" s="206" t="s">
        <v>842</v>
      </c>
      <c r="F219" s="207" t="s">
        <v>843</v>
      </c>
      <c r="G219" s="208" t="s">
        <v>825</v>
      </c>
      <c r="H219" s="209">
        <v>5</v>
      </c>
      <c r="I219" s="210"/>
      <c r="J219" s="209">
        <f>ROUND(I219*H219,2)</f>
        <v>0</v>
      </c>
      <c r="K219" s="207" t="s">
        <v>138</v>
      </c>
      <c r="L219" s="45"/>
      <c r="M219" s="211" t="s">
        <v>18</v>
      </c>
      <c r="N219" s="212" t="s">
        <v>42</v>
      </c>
      <c r="O219" s="85"/>
      <c r="P219" s="213">
        <f>O219*H219</f>
        <v>0</v>
      </c>
      <c r="Q219" s="213">
        <v>0.00052</v>
      </c>
      <c r="R219" s="213">
        <f>Q219*H219</f>
        <v>0.0026</v>
      </c>
      <c r="S219" s="213">
        <v>0</v>
      </c>
      <c r="T219" s="21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5" t="s">
        <v>255</v>
      </c>
      <c r="AT219" s="215" t="s">
        <v>134</v>
      </c>
      <c r="AU219" s="215" t="s">
        <v>81</v>
      </c>
      <c r="AY219" s="18" t="s">
        <v>131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8" t="s">
        <v>79</v>
      </c>
      <c r="BK219" s="216">
        <f>ROUND(I219*H219,2)</f>
        <v>0</v>
      </c>
      <c r="BL219" s="18" t="s">
        <v>255</v>
      </c>
      <c r="BM219" s="215" t="s">
        <v>844</v>
      </c>
    </row>
    <row r="220" spans="1:47" s="2" customFormat="1" ht="12">
      <c r="A220" s="39"/>
      <c r="B220" s="40"/>
      <c r="C220" s="41"/>
      <c r="D220" s="217" t="s">
        <v>141</v>
      </c>
      <c r="E220" s="41"/>
      <c r="F220" s="218" t="s">
        <v>845</v>
      </c>
      <c r="G220" s="41"/>
      <c r="H220" s="41"/>
      <c r="I220" s="219"/>
      <c r="J220" s="41"/>
      <c r="K220" s="41"/>
      <c r="L220" s="45"/>
      <c r="M220" s="220"/>
      <c r="N220" s="22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141</v>
      </c>
      <c r="AU220" s="18" t="s">
        <v>81</v>
      </c>
    </row>
    <row r="221" spans="1:47" s="2" customFormat="1" ht="12">
      <c r="A221" s="39"/>
      <c r="B221" s="40"/>
      <c r="C221" s="41"/>
      <c r="D221" s="222" t="s">
        <v>143</v>
      </c>
      <c r="E221" s="41"/>
      <c r="F221" s="223" t="s">
        <v>846</v>
      </c>
      <c r="G221" s="41"/>
      <c r="H221" s="41"/>
      <c r="I221" s="219"/>
      <c r="J221" s="41"/>
      <c r="K221" s="41"/>
      <c r="L221" s="45"/>
      <c r="M221" s="220"/>
      <c r="N221" s="22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143</v>
      </c>
      <c r="AU221" s="18" t="s">
        <v>81</v>
      </c>
    </row>
    <row r="222" spans="1:65" s="2" customFormat="1" ht="24.15" customHeight="1">
      <c r="A222" s="39"/>
      <c r="B222" s="40"/>
      <c r="C222" s="205" t="s">
        <v>429</v>
      </c>
      <c r="D222" s="205" t="s">
        <v>134</v>
      </c>
      <c r="E222" s="206" t="s">
        <v>847</v>
      </c>
      <c r="F222" s="207" t="s">
        <v>848</v>
      </c>
      <c r="G222" s="208" t="s">
        <v>825</v>
      </c>
      <c r="H222" s="209">
        <v>2</v>
      </c>
      <c r="I222" s="210"/>
      <c r="J222" s="209">
        <f>ROUND(I222*H222,2)</f>
        <v>0</v>
      </c>
      <c r="K222" s="207" t="s">
        <v>138</v>
      </c>
      <c r="L222" s="45"/>
      <c r="M222" s="211" t="s">
        <v>18</v>
      </c>
      <c r="N222" s="212" t="s">
        <v>42</v>
      </c>
      <c r="O222" s="85"/>
      <c r="P222" s="213">
        <f>O222*H222</f>
        <v>0</v>
      </c>
      <c r="Q222" s="213">
        <v>0.00052</v>
      </c>
      <c r="R222" s="213">
        <f>Q222*H222</f>
        <v>0.00104</v>
      </c>
      <c r="S222" s="213">
        <v>0</v>
      </c>
      <c r="T222" s="21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5" t="s">
        <v>255</v>
      </c>
      <c r="AT222" s="215" t="s">
        <v>134</v>
      </c>
      <c r="AU222" s="215" t="s">
        <v>81</v>
      </c>
      <c r="AY222" s="18" t="s">
        <v>131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79</v>
      </c>
      <c r="BK222" s="216">
        <f>ROUND(I222*H222,2)</f>
        <v>0</v>
      </c>
      <c r="BL222" s="18" t="s">
        <v>255</v>
      </c>
      <c r="BM222" s="215" t="s">
        <v>849</v>
      </c>
    </row>
    <row r="223" spans="1:47" s="2" customFormat="1" ht="12">
      <c r="A223" s="39"/>
      <c r="B223" s="40"/>
      <c r="C223" s="41"/>
      <c r="D223" s="217" t="s">
        <v>141</v>
      </c>
      <c r="E223" s="41"/>
      <c r="F223" s="218" t="s">
        <v>848</v>
      </c>
      <c r="G223" s="41"/>
      <c r="H223" s="41"/>
      <c r="I223" s="219"/>
      <c r="J223" s="41"/>
      <c r="K223" s="41"/>
      <c r="L223" s="45"/>
      <c r="M223" s="220"/>
      <c r="N223" s="22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141</v>
      </c>
      <c r="AU223" s="18" t="s">
        <v>81</v>
      </c>
    </row>
    <row r="224" spans="1:47" s="2" customFormat="1" ht="12">
      <c r="A224" s="39"/>
      <c r="B224" s="40"/>
      <c r="C224" s="41"/>
      <c r="D224" s="222" t="s">
        <v>143</v>
      </c>
      <c r="E224" s="41"/>
      <c r="F224" s="223" t="s">
        <v>850</v>
      </c>
      <c r="G224" s="41"/>
      <c r="H224" s="41"/>
      <c r="I224" s="219"/>
      <c r="J224" s="41"/>
      <c r="K224" s="41"/>
      <c r="L224" s="45"/>
      <c r="M224" s="220"/>
      <c r="N224" s="22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143</v>
      </c>
      <c r="AU224" s="18" t="s">
        <v>81</v>
      </c>
    </row>
    <row r="225" spans="1:65" s="2" customFormat="1" ht="21.75" customHeight="1">
      <c r="A225" s="39"/>
      <c r="B225" s="40"/>
      <c r="C225" s="205" t="s">
        <v>437</v>
      </c>
      <c r="D225" s="205" t="s">
        <v>134</v>
      </c>
      <c r="E225" s="206" t="s">
        <v>851</v>
      </c>
      <c r="F225" s="207" t="s">
        <v>852</v>
      </c>
      <c r="G225" s="208" t="s">
        <v>825</v>
      </c>
      <c r="H225" s="209">
        <v>7</v>
      </c>
      <c r="I225" s="210"/>
      <c r="J225" s="209">
        <f>ROUND(I225*H225,2)</f>
        <v>0</v>
      </c>
      <c r="K225" s="207" t="s">
        <v>193</v>
      </c>
      <c r="L225" s="45"/>
      <c r="M225" s="211" t="s">
        <v>18</v>
      </c>
      <c r="N225" s="212" t="s">
        <v>42</v>
      </c>
      <c r="O225" s="85"/>
      <c r="P225" s="213">
        <f>O225*H225</f>
        <v>0</v>
      </c>
      <c r="Q225" s="213">
        <v>0.00052</v>
      </c>
      <c r="R225" s="213">
        <f>Q225*H225</f>
        <v>0.0036399999999999996</v>
      </c>
      <c r="S225" s="213">
        <v>0</v>
      </c>
      <c r="T225" s="21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5" t="s">
        <v>255</v>
      </c>
      <c r="AT225" s="215" t="s">
        <v>134</v>
      </c>
      <c r="AU225" s="215" t="s">
        <v>81</v>
      </c>
      <c r="AY225" s="18" t="s">
        <v>131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79</v>
      </c>
      <c r="BK225" s="216">
        <f>ROUND(I225*H225,2)</f>
        <v>0</v>
      </c>
      <c r="BL225" s="18" t="s">
        <v>255</v>
      </c>
      <c r="BM225" s="215" t="s">
        <v>853</v>
      </c>
    </row>
    <row r="226" spans="1:47" s="2" customFormat="1" ht="12">
      <c r="A226" s="39"/>
      <c r="B226" s="40"/>
      <c r="C226" s="41"/>
      <c r="D226" s="217" t="s">
        <v>141</v>
      </c>
      <c r="E226" s="41"/>
      <c r="F226" s="218" t="s">
        <v>852</v>
      </c>
      <c r="G226" s="41"/>
      <c r="H226" s="41"/>
      <c r="I226" s="219"/>
      <c r="J226" s="41"/>
      <c r="K226" s="41"/>
      <c r="L226" s="45"/>
      <c r="M226" s="220"/>
      <c r="N226" s="22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141</v>
      </c>
      <c r="AU226" s="18" t="s">
        <v>81</v>
      </c>
    </row>
    <row r="227" spans="1:65" s="2" customFormat="1" ht="24.15" customHeight="1">
      <c r="A227" s="39"/>
      <c r="B227" s="40"/>
      <c r="C227" s="205" t="s">
        <v>444</v>
      </c>
      <c r="D227" s="205" t="s">
        <v>134</v>
      </c>
      <c r="E227" s="206" t="s">
        <v>854</v>
      </c>
      <c r="F227" s="207" t="s">
        <v>855</v>
      </c>
      <c r="G227" s="208" t="s">
        <v>825</v>
      </c>
      <c r="H227" s="209">
        <v>6</v>
      </c>
      <c r="I227" s="210"/>
      <c r="J227" s="209">
        <f>ROUND(I227*H227,2)</f>
        <v>0</v>
      </c>
      <c r="K227" s="207" t="s">
        <v>138</v>
      </c>
      <c r="L227" s="45"/>
      <c r="M227" s="211" t="s">
        <v>18</v>
      </c>
      <c r="N227" s="212" t="s">
        <v>42</v>
      </c>
      <c r="O227" s="85"/>
      <c r="P227" s="213">
        <f>O227*H227</f>
        <v>0</v>
      </c>
      <c r="Q227" s="213">
        <v>0.00024</v>
      </c>
      <c r="R227" s="213">
        <f>Q227*H227</f>
        <v>0.00144</v>
      </c>
      <c r="S227" s="213">
        <v>0</v>
      </c>
      <c r="T227" s="21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5" t="s">
        <v>255</v>
      </c>
      <c r="AT227" s="215" t="s">
        <v>134</v>
      </c>
      <c r="AU227" s="215" t="s">
        <v>81</v>
      </c>
      <c r="AY227" s="18" t="s">
        <v>131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79</v>
      </c>
      <c r="BK227" s="216">
        <f>ROUND(I227*H227,2)</f>
        <v>0</v>
      </c>
      <c r="BL227" s="18" t="s">
        <v>255</v>
      </c>
      <c r="BM227" s="215" t="s">
        <v>856</v>
      </c>
    </row>
    <row r="228" spans="1:47" s="2" customFormat="1" ht="12">
      <c r="A228" s="39"/>
      <c r="B228" s="40"/>
      <c r="C228" s="41"/>
      <c r="D228" s="217" t="s">
        <v>141</v>
      </c>
      <c r="E228" s="41"/>
      <c r="F228" s="218" t="s">
        <v>857</v>
      </c>
      <c r="G228" s="41"/>
      <c r="H228" s="41"/>
      <c r="I228" s="219"/>
      <c r="J228" s="41"/>
      <c r="K228" s="41"/>
      <c r="L228" s="45"/>
      <c r="M228" s="220"/>
      <c r="N228" s="22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141</v>
      </c>
      <c r="AU228" s="18" t="s">
        <v>81</v>
      </c>
    </row>
    <row r="229" spans="1:47" s="2" customFormat="1" ht="12">
      <c r="A229" s="39"/>
      <c r="B229" s="40"/>
      <c r="C229" s="41"/>
      <c r="D229" s="222" t="s">
        <v>143</v>
      </c>
      <c r="E229" s="41"/>
      <c r="F229" s="223" t="s">
        <v>858</v>
      </c>
      <c r="G229" s="41"/>
      <c r="H229" s="41"/>
      <c r="I229" s="219"/>
      <c r="J229" s="41"/>
      <c r="K229" s="41"/>
      <c r="L229" s="45"/>
      <c r="M229" s="220"/>
      <c r="N229" s="22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pans="1:65" s="2" customFormat="1" ht="21.75" customHeight="1">
      <c r="A230" s="39"/>
      <c r="B230" s="40"/>
      <c r="C230" s="205" t="s">
        <v>452</v>
      </c>
      <c r="D230" s="205" t="s">
        <v>134</v>
      </c>
      <c r="E230" s="206" t="s">
        <v>859</v>
      </c>
      <c r="F230" s="207" t="s">
        <v>860</v>
      </c>
      <c r="G230" s="208" t="s">
        <v>825</v>
      </c>
      <c r="H230" s="209">
        <v>5</v>
      </c>
      <c r="I230" s="210"/>
      <c r="J230" s="209">
        <f>ROUND(I230*H230,2)</f>
        <v>0</v>
      </c>
      <c r="K230" s="207" t="s">
        <v>138</v>
      </c>
      <c r="L230" s="45"/>
      <c r="M230" s="211" t="s">
        <v>18</v>
      </c>
      <c r="N230" s="212" t="s">
        <v>42</v>
      </c>
      <c r="O230" s="85"/>
      <c r="P230" s="213">
        <f>O230*H230</f>
        <v>0</v>
      </c>
      <c r="Q230" s="213">
        <v>9E-05</v>
      </c>
      <c r="R230" s="213">
        <f>Q230*H230</f>
        <v>0.00045000000000000004</v>
      </c>
      <c r="S230" s="213">
        <v>0</v>
      </c>
      <c r="T230" s="21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5" t="s">
        <v>255</v>
      </c>
      <c r="AT230" s="215" t="s">
        <v>134</v>
      </c>
      <c r="AU230" s="215" t="s">
        <v>81</v>
      </c>
      <c r="AY230" s="18" t="s">
        <v>131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79</v>
      </c>
      <c r="BK230" s="216">
        <f>ROUND(I230*H230,2)</f>
        <v>0</v>
      </c>
      <c r="BL230" s="18" t="s">
        <v>255</v>
      </c>
      <c r="BM230" s="215" t="s">
        <v>861</v>
      </c>
    </row>
    <row r="231" spans="1:47" s="2" customFormat="1" ht="12">
      <c r="A231" s="39"/>
      <c r="B231" s="40"/>
      <c r="C231" s="41"/>
      <c r="D231" s="217" t="s">
        <v>141</v>
      </c>
      <c r="E231" s="41"/>
      <c r="F231" s="218" t="s">
        <v>862</v>
      </c>
      <c r="G231" s="41"/>
      <c r="H231" s="41"/>
      <c r="I231" s="219"/>
      <c r="J231" s="41"/>
      <c r="K231" s="41"/>
      <c r="L231" s="45"/>
      <c r="M231" s="220"/>
      <c r="N231" s="22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141</v>
      </c>
      <c r="AU231" s="18" t="s">
        <v>81</v>
      </c>
    </row>
    <row r="232" spans="1:47" s="2" customFormat="1" ht="12">
      <c r="A232" s="39"/>
      <c r="B232" s="40"/>
      <c r="C232" s="41"/>
      <c r="D232" s="222" t="s">
        <v>143</v>
      </c>
      <c r="E232" s="41"/>
      <c r="F232" s="223" t="s">
        <v>863</v>
      </c>
      <c r="G232" s="41"/>
      <c r="H232" s="41"/>
      <c r="I232" s="219"/>
      <c r="J232" s="41"/>
      <c r="K232" s="41"/>
      <c r="L232" s="45"/>
      <c r="M232" s="220"/>
      <c r="N232" s="22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143</v>
      </c>
      <c r="AU232" s="18" t="s">
        <v>81</v>
      </c>
    </row>
    <row r="233" spans="1:65" s="2" customFormat="1" ht="16.5" customHeight="1">
      <c r="A233" s="39"/>
      <c r="B233" s="40"/>
      <c r="C233" s="256" t="s">
        <v>459</v>
      </c>
      <c r="D233" s="256" t="s">
        <v>212</v>
      </c>
      <c r="E233" s="257" t="s">
        <v>864</v>
      </c>
      <c r="F233" s="258" t="s">
        <v>865</v>
      </c>
      <c r="G233" s="259" t="s">
        <v>440</v>
      </c>
      <c r="H233" s="260">
        <v>5</v>
      </c>
      <c r="I233" s="261"/>
      <c r="J233" s="260">
        <f>ROUND(I233*H233,2)</f>
        <v>0</v>
      </c>
      <c r="K233" s="258" t="s">
        <v>138</v>
      </c>
      <c r="L233" s="262"/>
      <c r="M233" s="263" t="s">
        <v>18</v>
      </c>
      <c r="N233" s="264" t="s">
        <v>42</v>
      </c>
      <c r="O233" s="85"/>
      <c r="P233" s="213">
        <f>O233*H233</f>
        <v>0</v>
      </c>
      <c r="Q233" s="213">
        <v>0.00015</v>
      </c>
      <c r="R233" s="213">
        <f>Q233*H233</f>
        <v>0.0007499999999999999</v>
      </c>
      <c r="S233" s="213">
        <v>0</v>
      </c>
      <c r="T233" s="21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5" t="s">
        <v>308</v>
      </c>
      <c r="AT233" s="215" t="s">
        <v>212</v>
      </c>
      <c r="AU233" s="215" t="s">
        <v>81</v>
      </c>
      <c r="AY233" s="18" t="s">
        <v>131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79</v>
      </c>
      <c r="BK233" s="216">
        <f>ROUND(I233*H233,2)</f>
        <v>0</v>
      </c>
      <c r="BL233" s="18" t="s">
        <v>255</v>
      </c>
      <c r="BM233" s="215" t="s">
        <v>866</v>
      </c>
    </row>
    <row r="234" spans="1:47" s="2" customFormat="1" ht="12">
      <c r="A234" s="39"/>
      <c r="B234" s="40"/>
      <c r="C234" s="41"/>
      <c r="D234" s="217" t="s">
        <v>141</v>
      </c>
      <c r="E234" s="41"/>
      <c r="F234" s="218" t="s">
        <v>865</v>
      </c>
      <c r="G234" s="41"/>
      <c r="H234" s="41"/>
      <c r="I234" s="219"/>
      <c r="J234" s="41"/>
      <c r="K234" s="41"/>
      <c r="L234" s="45"/>
      <c r="M234" s="220"/>
      <c r="N234" s="22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141</v>
      </c>
      <c r="AU234" s="18" t="s">
        <v>81</v>
      </c>
    </row>
    <row r="235" spans="1:65" s="2" customFormat="1" ht="16.5" customHeight="1">
      <c r="A235" s="39"/>
      <c r="B235" s="40"/>
      <c r="C235" s="256" t="s">
        <v>465</v>
      </c>
      <c r="D235" s="256" t="s">
        <v>212</v>
      </c>
      <c r="E235" s="257" t="s">
        <v>867</v>
      </c>
      <c r="F235" s="258" t="s">
        <v>868</v>
      </c>
      <c r="G235" s="259" t="s">
        <v>440</v>
      </c>
      <c r="H235" s="260">
        <v>5</v>
      </c>
      <c r="I235" s="261"/>
      <c r="J235" s="260">
        <f>ROUND(I235*H235,2)</f>
        <v>0</v>
      </c>
      <c r="K235" s="258" t="s">
        <v>193</v>
      </c>
      <c r="L235" s="262"/>
      <c r="M235" s="263" t="s">
        <v>18</v>
      </c>
      <c r="N235" s="264" t="s">
        <v>42</v>
      </c>
      <c r="O235" s="85"/>
      <c r="P235" s="213">
        <f>O235*H235</f>
        <v>0</v>
      </c>
      <c r="Q235" s="213">
        <v>0.00015</v>
      </c>
      <c r="R235" s="213">
        <f>Q235*H235</f>
        <v>0.0007499999999999999</v>
      </c>
      <c r="S235" s="213">
        <v>0</v>
      </c>
      <c r="T235" s="21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5" t="s">
        <v>308</v>
      </c>
      <c r="AT235" s="215" t="s">
        <v>212</v>
      </c>
      <c r="AU235" s="215" t="s">
        <v>81</v>
      </c>
      <c r="AY235" s="18" t="s">
        <v>131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8" t="s">
        <v>79</v>
      </c>
      <c r="BK235" s="216">
        <f>ROUND(I235*H235,2)</f>
        <v>0</v>
      </c>
      <c r="BL235" s="18" t="s">
        <v>255</v>
      </c>
      <c r="BM235" s="215" t="s">
        <v>869</v>
      </c>
    </row>
    <row r="236" spans="1:47" s="2" customFormat="1" ht="12">
      <c r="A236" s="39"/>
      <c r="B236" s="40"/>
      <c r="C236" s="41"/>
      <c r="D236" s="217" t="s">
        <v>141</v>
      </c>
      <c r="E236" s="41"/>
      <c r="F236" s="218" t="s">
        <v>868</v>
      </c>
      <c r="G236" s="41"/>
      <c r="H236" s="41"/>
      <c r="I236" s="219"/>
      <c r="J236" s="41"/>
      <c r="K236" s="41"/>
      <c r="L236" s="45"/>
      <c r="M236" s="220"/>
      <c r="N236" s="22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141</v>
      </c>
      <c r="AU236" s="18" t="s">
        <v>81</v>
      </c>
    </row>
    <row r="237" spans="1:65" s="2" customFormat="1" ht="16.5" customHeight="1">
      <c r="A237" s="39"/>
      <c r="B237" s="40"/>
      <c r="C237" s="205" t="s">
        <v>473</v>
      </c>
      <c r="D237" s="205" t="s">
        <v>134</v>
      </c>
      <c r="E237" s="206" t="s">
        <v>870</v>
      </c>
      <c r="F237" s="207" t="s">
        <v>871</v>
      </c>
      <c r="G237" s="208" t="s">
        <v>825</v>
      </c>
      <c r="H237" s="209">
        <v>3</v>
      </c>
      <c r="I237" s="210"/>
      <c r="J237" s="209">
        <f>ROUND(I237*H237,2)</f>
        <v>0</v>
      </c>
      <c r="K237" s="207" t="s">
        <v>138</v>
      </c>
      <c r="L237" s="45"/>
      <c r="M237" s="211" t="s">
        <v>18</v>
      </c>
      <c r="N237" s="212" t="s">
        <v>42</v>
      </c>
      <c r="O237" s="85"/>
      <c r="P237" s="213">
        <f>O237*H237</f>
        <v>0</v>
      </c>
      <c r="Q237" s="213">
        <v>0.00184</v>
      </c>
      <c r="R237" s="213">
        <f>Q237*H237</f>
        <v>0.005520000000000001</v>
      </c>
      <c r="S237" s="213">
        <v>0</v>
      </c>
      <c r="T237" s="21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5" t="s">
        <v>255</v>
      </c>
      <c r="AT237" s="215" t="s">
        <v>134</v>
      </c>
      <c r="AU237" s="215" t="s">
        <v>81</v>
      </c>
      <c r="AY237" s="18" t="s">
        <v>131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79</v>
      </c>
      <c r="BK237" s="216">
        <f>ROUND(I237*H237,2)</f>
        <v>0</v>
      </c>
      <c r="BL237" s="18" t="s">
        <v>255</v>
      </c>
      <c r="BM237" s="215" t="s">
        <v>872</v>
      </c>
    </row>
    <row r="238" spans="1:47" s="2" customFormat="1" ht="12">
      <c r="A238" s="39"/>
      <c r="B238" s="40"/>
      <c r="C238" s="41"/>
      <c r="D238" s="217" t="s">
        <v>141</v>
      </c>
      <c r="E238" s="41"/>
      <c r="F238" s="218" t="s">
        <v>873</v>
      </c>
      <c r="G238" s="41"/>
      <c r="H238" s="41"/>
      <c r="I238" s="219"/>
      <c r="J238" s="41"/>
      <c r="K238" s="41"/>
      <c r="L238" s="45"/>
      <c r="M238" s="220"/>
      <c r="N238" s="22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141</v>
      </c>
      <c r="AU238" s="18" t="s">
        <v>81</v>
      </c>
    </row>
    <row r="239" spans="1:47" s="2" customFormat="1" ht="12">
      <c r="A239" s="39"/>
      <c r="B239" s="40"/>
      <c r="C239" s="41"/>
      <c r="D239" s="222" t="s">
        <v>143</v>
      </c>
      <c r="E239" s="41"/>
      <c r="F239" s="223" t="s">
        <v>874</v>
      </c>
      <c r="G239" s="41"/>
      <c r="H239" s="41"/>
      <c r="I239" s="219"/>
      <c r="J239" s="41"/>
      <c r="K239" s="41"/>
      <c r="L239" s="45"/>
      <c r="M239" s="220"/>
      <c r="N239" s="22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81</v>
      </c>
    </row>
    <row r="240" spans="1:65" s="2" customFormat="1" ht="16.5" customHeight="1">
      <c r="A240" s="39"/>
      <c r="B240" s="40"/>
      <c r="C240" s="256" t="s">
        <v>482</v>
      </c>
      <c r="D240" s="256" t="s">
        <v>212</v>
      </c>
      <c r="E240" s="257" t="s">
        <v>867</v>
      </c>
      <c r="F240" s="258" t="s">
        <v>868</v>
      </c>
      <c r="G240" s="259" t="s">
        <v>440</v>
      </c>
      <c r="H240" s="260">
        <v>6</v>
      </c>
      <c r="I240" s="261"/>
      <c r="J240" s="260">
        <f>ROUND(I240*H240,2)</f>
        <v>0</v>
      </c>
      <c r="K240" s="258" t="s">
        <v>193</v>
      </c>
      <c r="L240" s="262"/>
      <c r="M240" s="263" t="s">
        <v>18</v>
      </c>
      <c r="N240" s="264" t="s">
        <v>42</v>
      </c>
      <c r="O240" s="85"/>
      <c r="P240" s="213">
        <f>O240*H240</f>
        <v>0</v>
      </c>
      <c r="Q240" s="213">
        <v>0.00015</v>
      </c>
      <c r="R240" s="213">
        <f>Q240*H240</f>
        <v>0.0009</v>
      </c>
      <c r="S240" s="213">
        <v>0</v>
      </c>
      <c r="T240" s="21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5" t="s">
        <v>308</v>
      </c>
      <c r="AT240" s="215" t="s">
        <v>212</v>
      </c>
      <c r="AU240" s="215" t="s">
        <v>81</v>
      </c>
      <c r="AY240" s="18" t="s">
        <v>131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79</v>
      </c>
      <c r="BK240" s="216">
        <f>ROUND(I240*H240,2)</f>
        <v>0</v>
      </c>
      <c r="BL240" s="18" t="s">
        <v>255</v>
      </c>
      <c r="BM240" s="215" t="s">
        <v>875</v>
      </c>
    </row>
    <row r="241" spans="1:47" s="2" customFormat="1" ht="12">
      <c r="A241" s="39"/>
      <c r="B241" s="40"/>
      <c r="C241" s="41"/>
      <c r="D241" s="217" t="s">
        <v>141</v>
      </c>
      <c r="E241" s="41"/>
      <c r="F241" s="218" t="s">
        <v>868</v>
      </c>
      <c r="G241" s="41"/>
      <c r="H241" s="41"/>
      <c r="I241" s="219"/>
      <c r="J241" s="41"/>
      <c r="K241" s="41"/>
      <c r="L241" s="45"/>
      <c r="M241" s="220"/>
      <c r="N241" s="22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141</v>
      </c>
      <c r="AU241" s="18" t="s">
        <v>81</v>
      </c>
    </row>
    <row r="242" spans="1:65" s="2" customFormat="1" ht="16.5" customHeight="1">
      <c r="A242" s="39"/>
      <c r="B242" s="40"/>
      <c r="C242" s="205" t="s">
        <v>489</v>
      </c>
      <c r="D242" s="205" t="s">
        <v>134</v>
      </c>
      <c r="E242" s="206" t="s">
        <v>876</v>
      </c>
      <c r="F242" s="207" t="s">
        <v>877</v>
      </c>
      <c r="G242" s="208" t="s">
        <v>440</v>
      </c>
      <c r="H242" s="209">
        <v>3</v>
      </c>
      <c r="I242" s="210"/>
      <c r="J242" s="209">
        <f>ROUND(I242*H242,2)</f>
        <v>0</v>
      </c>
      <c r="K242" s="207" t="s">
        <v>138</v>
      </c>
      <c r="L242" s="45"/>
      <c r="M242" s="211" t="s">
        <v>18</v>
      </c>
      <c r="N242" s="212" t="s">
        <v>42</v>
      </c>
      <c r="O242" s="85"/>
      <c r="P242" s="213">
        <f>O242*H242</f>
        <v>0</v>
      </c>
      <c r="Q242" s="213">
        <v>0.00024</v>
      </c>
      <c r="R242" s="213">
        <f>Q242*H242</f>
        <v>0.00072</v>
      </c>
      <c r="S242" s="213">
        <v>0</v>
      </c>
      <c r="T242" s="21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5" t="s">
        <v>255</v>
      </c>
      <c r="AT242" s="215" t="s">
        <v>134</v>
      </c>
      <c r="AU242" s="215" t="s">
        <v>81</v>
      </c>
      <c r="AY242" s="18" t="s">
        <v>131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79</v>
      </c>
      <c r="BK242" s="216">
        <f>ROUND(I242*H242,2)</f>
        <v>0</v>
      </c>
      <c r="BL242" s="18" t="s">
        <v>255</v>
      </c>
      <c r="BM242" s="215" t="s">
        <v>878</v>
      </c>
    </row>
    <row r="243" spans="1:47" s="2" customFormat="1" ht="12">
      <c r="A243" s="39"/>
      <c r="B243" s="40"/>
      <c r="C243" s="41"/>
      <c r="D243" s="217" t="s">
        <v>141</v>
      </c>
      <c r="E243" s="41"/>
      <c r="F243" s="218" t="s">
        <v>879</v>
      </c>
      <c r="G243" s="41"/>
      <c r="H243" s="41"/>
      <c r="I243" s="219"/>
      <c r="J243" s="41"/>
      <c r="K243" s="41"/>
      <c r="L243" s="45"/>
      <c r="M243" s="220"/>
      <c r="N243" s="22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141</v>
      </c>
      <c r="AU243" s="18" t="s">
        <v>81</v>
      </c>
    </row>
    <row r="244" spans="1:47" s="2" customFormat="1" ht="12">
      <c r="A244" s="39"/>
      <c r="B244" s="40"/>
      <c r="C244" s="41"/>
      <c r="D244" s="222" t="s">
        <v>143</v>
      </c>
      <c r="E244" s="41"/>
      <c r="F244" s="223" t="s">
        <v>880</v>
      </c>
      <c r="G244" s="41"/>
      <c r="H244" s="41"/>
      <c r="I244" s="219"/>
      <c r="J244" s="41"/>
      <c r="K244" s="41"/>
      <c r="L244" s="45"/>
      <c r="M244" s="220"/>
      <c r="N244" s="22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143</v>
      </c>
      <c r="AU244" s="18" t="s">
        <v>81</v>
      </c>
    </row>
    <row r="245" spans="1:65" s="2" customFormat="1" ht="24.15" customHeight="1">
      <c r="A245" s="39"/>
      <c r="B245" s="40"/>
      <c r="C245" s="205" t="s">
        <v>495</v>
      </c>
      <c r="D245" s="205" t="s">
        <v>134</v>
      </c>
      <c r="E245" s="206" t="s">
        <v>881</v>
      </c>
      <c r="F245" s="207" t="s">
        <v>882</v>
      </c>
      <c r="G245" s="208" t="s">
        <v>269</v>
      </c>
      <c r="H245" s="209">
        <v>0.14</v>
      </c>
      <c r="I245" s="210"/>
      <c r="J245" s="209">
        <f>ROUND(I245*H245,2)</f>
        <v>0</v>
      </c>
      <c r="K245" s="207" t="s">
        <v>138</v>
      </c>
      <c r="L245" s="45"/>
      <c r="M245" s="211" t="s">
        <v>18</v>
      </c>
      <c r="N245" s="212" t="s">
        <v>42</v>
      </c>
      <c r="O245" s="85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5" t="s">
        <v>255</v>
      </c>
      <c r="AT245" s="215" t="s">
        <v>134</v>
      </c>
      <c r="AU245" s="215" t="s">
        <v>81</v>
      </c>
      <c r="AY245" s="18" t="s">
        <v>131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79</v>
      </c>
      <c r="BK245" s="216">
        <f>ROUND(I245*H245,2)</f>
        <v>0</v>
      </c>
      <c r="BL245" s="18" t="s">
        <v>255</v>
      </c>
      <c r="BM245" s="215" t="s">
        <v>883</v>
      </c>
    </row>
    <row r="246" spans="1:47" s="2" customFormat="1" ht="12">
      <c r="A246" s="39"/>
      <c r="B246" s="40"/>
      <c r="C246" s="41"/>
      <c r="D246" s="217" t="s">
        <v>141</v>
      </c>
      <c r="E246" s="41"/>
      <c r="F246" s="218" t="s">
        <v>884</v>
      </c>
      <c r="G246" s="41"/>
      <c r="H246" s="41"/>
      <c r="I246" s="219"/>
      <c r="J246" s="41"/>
      <c r="K246" s="41"/>
      <c r="L246" s="45"/>
      <c r="M246" s="220"/>
      <c r="N246" s="221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141</v>
      </c>
      <c r="AU246" s="18" t="s">
        <v>81</v>
      </c>
    </row>
    <row r="247" spans="1:47" s="2" customFormat="1" ht="12">
      <c r="A247" s="39"/>
      <c r="B247" s="40"/>
      <c r="C247" s="41"/>
      <c r="D247" s="222" t="s">
        <v>143</v>
      </c>
      <c r="E247" s="41"/>
      <c r="F247" s="223" t="s">
        <v>885</v>
      </c>
      <c r="G247" s="41"/>
      <c r="H247" s="41"/>
      <c r="I247" s="219"/>
      <c r="J247" s="41"/>
      <c r="K247" s="41"/>
      <c r="L247" s="45"/>
      <c r="M247" s="220"/>
      <c r="N247" s="22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143</v>
      </c>
      <c r="AU247" s="18" t="s">
        <v>81</v>
      </c>
    </row>
    <row r="248" spans="1:63" s="12" customFormat="1" ht="22.8" customHeight="1">
      <c r="A248" s="12"/>
      <c r="B248" s="189"/>
      <c r="C248" s="190"/>
      <c r="D248" s="191" t="s">
        <v>70</v>
      </c>
      <c r="E248" s="203" t="s">
        <v>886</v>
      </c>
      <c r="F248" s="203" t="s">
        <v>887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SUM(P249:P254)</f>
        <v>0</v>
      </c>
      <c r="Q248" s="197"/>
      <c r="R248" s="198">
        <f>SUM(R249:R254)</f>
        <v>0.046</v>
      </c>
      <c r="S248" s="197"/>
      <c r="T248" s="199">
        <f>SUM(T249:T254)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81</v>
      </c>
      <c r="AT248" s="201" t="s">
        <v>70</v>
      </c>
      <c r="AU248" s="201" t="s">
        <v>79</v>
      </c>
      <c r="AY248" s="200" t="s">
        <v>131</v>
      </c>
      <c r="BK248" s="202">
        <f>SUM(BK249:BK254)</f>
        <v>0</v>
      </c>
    </row>
    <row r="249" spans="1:65" s="2" customFormat="1" ht="33" customHeight="1">
      <c r="A249" s="39"/>
      <c r="B249" s="40"/>
      <c r="C249" s="205" t="s">
        <v>501</v>
      </c>
      <c r="D249" s="205" t="s">
        <v>134</v>
      </c>
      <c r="E249" s="206" t="s">
        <v>888</v>
      </c>
      <c r="F249" s="207" t="s">
        <v>889</v>
      </c>
      <c r="G249" s="208" t="s">
        <v>825</v>
      </c>
      <c r="H249" s="209">
        <v>5</v>
      </c>
      <c r="I249" s="210"/>
      <c r="J249" s="209">
        <f>ROUND(I249*H249,2)</f>
        <v>0</v>
      </c>
      <c r="K249" s="207" t="s">
        <v>138</v>
      </c>
      <c r="L249" s="45"/>
      <c r="M249" s="211" t="s">
        <v>18</v>
      </c>
      <c r="N249" s="212" t="s">
        <v>42</v>
      </c>
      <c r="O249" s="85"/>
      <c r="P249" s="213">
        <f>O249*H249</f>
        <v>0</v>
      </c>
      <c r="Q249" s="213">
        <v>0.0092</v>
      </c>
      <c r="R249" s="213">
        <f>Q249*H249</f>
        <v>0.046</v>
      </c>
      <c r="S249" s="213">
        <v>0</v>
      </c>
      <c r="T249" s="21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5" t="s">
        <v>255</v>
      </c>
      <c r="AT249" s="215" t="s">
        <v>134</v>
      </c>
      <c r="AU249" s="215" t="s">
        <v>81</v>
      </c>
      <c r="AY249" s="18" t="s">
        <v>131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79</v>
      </c>
      <c r="BK249" s="216">
        <f>ROUND(I249*H249,2)</f>
        <v>0</v>
      </c>
      <c r="BL249" s="18" t="s">
        <v>255</v>
      </c>
      <c r="BM249" s="215" t="s">
        <v>890</v>
      </c>
    </row>
    <row r="250" spans="1:47" s="2" customFormat="1" ht="12">
      <c r="A250" s="39"/>
      <c r="B250" s="40"/>
      <c r="C250" s="41"/>
      <c r="D250" s="217" t="s">
        <v>141</v>
      </c>
      <c r="E250" s="41"/>
      <c r="F250" s="218" t="s">
        <v>891</v>
      </c>
      <c r="G250" s="41"/>
      <c r="H250" s="41"/>
      <c r="I250" s="219"/>
      <c r="J250" s="41"/>
      <c r="K250" s="41"/>
      <c r="L250" s="45"/>
      <c r="M250" s="220"/>
      <c r="N250" s="221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141</v>
      </c>
      <c r="AU250" s="18" t="s">
        <v>81</v>
      </c>
    </row>
    <row r="251" spans="1:47" s="2" customFormat="1" ht="12">
      <c r="A251" s="39"/>
      <c r="B251" s="40"/>
      <c r="C251" s="41"/>
      <c r="D251" s="222" t="s">
        <v>143</v>
      </c>
      <c r="E251" s="41"/>
      <c r="F251" s="223" t="s">
        <v>892</v>
      </c>
      <c r="G251" s="41"/>
      <c r="H251" s="41"/>
      <c r="I251" s="219"/>
      <c r="J251" s="41"/>
      <c r="K251" s="41"/>
      <c r="L251" s="45"/>
      <c r="M251" s="220"/>
      <c r="N251" s="22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143</v>
      </c>
      <c r="AU251" s="18" t="s">
        <v>81</v>
      </c>
    </row>
    <row r="252" spans="1:65" s="2" customFormat="1" ht="24.15" customHeight="1">
      <c r="A252" s="39"/>
      <c r="B252" s="40"/>
      <c r="C252" s="205" t="s">
        <v>507</v>
      </c>
      <c r="D252" s="205" t="s">
        <v>134</v>
      </c>
      <c r="E252" s="206" t="s">
        <v>893</v>
      </c>
      <c r="F252" s="207" t="s">
        <v>894</v>
      </c>
      <c r="G252" s="208" t="s">
        <v>269</v>
      </c>
      <c r="H252" s="209">
        <v>0.05</v>
      </c>
      <c r="I252" s="210"/>
      <c r="J252" s="209">
        <f>ROUND(I252*H252,2)</f>
        <v>0</v>
      </c>
      <c r="K252" s="207" t="s">
        <v>138</v>
      </c>
      <c r="L252" s="45"/>
      <c r="M252" s="211" t="s">
        <v>18</v>
      </c>
      <c r="N252" s="212" t="s">
        <v>42</v>
      </c>
      <c r="O252" s="85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5" t="s">
        <v>255</v>
      </c>
      <c r="AT252" s="215" t="s">
        <v>134</v>
      </c>
      <c r="AU252" s="215" t="s">
        <v>81</v>
      </c>
      <c r="AY252" s="18" t="s">
        <v>131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79</v>
      </c>
      <c r="BK252" s="216">
        <f>ROUND(I252*H252,2)</f>
        <v>0</v>
      </c>
      <c r="BL252" s="18" t="s">
        <v>255</v>
      </c>
      <c r="BM252" s="215" t="s">
        <v>895</v>
      </c>
    </row>
    <row r="253" spans="1:47" s="2" customFormat="1" ht="12">
      <c r="A253" s="39"/>
      <c r="B253" s="40"/>
      <c r="C253" s="41"/>
      <c r="D253" s="217" t="s">
        <v>141</v>
      </c>
      <c r="E253" s="41"/>
      <c r="F253" s="218" t="s">
        <v>896</v>
      </c>
      <c r="G253" s="41"/>
      <c r="H253" s="41"/>
      <c r="I253" s="219"/>
      <c r="J253" s="41"/>
      <c r="K253" s="41"/>
      <c r="L253" s="45"/>
      <c r="M253" s="220"/>
      <c r="N253" s="221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141</v>
      </c>
      <c r="AU253" s="18" t="s">
        <v>81</v>
      </c>
    </row>
    <row r="254" spans="1:47" s="2" customFormat="1" ht="12">
      <c r="A254" s="39"/>
      <c r="B254" s="40"/>
      <c r="C254" s="41"/>
      <c r="D254" s="222" t="s">
        <v>143</v>
      </c>
      <c r="E254" s="41"/>
      <c r="F254" s="223" t="s">
        <v>897</v>
      </c>
      <c r="G254" s="41"/>
      <c r="H254" s="41"/>
      <c r="I254" s="219"/>
      <c r="J254" s="41"/>
      <c r="K254" s="41"/>
      <c r="L254" s="45"/>
      <c r="M254" s="220"/>
      <c r="N254" s="22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143</v>
      </c>
      <c r="AU254" s="18" t="s">
        <v>81</v>
      </c>
    </row>
    <row r="255" spans="1:63" s="12" customFormat="1" ht="22.8" customHeight="1">
      <c r="A255" s="12"/>
      <c r="B255" s="189"/>
      <c r="C255" s="190"/>
      <c r="D255" s="191" t="s">
        <v>70</v>
      </c>
      <c r="E255" s="203" t="s">
        <v>373</v>
      </c>
      <c r="F255" s="203" t="s">
        <v>374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SUM(P256:P260)</f>
        <v>0</v>
      </c>
      <c r="Q255" s="197"/>
      <c r="R255" s="198">
        <f>SUM(R256:R260)</f>
        <v>0.0009299999999999999</v>
      </c>
      <c r="S255" s="197"/>
      <c r="T255" s="199">
        <f>SUM(T256:T260)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81</v>
      </c>
      <c r="AT255" s="201" t="s">
        <v>70</v>
      </c>
      <c r="AU255" s="201" t="s">
        <v>79</v>
      </c>
      <c r="AY255" s="200" t="s">
        <v>131</v>
      </c>
      <c r="BK255" s="202">
        <f>SUM(BK256:BK260)</f>
        <v>0</v>
      </c>
    </row>
    <row r="256" spans="1:65" s="2" customFormat="1" ht="33" customHeight="1">
      <c r="A256" s="39"/>
      <c r="B256" s="40"/>
      <c r="C256" s="205" t="s">
        <v>513</v>
      </c>
      <c r="D256" s="205" t="s">
        <v>134</v>
      </c>
      <c r="E256" s="206" t="s">
        <v>898</v>
      </c>
      <c r="F256" s="207" t="s">
        <v>899</v>
      </c>
      <c r="G256" s="208" t="s">
        <v>440</v>
      </c>
      <c r="H256" s="209">
        <v>1</v>
      </c>
      <c r="I256" s="210"/>
      <c r="J256" s="209">
        <f>ROUND(I256*H256,2)</f>
        <v>0</v>
      </c>
      <c r="K256" s="207" t="s">
        <v>138</v>
      </c>
      <c r="L256" s="45"/>
      <c r="M256" s="211" t="s">
        <v>18</v>
      </c>
      <c r="N256" s="212" t="s">
        <v>42</v>
      </c>
      <c r="O256" s="85"/>
      <c r="P256" s="213">
        <f>O256*H256</f>
        <v>0</v>
      </c>
      <c r="Q256" s="213">
        <v>3E-05</v>
      </c>
      <c r="R256" s="213">
        <f>Q256*H256</f>
        <v>3E-05</v>
      </c>
      <c r="S256" s="213">
        <v>0</v>
      </c>
      <c r="T256" s="21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5" t="s">
        <v>255</v>
      </c>
      <c r="AT256" s="215" t="s">
        <v>134</v>
      </c>
      <c r="AU256" s="215" t="s">
        <v>81</v>
      </c>
      <c r="AY256" s="18" t="s">
        <v>131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79</v>
      </c>
      <c r="BK256" s="216">
        <f>ROUND(I256*H256,2)</f>
        <v>0</v>
      </c>
      <c r="BL256" s="18" t="s">
        <v>255</v>
      </c>
      <c r="BM256" s="215" t="s">
        <v>900</v>
      </c>
    </row>
    <row r="257" spans="1:47" s="2" customFormat="1" ht="12">
      <c r="A257" s="39"/>
      <c r="B257" s="40"/>
      <c r="C257" s="41"/>
      <c r="D257" s="217" t="s">
        <v>141</v>
      </c>
      <c r="E257" s="41"/>
      <c r="F257" s="218" t="s">
        <v>901</v>
      </c>
      <c r="G257" s="41"/>
      <c r="H257" s="41"/>
      <c r="I257" s="219"/>
      <c r="J257" s="41"/>
      <c r="K257" s="41"/>
      <c r="L257" s="45"/>
      <c r="M257" s="220"/>
      <c r="N257" s="22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141</v>
      </c>
      <c r="AU257" s="18" t="s">
        <v>81</v>
      </c>
    </row>
    <row r="258" spans="1:47" s="2" customFormat="1" ht="12">
      <c r="A258" s="39"/>
      <c r="B258" s="40"/>
      <c r="C258" s="41"/>
      <c r="D258" s="222" t="s">
        <v>143</v>
      </c>
      <c r="E258" s="41"/>
      <c r="F258" s="223" t="s">
        <v>902</v>
      </c>
      <c r="G258" s="41"/>
      <c r="H258" s="41"/>
      <c r="I258" s="219"/>
      <c r="J258" s="41"/>
      <c r="K258" s="41"/>
      <c r="L258" s="45"/>
      <c r="M258" s="220"/>
      <c r="N258" s="22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143</v>
      </c>
      <c r="AU258" s="18" t="s">
        <v>81</v>
      </c>
    </row>
    <row r="259" spans="1:65" s="2" customFormat="1" ht="16.5" customHeight="1">
      <c r="A259" s="39"/>
      <c r="B259" s="40"/>
      <c r="C259" s="256" t="s">
        <v>520</v>
      </c>
      <c r="D259" s="256" t="s">
        <v>212</v>
      </c>
      <c r="E259" s="257" t="s">
        <v>903</v>
      </c>
      <c r="F259" s="258" t="s">
        <v>904</v>
      </c>
      <c r="G259" s="259" t="s">
        <v>440</v>
      </c>
      <c r="H259" s="260">
        <v>1</v>
      </c>
      <c r="I259" s="261"/>
      <c r="J259" s="260">
        <f>ROUND(I259*H259,2)</f>
        <v>0</v>
      </c>
      <c r="K259" s="258" t="s">
        <v>193</v>
      </c>
      <c r="L259" s="262"/>
      <c r="M259" s="263" t="s">
        <v>18</v>
      </c>
      <c r="N259" s="264" t="s">
        <v>42</v>
      </c>
      <c r="O259" s="85"/>
      <c r="P259" s="213">
        <f>O259*H259</f>
        <v>0</v>
      </c>
      <c r="Q259" s="213">
        <v>0.0009</v>
      </c>
      <c r="R259" s="213">
        <f>Q259*H259</f>
        <v>0.0009</v>
      </c>
      <c r="S259" s="213">
        <v>0</v>
      </c>
      <c r="T259" s="21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5" t="s">
        <v>308</v>
      </c>
      <c r="AT259" s="215" t="s">
        <v>212</v>
      </c>
      <c r="AU259" s="215" t="s">
        <v>81</v>
      </c>
      <c r="AY259" s="18" t="s">
        <v>131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79</v>
      </c>
      <c r="BK259" s="216">
        <f>ROUND(I259*H259,2)</f>
        <v>0</v>
      </c>
      <c r="BL259" s="18" t="s">
        <v>255</v>
      </c>
      <c r="BM259" s="215" t="s">
        <v>905</v>
      </c>
    </row>
    <row r="260" spans="1:47" s="2" customFormat="1" ht="12">
      <c r="A260" s="39"/>
      <c r="B260" s="40"/>
      <c r="C260" s="41"/>
      <c r="D260" s="217" t="s">
        <v>141</v>
      </c>
      <c r="E260" s="41"/>
      <c r="F260" s="218" t="s">
        <v>906</v>
      </c>
      <c r="G260" s="41"/>
      <c r="H260" s="41"/>
      <c r="I260" s="219"/>
      <c r="J260" s="41"/>
      <c r="K260" s="41"/>
      <c r="L260" s="45"/>
      <c r="M260" s="265"/>
      <c r="N260" s="266"/>
      <c r="O260" s="267"/>
      <c r="P260" s="267"/>
      <c r="Q260" s="267"/>
      <c r="R260" s="267"/>
      <c r="S260" s="267"/>
      <c r="T260" s="268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141</v>
      </c>
      <c r="AU260" s="18" t="s">
        <v>81</v>
      </c>
    </row>
    <row r="261" spans="1:31" s="2" customFormat="1" ht="6.95" customHeight="1">
      <c r="A261" s="39"/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45"/>
      <c r="M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</sheetData>
  <sheetProtection password="CC35" sheet="1" objects="1" scenarios="1" formatColumns="0" formatRows="0" autoFilter="0"/>
  <autoFilter ref="C89:K26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2/611325212"/>
    <hyperlink ref="F98" r:id="rId2" display="https://podminky.urs.cz/item/CS_URS_2022_02/612135101"/>
    <hyperlink ref="F103" r:id="rId3" display="https://podminky.urs.cz/item/CS_URS_2022_02/612325215"/>
    <hyperlink ref="F107" r:id="rId4" display="https://podminky.urs.cz/item/CS_URS_2022_02/974032165"/>
    <hyperlink ref="F113" r:id="rId5" display="https://podminky.urs.cz/item/CS_URS_2022_02/997013501"/>
    <hyperlink ref="F116" r:id="rId6" display="https://podminky.urs.cz/item/CS_URS_2022_02/997013509"/>
    <hyperlink ref="F121" r:id="rId7" display="https://podminky.urs.cz/item/CS_URS_2022_02/997013609"/>
    <hyperlink ref="F125" r:id="rId8" display="https://podminky.urs.cz/item/CS_URS_2022_02/998011001"/>
    <hyperlink ref="F130" r:id="rId9" display="https://podminky.urs.cz/item/CS_URS_2022_02/721171915"/>
    <hyperlink ref="F133" r:id="rId10" display="https://podminky.urs.cz/item/CS_URS_2022_02/721174041"/>
    <hyperlink ref="F136" r:id="rId11" display="https://podminky.urs.cz/item/CS_URS_2022_02/721174042"/>
    <hyperlink ref="F139" r:id="rId12" display="https://podminky.urs.cz/item/CS_URS_2022_02/721174043"/>
    <hyperlink ref="F142" r:id="rId13" display="https://podminky.urs.cz/item/CS_URS_2022_02/721174045"/>
    <hyperlink ref="F147" r:id="rId14" display="https://podminky.urs.cz/item/CS_URS_2022_02/721211421"/>
    <hyperlink ref="F152" r:id="rId15" display="https://podminky.urs.cz/item/CS_URS_2022_02/721273153"/>
    <hyperlink ref="F155" r:id="rId16" display="https://podminky.urs.cz/item/CS_URS_2022_02/721290111"/>
    <hyperlink ref="F160" r:id="rId17" display="https://podminky.urs.cz/item/CS_URS_2022_02/998721101"/>
    <hyperlink ref="F166" r:id="rId18" display="https://podminky.urs.cz/item/CS_URS_2022_02/722174062"/>
    <hyperlink ref="F169" r:id="rId19" display="https://podminky.urs.cz/item/CS_URS_2022_02/722174063"/>
    <hyperlink ref="F172" r:id="rId20" display="https://podminky.urs.cz/item/CS_URS_2022_02/722174064"/>
    <hyperlink ref="F175" r:id="rId21" display="https://podminky.urs.cz/item/CS_URS_2022_02/722181231"/>
    <hyperlink ref="F178" r:id="rId22" display="https://podminky.urs.cz/item/CS_URS_2022_02/722181232"/>
    <hyperlink ref="F182" r:id="rId23" display="https://podminky.urs.cz/item/CS_URS_2022_02/722181251"/>
    <hyperlink ref="F187" r:id="rId24" display="https://podminky.urs.cz/item/CS_URS_2022_02/722232061"/>
    <hyperlink ref="F190" r:id="rId25" display="https://podminky.urs.cz/item/CS_URS_2022_02/722232062"/>
    <hyperlink ref="F193" r:id="rId26" display="https://podminky.urs.cz/item/CS_URS_2022_02/722232063"/>
    <hyperlink ref="F196" r:id="rId27" display="https://podminky.urs.cz/item/CS_URS_2022_02/722290215"/>
    <hyperlink ref="F201" r:id="rId28" display="https://podminky.urs.cz/item/CS_URS_2022_02/722290234"/>
    <hyperlink ref="F204" r:id="rId29" display="https://podminky.urs.cz/item/CS_URS_2022_02/998722101"/>
    <hyperlink ref="F208" r:id="rId30" display="https://podminky.urs.cz/item/CS_URS_2022_02/725112022"/>
    <hyperlink ref="F211" r:id="rId31" display="https://podminky.urs.cz/item/CS_URS_2022_02/72521165R"/>
    <hyperlink ref="F216" r:id="rId32" display="https://podminky.urs.cz/item/CS_URS_2022_02/725291511"/>
    <hyperlink ref="F221" r:id="rId33" display="https://podminky.urs.cz/item/CS_URS_2022_02/725291621"/>
    <hyperlink ref="F224" r:id="rId34" display="https://podminky.urs.cz/item/CS_URS_2022_02/725291631"/>
    <hyperlink ref="F229" r:id="rId35" display="https://podminky.urs.cz/item/CS_URS_2022_02/725813111"/>
    <hyperlink ref="F232" r:id="rId36" display="https://podminky.urs.cz/item/CS_URS_2022_02/725819401"/>
    <hyperlink ref="F239" r:id="rId37" display="https://podminky.urs.cz/item/CS_URS_2022_02/725822613"/>
    <hyperlink ref="F244" r:id="rId38" display="https://podminky.urs.cz/item/CS_URS_2022_02/725861102"/>
    <hyperlink ref="F247" r:id="rId39" display="https://podminky.urs.cz/item/CS_URS_2022_02/998725101"/>
    <hyperlink ref="F251" r:id="rId40" display="https://podminky.urs.cz/item/CS_URS_2022_02/726111031"/>
    <hyperlink ref="F254" r:id="rId41" display="https://podminky.urs.cz/item/CS_URS_2022_02/998726111"/>
    <hyperlink ref="F258" r:id="rId42" display="https://podminky.urs.cz/item/CS_URS_2022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15</v>
      </c>
      <c r="L6" s="21"/>
    </row>
    <row r="7" spans="2:12" s="1" customFormat="1" ht="26.25" customHeight="1">
      <c r="B7" s="21"/>
      <c r="E7" s="134" t="str">
        <f>'Rekapitulace stavby'!K6</f>
        <v>Koupaliště Ostrov, vestavba soc.zařízení ve 2.NP objektu na st.p. č.1435 v k.ú. Ostrov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17</v>
      </c>
      <c r="E11" s="39"/>
      <c r="F11" s="137" t="s">
        <v>18</v>
      </c>
      <c r="G11" s="39"/>
      <c r="H11" s="39"/>
      <c r="I11" s="133" t="s">
        <v>19</v>
      </c>
      <c r="J11" s="137" t="s">
        <v>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20</v>
      </c>
      <c r="E12" s="39"/>
      <c r="F12" s="137" t="s">
        <v>21</v>
      </c>
      <c r="G12" s="39"/>
      <c r="H12" s="39"/>
      <c r="I12" s="133" t="s">
        <v>22</v>
      </c>
      <c r="J12" s="138" t="str">
        <f>'Rekapitulace stavby'!AN8</f>
        <v>13. 9. 2022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">
        <v>18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26</v>
      </c>
      <c r="F15" s="39"/>
      <c r="G15" s="39"/>
      <c r="H15" s="39"/>
      <c r="I15" s="133" t="s">
        <v>27</v>
      </c>
      <c r="J15" s="137" t="s">
        <v>18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">
        <v>18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ROUND((SUM(BE82:BE133)),2)</f>
        <v>0</v>
      </c>
      <c r="G33" s="39"/>
      <c r="H33" s="39"/>
      <c r="I33" s="149">
        <v>0.21</v>
      </c>
      <c r="J33" s="148">
        <f>ROUND(((SUM(BE82:BE133))*I33),2)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ROUND((SUM(BF82:BF133)),2)</f>
        <v>0</v>
      </c>
      <c r="G34" s="39"/>
      <c r="H34" s="39"/>
      <c r="I34" s="149">
        <v>0.15</v>
      </c>
      <c r="J34" s="148">
        <f>ROUND(((SUM(BF82:BF133))*I34),2)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ROUND((SUM(BG82:BG133)),2)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ROUND((SUM(BH82:BH133)),2)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ROUND((SUM(BI82:BI133)),2)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Koupaliště Ostrov, vestavba soc.zařízení ve 2.NP objektu na st.p. č.1435 v k.ú. Ostrov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Vzduchotechnika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Ostrov</v>
      </c>
      <c r="G52" s="41"/>
      <c r="H52" s="41"/>
      <c r="I52" s="33" t="s">
        <v>22</v>
      </c>
      <c r="J52" s="73" t="str">
        <f>IF(J12="","",J12)</f>
        <v>13. 9. 2022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Město Ostrov</v>
      </c>
      <c r="G54" s="41"/>
      <c r="H54" s="41"/>
      <c r="I54" s="33" t="s">
        <v>30</v>
      </c>
      <c r="J54" s="37" t="str">
        <f>E21</f>
        <v>JURICA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908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909</v>
      </c>
      <c r="E62" s="169"/>
      <c r="F62" s="169"/>
      <c r="G62" s="169"/>
      <c r="H62" s="169"/>
      <c r="I62" s="169"/>
      <c r="J62" s="170">
        <f>J120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6.25" customHeight="1">
      <c r="A72" s="39"/>
      <c r="B72" s="40"/>
      <c r="C72" s="41"/>
      <c r="D72" s="41"/>
      <c r="E72" s="161" t="str">
        <f>E7</f>
        <v>Koupaliště Ostrov, vestavba soc.zařízení ve 2.NP objektu na st.p. č.1435 v k.ú. Ostrov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95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03 - Vzduchotechnika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20</v>
      </c>
      <c r="D76" s="41"/>
      <c r="E76" s="41"/>
      <c r="F76" s="28" t="str">
        <f>F12</f>
        <v>Ostrov</v>
      </c>
      <c r="G76" s="41"/>
      <c r="H76" s="41"/>
      <c r="I76" s="33" t="s">
        <v>22</v>
      </c>
      <c r="J76" s="73" t="str">
        <f>IF(J12="","",J12)</f>
        <v>13. 9. 2022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24</v>
      </c>
      <c r="D78" s="41"/>
      <c r="E78" s="41"/>
      <c r="F78" s="28" t="str">
        <f>E15</f>
        <v>Město Ostrov</v>
      </c>
      <c r="G78" s="41"/>
      <c r="H78" s="41"/>
      <c r="I78" s="33" t="s">
        <v>30</v>
      </c>
      <c r="J78" s="37" t="str">
        <f>E21</f>
        <v>JURICA a.s.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28</v>
      </c>
      <c r="D79" s="41"/>
      <c r="E79" s="41"/>
      <c r="F79" s="28" t="str">
        <f>IF(E18="","",E18)</f>
        <v>Vyplň údaj</v>
      </c>
      <c r="G79" s="41"/>
      <c r="H79" s="41"/>
      <c r="I79" s="33" t="s">
        <v>33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117</v>
      </c>
      <c r="D81" s="181" t="s">
        <v>56</v>
      </c>
      <c r="E81" s="181" t="s">
        <v>52</v>
      </c>
      <c r="F81" s="181" t="s">
        <v>53</v>
      </c>
      <c r="G81" s="181" t="s">
        <v>118</v>
      </c>
      <c r="H81" s="181" t="s">
        <v>119</v>
      </c>
      <c r="I81" s="181" t="s">
        <v>120</v>
      </c>
      <c r="J81" s="181" t="s">
        <v>99</v>
      </c>
      <c r="K81" s="182" t="s">
        <v>121</v>
      </c>
      <c r="L81" s="183"/>
      <c r="M81" s="93" t="s">
        <v>18</v>
      </c>
      <c r="N81" s="94" t="s">
        <v>41</v>
      </c>
      <c r="O81" s="94" t="s">
        <v>122</v>
      </c>
      <c r="P81" s="94" t="s">
        <v>123</v>
      </c>
      <c r="Q81" s="94" t="s">
        <v>124</v>
      </c>
      <c r="R81" s="94" t="s">
        <v>125</v>
      </c>
      <c r="S81" s="94" t="s">
        <v>126</v>
      </c>
      <c r="T81" s="95" t="s">
        <v>127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128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P83+P120</f>
        <v>0</v>
      </c>
      <c r="Q82" s="97"/>
      <c r="R82" s="186">
        <f>R83+R120</f>
        <v>0.052219999999999996</v>
      </c>
      <c r="S82" s="97"/>
      <c r="T82" s="187">
        <f>T83+T120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100</v>
      </c>
      <c r="BK82" s="188">
        <f>BK83+BK120</f>
        <v>0</v>
      </c>
    </row>
    <row r="83" spans="1:63" s="12" customFormat="1" ht="25.9" customHeight="1">
      <c r="A83" s="12"/>
      <c r="B83" s="189"/>
      <c r="C83" s="190"/>
      <c r="D83" s="191" t="s">
        <v>70</v>
      </c>
      <c r="E83" s="192" t="s">
        <v>294</v>
      </c>
      <c r="F83" s="192" t="s">
        <v>295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</f>
        <v>0</v>
      </c>
      <c r="Q83" s="197"/>
      <c r="R83" s="198">
        <f>R84</f>
        <v>0.052219999999999996</v>
      </c>
      <c r="S83" s="197"/>
      <c r="T83" s="199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70</v>
      </c>
      <c r="AU83" s="201" t="s">
        <v>71</v>
      </c>
      <c r="AY83" s="200" t="s">
        <v>131</v>
      </c>
      <c r="BK83" s="202">
        <f>BK84</f>
        <v>0</v>
      </c>
    </row>
    <row r="84" spans="1:63" s="12" customFormat="1" ht="22.8" customHeight="1">
      <c r="A84" s="12"/>
      <c r="B84" s="189"/>
      <c r="C84" s="190"/>
      <c r="D84" s="191" t="s">
        <v>70</v>
      </c>
      <c r="E84" s="203" t="s">
        <v>910</v>
      </c>
      <c r="F84" s="203" t="s">
        <v>86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SUM(P85:P119)</f>
        <v>0</v>
      </c>
      <c r="Q84" s="197"/>
      <c r="R84" s="198">
        <f>SUM(R85:R119)</f>
        <v>0.052219999999999996</v>
      </c>
      <c r="S84" s="197"/>
      <c r="T84" s="199">
        <f>SUM(T85:T119)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70</v>
      </c>
      <c r="AU84" s="201" t="s">
        <v>79</v>
      </c>
      <c r="AY84" s="200" t="s">
        <v>131</v>
      </c>
      <c r="BK84" s="202">
        <f>SUM(BK85:BK119)</f>
        <v>0</v>
      </c>
    </row>
    <row r="85" spans="1:65" s="2" customFormat="1" ht="33" customHeight="1">
      <c r="A85" s="39"/>
      <c r="B85" s="40"/>
      <c r="C85" s="205" t="s">
        <v>79</v>
      </c>
      <c r="D85" s="205" t="s">
        <v>134</v>
      </c>
      <c r="E85" s="206" t="s">
        <v>911</v>
      </c>
      <c r="F85" s="207" t="s">
        <v>912</v>
      </c>
      <c r="G85" s="208" t="s">
        <v>440</v>
      </c>
      <c r="H85" s="209">
        <v>1</v>
      </c>
      <c r="I85" s="210"/>
      <c r="J85" s="209">
        <f>ROUND(I85*H85,2)</f>
        <v>0</v>
      </c>
      <c r="K85" s="207" t="s">
        <v>138</v>
      </c>
      <c r="L85" s="45"/>
      <c r="M85" s="211" t="s">
        <v>18</v>
      </c>
      <c r="N85" s="212" t="s">
        <v>42</v>
      </c>
      <c r="O85" s="85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5" t="s">
        <v>255</v>
      </c>
      <c r="AT85" s="215" t="s">
        <v>134</v>
      </c>
      <c r="AU85" s="215" t="s">
        <v>81</v>
      </c>
      <c r="AY85" s="18" t="s">
        <v>131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8" t="s">
        <v>79</v>
      </c>
      <c r="BK85" s="216">
        <f>ROUND(I85*H85,2)</f>
        <v>0</v>
      </c>
      <c r="BL85" s="18" t="s">
        <v>255</v>
      </c>
      <c r="BM85" s="215" t="s">
        <v>913</v>
      </c>
    </row>
    <row r="86" spans="1:47" s="2" customFormat="1" ht="12">
      <c r="A86" s="39"/>
      <c r="B86" s="40"/>
      <c r="C86" s="41"/>
      <c r="D86" s="217" t="s">
        <v>141</v>
      </c>
      <c r="E86" s="41"/>
      <c r="F86" s="218" t="s">
        <v>914</v>
      </c>
      <c r="G86" s="41"/>
      <c r="H86" s="41"/>
      <c r="I86" s="219"/>
      <c r="J86" s="41"/>
      <c r="K86" s="41"/>
      <c r="L86" s="45"/>
      <c r="M86" s="220"/>
      <c r="N86" s="221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141</v>
      </c>
      <c r="AU86" s="18" t="s">
        <v>81</v>
      </c>
    </row>
    <row r="87" spans="1:47" s="2" customFormat="1" ht="12">
      <c r="A87" s="39"/>
      <c r="B87" s="40"/>
      <c r="C87" s="41"/>
      <c r="D87" s="222" t="s">
        <v>143</v>
      </c>
      <c r="E87" s="41"/>
      <c r="F87" s="223" t="s">
        <v>915</v>
      </c>
      <c r="G87" s="41"/>
      <c r="H87" s="41"/>
      <c r="I87" s="219"/>
      <c r="J87" s="41"/>
      <c r="K87" s="41"/>
      <c r="L87" s="45"/>
      <c r="M87" s="220"/>
      <c r="N87" s="221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pans="1:65" s="2" customFormat="1" ht="33" customHeight="1">
      <c r="A88" s="39"/>
      <c r="B88" s="40"/>
      <c r="C88" s="256" t="s">
        <v>81</v>
      </c>
      <c r="D88" s="256" t="s">
        <v>212</v>
      </c>
      <c r="E88" s="257" t="s">
        <v>916</v>
      </c>
      <c r="F88" s="258" t="s">
        <v>917</v>
      </c>
      <c r="G88" s="259" t="s">
        <v>440</v>
      </c>
      <c r="H88" s="260">
        <v>1</v>
      </c>
      <c r="I88" s="261"/>
      <c r="J88" s="260">
        <f>ROUND(I88*H88,2)</f>
        <v>0</v>
      </c>
      <c r="K88" s="258" t="s">
        <v>193</v>
      </c>
      <c r="L88" s="262"/>
      <c r="M88" s="263" t="s">
        <v>18</v>
      </c>
      <c r="N88" s="264" t="s">
        <v>42</v>
      </c>
      <c r="O88" s="85"/>
      <c r="P88" s="213">
        <f>O88*H88</f>
        <v>0</v>
      </c>
      <c r="Q88" s="213">
        <v>0.005</v>
      </c>
      <c r="R88" s="213">
        <f>Q88*H88</f>
        <v>0.005</v>
      </c>
      <c r="S88" s="213">
        <v>0</v>
      </c>
      <c r="T88" s="21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5" t="s">
        <v>308</v>
      </c>
      <c r="AT88" s="215" t="s">
        <v>212</v>
      </c>
      <c r="AU88" s="215" t="s">
        <v>81</v>
      </c>
      <c r="AY88" s="18" t="s">
        <v>131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8" t="s">
        <v>79</v>
      </c>
      <c r="BK88" s="216">
        <f>ROUND(I88*H88,2)</f>
        <v>0</v>
      </c>
      <c r="BL88" s="18" t="s">
        <v>255</v>
      </c>
      <c r="BM88" s="215" t="s">
        <v>918</v>
      </c>
    </row>
    <row r="89" spans="1:47" s="2" customFormat="1" ht="12">
      <c r="A89" s="39"/>
      <c r="B89" s="40"/>
      <c r="C89" s="41"/>
      <c r="D89" s="217" t="s">
        <v>141</v>
      </c>
      <c r="E89" s="41"/>
      <c r="F89" s="218" t="s">
        <v>917</v>
      </c>
      <c r="G89" s="41"/>
      <c r="H89" s="41"/>
      <c r="I89" s="219"/>
      <c r="J89" s="41"/>
      <c r="K89" s="41"/>
      <c r="L89" s="45"/>
      <c r="M89" s="220"/>
      <c r="N89" s="221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141</v>
      </c>
      <c r="AU89" s="18" t="s">
        <v>81</v>
      </c>
    </row>
    <row r="90" spans="1:65" s="2" customFormat="1" ht="16.5" customHeight="1">
      <c r="A90" s="39"/>
      <c r="B90" s="40"/>
      <c r="C90" s="256" t="s">
        <v>132</v>
      </c>
      <c r="D90" s="256" t="s">
        <v>212</v>
      </c>
      <c r="E90" s="257" t="s">
        <v>919</v>
      </c>
      <c r="F90" s="258" t="s">
        <v>920</v>
      </c>
      <c r="G90" s="259" t="s">
        <v>440</v>
      </c>
      <c r="H90" s="260">
        <v>2</v>
      </c>
      <c r="I90" s="261"/>
      <c r="J90" s="260">
        <f>ROUND(I90*H90,2)</f>
        <v>0</v>
      </c>
      <c r="K90" s="258" t="s">
        <v>193</v>
      </c>
      <c r="L90" s="262"/>
      <c r="M90" s="263" t="s">
        <v>18</v>
      </c>
      <c r="N90" s="264" t="s">
        <v>42</v>
      </c>
      <c r="O90" s="85"/>
      <c r="P90" s="213">
        <f>O90*H90</f>
        <v>0</v>
      </c>
      <c r="Q90" s="213">
        <v>0.005</v>
      </c>
      <c r="R90" s="213">
        <f>Q90*H90</f>
        <v>0.01</v>
      </c>
      <c r="S90" s="213">
        <v>0</v>
      </c>
      <c r="T90" s="21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5" t="s">
        <v>308</v>
      </c>
      <c r="AT90" s="215" t="s">
        <v>212</v>
      </c>
      <c r="AU90" s="215" t="s">
        <v>81</v>
      </c>
      <c r="AY90" s="18" t="s">
        <v>131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8" t="s">
        <v>79</v>
      </c>
      <c r="BK90" s="216">
        <f>ROUND(I90*H90,2)</f>
        <v>0</v>
      </c>
      <c r="BL90" s="18" t="s">
        <v>255</v>
      </c>
      <c r="BM90" s="215" t="s">
        <v>921</v>
      </c>
    </row>
    <row r="91" spans="1:47" s="2" customFormat="1" ht="12">
      <c r="A91" s="39"/>
      <c r="B91" s="40"/>
      <c r="C91" s="41"/>
      <c r="D91" s="217" t="s">
        <v>141</v>
      </c>
      <c r="E91" s="41"/>
      <c r="F91" s="218" t="s">
        <v>920</v>
      </c>
      <c r="G91" s="41"/>
      <c r="H91" s="41"/>
      <c r="I91" s="219"/>
      <c r="J91" s="41"/>
      <c r="K91" s="41"/>
      <c r="L91" s="45"/>
      <c r="M91" s="220"/>
      <c r="N91" s="22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141</v>
      </c>
      <c r="AU91" s="18" t="s">
        <v>81</v>
      </c>
    </row>
    <row r="92" spans="1:65" s="2" customFormat="1" ht="24.15" customHeight="1">
      <c r="A92" s="39"/>
      <c r="B92" s="40"/>
      <c r="C92" s="205" t="s">
        <v>139</v>
      </c>
      <c r="D92" s="205" t="s">
        <v>134</v>
      </c>
      <c r="E92" s="206" t="s">
        <v>922</v>
      </c>
      <c r="F92" s="207" t="s">
        <v>923</v>
      </c>
      <c r="G92" s="208" t="s">
        <v>440</v>
      </c>
      <c r="H92" s="209">
        <v>2</v>
      </c>
      <c r="I92" s="210"/>
      <c r="J92" s="209">
        <f>ROUND(I92*H92,2)</f>
        <v>0</v>
      </c>
      <c r="K92" s="207" t="s">
        <v>138</v>
      </c>
      <c r="L92" s="45"/>
      <c r="M92" s="211" t="s">
        <v>18</v>
      </c>
      <c r="N92" s="212" t="s">
        <v>42</v>
      </c>
      <c r="O92" s="85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5" t="s">
        <v>255</v>
      </c>
      <c r="AT92" s="215" t="s">
        <v>134</v>
      </c>
      <c r="AU92" s="215" t="s">
        <v>81</v>
      </c>
      <c r="AY92" s="18" t="s">
        <v>131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8" t="s">
        <v>79</v>
      </c>
      <c r="BK92" s="216">
        <f>ROUND(I92*H92,2)</f>
        <v>0</v>
      </c>
      <c r="BL92" s="18" t="s">
        <v>255</v>
      </c>
      <c r="BM92" s="215" t="s">
        <v>924</v>
      </c>
    </row>
    <row r="93" spans="1:47" s="2" customFormat="1" ht="12">
      <c r="A93" s="39"/>
      <c r="B93" s="40"/>
      <c r="C93" s="41"/>
      <c r="D93" s="217" t="s">
        <v>141</v>
      </c>
      <c r="E93" s="41"/>
      <c r="F93" s="218" t="s">
        <v>925</v>
      </c>
      <c r="G93" s="41"/>
      <c r="H93" s="41"/>
      <c r="I93" s="219"/>
      <c r="J93" s="41"/>
      <c r="K93" s="41"/>
      <c r="L93" s="45"/>
      <c r="M93" s="220"/>
      <c r="N93" s="22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141</v>
      </c>
      <c r="AU93" s="18" t="s">
        <v>81</v>
      </c>
    </row>
    <row r="94" spans="1:47" s="2" customFormat="1" ht="12">
      <c r="A94" s="39"/>
      <c r="B94" s="40"/>
      <c r="C94" s="41"/>
      <c r="D94" s="222" t="s">
        <v>143</v>
      </c>
      <c r="E94" s="41"/>
      <c r="F94" s="223" t="s">
        <v>926</v>
      </c>
      <c r="G94" s="41"/>
      <c r="H94" s="41"/>
      <c r="I94" s="219"/>
      <c r="J94" s="41"/>
      <c r="K94" s="41"/>
      <c r="L94" s="45"/>
      <c r="M94" s="220"/>
      <c r="N94" s="22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24.15" customHeight="1">
      <c r="A95" s="39"/>
      <c r="B95" s="40"/>
      <c r="C95" s="256" t="s">
        <v>173</v>
      </c>
      <c r="D95" s="256" t="s">
        <v>212</v>
      </c>
      <c r="E95" s="257" t="s">
        <v>927</v>
      </c>
      <c r="F95" s="258" t="s">
        <v>928</v>
      </c>
      <c r="G95" s="259" t="s">
        <v>440</v>
      </c>
      <c r="H95" s="260">
        <v>2</v>
      </c>
      <c r="I95" s="261"/>
      <c r="J95" s="260">
        <f>ROUND(I95*H95,2)</f>
        <v>0</v>
      </c>
      <c r="K95" s="258" t="s">
        <v>138</v>
      </c>
      <c r="L95" s="262"/>
      <c r="M95" s="263" t="s">
        <v>18</v>
      </c>
      <c r="N95" s="264" t="s">
        <v>42</v>
      </c>
      <c r="O95" s="85"/>
      <c r="P95" s="213">
        <f>O95*H95</f>
        <v>0</v>
      </c>
      <c r="Q95" s="213">
        <v>0.0006</v>
      </c>
      <c r="R95" s="213">
        <f>Q95*H95</f>
        <v>0.0012</v>
      </c>
      <c r="S95" s="213">
        <v>0</v>
      </c>
      <c r="T95" s="21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5" t="s">
        <v>308</v>
      </c>
      <c r="AT95" s="215" t="s">
        <v>212</v>
      </c>
      <c r="AU95" s="215" t="s">
        <v>81</v>
      </c>
      <c r="AY95" s="18" t="s">
        <v>131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8" t="s">
        <v>79</v>
      </c>
      <c r="BK95" s="216">
        <f>ROUND(I95*H95,2)</f>
        <v>0</v>
      </c>
      <c r="BL95" s="18" t="s">
        <v>255</v>
      </c>
      <c r="BM95" s="215" t="s">
        <v>929</v>
      </c>
    </row>
    <row r="96" spans="1:47" s="2" customFormat="1" ht="12">
      <c r="A96" s="39"/>
      <c r="B96" s="40"/>
      <c r="C96" s="41"/>
      <c r="D96" s="217" t="s">
        <v>141</v>
      </c>
      <c r="E96" s="41"/>
      <c r="F96" s="218" t="s">
        <v>928</v>
      </c>
      <c r="G96" s="41"/>
      <c r="H96" s="41"/>
      <c r="I96" s="219"/>
      <c r="J96" s="41"/>
      <c r="K96" s="41"/>
      <c r="L96" s="45"/>
      <c r="M96" s="220"/>
      <c r="N96" s="22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141</v>
      </c>
      <c r="AU96" s="18" t="s">
        <v>81</v>
      </c>
    </row>
    <row r="97" spans="1:65" s="2" customFormat="1" ht="24.15" customHeight="1">
      <c r="A97" s="39"/>
      <c r="B97" s="40"/>
      <c r="C97" s="205" t="s">
        <v>171</v>
      </c>
      <c r="D97" s="205" t="s">
        <v>134</v>
      </c>
      <c r="E97" s="206" t="s">
        <v>930</v>
      </c>
      <c r="F97" s="207" t="s">
        <v>931</v>
      </c>
      <c r="G97" s="208" t="s">
        <v>440</v>
      </c>
      <c r="H97" s="209">
        <v>1</v>
      </c>
      <c r="I97" s="210"/>
      <c r="J97" s="209">
        <f>ROUND(I97*H97,2)</f>
        <v>0</v>
      </c>
      <c r="K97" s="207" t="s">
        <v>138</v>
      </c>
      <c r="L97" s="45"/>
      <c r="M97" s="211" t="s">
        <v>18</v>
      </c>
      <c r="N97" s="212" t="s">
        <v>42</v>
      </c>
      <c r="O97" s="85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5" t="s">
        <v>255</v>
      </c>
      <c r="AT97" s="215" t="s">
        <v>134</v>
      </c>
      <c r="AU97" s="215" t="s">
        <v>81</v>
      </c>
      <c r="AY97" s="18" t="s">
        <v>131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8" t="s">
        <v>79</v>
      </c>
      <c r="BK97" s="216">
        <f>ROUND(I97*H97,2)</f>
        <v>0</v>
      </c>
      <c r="BL97" s="18" t="s">
        <v>255</v>
      </c>
      <c r="BM97" s="215" t="s">
        <v>932</v>
      </c>
    </row>
    <row r="98" spans="1:47" s="2" customFormat="1" ht="12">
      <c r="A98" s="39"/>
      <c r="B98" s="40"/>
      <c r="C98" s="41"/>
      <c r="D98" s="217" t="s">
        <v>141</v>
      </c>
      <c r="E98" s="41"/>
      <c r="F98" s="218" t="s">
        <v>933</v>
      </c>
      <c r="G98" s="41"/>
      <c r="H98" s="41"/>
      <c r="I98" s="219"/>
      <c r="J98" s="41"/>
      <c r="K98" s="41"/>
      <c r="L98" s="45"/>
      <c r="M98" s="220"/>
      <c r="N98" s="22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141</v>
      </c>
      <c r="AU98" s="18" t="s">
        <v>81</v>
      </c>
    </row>
    <row r="99" spans="1:47" s="2" customFormat="1" ht="12">
      <c r="A99" s="39"/>
      <c r="B99" s="40"/>
      <c r="C99" s="41"/>
      <c r="D99" s="222" t="s">
        <v>143</v>
      </c>
      <c r="E99" s="41"/>
      <c r="F99" s="223" t="s">
        <v>934</v>
      </c>
      <c r="G99" s="41"/>
      <c r="H99" s="41"/>
      <c r="I99" s="219"/>
      <c r="J99" s="41"/>
      <c r="K99" s="41"/>
      <c r="L99" s="45"/>
      <c r="M99" s="220"/>
      <c r="N99" s="22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pans="1:65" s="2" customFormat="1" ht="16.5" customHeight="1">
      <c r="A100" s="39"/>
      <c r="B100" s="40"/>
      <c r="C100" s="256" t="s">
        <v>189</v>
      </c>
      <c r="D100" s="256" t="s">
        <v>212</v>
      </c>
      <c r="E100" s="257" t="s">
        <v>935</v>
      </c>
      <c r="F100" s="258" t="s">
        <v>936</v>
      </c>
      <c r="G100" s="259" t="s">
        <v>440</v>
      </c>
      <c r="H100" s="260">
        <v>1</v>
      </c>
      <c r="I100" s="261"/>
      <c r="J100" s="260">
        <f>ROUND(I100*H100,2)</f>
        <v>0</v>
      </c>
      <c r="K100" s="258" t="s">
        <v>138</v>
      </c>
      <c r="L100" s="262"/>
      <c r="M100" s="263" t="s">
        <v>18</v>
      </c>
      <c r="N100" s="264" t="s">
        <v>42</v>
      </c>
      <c r="O100" s="85"/>
      <c r="P100" s="213">
        <f>O100*H100</f>
        <v>0</v>
      </c>
      <c r="Q100" s="213">
        <v>0.0024</v>
      </c>
      <c r="R100" s="213">
        <f>Q100*H100</f>
        <v>0.0024</v>
      </c>
      <c r="S100" s="213">
        <v>0</v>
      </c>
      <c r="T100" s="21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5" t="s">
        <v>308</v>
      </c>
      <c r="AT100" s="215" t="s">
        <v>212</v>
      </c>
      <c r="AU100" s="215" t="s">
        <v>81</v>
      </c>
      <c r="AY100" s="18" t="s">
        <v>131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8" t="s">
        <v>79</v>
      </c>
      <c r="BK100" s="216">
        <f>ROUND(I100*H100,2)</f>
        <v>0</v>
      </c>
      <c r="BL100" s="18" t="s">
        <v>255</v>
      </c>
      <c r="BM100" s="215" t="s">
        <v>937</v>
      </c>
    </row>
    <row r="101" spans="1:47" s="2" customFormat="1" ht="12">
      <c r="A101" s="39"/>
      <c r="B101" s="40"/>
      <c r="C101" s="41"/>
      <c r="D101" s="217" t="s">
        <v>141</v>
      </c>
      <c r="E101" s="41"/>
      <c r="F101" s="218" t="s">
        <v>936</v>
      </c>
      <c r="G101" s="41"/>
      <c r="H101" s="41"/>
      <c r="I101" s="219"/>
      <c r="J101" s="41"/>
      <c r="K101" s="41"/>
      <c r="L101" s="45"/>
      <c r="M101" s="220"/>
      <c r="N101" s="22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141</v>
      </c>
      <c r="AU101" s="18" t="s">
        <v>81</v>
      </c>
    </row>
    <row r="102" spans="1:65" s="2" customFormat="1" ht="21.75" customHeight="1">
      <c r="A102" s="39"/>
      <c r="B102" s="40"/>
      <c r="C102" s="205" t="s">
        <v>195</v>
      </c>
      <c r="D102" s="205" t="s">
        <v>134</v>
      </c>
      <c r="E102" s="206" t="s">
        <v>938</v>
      </c>
      <c r="F102" s="207" t="s">
        <v>939</v>
      </c>
      <c r="G102" s="208" t="s">
        <v>440</v>
      </c>
      <c r="H102" s="209">
        <v>1</v>
      </c>
      <c r="I102" s="210"/>
      <c r="J102" s="209">
        <f>ROUND(I102*H102,2)</f>
        <v>0</v>
      </c>
      <c r="K102" s="207" t="s">
        <v>193</v>
      </c>
      <c r="L102" s="45"/>
      <c r="M102" s="211" t="s">
        <v>18</v>
      </c>
      <c r="N102" s="212" t="s">
        <v>42</v>
      </c>
      <c r="O102" s="85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5" t="s">
        <v>255</v>
      </c>
      <c r="AT102" s="215" t="s">
        <v>134</v>
      </c>
      <c r="AU102" s="215" t="s">
        <v>81</v>
      </c>
      <c r="AY102" s="18" t="s">
        <v>131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8" t="s">
        <v>79</v>
      </c>
      <c r="BK102" s="216">
        <f>ROUND(I102*H102,2)</f>
        <v>0</v>
      </c>
      <c r="BL102" s="18" t="s">
        <v>255</v>
      </c>
      <c r="BM102" s="215" t="s">
        <v>940</v>
      </c>
    </row>
    <row r="103" spans="1:47" s="2" customFormat="1" ht="12">
      <c r="A103" s="39"/>
      <c r="B103" s="40"/>
      <c r="C103" s="41"/>
      <c r="D103" s="217" t="s">
        <v>141</v>
      </c>
      <c r="E103" s="41"/>
      <c r="F103" s="218" t="s">
        <v>941</v>
      </c>
      <c r="G103" s="41"/>
      <c r="H103" s="41"/>
      <c r="I103" s="219"/>
      <c r="J103" s="41"/>
      <c r="K103" s="41"/>
      <c r="L103" s="45"/>
      <c r="M103" s="220"/>
      <c r="N103" s="22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141</v>
      </c>
      <c r="AU103" s="18" t="s">
        <v>81</v>
      </c>
    </row>
    <row r="104" spans="1:65" s="2" customFormat="1" ht="16.5" customHeight="1">
      <c r="A104" s="39"/>
      <c r="B104" s="40"/>
      <c r="C104" s="256" t="s">
        <v>203</v>
      </c>
      <c r="D104" s="256" t="s">
        <v>212</v>
      </c>
      <c r="E104" s="257" t="s">
        <v>942</v>
      </c>
      <c r="F104" s="258" t="s">
        <v>943</v>
      </c>
      <c r="G104" s="259" t="s">
        <v>440</v>
      </c>
      <c r="H104" s="260">
        <v>1</v>
      </c>
      <c r="I104" s="261"/>
      <c r="J104" s="260">
        <f>ROUND(I104*H104,2)</f>
        <v>0</v>
      </c>
      <c r="K104" s="258" t="s">
        <v>138</v>
      </c>
      <c r="L104" s="262"/>
      <c r="M104" s="263" t="s">
        <v>18</v>
      </c>
      <c r="N104" s="264" t="s">
        <v>42</v>
      </c>
      <c r="O104" s="85"/>
      <c r="P104" s="213">
        <f>O104*H104</f>
        <v>0</v>
      </c>
      <c r="Q104" s="213">
        <v>0.0011</v>
      </c>
      <c r="R104" s="213">
        <f>Q104*H104</f>
        <v>0.0011</v>
      </c>
      <c r="S104" s="213">
        <v>0</v>
      </c>
      <c r="T104" s="21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308</v>
      </c>
      <c r="AT104" s="215" t="s">
        <v>212</v>
      </c>
      <c r="AU104" s="215" t="s">
        <v>81</v>
      </c>
      <c r="AY104" s="18" t="s">
        <v>131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8" t="s">
        <v>79</v>
      </c>
      <c r="BK104" s="216">
        <f>ROUND(I104*H104,2)</f>
        <v>0</v>
      </c>
      <c r="BL104" s="18" t="s">
        <v>255</v>
      </c>
      <c r="BM104" s="215" t="s">
        <v>944</v>
      </c>
    </row>
    <row r="105" spans="1:47" s="2" customFormat="1" ht="12">
      <c r="A105" s="39"/>
      <c r="B105" s="40"/>
      <c r="C105" s="41"/>
      <c r="D105" s="217" t="s">
        <v>141</v>
      </c>
      <c r="E105" s="41"/>
      <c r="F105" s="218" t="s">
        <v>943</v>
      </c>
      <c r="G105" s="41"/>
      <c r="H105" s="41"/>
      <c r="I105" s="219"/>
      <c r="J105" s="41"/>
      <c r="K105" s="41"/>
      <c r="L105" s="45"/>
      <c r="M105" s="220"/>
      <c r="N105" s="22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141</v>
      </c>
      <c r="AU105" s="18" t="s">
        <v>81</v>
      </c>
    </row>
    <row r="106" spans="1:65" s="2" customFormat="1" ht="37.8" customHeight="1">
      <c r="A106" s="39"/>
      <c r="B106" s="40"/>
      <c r="C106" s="205" t="s">
        <v>211</v>
      </c>
      <c r="D106" s="205" t="s">
        <v>134</v>
      </c>
      <c r="E106" s="206" t="s">
        <v>945</v>
      </c>
      <c r="F106" s="207" t="s">
        <v>946</v>
      </c>
      <c r="G106" s="208" t="s">
        <v>164</v>
      </c>
      <c r="H106" s="209">
        <v>6</v>
      </c>
      <c r="I106" s="210"/>
      <c r="J106" s="209">
        <f>ROUND(I106*H106,2)</f>
        <v>0</v>
      </c>
      <c r="K106" s="207" t="s">
        <v>138</v>
      </c>
      <c r="L106" s="45"/>
      <c r="M106" s="211" t="s">
        <v>18</v>
      </c>
      <c r="N106" s="212" t="s">
        <v>42</v>
      </c>
      <c r="O106" s="85"/>
      <c r="P106" s="213">
        <f>O106*H106</f>
        <v>0</v>
      </c>
      <c r="Q106" s="213">
        <v>0.00344</v>
      </c>
      <c r="R106" s="213">
        <f>Q106*H106</f>
        <v>0.02064</v>
      </c>
      <c r="S106" s="213">
        <v>0</v>
      </c>
      <c r="T106" s="21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5" t="s">
        <v>255</v>
      </c>
      <c r="AT106" s="215" t="s">
        <v>134</v>
      </c>
      <c r="AU106" s="215" t="s">
        <v>81</v>
      </c>
      <c r="AY106" s="18" t="s">
        <v>131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8" t="s">
        <v>79</v>
      </c>
      <c r="BK106" s="216">
        <f>ROUND(I106*H106,2)</f>
        <v>0</v>
      </c>
      <c r="BL106" s="18" t="s">
        <v>255</v>
      </c>
      <c r="BM106" s="215" t="s">
        <v>947</v>
      </c>
    </row>
    <row r="107" spans="1:47" s="2" customFormat="1" ht="12">
      <c r="A107" s="39"/>
      <c r="B107" s="40"/>
      <c r="C107" s="41"/>
      <c r="D107" s="217" t="s">
        <v>141</v>
      </c>
      <c r="E107" s="41"/>
      <c r="F107" s="218" t="s">
        <v>948</v>
      </c>
      <c r="G107" s="41"/>
      <c r="H107" s="41"/>
      <c r="I107" s="219"/>
      <c r="J107" s="41"/>
      <c r="K107" s="41"/>
      <c r="L107" s="45"/>
      <c r="M107" s="220"/>
      <c r="N107" s="22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141</v>
      </c>
      <c r="AU107" s="18" t="s">
        <v>81</v>
      </c>
    </row>
    <row r="108" spans="1:47" s="2" customFormat="1" ht="12">
      <c r="A108" s="39"/>
      <c r="B108" s="40"/>
      <c r="C108" s="41"/>
      <c r="D108" s="222" t="s">
        <v>143</v>
      </c>
      <c r="E108" s="41"/>
      <c r="F108" s="223" t="s">
        <v>949</v>
      </c>
      <c r="G108" s="41"/>
      <c r="H108" s="41"/>
      <c r="I108" s="219"/>
      <c r="J108" s="41"/>
      <c r="K108" s="41"/>
      <c r="L108" s="45"/>
      <c r="M108" s="220"/>
      <c r="N108" s="22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pans="1:65" s="2" customFormat="1" ht="33" customHeight="1">
      <c r="A109" s="39"/>
      <c r="B109" s="40"/>
      <c r="C109" s="205" t="s">
        <v>219</v>
      </c>
      <c r="D109" s="205" t="s">
        <v>134</v>
      </c>
      <c r="E109" s="206" t="s">
        <v>950</v>
      </c>
      <c r="F109" s="207" t="s">
        <v>951</v>
      </c>
      <c r="G109" s="208" t="s">
        <v>164</v>
      </c>
      <c r="H109" s="209">
        <v>2</v>
      </c>
      <c r="I109" s="210"/>
      <c r="J109" s="209">
        <f>ROUND(I109*H109,2)</f>
        <v>0</v>
      </c>
      <c r="K109" s="207" t="s">
        <v>193</v>
      </c>
      <c r="L109" s="45"/>
      <c r="M109" s="211" t="s">
        <v>18</v>
      </c>
      <c r="N109" s="212" t="s">
        <v>42</v>
      </c>
      <c r="O109" s="85"/>
      <c r="P109" s="213">
        <f>O109*H109</f>
        <v>0</v>
      </c>
      <c r="Q109" s="213">
        <v>0.00344</v>
      </c>
      <c r="R109" s="213">
        <f>Q109*H109</f>
        <v>0.00688</v>
      </c>
      <c r="S109" s="213">
        <v>0</v>
      </c>
      <c r="T109" s="21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5" t="s">
        <v>255</v>
      </c>
      <c r="AT109" s="215" t="s">
        <v>134</v>
      </c>
      <c r="AU109" s="215" t="s">
        <v>81</v>
      </c>
      <c r="AY109" s="18" t="s">
        <v>131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8" t="s">
        <v>79</v>
      </c>
      <c r="BK109" s="216">
        <f>ROUND(I109*H109,2)</f>
        <v>0</v>
      </c>
      <c r="BL109" s="18" t="s">
        <v>255</v>
      </c>
      <c r="BM109" s="215" t="s">
        <v>952</v>
      </c>
    </row>
    <row r="110" spans="1:47" s="2" customFormat="1" ht="12">
      <c r="A110" s="39"/>
      <c r="B110" s="40"/>
      <c r="C110" s="41"/>
      <c r="D110" s="217" t="s">
        <v>141</v>
      </c>
      <c r="E110" s="41"/>
      <c r="F110" s="218" t="s">
        <v>953</v>
      </c>
      <c r="G110" s="41"/>
      <c r="H110" s="41"/>
      <c r="I110" s="219"/>
      <c r="J110" s="41"/>
      <c r="K110" s="41"/>
      <c r="L110" s="45"/>
      <c r="M110" s="220"/>
      <c r="N110" s="22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141</v>
      </c>
      <c r="AU110" s="18" t="s">
        <v>81</v>
      </c>
    </row>
    <row r="111" spans="1:51" s="14" customFormat="1" ht="12">
      <c r="A111" s="14"/>
      <c r="B111" s="234"/>
      <c r="C111" s="235"/>
      <c r="D111" s="217" t="s">
        <v>145</v>
      </c>
      <c r="E111" s="236" t="s">
        <v>18</v>
      </c>
      <c r="F111" s="237" t="s">
        <v>954</v>
      </c>
      <c r="G111" s="235"/>
      <c r="H111" s="238">
        <v>2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145</v>
      </c>
      <c r="AU111" s="244" t="s">
        <v>81</v>
      </c>
      <c r="AV111" s="14" t="s">
        <v>81</v>
      </c>
      <c r="AW111" s="14" t="s">
        <v>32</v>
      </c>
      <c r="AX111" s="14" t="s">
        <v>71</v>
      </c>
      <c r="AY111" s="244" t="s">
        <v>131</v>
      </c>
    </row>
    <row r="112" spans="1:51" s="15" customFormat="1" ht="12">
      <c r="A112" s="15"/>
      <c r="B112" s="245"/>
      <c r="C112" s="246"/>
      <c r="D112" s="217" t="s">
        <v>145</v>
      </c>
      <c r="E112" s="247" t="s">
        <v>18</v>
      </c>
      <c r="F112" s="248" t="s">
        <v>148</v>
      </c>
      <c r="G112" s="246"/>
      <c r="H112" s="249">
        <v>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145</v>
      </c>
      <c r="AU112" s="255" t="s">
        <v>81</v>
      </c>
      <c r="AV112" s="15" t="s">
        <v>139</v>
      </c>
      <c r="AW112" s="15" t="s">
        <v>32</v>
      </c>
      <c r="AX112" s="15" t="s">
        <v>79</v>
      </c>
      <c r="AY112" s="255" t="s">
        <v>131</v>
      </c>
    </row>
    <row r="113" spans="1:65" s="2" customFormat="1" ht="37.8" customHeight="1">
      <c r="A113" s="39"/>
      <c r="B113" s="40"/>
      <c r="C113" s="205" t="s">
        <v>229</v>
      </c>
      <c r="D113" s="205" t="s">
        <v>134</v>
      </c>
      <c r="E113" s="206" t="s">
        <v>955</v>
      </c>
      <c r="F113" s="207" t="s">
        <v>956</v>
      </c>
      <c r="G113" s="208" t="s">
        <v>440</v>
      </c>
      <c r="H113" s="209">
        <v>1</v>
      </c>
      <c r="I113" s="210"/>
      <c r="J113" s="209">
        <f>ROUND(I113*H113,2)</f>
        <v>0</v>
      </c>
      <c r="K113" s="207" t="s">
        <v>138</v>
      </c>
      <c r="L113" s="45"/>
      <c r="M113" s="211" t="s">
        <v>18</v>
      </c>
      <c r="N113" s="212" t="s">
        <v>42</v>
      </c>
      <c r="O113" s="85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255</v>
      </c>
      <c r="AT113" s="215" t="s">
        <v>134</v>
      </c>
      <c r="AU113" s="215" t="s">
        <v>81</v>
      </c>
      <c r="AY113" s="18" t="s">
        <v>131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79</v>
      </c>
      <c r="BK113" s="216">
        <f>ROUND(I113*H113,2)</f>
        <v>0</v>
      </c>
      <c r="BL113" s="18" t="s">
        <v>255</v>
      </c>
      <c r="BM113" s="215" t="s">
        <v>957</v>
      </c>
    </row>
    <row r="114" spans="1:47" s="2" customFormat="1" ht="12">
      <c r="A114" s="39"/>
      <c r="B114" s="40"/>
      <c r="C114" s="41"/>
      <c r="D114" s="217" t="s">
        <v>141</v>
      </c>
      <c r="E114" s="41"/>
      <c r="F114" s="218" t="s">
        <v>958</v>
      </c>
      <c r="G114" s="41"/>
      <c r="H114" s="41"/>
      <c r="I114" s="219"/>
      <c r="J114" s="41"/>
      <c r="K114" s="41"/>
      <c r="L114" s="45"/>
      <c r="M114" s="220"/>
      <c r="N114" s="22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141</v>
      </c>
      <c r="AU114" s="18" t="s">
        <v>81</v>
      </c>
    </row>
    <row r="115" spans="1:47" s="2" customFormat="1" ht="12">
      <c r="A115" s="39"/>
      <c r="B115" s="40"/>
      <c r="C115" s="41"/>
      <c r="D115" s="222" t="s">
        <v>143</v>
      </c>
      <c r="E115" s="41"/>
      <c r="F115" s="223" t="s">
        <v>959</v>
      </c>
      <c r="G115" s="41"/>
      <c r="H115" s="41"/>
      <c r="I115" s="219"/>
      <c r="J115" s="41"/>
      <c r="K115" s="41"/>
      <c r="L115" s="45"/>
      <c r="M115" s="220"/>
      <c r="N115" s="22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81</v>
      </c>
    </row>
    <row r="116" spans="1:65" s="2" customFormat="1" ht="16.5" customHeight="1">
      <c r="A116" s="39"/>
      <c r="B116" s="40"/>
      <c r="C116" s="256" t="s">
        <v>235</v>
      </c>
      <c r="D116" s="256" t="s">
        <v>212</v>
      </c>
      <c r="E116" s="257" t="s">
        <v>960</v>
      </c>
      <c r="F116" s="258" t="s">
        <v>961</v>
      </c>
      <c r="G116" s="259" t="s">
        <v>440</v>
      </c>
      <c r="H116" s="260">
        <v>1</v>
      </c>
      <c r="I116" s="261"/>
      <c r="J116" s="260">
        <f>ROUND(I116*H116,2)</f>
        <v>0</v>
      </c>
      <c r="K116" s="258" t="s">
        <v>193</v>
      </c>
      <c r="L116" s="262"/>
      <c r="M116" s="263" t="s">
        <v>18</v>
      </c>
      <c r="N116" s="264" t="s">
        <v>42</v>
      </c>
      <c r="O116" s="85"/>
      <c r="P116" s="213">
        <f>O116*H116</f>
        <v>0</v>
      </c>
      <c r="Q116" s="213">
        <v>0.005</v>
      </c>
      <c r="R116" s="213">
        <f>Q116*H116</f>
        <v>0.005</v>
      </c>
      <c r="S116" s="213">
        <v>0</v>
      </c>
      <c r="T116" s="21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5" t="s">
        <v>308</v>
      </c>
      <c r="AT116" s="215" t="s">
        <v>212</v>
      </c>
      <c r="AU116" s="215" t="s">
        <v>81</v>
      </c>
      <c r="AY116" s="18" t="s">
        <v>131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8" t="s">
        <v>79</v>
      </c>
      <c r="BK116" s="216">
        <f>ROUND(I116*H116,2)</f>
        <v>0</v>
      </c>
      <c r="BL116" s="18" t="s">
        <v>255</v>
      </c>
      <c r="BM116" s="215" t="s">
        <v>962</v>
      </c>
    </row>
    <row r="117" spans="1:47" s="2" customFormat="1" ht="12">
      <c r="A117" s="39"/>
      <c r="B117" s="40"/>
      <c r="C117" s="41"/>
      <c r="D117" s="217" t="s">
        <v>141</v>
      </c>
      <c r="E117" s="41"/>
      <c r="F117" s="218" t="s">
        <v>961</v>
      </c>
      <c r="G117" s="41"/>
      <c r="H117" s="41"/>
      <c r="I117" s="219"/>
      <c r="J117" s="41"/>
      <c r="K117" s="41"/>
      <c r="L117" s="45"/>
      <c r="M117" s="220"/>
      <c r="N117" s="22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141</v>
      </c>
      <c r="AU117" s="18" t="s">
        <v>81</v>
      </c>
    </row>
    <row r="118" spans="1:65" s="2" customFormat="1" ht="24.15" customHeight="1">
      <c r="A118" s="39"/>
      <c r="B118" s="40"/>
      <c r="C118" s="205" t="s">
        <v>242</v>
      </c>
      <c r="D118" s="205" t="s">
        <v>134</v>
      </c>
      <c r="E118" s="206" t="s">
        <v>963</v>
      </c>
      <c r="F118" s="207" t="s">
        <v>964</v>
      </c>
      <c r="G118" s="208" t="s">
        <v>137</v>
      </c>
      <c r="H118" s="209">
        <v>4</v>
      </c>
      <c r="I118" s="210"/>
      <c r="J118" s="209">
        <f>ROUND(I118*H118,2)</f>
        <v>0</v>
      </c>
      <c r="K118" s="207" t="s">
        <v>193</v>
      </c>
      <c r="L118" s="45"/>
      <c r="M118" s="211" t="s">
        <v>18</v>
      </c>
      <c r="N118" s="212" t="s">
        <v>42</v>
      </c>
      <c r="O118" s="85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5" t="s">
        <v>255</v>
      </c>
      <c r="AT118" s="215" t="s">
        <v>134</v>
      </c>
      <c r="AU118" s="215" t="s">
        <v>81</v>
      </c>
      <c r="AY118" s="18" t="s">
        <v>131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8" t="s">
        <v>79</v>
      </c>
      <c r="BK118" s="216">
        <f>ROUND(I118*H118,2)</f>
        <v>0</v>
      </c>
      <c r="BL118" s="18" t="s">
        <v>255</v>
      </c>
      <c r="BM118" s="215" t="s">
        <v>965</v>
      </c>
    </row>
    <row r="119" spans="1:47" s="2" customFormat="1" ht="12">
      <c r="A119" s="39"/>
      <c r="B119" s="40"/>
      <c r="C119" s="41"/>
      <c r="D119" s="217" t="s">
        <v>141</v>
      </c>
      <c r="E119" s="41"/>
      <c r="F119" s="218" t="s">
        <v>964</v>
      </c>
      <c r="G119" s="41"/>
      <c r="H119" s="41"/>
      <c r="I119" s="219"/>
      <c r="J119" s="41"/>
      <c r="K119" s="41"/>
      <c r="L119" s="45"/>
      <c r="M119" s="220"/>
      <c r="N119" s="22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141</v>
      </c>
      <c r="AU119" s="18" t="s">
        <v>81</v>
      </c>
    </row>
    <row r="120" spans="1:63" s="12" customFormat="1" ht="25.9" customHeight="1">
      <c r="A120" s="12"/>
      <c r="B120" s="189"/>
      <c r="C120" s="190"/>
      <c r="D120" s="191" t="s">
        <v>70</v>
      </c>
      <c r="E120" s="192" t="s">
        <v>966</v>
      </c>
      <c r="F120" s="192" t="s">
        <v>967</v>
      </c>
      <c r="G120" s="190"/>
      <c r="H120" s="190"/>
      <c r="I120" s="193"/>
      <c r="J120" s="194">
        <f>BK120</f>
        <v>0</v>
      </c>
      <c r="K120" s="190"/>
      <c r="L120" s="195"/>
      <c r="M120" s="196"/>
      <c r="N120" s="197"/>
      <c r="O120" s="197"/>
      <c r="P120" s="198">
        <f>SUM(P121:P133)</f>
        <v>0</v>
      </c>
      <c r="Q120" s="197"/>
      <c r="R120" s="198">
        <f>SUM(R121:R133)</f>
        <v>0</v>
      </c>
      <c r="S120" s="197"/>
      <c r="T120" s="199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139</v>
      </c>
      <c r="AT120" s="201" t="s">
        <v>70</v>
      </c>
      <c r="AU120" s="201" t="s">
        <v>71</v>
      </c>
      <c r="AY120" s="200" t="s">
        <v>131</v>
      </c>
      <c r="BK120" s="202">
        <f>SUM(BK121:BK133)</f>
        <v>0</v>
      </c>
    </row>
    <row r="121" spans="1:65" s="2" customFormat="1" ht="24.15" customHeight="1">
      <c r="A121" s="39"/>
      <c r="B121" s="40"/>
      <c r="C121" s="205" t="s">
        <v>8</v>
      </c>
      <c r="D121" s="205" t="s">
        <v>134</v>
      </c>
      <c r="E121" s="206" t="s">
        <v>968</v>
      </c>
      <c r="F121" s="207" t="s">
        <v>969</v>
      </c>
      <c r="G121" s="208" t="s">
        <v>970</v>
      </c>
      <c r="H121" s="210"/>
      <c r="I121" s="210"/>
      <c r="J121" s="209">
        <f>ROUND(I121*H121,2)</f>
        <v>0</v>
      </c>
      <c r="K121" s="207" t="s">
        <v>138</v>
      </c>
      <c r="L121" s="45"/>
      <c r="M121" s="211" t="s">
        <v>18</v>
      </c>
      <c r="N121" s="212" t="s">
        <v>42</v>
      </c>
      <c r="O121" s="85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5" t="s">
        <v>255</v>
      </c>
      <c r="AT121" s="215" t="s">
        <v>134</v>
      </c>
      <c r="AU121" s="215" t="s">
        <v>79</v>
      </c>
      <c r="AY121" s="18" t="s">
        <v>131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79</v>
      </c>
      <c r="BK121" s="216">
        <f>ROUND(I121*H121,2)</f>
        <v>0</v>
      </c>
      <c r="BL121" s="18" t="s">
        <v>255</v>
      </c>
      <c r="BM121" s="215" t="s">
        <v>971</v>
      </c>
    </row>
    <row r="122" spans="1:47" s="2" customFormat="1" ht="12">
      <c r="A122" s="39"/>
      <c r="B122" s="40"/>
      <c r="C122" s="41"/>
      <c r="D122" s="217" t="s">
        <v>141</v>
      </c>
      <c r="E122" s="41"/>
      <c r="F122" s="218" t="s">
        <v>972</v>
      </c>
      <c r="G122" s="41"/>
      <c r="H122" s="41"/>
      <c r="I122" s="219"/>
      <c r="J122" s="41"/>
      <c r="K122" s="41"/>
      <c r="L122" s="45"/>
      <c r="M122" s="220"/>
      <c r="N122" s="22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141</v>
      </c>
      <c r="AU122" s="18" t="s">
        <v>79</v>
      </c>
    </row>
    <row r="123" spans="1:47" s="2" customFormat="1" ht="12">
      <c r="A123" s="39"/>
      <c r="B123" s="40"/>
      <c r="C123" s="41"/>
      <c r="D123" s="222" t="s">
        <v>143</v>
      </c>
      <c r="E123" s="41"/>
      <c r="F123" s="223" t="s">
        <v>973</v>
      </c>
      <c r="G123" s="41"/>
      <c r="H123" s="41"/>
      <c r="I123" s="219"/>
      <c r="J123" s="41"/>
      <c r="K123" s="41"/>
      <c r="L123" s="45"/>
      <c r="M123" s="220"/>
      <c r="N123" s="22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pans="1:65" s="2" customFormat="1" ht="16.5" customHeight="1">
      <c r="A124" s="39"/>
      <c r="B124" s="40"/>
      <c r="C124" s="205" t="s">
        <v>255</v>
      </c>
      <c r="D124" s="205" t="s">
        <v>134</v>
      </c>
      <c r="E124" s="206" t="s">
        <v>974</v>
      </c>
      <c r="F124" s="207" t="s">
        <v>975</v>
      </c>
      <c r="G124" s="208" t="s">
        <v>192</v>
      </c>
      <c r="H124" s="209">
        <v>1</v>
      </c>
      <c r="I124" s="210"/>
      <c r="J124" s="209">
        <f>ROUND(I124*H124,2)</f>
        <v>0</v>
      </c>
      <c r="K124" s="207" t="s">
        <v>193</v>
      </c>
      <c r="L124" s="45"/>
      <c r="M124" s="211" t="s">
        <v>18</v>
      </c>
      <c r="N124" s="212" t="s">
        <v>42</v>
      </c>
      <c r="O124" s="85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5" t="s">
        <v>255</v>
      </c>
      <c r="AT124" s="215" t="s">
        <v>134</v>
      </c>
      <c r="AU124" s="215" t="s">
        <v>79</v>
      </c>
      <c r="AY124" s="18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8" t="s">
        <v>79</v>
      </c>
      <c r="BK124" s="216">
        <f>ROUND(I124*H124,2)</f>
        <v>0</v>
      </c>
      <c r="BL124" s="18" t="s">
        <v>255</v>
      </c>
      <c r="BM124" s="215" t="s">
        <v>976</v>
      </c>
    </row>
    <row r="125" spans="1:47" s="2" customFormat="1" ht="12">
      <c r="A125" s="39"/>
      <c r="B125" s="40"/>
      <c r="C125" s="41"/>
      <c r="D125" s="217" t="s">
        <v>141</v>
      </c>
      <c r="E125" s="41"/>
      <c r="F125" s="218" t="s">
        <v>975</v>
      </c>
      <c r="G125" s="41"/>
      <c r="H125" s="41"/>
      <c r="I125" s="219"/>
      <c r="J125" s="41"/>
      <c r="K125" s="41"/>
      <c r="L125" s="45"/>
      <c r="M125" s="220"/>
      <c r="N125" s="22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79</v>
      </c>
    </row>
    <row r="126" spans="1:65" s="2" customFormat="1" ht="16.5" customHeight="1">
      <c r="A126" s="39"/>
      <c r="B126" s="40"/>
      <c r="C126" s="205" t="s">
        <v>266</v>
      </c>
      <c r="D126" s="205" t="s">
        <v>134</v>
      </c>
      <c r="E126" s="206" t="s">
        <v>977</v>
      </c>
      <c r="F126" s="207" t="s">
        <v>978</v>
      </c>
      <c r="G126" s="208" t="s">
        <v>192</v>
      </c>
      <c r="H126" s="209">
        <v>1</v>
      </c>
      <c r="I126" s="210"/>
      <c r="J126" s="209">
        <f>ROUND(I126*H126,2)</f>
        <v>0</v>
      </c>
      <c r="K126" s="207" t="s">
        <v>193</v>
      </c>
      <c r="L126" s="45"/>
      <c r="M126" s="211" t="s">
        <v>18</v>
      </c>
      <c r="N126" s="212" t="s">
        <v>42</v>
      </c>
      <c r="O126" s="85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5" t="s">
        <v>255</v>
      </c>
      <c r="AT126" s="215" t="s">
        <v>134</v>
      </c>
      <c r="AU126" s="215" t="s">
        <v>79</v>
      </c>
      <c r="AY126" s="18" t="s">
        <v>131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79</v>
      </c>
      <c r="BK126" s="216">
        <f>ROUND(I126*H126,2)</f>
        <v>0</v>
      </c>
      <c r="BL126" s="18" t="s">
        <v>255</v>
      </c>
      <c r="BM126" s="215" t="s">
        <v>979</v>
      </c>
    </row>
    <row r="127" spans="1:47" s="2" customFormat="1" ht="12">
      <c r="A127" s="39"/>
      <c r="B127" s="40"/>
      <c r="C127" s="41"/>
      <c r="D127" s="217" t="s">
        <v>141</v>
      </c>
      <c r="E127" s="41"/>
      <c r="F127" s="218" t="s">
        <v>978</v>
      </c>
      <c r="G127" s="41"/>
      <c r="H127" s="41"/>
      <c r="I127" s="219"/>
      <c r="J127" s="41"/>
      <c r="K127" s="41"/>
      <c r="L127" s="45"/>
      <c r="M127" s="220"/>
      <c r="N127" s="22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141</v>
      </c>
      <c r="AU127" s="18" t="s">
        <v>79</v>
      </c>
    </row>
    <row r="128" spans="1:65" s="2" customFormat="1" ht="24.15" customHeight="1">
      <c r="A128" s="39"/>
      <c r="B128" s="40"/>
      <c r="C128" s="205" t="s">
        <v>273</v>
      </c>
      <c r="D128" s="205" t="s">
        <v>134</v>
      </c>
      <c r="E128" s="206" t="s">
        <v>980</v>
      </c>
      <c r="F128" s="207" t="s">
        <v>981</v>
      </c>
      <c r="G128" s="208" t="s">
        <v>192</v>
      </c>
      <c r="H128" s="209">
        <v>1</v>
      </c>
      <c r="I128" s="210"/>
      <c r="J128" s="209">
        <f>ROUND(I128*H128,2)</f>
        <v>0</v>
      </c>
      <c r="K128" s="207" t="s">
        <v>193</v>
      </c>
      <c r="L128" s="45"/>
      <c r="M128" s="211" t="s">
        <v>18</v>
      </c>
      <c r="N128" s="212" t="s">
        <v>42</v>
      </c>
      <c r="O128" s="85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5" t="s">
        <v>255</v>
      </c>
      <c r="AT128" s="215" t="s">
        <v>134</v>
      </c>
      <c r="AU128" s="215" t="s">
        <v>79</v>
      </c>
      <c r="AY128" s="18" t="s">
        <v>131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79</v>
      </c>
      <c r="BK128" s="216">
        <f>ROUND(I128*H128,2)</f>
        <v>0</v>
      </c>
      <c r="BL128" s="18" t="s">
        <v>255</v>
      </c>
      <c r="BM128" s="215" t="s">
        <v>982</v>
      </c>
    </row>
    <row r="129" spans="1:47" s="2" customFormat="1" ht="12">
      <c r="A129" s="39"/>
      <c r="B129" s="40"/>
      <c r="C129" s="41"/>
      <c r="D129" s="217" t="s">
        <v>141</v>
      </c>
      <c r="E129" s="41"/>
      <c r="F129" s="218" t="s">
        <v>981</v>
      </c>
      <c r="G129" s="41"/>
      <c r="H129" s="41"/>
      <c r="I129" s="219"/>
      <c r="J129" s="41"/>
      <c r="K129" s="41"/>
      <c r="L129" s="45"/>
      <c r="M129" s="220"/>
      <c r="N129" s="22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141</v>
      </c>
      <c r="AU129" s="18" t="s">
        <v>79</v>
      </c>
    </row>
    <row r="130" spans="1:65" s="2" customFormat="1" ht="24.15" customHeight="1">
      <c r="A130" s="39"/>
      <c r="B130" s="40"/>
      <c r="C130" s="205" t="s">
        <v>280</v>
      </c>
      <c r="D130" s="205" t="s">
        <v>134</v>
      </c>
      <c r="E130" s="206" t="s">
        <v>983</v>
      </c>
      <c r="F130" s="207" t="s">
        <v>984</v>
      </c>
      <c r="G130" s="208" t="s">
        <v>192</v>
      </c>
      <c r="H130" s="209">
        <v>1</v>
      </c>
      <c r="I130" s="210"/>
      <c r="J130" s="209">
        <f>ROUND(I130*H130,2)</f>
        <v>0</v>
      </c>
      <c r="K130" s="207" t="s">
        <v>193</v>
      </c>
      <c r="L130" s="45"/>
      <c r="M130" s="211" t="s">
        <v>18</v>
      </c>
      <c r="N130" s="212" t="s">
        <v>42</v>
      </c>
      <c r="O130" s="85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255</v>
      </c>
      <c r="AT130" s="215" t="s">
        <v>134</v>
      </c>
      <c r="AU130" s="215" t="s">
        <v>79</v>
      </c>
      <c r="AY130" s="18" t="s">
        <v>131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79</v>
      </c>
      <c r="BK130" s="216">
        <f>ROUND(I130*H130,2)</f>
        <v>0</v>
      </c>
      <c r="BL130" s="18" t="s">
        <v>255</v>
      </c>
      <c r="BM130" s="215" t="s">
        <v>985</v>
      </c>
    </row>
    <row r="131" spans="1:47" s="2" customFormat="1" ht="12">
      <c r="A131" s="39"/>
      <c r="B131" s="40"/>
      <c r="C131" s="41"/>
      <c r="D131" s="217" t="s">
        <v>141</v>
      </c>
      <c r="E131" s="41"/>
      <c r="F131" s="218" t="s">
        <v>986</v>
      </c>
      <c r="G131" s="41"/>
      <c r="H131" s="41"/>
      <c r="I131" s="219"/>
      <c r="J131" s="41"/>
      <c r="K131" s="41"/>
      <c r="L131" s="45"/>
      <c r="M131" s="220"/>
      <c r="N131" s="22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141</v>
      </c>
      <c r="AU131" s="18" t="s">
        <v>79</v>
      </c>
    </row>
    <row r="132" spans="1:65" s="2" customFormat="1" ht="16.5" customHeight="1">
      <c r="A132" s="39"/>
      <c r="B132" s="40"/>
      <c r="C132" s="205" t="s">
        <v>288</v>
      </c>
      <c r="D132" s="205" t="s">
        <v>134</v>
      </c>
      <c r="E132" s="206" t="s">
        <v>987</v>
      </c>
      <c r="F132" s="207" t="s">
        <v>988</v>
      </c>
      <c r="G132" s="208" t="s">
        <v>192</v>
      </c>
      <c r="H132" s="209">
        <v>1</v>
      </c>
      <c r="I132" s="210"/>
      <c r="J132" s="209">
        <f>ROUND(I132*H132,2)</f>
        <v>0</v>
      </c>
      <c r="K132" s="207" t="s">
        <v>193</v>
      </c>
      <c r="L132" s="45"/>
      <c r="M132" s="211" t="s">
        <v>18</v>
      </c>
      <c r="N132" s="212" t="s">
        <v>42</v>
      </c>
      <c r="O132" s="85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5" t="s">
        <v>255</v>
      </c>
      <c r="AT132" s="215" t="s">
        <v>134</v>
      </c>
      <c r="AU132" s="215" t="s">
        <v>79</v>
      </c>
      <c r="AY132" s="18" t="s">
        <v>131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79</v>
      </c>
      <c r="BK132" s="216">
        <f>ROUND(I132*H132,2)</f>
        <v>0</v>
      </c>
      <c r="BL132" s="18" t="s">
        <v>255</v>
      </c>
      <c r="BM132" s="215" t="s">
        <v>989</v>
      </c>
    </row>
    <row r="133" spans="1:47" s="2" customFormat="1" ht="12">
      <c r="A133" s="39"/>
      <c r="B133" s="40"/>
      <c r="C133" s="41"/>
      <c r="D133" s="217" t="s">
        <v>141</v>
      </c>
      <c r="E133" s="41"/>
      <c r="F133" s="218" t="s">
        <v>988</v>
      </c>
      <c r="G133" s="41"/>
      <c r="H133" s="41"/>
      <c r="I133" s="219"/>
      <c r="J133" s="41"/>
      <c r="K133" s="41"/>
      <c r="L133" s="45"/>
      <c r="M133" s="265"/>
      <c r="N133" s="266"/>
      <c r="O133" s="267"/>
      <c r="P133" s="267"/>
      <c r="Q133" s="267"/>
      <c r="R133" s="267"/>
      <c r="S133" s="267"/>
      <c r="T133" s="268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141</v>
      </c>
      <c r="AU133" s="18" t="s">
        <v>79</v>
      </c>
    </row>
    <row r="134" spans="1:31" s="2" customFormat="1" ht="6.95" customHeight="1">
      <c r="A134" s="39"/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81:K13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2/751133012"/>
    <hyperlink ref="F94" r:id="rId2" display="https://podminky.urs.cz/item/CS_URS_2022_02/751311111"/>
    <hyperlink ref="F99" r:id="rId3" display="https://podminky.urs.cz/item/CS_URS_2022_02/751344112"/>
    <hyperlink ref="F108" r:id="rId4" display="https://podminky.urs.cz/item/CS_URS_2022_02/751510042"/>
    <hyperlink ref="F115" r:id="rId5" display="https://podminky.urs.cz/item/CS_URS_2022_02/751514776"/>
    <hyperlink ref="F123" r:id="rId6" display="https://podminky.urs.cz/item/CS_URS_2022_02/998751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15</v>
      </c>
      <c r="L6" s="21"/>
    </row>
    <row r="7" spans="2:12" s="1" customFormat="1" ht="26.25" customHeight="1">
      <c r="B7" s="21"/>
      <c r="E7" s="134" t="str">
        <f>'Rekapitulace stavby'!K6</f>
        <v>Koupaliště Ostrov, vestavba soc.zařízení ve 2.NP objektu na st.p. č.1435 v k.ú. Ostrov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17</v>
      </c>
      <c r="E11" s="39"/>
      <c r="F11" s="137" t="s">
        <v>18</v>
      </c>
      <c r="G11" s="39"/>
      <c r="H11" s="39"/>
      <c r="I11" s="133" t="s">
        <v>19</v>
      </c>
      <c r="J11" s="137" t="s">
        <v>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20</v>
      </c>
      <c r="E12" s="39"/>
      <c r="F12" s="137" t="s">
        <v>21</v>
      </c>
      <c r="G12" s="39"/>
      <c r="H12" s="39"/>
      <c r="I12" s="133" t="s">
        <v>22</v>
      </c>
      <c r="J12" s="138" t="str">
        <f>'Rekapitulace stavby'!AN8</f>
        <v>13. 9. 2022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">
        <v>18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26</v>
      </c>
      <c r="F15" s="39"/>
      <c r="G15" s="39"/>
      <c r="H15" s="39"/>
      <c r="I15" s="133" t="s">
        <v>27</v>
      </c>
      <c r="J15" s="137" t="s">
        <v>18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">
        <v>18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ROUND((SUM(BE83:BE148)),2)</f>
        <v>0</v>
      </c>
      <c r="G33" s="39"/>
      <c r="H33" s="39"/>
      <c r="I33" s="149">
        <v>0.21</v>
      </c>
      <c r="J33" s="148">
        <f>ROUND(((SUM(BE83:BE148))*I33),2)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ROUND((SUM(BF83:BF148)),2)</f>
        <v>0</v>
      </c>
      <c r="G34" s="39"/>
      <c r="H34" s="39"/>
      <c r="I34" s="149">
        <v>0.15</v>
      </c>
      <c r="J34" s="148">
        <f>ROUND(((SUM(BF83:BF148))*I34),2)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ROUND((SUM(BG83:BG148)),2)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ROUND((SUM(BH83:BH148)),2)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ROUND((SUM(BI83:BI148)),2)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Koupaliště Ostrov, vestavba soc.zařízení ve 2.NP objektu na st.p. č.1435 v k.ú. Ostrov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Ostrov</v>
      </c>
      <c r="G52" s="41"/>
      <c r="H52" s="41"/>
      <c r="I52" s="33" t="s">
        <v>22</v>
      </c>
      <c r="J52" s="73" t="str">
        <f>IF(J12="","",J12)</f>
        <v>13. 9. 2022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Město Ostrov</v>
      </c>
      <c r="G54" s="41"/>
      <c r="H54" s="41"/>
      <c r="I54" s="33" t="s">
        <v>30</v>
      </c>
      <c r="J54" s="37" t="str">
        <f>E21</f>
        <v>JURICA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107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992</v>
      </c>
      <c r="E62" s="175"/>
      <c r="F62" s="175"/>
      <c r="G62" s="175"/>
      <c r="H62" s="175"/>
      <c r="I62" s="175"/>
      <c r="J62" s="176">
        <f>J135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909</v>
      </c>
      <c r="E63" s="169"/>
      <c r="F63" s="169"/>
      <c r="G63" s="169"/>
      <c r="H63" s="169"/>
      <c r="I63" s="169"/>
      <c r="J63" s="170">
        <f>J142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61" t="str">
        <f>E7</f>
        <v>Koupaliště Ostrov, vestavba soc.zařízení ve 2.NP objektu na st.p. č.1435 v k.ú. Ostrov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04 - Elektroinstalace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Ostrov</v>
      </c>
      <c r="G77" s="41"/>
      <c r="H77" s="41"/>
      <c r="I77" s="33" t="s">
        <v>22</v>
      </c>
      <c r="J77" s="73" t="str">
        <f>IF(J12="","",J12)</f>
        <v>13. 9. 2022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24</v>
      </c>
      <c r="D79" s="41"/>
      <c r="E79" s="41"/>
      <c r="F79" s="28" t="str">
        <f>E15</f>
        <v>Město Ostrov</v>
      </c>
      <c r="G79" s="41"/>
      <c r="H79" s="41"/>
      <c r="I79" s="33" t="s">
        <v>30</v>
      </c>
      <c r="J79" s="37" t="str">
        <f>E21</f>
        <v>JURICA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117</v>
      </c>
      <c r="D82" s="181" t="s">
        <v>56</v>
      </c>
      <c r="E82" s="181" t="s">
        <v>52</v>
      </c>
      <c r="F82" s="181" t="s">
        <v>53</v>
      </c>
      <c r="G82" s="181" t="s">
        <v>118</v>
      </c>
      <c r="H82" s="181" t="s">
        <v>119</v>
      </c>
      <c r="I82" s="181" t="s">
        <v>120</v>
      </c>
      <c r="J82" s="181" t="s">
        <v>99</v>
      </c>
      <c r="K82" s="182" t="s">
        <v>121</v>
      </c>
      <c r="L82" s="183"/>
      <c r="M82" s="93" t="s">
        <v>18</v>
      </c>
      <c r="N82" s="94" t="s">
        <v>41</v>
      </c>
      <c r="O82" s="94" t="s">
        <v>122</v>
      </c>
      <c r="P82" s="94" t="s">
        <v>123</v>
      </c>
      <c r="Q82" s="94" t="s">
        <v>124</v>
      </c>
      <c r="R82" s="94" t="s">
        <v>125</v>
      </c>
      <c r="S82" s="94" t="s">
        <v>126</v>
      </c>
      <c r="T82" s="95" t="s">
        <v>127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P84+P142</f>
        <v>0</v>
      </c>
      <c r="Q83" s="97"/>
      <c r="R83" s="186">
        <f>R84+R142</f>
        <v>0.009139999999999999</v>
      </c>
      <c r="S83" s="97"/>
      <c r="T83" s="187">
        <f>T84+T142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100</v>
      </c>
      <c r="BK83" s="188">
        <f>BK84+BK142</f>
        <v>0</v>
      </c>
    </row>
    <row r="84" spans="1:63" s="12" customFormat="1" ht="25.9" customHeight="1">
      <c r="A84" s="12"/>
      <c r="B84" s="189"/>
      <c r="C84" s="190"/>
      <c r="D84" s="191" t="s">
        <v>70</v>
      </c>
      <c r="E84" s="192" t="s">
        <v>294</v>
      </c>
      <c r="F84" s="192" t="s">
        <v>295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P85+P135</f>
        <v>0</v>
      </c>
      <c r="Q84" s="197"/>
      <c r="R84" s="198">
        <f>R85+R135</f>
        <v>0.009139999999999999</v>
      </c>
      <c r="S84" s="197"/>
      <c r="T84" s="199">
        <f>T85+T135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70</v>
      </c>
      <c r="AU84" s="201" t="s">
        <v>71</v>
      </c>
      <c r="AY84" s="200" t="s">
        <v>131</v>
      </c>
      <c r="BK84" s="202">
        <f>BK85+BK135</f>
        <v>0</v>
      </c>
    </row>
    <row r="85" spans="1:63" s="12" customFormat="1" ht="22.8" customHeight="1">
      <c r="A85" s="12"/>
      <c r="B85" s="189"/>
      <c r="C85" s="190"/>
      <c r="D85" s="191" t="s">
        <v>70</v>
      </c>
      <c r="E85" s="203" t="s">
        <v>993</v>
      </c>
      <c r="F85" s="203" t="s">
        <v>994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SUM(P86:P134)</f>
        <v>0</v>
      </c>
      <c r="Q85" s="197"/>
      <c r="R85" s="198">
        <f>SUM(R86:R134)</f>
        <v>0.009139999999999999</v>
      </c>
      <c r="S85" s="197"/>
      <c r="T85" s="199">
        <f>SUM(T86:T134)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70</v>
      </c>
      <c r="AU85" s="201" t="s">
        <v>79</v>
      </c>
      <c r="AY85" s="200" t="s">
        <v>131</v>
      </c>
      <c r="BK85" s="202">
        <f>SUM(BK86:BK134)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134</v>
      </c>
      <c r="E86" s="206" t="s">
        <v>995</v>
      </c>
      <c r="F86" s="207" t="s">
        <v>996</v>
      </c>
      <c r="G86" s="208" t="s">
        <v>440</v>
      </c>
      <c r="H86" s="209">
        <v>1</v>
      </c>
      <c r="I86" s="210"/>
      <c r="J86" s="209">
        <f>ROUND(I86*H86,2)</f>
        <v>0</v>
      </c>
      <c r="K86" s="207" t="s">
        <v>138</v>
      </c>
      <c r="L86" s="45"/>
      <c r="M86" s="211" t="s">
        <v>18</v>
      </c>
      <c r="N86" s="212" t="s">
        <v>42</v>
      </c>
      <c r="O86" s="85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5" t="s">
        <v>255</v>
      </c>
      <c r="AT86" s="215" t="s">
        <v>134</v>
      </c>
      <c r="AU86" s="215" t="s">
        <v>81</v>
      </c>
      <c r="AY86" s="18" t="s">
        <v>131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8" t="s">
        <v>79</v>
      </c>
      <c r="BK86" s="216">
        <f>ROUND(I86*H86,2)</f>
        <v>0</v>
      </c>
      <c r="BL86" s="18" t="s">
        <v>255</v>
      </c>
      <c r="BM86" s="215" t="s">
        <v>997</v>
      </c>
    </row>
    <row r="87" spans="1:47" s="2" customFormat="1" ht="12">
      <c r="A87" s="39"/>
      <c r="B87" s="40"/>
      <c r="C87" s="41"/>
      <c r="D87" s="217" t="s">
        <v>141</v>
      </c>
      <c r="E87" s="41"/>
      <c r="F87" s="218" t="s">
        <v>998</v>
      </c>
      <c r="G87" s="41"/>
      <c r="H87" s="41"/>
      <c r="I87" s="219"/>
      <c r="J87" s="41"/>
      <c r="K87" s="41"/>
      <c r="L87" s="45"/>
      <c r="M87" s="220"/>
      <c r="N87" s="221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141</v>
      </c>
      <c r="AU87" s="18" t="s">
        <v>81</v>
      </c>
    </row>
    <row r="88" spans="1:47" s="2" customFormat="1" ht="12">
      <c r="A88" s="39"/>
      <c r="B88" s="40"/>
      <c r="C88" s="41"/>
      <c r="D88" s="222" t="s">
        <v>143</v>
      </c>
      <c r="E88" s="41"/>
      <c r="F88" s="223" t="s">
        <v>999</v>
      </c>
      <c r="G88" s="41"/>
      <c r="H88" s="41"/>
      <c r="I88" s="219"/>
      <c r="J88" s="41"/>
      <c r="K88" s="41"/>
      <c r="L88" s="45"/>
      <c r="M88" s="220"/>
      <c r="N88" s="221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pans="1:65" s="2" customFormat="1" ht="24.15" customHeight="1">
      <c r="A89" s="39"/>
      <c r="B89" s="40"/>
      <c r="C89" s="256" t="s">
        <v>81</v>
      </c>
      <c r="D89" s="256" t="s">
        <v>212</v>
      </c>
      <c r="E89" s="257" t="s">
        <v>1000</v>
      </c>
      <c r="F89" s="258" t="s">
        <v>1001</v>
      </c>
      <c r="G89" s="259" t="s">
        <v>440</v>
      </c>
      <c r="H89" s="260">
        <v>1</v>
      </c>
      <c r="I89" s="261"/>
      <c r="J89" s="260">
        <f>ROUND(I89*H89,2)</f>
        <v>0</v>
      </c>
      <c r="K89" s="258" t="s">
        <v>193</v>
      </c>
      <c r="L89" s="262"/>
      <c r="M89" s="263" t="s">
        <v>18</v>
      </c>
      <c r="N89" s="264" t="s">
        <v>42</v>
      </c>
      <c r="O89" s="85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5" t="s">
        <v>195</v>
      </c>
      <c r="AT89" s="215" t="s">
        <v>212</v>
      </c>
      <c r="AU89" s="215" t="s">
        <v>81</v>
      </c>
      <c r="AY89" s="18" t="s">
        <v>131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8" t="s">
        <v>79</v>
      </c>
      <c r="BK89" s="216">
        <f>ROUND(I89*H89,2)</f>
        <v>0</v>
      </c>
      <c r="BL89" s="18" t="s">
        <v>139</v>
      </c>
      <c r="BM89" s="215" t="s">
        <v>1002</v>
      </c>
    </row>
    <row r="90" spans="1:47" s="2" customFormat="1" ht="12">
      <c r="A90" s="39"/>
      <c r="B90" s="40"/>
      <c r="C90" s="41"/>
      <c r="D90" s="217" t="s">
        <v>141</v>
      </c>
      <c r="E90" s="41"/>
      <c r="F90" s="218" t="s">
        <v>1001</v>
      </c>
      <c r="G90" s="41"/>
      <c r="H90" s="41"/>
      <c r="I90" s="219"/>
      <c r="J90" s="41"/>
      <c r="K90" s="41"/>
      <c r="L90" s="45"/>
      <c r="M90" s="220"/>
      <c r="N90" s="22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141</v>
      </c>
      <c r="AU90" s="18" t="s">
        <v>81</v>
      </c>
    </row>
    <row r="91" spans="1:65" s="2" customFormat="1" ht="24.15" customHeight="1">
      <c r="A91" s="39"/>
      <c r="B91" s="40"/>
      <c r="C91" s="205" t="s">
        <v>132</v>
      </c>
      <c r="D91" s="205" t="s">
        <v>134</v>
      </c>
      <c r="E91" s="206" t="s">
        <v>1003</v>
      </c>
      <c r="F91" s="207" t="s">
        <v>1004</v>
      </c>
      <c r="G91" s="208" t="s">
        <v>164</v>
      </c>
      <c r="H91" s="209">
        <v>50</v>
      </c>
      <c r="I91" s="210"/>
      <c r="J91" s="209">
        <f>ROUND(I91*H91,2)</f>
        <v>0</v>
      </c>
      <c r="K91" s="207" t="s">
        <v>138</v>
      </c>
      <c r="L91" s="45"/>
      <c r="M91" s="211" t="s">
        <v>18</v>
      </c>
      <c r="N91" s="212" t="s">
        <v>42</v>
      </c>
      <c r="O91" s="85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5" t="s">
        <v>255</v>
      </c>
      <c r="AT91" s="215" t="s">
        <v>134</v>
      </c>
      <c r="AU91" s="215" t="s">
        <v>81</v>
      </c>
      <c r="AY91" s="18" t="s">
        <v>131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8" t="s">
        <v>79</v>
      </c>
      <c r="BK91" s="216">
        <f>ROUND(I91*H91,2)</f>
        <v>0</v>
      </c>
      <c r="BL91" s="18" t="s">
        <v>255</v>
      </c>
      <c r="BM91" s="215" t="s">
        <v>1005</v>
      </c>
    </row>
    <row r="92" spans="1:47" s="2" customFormat="1" ht="12">
      <c r="A92" s="39"/>
      <c r="B92" s="40"/>
      <c r="C92" s="41"/>
      <c r="D92" s="217" t="s">
        <v>141</v>
      </c>
      <c r="E92" s="41"/>
      <c r="F92" s="218" t="s">
        <v>1006</v>
      </c>
      <c r="G92" s="41"/>
      <c r="H92" s="41"/>
      <c r="I92" s="219"/>
      <c r="J92" s="41"/>
      <c r="K92" s="41"/>
      <c r="L92" s="45"/>
      <c r="M92" s="220"/>
      <c r="N92" s="22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141</v>
      </c>
      <c r="AU92" s="18" t="s">
        <v>81</v>
      </c>
    </row>
    <row r="93" spans="1:47" s="2" customFormat="1" ht="12">
      <c r="A93" s="39"/>
      <c r="B93" s="40"/>
      <c r="C93" s="41"/>
      <c r="D93" s="222" t="s">
        <v>143</v>
      </c>
      <c r="E93" s="41"/>
      <c r="F93" s="223" t="s">
        <v>1007</v>
      </c>
      <c r="G93" s="41"/>
      <c r="H93" s="41"/>
      <c r="I93" s="219"/>
      <c r="J93" s="41"/>
      <c r="K93" s="41"/>
      <c r="L93" s="45"/>
      <c r="M93" s="220"/>
      <c r="N93" s="22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81</v>
      </c>
    </row>
    <row r="94" spans="1:65" s="2" customFormat="1" ht="24.15" customHeight="1">
      <c r="A94" s="39"/>
      <c r="B94" s="40"/>
      <c r="C94" s="256" t="s">
        <v>139</v>
      </c>
      <c r="D94" s="256" t="s">
        <v>212</v>
      </c>
      <c r="E94" s="257" t="s">
        <v>1008</v>
      </c>
      <c r="F94" s="258" t="s">
        <v>1009</v>
      </c>
      <c r="G94" s="259" t="s">
        <v>164</v>
      </c>
      <c r="H94" s="260">
        <v>57.5</v>
      </c>
      <c r="I94" s="261"/>
      <c r="J94" s="260">
        <f>ROUND(I94*H94,2)</f>
        <v>0</v>
      </c>
      <c r="K94" s="258" t="s">
        <v>138</v>
      </c>
      <c r="L94" s="262"/>
      <c r="M94" s="263" t="s">
        <v>18</v>
      </c>
      <c r="N94" s="264" t="s">
        <v>42</v>
      </c>
      <c r="O94" s="85"/>
      <c r="P94" s="213">
        <f>O94*H94</f>
        <v>0</v>
      </c>
      <c r="Q94" s="213">
        <v>0.00012</v>
      </c>
      <c r="R94" s="213">
        <f>Q94*H94</f>
        <v>0.0069</v>
      </c>
      <c r="S94" s="213">
        <v>0</v>
      </c>
      <c r="T94" s="21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5" t="s">
        <v>308</v>
      </c>
      <c r="AT94" s="215" t="s">
        <v>212</v>
      </c>
      <c r="AU94" s="215" t="s">
        <v>81</v>
      </c>
      <c r="AY94" s="18" t="s">
        <v>131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8" t="s">
        <v>79</v>
      </c>
      <c r="BK94" s="216">
        <f>ROUND(I94*H94,2)</f>
        <v>0</v>
      </c>
      <c r="BL94" s="18" t="s">
        <v>255</v>
      </c>
      <c r="BM94" s="215" t="s">
        <v>1010</v>
      </c>
    </row>
    <row r="95" spans="1:47" s="2" customFormat="1" ht="12">
      <c r="A95" s="39"/>
      <c r="B95" s="40"/>
      <c r="C95" s="41"/>
      <c r="D95" s="217" t="s">
        <v>141</v>
      </c>
      <c r="E95" s="41"/>
      <c r="F95" s="218" t="s">
        <v>1009</v>
      </c>
      <c r="G95" s="41"/>
      <c r="H95" s="41"/>
      <c r="I95" s="219"/>
      <c r="J95" s="41"/>
      <c r="K95" s="41"/>
      <c r="L95" s="45"/>
      <c r="M95" s="220"/>
      <c r="N95" s="22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141</v>
      </c>
      <c r="AU95" s="18" t="s">
        <v>81</v>
      </c>
    </row>
    <row r="96" spans="1:51" s="14" customFormat="1" ht="12">
      <c r="A96" s="14"/>
      <c r="B96" s="234"/>
      <c r="C96" s="235"/>
      <c r="D96" s="217" t="s">
        <v>145</v>
      </c>
      <c r="E96" s="235"/>
      <c r="F96" s="237" t="s">
        <v>1011</v>
      </c>
      <c r="G96" s="235"/>
      <c r="H96" s="238">
        <v>57.5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145</v>
      </c>
      <c r="AU96" s="244" t="s">
        <v>81</v>
      </c>
      <c r="AV96" s="14" t="s">
        <v>81</v>
      </c>
      <c r="AW96" s="14" t="s">
        <v>4</v>
      </c>
      <c r="AX96" s="14" t="s">
        <v>79</v>
      </c>
      <c r="AY96" s="244" t="s">
        <v>131</v>
      </c>
    </row>
    <row r="97" spans="1:65" s="2" customFormat="1" ht="33" customHeight="1">
      <c r="A97" s="39"/>
      <c r="B97" s="40"/>
      <c r="C97" s="205" t="s">
        <v>173</v>
      </c>
      <c r="D97" s="205" t="s">
        <v>134</v>
      </c>
      <c r="E97" s="206" t="s">
        <v>1012</v>
      </c>
      <c r="F97" s="207" t="s">
        <v>1013</v>
      </c>
      <c r="G97" s="208" t="s">
        <v>164</v>
      </c>
      <c r="H97" s="209">
        <v>10</v>
      </c>
      <c r="I97" s="210"/>
      <c r="J97" s="209">
        <f>ROUND(I97*H97,2)</f>
        <v>0</v>
      </c>
      <c r="K97" s="207" t="s">
        <v>138</v>
      </c>
      <c r="L97" s="45"/>
      <c r="M97" s="211" t="s">
        <v>18</v>
      </c>
      <c r="N97" s="212" t="s">
        <v>42</v>
      </c>
      <c r="O97" s="85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5" t="s">
        <v>255</v>
      </c>
      <c r="AT97" s="215" t="s">
        <v>134</v>
      </c>
      <c r="AU97" s="215" t="s">
        <v>81</v>
      </c>
      <c r="AY97" s="18" t="s">
        <v>131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8" t="s">
        <v>79</v>
      </c>
      <c r="BK97" s="216">
        <f>ROUND(I97*H97,2)</f>
        <v>0</v>
      </c>
      <c r="BL97" s="18" t="s">
        <v>255</v>
      </c>
      <c r="BM97" s="215" t="s">
        <v>1014</v>
      </c>
    </row>
    <row r="98" spans="1:47" s="2" customFormat="1" ht="12">
      <c r="A98" s="39"/>
      <c r="B98" s="40"/>
      <c r="C98" s="41"/>
      <c r="D98" s="217" t="s">
        <v>141</v>
      </c>
      <c r="E98" s="41"/>
      <c r="F98" s="218" t="s">
        <v>1015</v>
      </c>
      <c r="G98" s="41"/>
      <c r="H98" s="41"/>
      <c r="I98" s="219"/>
      <c r="J98" s="41"/>
      <c r="K98" s="41"/>
      <c r="L98" s="45"/>
      <c r="M98" s="220"/>
      <c r="N98" s="22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141</v>
      </c>
      <c r="AU98" s="18" t="s">
        <v>81</v>
      </c>
    </row>
    <row r="99" spans="1:47" s="2" customFormat="1" ht="12">
      <c r="A99" s="39"/>
      <c r="B99" s="40"/>
      <c r="C99" s="41"/>
      <c r="D99" s="222" t="s">
        <v>143</v>
      </c>
      <c r="E99" s="41"/>
      <c r="F99" s="223" t="s">
        <v>1016</v>
      </c>
      <c r="G99" s="41"/>
      <c r="H99" s="41"/>
      <c r="I99" s="219"/>
      <c r="J99" s="41"/>
      <c r="K99" s="41"/>
      <c r="L99" s="45"/>
      <c r="M99" s="220"/>
      <c r="N99" s="22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pans="1:65" s="2" customFormat="1" ht="24.15" customHeight="1">
      <c r="A100" s="39"/>
      <c r="B100" s="40"/>
      <c r="C100" s="256" t="s">
        <v>171</v>
      </c>
      <c r="D100" s="256" t="s">
        <v>212</v>
      </c>
      <c r="E100" s="257" t="s">
        <v>1017</v>
      </c>
      <c r="F100" s="258" t="s">
        <v>1018</v>
      </c>
      <c r="G100" s="259" t="s">
        <v>164</v>
      </c>
      <c r="H100" s="260">
        <v>11.5</v>
      </c>
      <c r="I100" s="261"/>
      <c r="J100" s="260">
        <f>ROUND(I100*H100,2)</f>
        <v>0</v>
      </c>
      <c r="K100" s="258" t="s">
        <v>138</v>
      </c>
      <c r="L100" s="262"/>
      <c r="M100" s="263" t="s">
        <v>18</v>
      </c>
      <c r="N100" s="264" t="s">
        <v>42</v>
      </c>
      <c r="O100" s="85"/>
      <c r="P100" s="213">
        <f>O100*H100</f>
        <v>0</v>
      </c>
      <c r="Q100" s="213">
        <v>0.00016</v>
      </c>
      <c r="R100" s="213">
        <f>Q100*H100</f>
        <v>0.00184</v>
      </c>
      <c r="S100" s="213">
        <v>0</v>
      </c>
      <c r="T100" s="21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5" t="s">
        <v>308</v>
      </c>
      <c r="AT100" s="215" t="s">
        <v>212</v>
      </c>
      <c r="AU100" s="215" t="s">
        <v>81</v>
      </c>
      <c r="AY100" s="18" t="s">
        <v>131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8" t="s">
        <v>79</v>
      </c>
      <c r="BK100" s="216">
        <f>ROUND(I100*H100,2)</f>
        <v>0</v>
      </c>
      <c r="BL100" s="18" t="s">
        <v>255</v>
      </c>
      <c r="BM100" s="215" t="s">
        <v>1019</v>
      </c>
    </row>
    <row r="101" spans="1:47" s="2" customFormat="1" ht="12">
      <c r="A101" s="39"/>
      <c r="B101" s="40"/>
      <c r="C101" s="41"/>
      <c r="D101" s="217" t="s">
        <v>141</v>
      </c>
      <c r="E101" s="41"/>
      <c r="F101" s="218" t="s">
        <v>1018</v>
      </c>
      <c r="G101" s="41"/>
      <c r="H101" s="41"/>
      <c r="I101" s="219"/>
      <c r="J101" s="41"/>
      <c r="K101" s="41"/>
      <c r="L101" s="45"/>
      <c r="M101" s="220"/>
      <c r="N101" s="22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141</v>
      </c>
      <c r="AU101" s="18" t="s">
        <v>81</v>
      </c>
    </row>
    <row r="102" spans="1:51" s="14" customFormat="1" ht="12">
      <c r="A102" s="14"/>
      <c r="B102" s="234"/>
      <c r="C102" s="235"/>
      <c r="D102" s="217" t="s">
        <v>145</v>
      </c>
      <c r="E102" s="235"/>
      <c r="F102" s="237" t="s">
        <v>1020</v>
      </c>
      <c r="G102" s="235"/>
      <c r="H102" s="238">
        <v>11.5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145</v>
      </c>
      <c r="AU102" s="244" t="s">
        <v>81</v>
      </c>
      <c r="AV102" s="14" t="s">
        <v>81</v>
      </c>
      <c r="AW102" s="14" t="s">
        <v>4</v>
      </c>
      <c r="AX102" s="14" t="s">
        <v>79</v>
      </c>
      <c r="AY102" s="244" t="s">
        <v>131</v>
      </c>
    </row>
    <row r="103" spans="1:65" s="2" customFormat="1" ht="24.15" customHeight="1">
      <c r="A103" s="39"/>
      <c r="B103" s="40"/>
      <c r="C103" s="205" t="s">
        <v>189</v>
      </c>
      <c r="D103" s="205" t="s">
        <v>134</v>
      </c>
      <c r="E103" s="206" t="s">
        <v>1021</v>
      </c>
      <c r="F103" s="207" t="s">
        <v>1022</v>
      </c>
      <c r="G103" s="208" t="s">
        <v>440</v>
      </c>
      <c r="H103" s="209">
        <v>2</v>
      </c>
      <c r="I103" s="210"/>
      <c r="J103" s="209">
        <f>ROUND(I103*H103,2)</f>
        <v>0</v>
      </c>
      <c r="K103" s="207" t="s">
        <v>138</v>
      </c>
      <c r="L103" s="45"/>
      <c r="M103" s="211" t="s">
        <v>18</v>
      </c>
      <c r="N103" s="212" t="s">
        <v>42</v>
      </c>
      <c r="O103" s="85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5" t="s">
        <v>255</v>
      </c>
      <c r="AT103" s="215" t="s">
        <v>134</v>
      </c>
      <c r="AU103" s="215" t="s">
        <v>81</v>
      </c>
      <c r="AY103" s="18" t="s">
        <v>131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8" t="s">
        <v>79</v>
      </c>
      <c r="BK103" s="216">
        <f>ROUND(I103*H103,2)</f>
        <v>0</v>
      </c>
      <c r="BL103" s="18" t="s">
        <v>255</v>
      </c>
      <c r="BM103" s="215" t="s">
        <v>1023</v>
      </c>
    </row>
    <row r="104" spans="1:47" s="2" customFormat="1" ht="12">
      <c r="A104" s="39"/>
      <c r="B104" s="40"/>
      <c r="C104" s="41"/>
      <c r="D104" s="217" t="s">
        <v>141</v>
      </c>
      <c r="E104" s="41"/>
      <c r="F104" s="218" t="s">
        <v>1024</v>
      </c>
      <c r="G104" s="41"/>
      <c r="H104" s="41"/>
      <c r="I104" s="219"/>
      <c r="J104" s="41"/>
      <c r="K104" s="41"/>
      <c r="L104" s="45"/>
      <c r="M104" s="220"/>
      <c r="N104" s="22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141</v>
      </c>
      <c r="AU104" s="18" t="s">
        <v>81</v>
      </c>
    </row>
    <row r="105" spans="1:47" s="2" customFormat="1" ht="12">
      <c r="A105" s="39"/>
      <c r="B105" s="40"/>
      <c r="C105" s="41"/>
      <c r="D105" s="222" t="s">
        <v>143</v>
      </c>
      <c r="E105" s="41"/>
      <c r="F105" s="223" t="s">
        <v>1025</v>
      </c>
      <c r="G105" s="41"/>
      <c r="H105" s="41"/>
      <c r="I105" s="219"/>
      <c r="J105" s="41"/>
      <c r="K105" s="41"/>
      <c r="L105" s="45"/>
      <c r="M105" s="220"/>
      <c r="N105" s="22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65" s="2" customFormat="1" ht="16.5" customHeight="1">
      <c r="A106" s="39"/>
      <c r="B106" s="40"/>
      <c r="C106" s="256" t="s">
        <v>195</v>
      </c>
      <c r="D106" s="256" t="s">
        <v>212</v>
      </c>
      <c r="E106" s="257" t="s">
        <v>1026</v>
      </c>
      <c r="F106" s="258" t="s">
        <v>1027</v>
      </c>
      <c r="G106" s="259" t="s">
        <v>440</v>
      </c>
      <c r="H106" s="260">
        <v>2</v>
      </c>
      <c r="I106" s="261"/>
      <c r="J106" s="260">
        <f>ROUND(I106*H106,2)</f>
        <v>0</v>
      </c>
      <c r="K106" s="258" t="s">
        <v>193</v>
      </c>
      <c r="L106" s="262"/>
      <c r="M106" s="263" t="s">
        <v>18</v>
      </c>
      <c r="N106" s="264" t="s">
        <v>42</v>
      </c>
      <c r="O106" s="85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5" t="s">
        <v>308</v>
      </c>
      <c r="AT106" s="215" t="s">
        <v>212</v>
      </c>
      <c r="AU106" s="215" t="s">
        <v>81</v>
      </c>
      <c r="AY106" s="18" t="s">
        <v>131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8" t="s">
        <v>79</v>
      </c>
      <c r="BK106" s="216">
        <f>ROUND(I106*H106,2)</f>
        <v>0</v>
      </c>
      <c r="BL106" s="18" t="s">
        <v>255</v>
      </c>
      <c r="BM106" s="215" t="s">
        <v>1028</v>
      </c>
    </row>
    <row r="107" spans="1:47" s="2" customFormat="1" ht="12">
      <c r="A107" s="39"/>
      <c r="B107" s="40"/>
      <c r="C107" s="41"/>
      <c r="D107" s="217" t="s">
        <v>141</v>
      </c>
      <c r="E107" s="41"/>
      <c r="F107" s="218" t="s">
        <v>1027</v>
      </c>
      <c r="G107" s="41"/>
      <c r="H107" s="41"/>
      <c r="I107" s="219"/>
      <c r="J107" s="41"/>
      <c r="K107" s="41"/>
      <c r="L107" s="45"/>
      <c r="M107" s="220"/>
      <c r="N107" s="22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141</v>
      </c>
      <c r="AU107" s="18" t="s">
        <v>81</v>
      </c>
    </row>
    <row r="108" spans="1:65" s="2" customFormat="1" ht="16.5" customHeight="1">
      <c r="A108" s="39"/>
      <c r="B108" s="40"/>
      <c r="C108" s="256" t="s">
        <v>203</v>
      </c>
      <c r="D108" s="256" t="s">
        <v>212</v>
      </c>
      <c r="E108" s="257" t="s">
        <v>1029</v>
      </c>
      <c r="F108" s="258" t="s">
        <v>1030</v>
      </c>
      <c r="G108" s="259" t="s">
        <v>440</v>
      </c>
      <c r="H108" s="260">
        <v>1</v>
      </c>
      <c r="I108" s="261"/>
      <c r="J108" s="260">
        <f>ROUND(I108*H108,2)</f>
        <v>0</v>
      </c>
      <c r="K108" s="258" t="s">
        <v>193</v>
      </c>
      <c r="L108" s="262"/>
      <c r="M108" s="263" t="s">
        <v>18</v>
      </c>
      <c r="N108" s="264" t="s">
        <v>42</v>
      </c>
      <c r="O108" s="85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5" t="s">
        <v>308</v>
      </c>
      <c r="AT108" s="215" t="s">
        <v>212</v>
      </c>
      <c r="AU108" s="215" t="s">
        <v>81</v>
      </c>
      <c r="AY108" s="18" t="s">
        <v>131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8" t="s">
        <v>79</v>
      </c>
      <c r="BK108" s="216">
        <f>ROUND(I108*H108,2)</f>
        <v>0</v>
      </c>
      <c r="BL108" s="18" t="s">
        <v>255</v>
      </c>
      <c r="BM108" s="215" t="s">
        <v>1031</v>
      </c>
    </row>
    <row r="109" spans="1:47" s="2" customFormat="1" ht="12">
      <c r="A109" s="39"/>
      <c r="B109" s="40"/>
      <c r="C109" s="41"/>
      <c r="D109" s="217" t="s">
        <v>141</v>
      </c>
      <c r="E109" s="41"/>
      <c r="F109" s="218" t="s">
        <v>1030</v>
      </c>
      <c r="G109" s="41"/>
      <c r="H109" s="41"/>
      <c r="I109" s="219"/>
      <c r="J109" s="41"/>
      <c r="K109" s="41"/>
      <c r="L109" s="45"/>
      <c r="M109" s="220"/>
      <c r="N109" s="22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141</v>
      </c>
      <c r="AU109" s="18" t="s">
        <v>81</v>
      </c>
    </row>
    <row r="110" spans="1:65" s="2" customFormat="1" ht="24.15" customHeight="1">
      <c r="A110" s="39"/>
      <c r="B110" s="40"/>
      <c r="C110" s="205" t="s">
        <v>211</v>
      </c>
      <c r="D110" s="205" t="s">
        <v>134</v>
      </c>
      <c r="E110" s="206" t="s">
        <v>1032</v>
      </c>
      <c r="F110" s="207" t="s">
        <v>1033</v>
      </c>
      <c r="G110" s="208" t="s">
        <v>440</v>
      </c>
      <c r="H110" s="209">
        <v>2</v>
      </c>
      <c r="I110" s="210"/>
      <c r="J110" s="209">
        <f>ROUND(I110*H110,2)</f>
        <v>0</v>
      </c>
      <c r="K110" s="207" t="s">
        <v>138</v>
      </c>
      <c r="L110" s="45"/>
      <c r="M110" s="211" t="s">
        <v>18</v>
      </c>
      <c r="N110" s="212" t="s">
        <v>42</v>
      </c>
      <c r="O110" s="85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5" t="s">
        <v>255</v>
      </c>
      <c r="AT110" s="215" t="s">
        <v>134</v>
      </c>
      <c r="AU110" s="215" t="s">
        <v>81</v>
      </c>
      <c r="AY110" s="18" t="s">
        <v>131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8" t="s">
        <v>79</v>
      </c>
      <c r="BK110" s="216">
        <f>ROUND(I110*H110,2)</f>
        <v>0</v>
      </c>
      <c r="BL110" s="18" t="s">
        <v>255</v>
      </c>
      <c r="BM110" s="215" t="s">
        <v>1034</v>
      </c>
    </row>
    <row r="111" spans="1:47" s="2" customFormat="1" ht="12">
      <c r="A111" s="39"/>
      <c r="B111" s="40"/>
      <c r="C111" s="41"/>
      <c r="D111" s="217" t="s">
        <v>141</v>
      </c>
      <c r="E111" s="41"/>
      <c r="F111" s="218" t="s">
        <v>1035</v>
      </c>
      <c r="G111" s="41"/>
      <c r="H111" s="41"/>
      <c r="I111" s="219"/>
      <c r="J111" s="41"/>
      <c r="K111" s="41"/>
      <c r="L111" s="45"/>
      <c r="M111" s="220"/>
      <c r="N111" s="22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141</v>
      </c>
      <c r="AU111" s="18" t="s">
        <v>81</v>
      </c>
    </row>
    <row r="112" spans="1:47" s="2" customFormat="1" ht="12">
      <c r="A112" s="39"/>
      <c r="B112" s="40"/>
      <c r="C112" s="41"/>
      <c r="D112" s="222" t="s">
        <v>143</v>
      </c>
      <c r="E112" s="41"/>
      <c r="F112" s="223" t="s">
        <v>1036</v>
      </c>
      <c r="G112" s="41"/>
      <c r="H112" s="41"/>
      <c r="I112" s="219"/>
      <c r="J112" s="41"/>
      <c r="K112" s="41"/>
      <c r="L112" s="45"/>
      <c r="M112" s="220"/>
      <c r="N112" s="22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pans="1:65" s="2" customFormat="1" ht="16.5" customHeight="1">
      <c r="A113" s="39"/>
      <c r="B113" s="40"/>
      <c r="C113" s="256" t="s">
        <v>219</v>
      </c>
      <c r="D113" s="256" t="s">
        <v>212</v>
      </c>
      <c r="E113" s="257" t="s">
        <v>1037</v>
      </c>
      <c r="F113" s="258" t="s">
        <v>1038</v>
      </c>
      <c r="G113" s="259" t="s">
        <v>440</v>
      </c>
      <c r="H113" s="260">
        <v>2</v>
      </c>
      <c r="I113" s="261"/>
      <c r="J113" s="260">
        <f>ROUND(I113*H113,2)</f>
        <v>0</v>
      </c>
      <c r="K113" s="258" t="s">
        <v>193</v>
      </c>
      <c r="L113" s="262"/>
      <c r="M113" s="263" t="s">
        <v>18</v>
      </c>
      <c r="N113" s="264" t="s">
        <v>42</v>
      </c>
      <c r="O113" s="85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5" t="s">
        <v>308</v>
      </c>
      <c r="AT113" s="215" t="s">
        <v>212</v>
      </c>
      <c r="AU113" s="215" t="s">
        <v>81</v>
      </c>
      <c r="AY113" s="18" t="s">
        <v>131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8" t="s">
        <v>79</v>
      </c>
      <c r="BK113" s="216">
        <f>ROUND(I113*H113,2)</f>
        <v>0</v>
      </c>
      <c r="BL113" s="18" t="s">
        <v>255</v>
      </c>
      <c r="BM113" s="215" t="s">
        <v>1039</v>
      </c>
    </row>
    <row r="114" spans="1:47" s="2" customFormat="1" ht="12">
      <c r="A114" s="39"/>
      <c r="B114" s="40"/>
      <c r="C114" s="41"/>
      <c r="D114" s="217" t="s">
        <v>141</v>
      </c>
      <c r="E114" s="41"/>
      <c r="F114" s="218" t="s">
        <v>1038</v>
      </c>
      <c r="G114" s="41"/>
      <c r="H114" s="41"/>
      <c r="I114" s="219"/>
      <c r="J114" s="41"/>
      <c r="K114" s="41"/>
      <c r="L114" s="45"/>
      <c r="M114" s="220"/>
      <c r="N114" s="22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141</v>
      </c>
      <c r="AU114" s="18" t="s">
        <v>81</v>
      </c>
    </row>
    <row r="115" spans="1:65" s="2" customFormat="1" ht="16.5" customHeight="1">
      <c r="A115" s="39"/>
      <c r="B115" s="40"/>
      <c r="C115" s="205" t="s">
        <v>229</v>
      </c>
      <c r="D115" s="205" t="s">
        <v>134</v>
      </c>
      <c r="E115" s="206" t="s">
        <v>1040</v>
      </c>
      <c r="F115" s="207" t="s">
        <v>1041</v>
      </c>
      <c r="G115" s="208" t="s">
        <v>440</v>
      </c>
      <c r="H115" s="209">
        <v>4</v>
      </c>
      <c r="I115" s="210"/>
      <c r="J115" s="209">
        <f>ROUND(I115*H115,2)</f>
        <v>0</v>
      </c>
      <c r="K115" s="207" t="s">
        <v>138</v>
      </c>
      <c r="L115" s="45"/>
      <c r="M115" s="211" t="s">
        <v>18</v>
      </c>
      <c r="N115" s="212" t="s">
        <v>42</v>
      </c>
      <c r="O115" s="85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5" t="s">
        <v>255</v>
      </c>
      <c r="AT115" s="215" t="s">
        <v>134</v>
      </c>
      <c r="AU115" s="215" t="s">
        <v>81</v>
      </c>
      <c r="AY115" s="18" t="s">
        <v>131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8" t="s">
        <v>79</v>
      </c>
      <c r="BK115" s="216">
        <f>ROUND(I115*H115,2)</f>
        <v>0</v>
      </c>
      <c r="BL115" s="18" t="s">
        <v>255</v>
      </c>
      <c r="BM115" s="215" t="s">
        <v>1042</v>
      </c>
    </row>
    <row r="116" spans="1:47" s="2" customFormat="1" ht="12">
      <c r="A116" s="39"/>
      <c r="B116" s="40"/>
      <c r="C116" s="41"/>
      <c r="D116" s="217" t="s">
        <v>141</v>
      </c>
      <c r="E116" s="41"/>
      <c r="F116" s="218" t="s">
        <v>1043</v>
      </c>
      <c r="G116" s="41"/>
      <c r="H116" s="41"/>
      <c r="I116" s="219"/>
      <c r="J116" s="41"/>
      <c r="K116" s="41"/>
      <c r="L116" s="45"/>
      <c r="M116" s="220"/>
      <c r="N116" s="22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141</v>
      </c>
      <c r="AU116" s="18" t="s">
        <v>81</v>
      </c>
    </row>
    <row r="117" spans="1:47" s="2" customFormat="1" ht="12">
      <c r="A117" s="39"/>
      <c r="B117" s="40"/>
      <c r="C117" s="41"/>
      <c r="D117" s="222" t="s">
        <v>143</v>
      </c>
      <c r="E117" s="41"/>
      <c r="F117" s="223" t="s">
        <v>1044</v>
      </c>
      <c r="G117" s="41"/>
      <c r="H117" s="41"/>
      <c r="I117" s="219"/>
      <c r="J117" s="41"/>
      <c r="K117" s="41"/>
      <c r="L117" s="45"/>
      <c r="M117" s="220"/>
      <c r="N117" s="22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81</v>
      </c>
    </row>
    <row r="118" spans="1:65" s="2" customFormat="1" ht="16.5" customHeight="1">
      <c r="A118" s="39"/>
      <c r="B118" s="40"/>
      <c r="C118" s="256" t="s">
        <v>235</v>
      </c>
      <c r="D118" s="256" t="s">
        <v>212</v>
      </c>
      <c r="E118" s="257" t="s">
        <v>1045</v>
      </c>
      <c r="F118" s="258" t="s">
        <v>1046</v>
      </c>
      <c r="G118" s="259" t="s">
        <v>440</v>
      </c>
      <c r="H118" s="260">
        <v>4</v>
      </c>
      <c r="I118" s="261"/>
      <c r="J118" s="260">
        <f>ROUND(I118*H118,2)</f>
        <v>0</v>
      </c>
      <c r="K118" s="258" t="s">
        <v>193</v>
      </c>
      <c r="L118" s="262"/>
      <c r="M118" s="263" t="s">
        <v>18</v>
      </c>
      <c r="N118" s="264" t="s">
        <v>42</v>
      </c>
      <c r="O118" s="85"/>
      <c r="P118" s="213">
        <f>O118*H118</f>
        <v>0</v>
      </c>
      <c r="Q118" s="213">
        <v>0.0001</v>
      </c>
      <c r="R118" s="213">
        <f>Q118*H118</f>
        <v>0.0004</v>
      </c>
      <c r="S118" s="213">
        <v>0</v>
      </c>
      <c r="T118" s="21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5" t="s">
        <v>308</v>
      </c>
      <c r="AT118" s="215" t="s">
        <v>212</v>
      </c>
      <c r="AU118" s="215" t="s">
        <v>81</v>
      </c>
      <c r="AY118" s="18" t="s">
        <v>131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8" t="s">
        <v>79</v>
      </c>
      <c r="BK118" s="216">
        <f>ROUND(I118*H118,2)</f>
        <v>0</v>
      </c>
      <c r="BL118" s="18" t="s">
        <v>255</v>
      </c>
      <c r="BM118" s="215" t="s">
        <v>1047</v>
      </c>
    </row>
    <row r="119" spans="1:47" s="2" customFormat="1" ht="12">
      <c r="A119" s="39"/>
      <c r="B119" s="40"/>
      <c r="C119" s="41"/>
      <c r="D119" s="217" t="s">
        <v>141</v>
      </c>
      <c r="E119" s="41"/>
      <c r="F119" s="218" t="s">
        <v>1046</v>
      </c>
      <c r="G119" s="41"/>
      <c r="H119" s="41"/>
      <c r="I119" s="219"/>
      <c r="J119" s="41"/>
      <c r="K119" s="41"/>
      <c r="L119" s="45"/>
      <c r="M119" s="220"/>
      <c r="N119" s="22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141</v>
      </c>
      <c r="AU119" s="18" t="s">
        <v>81</v>
      </c>
    </row>
    <row r="120" spans="1:65" s="2" customFormat="1" ht="16.5" customHeight="1">
      <c r="A120" s="39"/>
      <c r="B120" s="40"/>
      <c r="C120" s="205" t="s">
        <v>242</v>
      </c>
      <c r="D120" s="205" t="s">
        <v>134</v>
      </c>
      <c r="E120" s="206" t="s">
        <v>1048</v>
      </c>
      <c r="F120" s="207" t="s">
        <v>1049</v>
      </c>
      <c r="G120" s="208" t="s">
        <v>440</v>
      </c>
      <c r="H120" s="209">
        <v>12</v>
      </c>
      <c r="I120" s="210"/>
      <c r="J120" s="209">
        <f>ROUND(I120*H120,2)</f>
        <v>0</v>
      </c>
      <c r="K120" s="207" t="s">
        <v>193</v>
      </c>
      <c r="L120" s="45"/>
      <c r="M120" s="211" t="s">
        <v>18</v>
      </c>
      <c r="N120" s="212" t="s">
        <v>42</v>
      </c>
      <c r="O120" s="85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5" t="s">
        <v>255</v>
      </c>
      <c r="AT120" s="215" t="s">
        <v>134</v>
      </c>
      <c r="AU120" s="215" t="s">
        <v>81</v>
      </c>
      <c r="AY120" s="18" t="s">
        <v>131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8" t="s">
        <v>79</v>
      </c>
      <c r="BK120" s="216">
        <f>ROUND(I120*H120,2)</f>
        <v>0</v>
      </c>
      <c r="BL120" s="18" t="s">
        <v>255</v>
      </c>
      <c r="BM120" s="215" t="s">
        <v>1050</v>
      </c>
    </row>
    <row r="121" spans="1:47" s="2" customFormat="1" ht="12">
      <c r="A121" s="39"/>
      <c r="B121" s="40"/>
      <c r="C121" s="41"/>
      <c r="D121" s="217" t="s">
        <v>141</v>
      </c>
      <c r="E121" s="41"/>
      <c r="F121" s="218" t="s">
        <v>1049</v>
      </c>
      <c r="G121" s="41"/>
      <c r="H121" s="41"/>
      <c r="I121" s="219"/>
      <c r="J121" s="41"/>
      <c r="K121" s="41"/>
      <c r="L121" s="45"/>
      <c r="M121" s="220"/>
      <c r="N121" s="22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141</v>
      </c>
      <c r="AU121" s="18" t="s">
        <v>81</v>
      </c>
    </row>
    <row r="122" spans="1:65" s="2" customFormat="1" ht="16.5" customHeight="1">
      <c r="A122" s="39"/>
      <c r="B122" s="40"/>
      <c r="C122" s="205" t="s">
        <v>8</v>
      </c>
      <c r="D122" s="205" t="s">
        <v>134</v>
      </c>
      <c r="E122" s="206" t="s">
        <v>1051</v>
      </c>
      <c r="F122" s="207" t="s">
        <v>1052</v>
      </c>
      <c r="G122" s="208" t="s">
        <v>307</v>
      </c>
      <c r="H122" s="209">
        <v>10</v>
      </c>
      <c r="I122" s="210"/>
      <c r="J122" s="209">
        <f>ROUND(I122*H122,2)</f>
        <v>0</v>
      </c>
      <c r="K122" s="207" t="s">
        <v>193</v>
      </c>
      <c r="L122" s="45"/>
      <c r="M122" s="211" t="s">
        <v>18</v>
      </c>
      <c r="N122" s="212" t="s">
        <v>42</v>
      </c>
      <c r="O122" s="85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5" t="s">
        <v>255</v>
      </c>
      <c r="AT122" s="215" t="s">
        <v>134</v>
      </c>
      <c r="AU122" s="215" t="s">
        <v>81</v>
      </c>
      <c r="AY122" s="18" t="s">
        <v>131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8" t="s">
        <v>79</v>
      </c>
      <c r="BK122" s="216">
        <f>ROUND(I122*H122,2)</f>
        <v>0</v>
      </c>
      <c r="BL122" s="18" t="s">
        <v>255</v>
      </c>
      <c r="BM122" s="215" t="s">
        <v>1053</v>
      </c>
    </row>
    <row r="123" spans="1:47" s="2" customFormat="1" ht="12">
      <c r="A123" s="39"/>
      <c r="B123" s="40"/>
      <c r="C123" s="41"/>
      <c r="D123" s="217" t="s">
        <v>141</v>
      </c>
      <c r="E123" s="41"/>
      <c r="F123" s="218" t="s">
        <v>1052</v>
      </c>
      <c r="G123" s="41"/>
      <c r="H123" s="41"/>
      <c r="I123" s="219"/>
      <c r="J123" s="41"/>
      <c r="K123" s="41"/>
      <c r="L123" s="45"/>
      <c r="M123" s="220"/>
      <c r="N123" s="22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141</v>
      </c>
      <c r="AU123" s="18" t="s">
        <v>81</v>
      </c>
    </row>
    <row r="124" spans="1:65" s="2" customFormat="1" ht="16.5" customHeight="1">
      <c r="A124" s="39"/>
      <c r="B124" s="40"/>
      <c r="C124" s="205" t="s">
        <v>255</v>
      </c>
      <c r="D124" s="205" t="s">
        <v>134</v>
      </c>
      <c r="E124" s="206" t="s">
        <v>1054</v>
      </c>
      <c r="F124" s="207" t="s">
        <v>1055</v>
      </c>
      <c r="G124" s="208" t="s">
        <v>440</v>
      </c>
      <c r="H124" s="209">
        <v>1</v>
      </c>
      <c r="I124" s="210"/>
      <c r="J124" s="209">
        <f>ROUND(I124*H124,2)</f>
        <v>0</v>
      </c>
      <c r="K124" s="207" t="s">
        <v>193</v>
      </c>
      <c r="L124" s="45"/>
      <c r="M124" s="211" t="s">
        <v>18</v>
      </c>
      <c r="N124" s="212" t="s">
        <v>42</v>
      </c>
      <c r="O124" s="85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5" t="s">
        <v>255</v>
      </c>
      <c r="AT124" s="215" t="s">
        <v>134</v>
      </c>
      <c r="AU124" s="215" t="s">
        <v>81</v>
      </c>
      <c r="AY124" s="18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8" t="s">
        <v>79</v>
      </c>
      <c r="BK124" s="216">
        <f>ROUND(I124*H124,2)</f>
        <v>0</v>
      </c>
      <c r="BL124" s="18" t="s">
        <v>255</v>
      </c>
      <c r="BM124" s="215" t="s">
        <v>1056</v>
      </c>
    </row>
    <row r="125" spans="1:47" s="2" customFormat="1" ht="12">
      <c r="A125" s="39"/>
      <c r="B125" s="40"/>
      <c r="C125" s="41"/>
      <c r="D125" s="217" t="s">
        <v>141</v>
      </c>
      <c r="E125" s="41"/>
      <c r="F125" s="218" t="s">
        <v>1055</v>
      </c>
      <c r="G125" s="41"/>
      <c r="H125" s="41"/>
      <c r="I125" s="219"/>
      <c r="J125" s="41"/>
      <c r="K125" s="41"/>
      <c r="L125" s="45"/>
      <c r="M125" s="220"/>
      <c r="N125" s="22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141</v>
      </c>
      <c r="AU125" s="18" t="s">
        <v>81</v>
      </c>
    </row>
    <row r="126" spans="1:65" s="2" customFormat="1" ht="16.5" customHeight="1">
      <c r="A126" s="39"/>
      <c r="B126" s="40"/>
      <c r="C126" s="205" t="s">
        <v>266</v>
      </c>
      <c r="D126" s="205" t="s">
        <v>134</v>
      </c>
      <c r="E126" s="206" t="s">
        <v>1057</v>
      </c>
      <c r="F126" s="207" t="s">
        <v>1058</v>
      </c>
      <c r="G126" s="208" t="s">
        <v>970</v>
      </c>
      <c r="H126" s="210"/>
      <c r="I126" s="210"/>
      <c r="J126" s="209">
        <f>ROUND(I126*H126,2)</f>
        <v>0</v>
      </c>
      <c r="K126" s="207" t="s">
        <v>193</v>
      </c>
      <c r="L126" s="45"/>
      <c r="M126" s="211" t="s">
        <v>18</v>
      </c>
      <c r="N126" s="212" t="s">
        <v>42</v>
      </c>
      <c r="O126" s="85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5" t="s">
        <v>255</v>
      </c>
      <c r="AT126" s="215" t="s">
        <v>134</v>
      </c>
      <c r="AU126" s="215" t="s">
        <v>81</v>
      </c>
      <c r="AY126" s="18" t="s">
        <v>131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79</v>
      </c>
      <c r="BK126" s="216">
        <f>ROUND(I126*H126,2)</f>
        <v>0</v>
      </c>
      <c r="BL126" s="18" t="s">
        <v>255</v>
      </c>
      <c r="BM126" s="215" t="s">
        <v>1059</v>
      </c>
    </row>
    <row r="127" spans="1:47" s="2" customFormat="1" ht="12">
      <c r="A127" s="39"/>
      <c r="B127" s="40"/>
      <c r="C127" s="41"/>
      <c r="D127" s="217" t="s">
        <v>141</v>
      </c>
      <c r="E127" s="41"/>
      <c r="F127" s="218" t="s">
        <v>1060</v>
      </c>
      <c r="G127" s="41"/>
      <c r="H127" s="41"/>
      <c r="I127" s="219"/>
      <c r="J127" s="41"/>
      <c r="K127" s="41"/>
      <c r="L127" s="45"/>
      <c r="M127" s="220"/>
      <c r="N127" s="22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141</v>
      </c>
      <c r="AU127" s="18" t="s">
        <v>81</v>
      </c>
    </row>
    <row r="128" spans="1:65" s="2" customFormat="1" ht="16.5" customHeight="1">
      <c r="A128" s="39"/>
      <c r="B128" s="40"/>
      <c r="C128" s="256" t="s">
        <v>273</v>
      </c>
      <c r="D128" s="256" t="s">
        <v>212</v>
      </c>
      <c r="E128" s="257" t="s">
        <v>1061</v>
      </c>
      <c r="F128" s="258" t="s">
        <v>1062</v>
      </c>
      <c r="G128" s="259" t="s">
        <v>970</v>
      </c>
      <c r="H128" s="261"/>
      <c r="I128" s="261"/>
      <c r="J128" s="260">
        <f>ROUND(I128*H128,2)</f>
        <v>0</v>
      </c>
      <c r="K128" s="258" t="s">
        <v>193</v>
      </c>
      <c r="L128" s="262"/>
      <c r="M128" s="263" t="s">
        <v>18</v>
      </c>
      <c r="N128" s="264" t="s">
        <v>42</v>
      </c>
      <c r="O128" s="85"/>
      <c r="P128" s="213">
        <f>O128*H128</f>
        <v>0</v>
      </c>
      <c r="Q128" s="213">
        <v>0.0001</v>
      </c>
      <c r="R128" s="213">
        <f>Q128*H128</f>
        <v>0</v>
      </c>
      <c r="S128" s="213">
        <v>0</v>
      </c>
      <c r="T128" s="21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5" t="s">
        <v>308</v>
      </c>
      <c r="AT128" s="215" t="s">
        <v>212</v>
      </c>
      <c r="AU128" s="215" t="s">
        <v>81</v>
      </c>
      <c r="AY128" s="18" t="s">
        <v>131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79</v>
      </c>
      <c r="BK128" s="216">
        <f>ROUND(I128*H128,2)</f>
        <v>0</v>
      </c>
      <c r="BL128" s="18" t="s">
        <v>255</v>
      </c>
      <c r="BM128" s="215" t="s">
        <v>1063</v>
      </c>
    </row>
    <row r="129" spans="1:47" s="2" customFormat="1" ht="12">
      <c r="A129" s="39"/>
      <c r="B129" s="40"/>
      <c r="C129" s="41"/>
      <c r="D129" s="217" t="s">
        <v>141</v>
      </c>
      <c r="E129" s="41"/>
      <c r="F129" s="218" t="s">
        <v>1062</v>
      </c>
      <c r="G129" s="41"/>
      <c r="H129" s="41"/>
      <c r="I129" s="219"/>
      <c r="J129" s="41"/>
      <c r="K129" s="41"/>
      <c r="L129" s="45"/>
      <c r="M129" s="220"/>
      <c r="N129" s="22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141</v>
      </c>
      <c r="AU129" s="18" t="s">
        <v>81</v>
      </c>
    </row>
    <row r="130" spans="1:65" s="2" customFormat="1" ht="21.75" customHeight="1">
      <c r="A130" s="39"/>
      <c r="B130" s="40"/>
      <c r="C130" s="205" t="s">
        <v>280</v>
      </c>
      <c r="D130" s="205" t="s">
        <v>134</v>
      </c>
      <c r="E130" s="206" t="s">
        <v>1064</v>
      </c>
      <c r="F130" s="207" t="s">
        <v>1065</v>
      </c>
      <c r="G130" s="208" t="s">
        <v>192</v>
      </c>
      <c r="H130" s="209">
        <v>1</v>
      </c>
      <c r="I130" s="210"/>
      <c r="J130" s="209">
        <f>ROUND(I130*H130,2)</f>
        <v>0</v>
      </c>
      <c r="K130" s="207" t="s">
        <v>193</v>
      </c>
      <c r="L130" s="45"/>
      <c r="M130" s="211" t="s">
        <v>18</v>
      </c>
      <c r="N130" s="212" t="s">
        <v>42</v>
      </c>
      <c r="O130" s="85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5" t="s">
        <v>255</v>
      </c>
      <c r="AT130" s="215" t="s">
        <v>134</v>
      </c>
      <c r="AU130" s="215" t="s">
        <v>81</v>
      </c>
      <c r="AY130" s="18" t="s">
        <v>131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8" t="s">
        <v>79</v>
      </c>
      <c r="BK130" s="216">
        <f>ROUND(I130*H130,2)</f>
        <v>0</v>
      </c>
      <c r="BL130" s="18" t="s">
        <v>255</v>
      </c>
      <c r="BM130" s="215" t="s">
        <v>1066</v>
      </c>
    </row>
    <row r="131" spans="1:47" s="2" customFormat="1" ht="12">
      <c r="A131" s="39"/>
      <c r="B131" s="40"/>
      <c r="C131" s="41"/>
      <c r="D131" s="217" t="s">
        <v>141</v>
      </c>
      <c r="E131" s="41"/>
      <c r="F131" s="218" t="s">
        <v>1067</v>
      </c>
      <c r="G131" s="41"/>
      <c r="H131" s="41"/>
      <c r="I131" s="219"/>
      <c r="J131" s="41"/>
      <c r="K131" s="41"/>
      <c r="L131" s="45"/>
      <c r="M131" s="220"/>
      <c r="N131" s="22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141</v>
      </c>
      <c r="AU131" s="18" t="s">
        <v>81</v>
      </c>
    </row>
    <row r="132" spans="1:65" s="2" customFormat="1" ht="24.15" customHeight="1">
      <c r="A132" s="39"/>
      <c r="B132" s="40"/>
      <c r="C132" s="205" t="s">
        <v>288</v>
      </c>
      <c r="D132" s="205" t="s">
        <v>134</v>
      </c>
      <c r="E132" s="206" t="s">
        <v>1068</v>
      </c>
      <c r="F132" s="207" t="s">
        <v>1069</v>
      </c>
      <c r="G132" s="208" t="s">
        <v>970</v>
      </c>
      <c r="H132" s="210"/>
      <c r="I132" s="210"/>
      <c r="J132" s="209">
        <f>ROUND(I132*H132,2)</f>
        <v>0</v>
      </c>
      <c r="K132" s="207" t="s">
        <v>138</v>
      </c>
      <c r="L132" s="45"/>
      <c r="M132" s="211" t="s">
        <v>18</v>
      </c>
      <c r="N132" s="212" t="s">
        <v>42</v>
      </c>
      <c r="O132" s="85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5" t="s">
        <v>255</v>
      </c>
      <c r="AT132" s="215" t="s">
        <v>134</v>
      </c>
      <c r="AU132" s="215" t="s">
        <v>81</v>
      </c>
      <c r="AY132" s="18" t="s">
        <v>131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79</v>
      </c>
      <c r="BK132" s="216">
        <f>ROUND(I132*H132,2)</f>
        <v>0</v>
      </c>
      <c r="BL132" s="18" t="s">
        <v>255</v>
      </c>
      <c r="BM132" s="215" t="s">
        <v>1070</v>
      </c>
    </row>
    <row r="133" spans="1:47" s="2" customFormat="1" ht="12">
      <c r="A133" s="39"/>
      <c r="B133" s="40"/>
      <c r="C133" s="41"/>
      <c r="D133" s="217" t="s">
        <v>141</v>
      </c>
      <c r="E133" s="41"/>
      <c r="F133" s="218" t="s">
        <v>1071</v>
      </c>
      <c r="G133" s="41"/>
      <c r="H133" s="41"/>
      <c r="I133" s="219"/>
      <c r="J133" s="41"/>
      <c r="K133" s="41"/>
      <c r="L133" s="45"/>
      <c r="M133" s="220"/>
      <c r="N133" s="22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141</v>
      </c>
      <c r="AU133" s="18" t="s">
        <v>81</v>
      </c>
    </row>
    <row r="134" spans="1:47" s="2" customFormat="1" ht="12">
      <c r="A134" s="39"/>
      <c r="B134" s="40"/>
      <c r="C134" s="41"/>
      <c r="D134" s="222" t="s">
        <v>143</v>
      </c>
      <c r="E134" s="41"/>
      <c r="F134" s="223" t="s">
        <v>1072</v>
      </c>
      <c r="G134" s="41"/>
      <c r="H134" s="41"/>
      <c r="I134" s="219"/>
      <c r="J134" s="41"/>
      <c r="K134" s="41"/>
      <c r="L134" s="45"/>
      <c r="M134" s="220"/>
      <c r="N134" s="22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81</v>
      </c>
    </row>
    <row r="135" spans="1:63" s="12" customFormat="1" ht="22.8" customHeight="1">
      <c r="A135" s="12"/>
      <c r="B135" s="189"/>
      <c r="C135" s="190"/>
      <c r="D135" s="191" t="s">
        <v>70</v>
      </c>
      <c r="E135" s="203" t="s">
        <v>1073</v>
      </c>
      <c r="F135" s="203" t="s">
        <v>1074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SUM(P136:P141)</f>
        <v>0</v>
      </c>
      <c r="Q135" s="197"/>
      <c r="R135" s="198">
        <f>SUM(R136:R141)</f>
        <v>0</v>
      </c>
      <c r="S135" s="197"/>
      <c r="T135" s="199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81</v>
      </c>
      <c r="AT135" s="201" t="s">
        <v>70</v>
      </c>
      <c r="AU135" s="201" t="s">
        <v>79</v>
      </c>
      <c r="AY135" s="200" t="s">
        <v>131</v>
      </c>
      <c r="BK135" s="202">
        <f>SUM(BK136:BK141)</f>
        <v>0</v>
      </c>
    </row>
    <row r="136" spans="1:65" s="2" customFormat="1" ht="16.5" customHeight="1">
      <c r="A136" s="39"/>
      <c r="B136" s="40"/>
      <c r="C136" s="205" t="s">
        <v>7</v>
      </c>
      <c r="D136" s="205" t="s">
        <v>134</v>
      </c>
      <c r="E136" s="206" t="s">
        <v>1075</v>
      </c>
      <c r="F136" s="207" t="s">
        <v>1076</v>
      </c>
      <c r="G136" s="208" t="s">
        <v>192</v>
      </c>
      <c r="H136" s="209">
        <v>1</v>
      </c>
      <c r="I136" s="210"/>
      <c r="J136" s="209">
        <f>ROUND(I136*H136,2)</f>
        <v>0</v>
      </c>
      <c r="K136" s="207" t="s">
        <v>193</v>
      </c>
      <c r="L136" s="45"/>
      <c r="M136" s="211" t="s">
        <v>18</v>
      </c>
      <c r="N136" s="212" t="s">
        <v>42</v>
      </c>
      <c r="O136" s="85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5" t="s">
        <v>255</v>
      </c>
      <c r="AT136" s="215" t="s">
        <v>134</v>
      </c>
      <c r="AU136" s="215" t="s">
        <v>81</v>
      </c>
      <c r="AY136" s="18" t="s">
        <v>131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79</v>
      </c>
      <c r="BK136" s="216">
        <f>ROUND(I136*H136,2)</f>
        <v>0</v>
      </c>
      <c r="BL136" s="18" t="s">
        <v>255</v>
      </c>
      <c r="BM136" s="215" t="s">
        <v>1077</v>
      </c>
    </row>
    <row r="137" spans="1:47" s="2" customFormat="1" ht="12">
      <c r="A137" s="39"/>
      <c r="B137" s="40"/>
      <c r="C137" s="41"/>
      <c r="D137" s="217" t="s">
        <v>141</v>
      </c>
      <c r="E137" s="41"/>
      <c r="F137" s="218" t="s">
        <v>1076</v>
      </c>
      <c r="G137" s="41"/>
      <c r="H137" s="41"/>
      <c r="I137" s="219"/>
      <c r="J137" s="41"/>
      <c r="K137" s="41"/>
      <c r="L137" s="45"/>
      <c r="M137" s="220"/>
      <c r="N137" s="22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141</v>
      </c>
      <c r="AU137" s="18" t="s">
        <v>81</v>
      </c>
    </row>
    <row r="138" spans="1:65" s="2" customFormat="1" ht="16.5" customHeight="1">
      <c r="A138" s="39"/>
      <c r="B138" s="40"/>
      <c r="C138" s="205" t="s">
        <v>304</v>
      </c>
      <c r="D138" s="205" t="s">
        <v>134</v>
      </c>
      <c r="E138" s="206" t="s">
        <v>1078</v>
      </c>
      <c r="F138" s="207" t="s">
        <v>1079</v>
      </c>
      <c r="G138" s="208" t="s">
        <v>192</v>
      </c>
      <c r="H138" s="209">
        <v>1</v>
      </c>
      <c r="I138" s="210"/>
      <c r="J138" s="209">
        <f>ROUND(I138*H138,2)</f>
        <v>0</v>
      </c>
      <c r="K138" s="207" t="s">
        <v>193</v>
      </c>
      <c r="L138" s="45"/>
      <c r="M138" s="211" t="s">
        <v>18</v>
      </c>
      <c r="N138" s="212" t="s">
        <v>42</v>
      </c>
      <c r="O138" s="85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5" t="s">
        <v>255</v>
      </c>
      <c r="AT138" s="215" t="s">
        <v>134</v>
      </c>
      <c r="AU138" s="215" t="s">
        <v>81</v>
      </c>
      <c r="AY138" s="18" t="s">
        <v>131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79</v>
      </c>
      <c r="BK138" s="216">
        <f>ROUND(I138*H138,2)</f>
        <v>0</v>
      </c>
      <c r="BL138" s="18" t="s">
        <v>255</v>
      </c>
      <c r="BM138" s="215" t="s">
        <v>1080</v>
      </c>
    </row>
    <row r="139" spans="1:47" s="2" customFormat="1" ht="12">
      <c r="A139" s="39"/>
      <c r="B139" s="40"/>
      <c r="C139" s="41"/>
      <c r="D139" s="217" t="s">
        <v>141</v>
      </c>
      <c r="E139" s="41"/>
      <c r="F139" s="218" t="s">
        <v>1079</v>
      </c>
      <c r="G139" s="41"/>
      <c r="H139" s="41"/>
      <c r="I139" s="219"/>
      <c r="J139" s="41"/>
      <c r="K139" s="41"/>
      <c r="L139" s="45"/>
      <c r="M139" s="220"/>
      <c r="N139" s="22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141</v>
      </c>
      <c r="AU139" s="18" t="s">
        <v>81</v>
      </c>
    </row>
    <row r="140" spans="1:65" s="2" customFormat="1" ht="16.5" customHeight="1">
      <c r="A140" s="39"/>
      <c r="B140" s="40"/>
      <c r="C140" s="205" t="s">
        <v>312</v>
      </c>
      <c r="D140" s="205" t="s">
        <v>134</v>
      </c>
      <c r="E140" s="206" t="s">
        <v>1081</v>
      </c>
      <c r="F140" s="207" t="s">
        <v>1082</v>
      </c>
      <c r="G140" s="208" t="s">
        <v>440</v>
      </c>
      <c r="H140" s="209">
        <v>2</v>
      </c>
      <c r="I140" s="210"/>
      <c r="J140" s="209">
        <f>ROUND(I140*H140,2)</f>
        <v>0</v>
      </c>
      <c r="K140" s="207" t="s">
        <v>193</v>
      </c>
      <c r="L140" s="45"/>
      <c r="M140" s="211" t="s">
        <v>18</v>
      </c>
      <c r="N140" s="212" t="s">
        <v>42</v>
      </c>
      <c r="O140" s="85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5" t="s">
        <v>255</v>
      </c>
      <c r="AT140" s="215" t="s">
        <v>134</v>
      </c>
      <c r="AU140" s="215" t="s">
        <v>81</v>
      </c>
      <c r="AY140" s="18" t="s">
        <v>131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79</v>
      </c>
      <c r="BK140" s="216">
        <f>ROUND(I140*H140,2)</f>
        <v>0</v>
      </c>
      <c r="BL140" s="18" t="s">
        <v>255</v>
      </c>
      <c r="BM140" s="215" t="s">
        <v>1083</v>
      </c>
    </row>
    <row r="141" spans="1:47" s="2" customFormat="1" ht="12">
      <c r="A141" s="39"/>
      <c r="B141" s="40"/>
      <c r="C141" s="41"/>
      <c r="D141" s="217" t="s">
        <v>141</v>
      </c>
      <c r="E141" s="41"/>
      <c r="F141" s="218" t="s">
        <v>1082</v>
      </c>
      <c r="G141" s="41"/>
      <c r="H141" s="41"/>
      <c r="I141" s="219"/>
      <c r="J141" s="41"/>
      <c r="K141" s="41"/>
      <c r="L141" s="45"/>
      <c r="M141" s="220"/>
      <c r="N141" s="22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141</v>
      </c>
      <c r="AU141" s="18" t="s">
        <v>81</v>
      </c>
    </row>
    <row r="142" spans="1:63" s="12" customFormat="1" ht="25.9" customHeight="1">
      <c r="A142" s="12"/>
      <c r="B142" s="189"/>
      <c r="C142" s="190"/>
      <c r="D142" s="191" t="s">
        <v>70</v>
      </c>
      <c r="E142" s="192" t="s">
        <v>966</v>
      </c>
      <c r="F142" s="192" t="s">
        <v>967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f>SUM(P143:P148)</f>
        <v>0</v>
      </c>
      <c r="Q142" s="197"/>
      <c r="R142" s="198">
        <f>SUM(R143:R148)</f>
        <v>0</v>
      </c>
      <c r="S142" s="197"/>
      <c r="T142" s="199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139</v>
      </c>
      <c r="AT142" s="201" t="s">
        <v>70</v>
      </c>
      <c r="AU142" s="201" t="s">
        <v>71</v>
      </c>
      <c r="AY142" s="200" t="s">
        <v>131</v>
      </c>
      <c r="BK142" s="202">
        <f>SUM(BK143:BK148)</f>
        <v>0</v>
      </c>
    </row>
    <row r="143" spans="1:65" s="2" customFormat="1" ht="16.5" customHeight="1">
      <c r="A143" s="39"/>
      <c r="B143" s="40"/>
      <c r="C143" s="205" t="s">
        <v>320</v>
      </c>
      <c r="D143" s="205" t="s">
        <v>134</v>
      </c>
      <c r="E143" s="206" t="s">
        <v>1084</v>
      </c>
      <c r="F143" s="207" t="s">
        <v>1085</v>
      </c>
      <c r="G143" s="208" t="s">
        <v>192</v>
      </c>
      <c r="H143" s="209">
        <v>1</v>
      </c>
      <c r="I143" s="210"/>
      <c r="J143" s="209">
        <f>ROUND(I143*H143,2)</f>
        <v>0</v>
      </c>
      <c r="K143" s="207" t="s">
        <v>193</v>
      </c>
      <c r="L143" s="45"/>
      <c r="M143" s="211" t="s">
        <v>18</v>
      </c>
      <c r="N143" s="212" t="s">
        <v>42</v>
      </c>
      <c r="O143" s="85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5" t="s">
        <v>1086</v>
      </c>
      <c r="AT143" s="215" t="s">
        <v>134</v>
      </c>
      <c r="AU143" s="215" t="s">
        <v>79</v>
      </c>
      <c r="AY143" s="18" t="s">
        <v>131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79</v>
      </c>
      <c r="BK143" s="216">
        <f>ROUND(I143*H143,2)</f>
        <v>0</v>
      </c>
      <c r="BL143" s="18" t="s">
        <v>1086</v>
      </c>
      <c r="BM143" s="215" t="s">
        <v>1087</v>
      </c>
    </row>
    <row r="144" spans="1:47" s="2" customFormat="1" ht="12">
      <c r="A144" s="39"/>
      <c r="B144" s="40"/>
      <c r="C144" s="41"/>
      <c r="D144" s="217" t="s">
        <v>141</v>
      </c>
      <c r="E144" s="41"/>
      <c r="F144" s="218" t="s">
        <v>1085</v>
      </c>
      <c r="G144" s="41"/>
      <c r="H144" s="41"/>
      <c r="I144" s="219"/>
      <c r="J144" s="41"/>
      <c r="K144" s="41"/>
      <c r="L144" s="45"/>
      <c r="M144" s="220"/>
      <c r="N144" s="22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141</v>
      </c>
      <c r="AU144" s="18" t="s">
        <v>79</v>
      </c>
    </row>
    <row r="145" spans="1:65" s="2" customFormat="1" ht="16.5" customHeight="1">
      <c r="A145" s="39"/>
      <c r="B145" s="40"/>
      <c r="C145" s="205" t="s">
        <v>328</v>
      </c>
      <c r="D145" s="205" t="s">
        <v>134</v>
      </c>
      <c r="E145" s="206" t="s">
        <v>1088</v>
      </c>
      <c r="F145" s="207" t="s">
        <v>1089</v>
      </c>
      <c r="G145" s="208" t="s">
        <v>1090</v>
      </c>
      <c r="H145" s="209">
        <v>3</v>
      </c>
      <c r="I145" s="210"/>
      <c r="J145" s="209">
        <f>ROUND(I145*H145,2)</f>
        <v>0</v>
      </c>
      <c r="K145" s="207" t="s">
        <v>193</v>
      </c>
      <c r="L145" s="45"/>
      <c r="M145" s="211" t="s">
        <v>18</v>
      </c>
      <c r="N145" s="212" t="s">
        <v>42</v>
      </c>
      <c r="O145" s="85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5" t="s">
        <v>1086</v>
      </c>
      <c r="AT145" s="215" t="s">
        <v>134</v>
      </c>
      <c r="AU145" s="215" t="s">
        <v>79</v>
      </c>
      <c r="AY145" s="18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79</v>
      </c>
      <c r="BK145" s="216">
        <f>ROUND(I145*H145,2)</f>
        <v>0</v>
      </c>
      <c r="BL145" s="18" t="s">
        <v>1086</v>
      </c>
      <c r="BM145" s="215" t="s">
        <v>1091</v>
      </c>
    </row>
    <row r="146" spans="1:47" s="2" customFormat="1" ht="12">
      <c r="A146" s="39"/>
      <c r="B146" s="40"/>
      <c r="C146" s="41"/>
      <c r="D146" s="217" t="s">
        <v>141</v>
      </c>
      <c r="E146" s="41"/>
      <c r="F146" s="218" t="s">
        <v>1089</v>
      </c>
      <c r="G146" s="41"/>
      <c r="H146" s="41"/>
      <c r="I146" s="219"/>
      <c r="J146" s="41"/>
      <c r="K146" s="41"/>
      <c r="L146" s="45"/>
      <c r="M146" s="220"/>
      <c r="N146" s="22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141</v>
      </c>
      <c r="AU146" s="18" t="s">
        <v>79</v>
      </c>
    </row>
    <row r="147" spans="1:65" s="2" customFormat="1" ht="16.5" customHeight="1">
      <c r="A147" s="39"/>
      <c r="B147" s="40"/>
      <c r="C147" s="205" t="s">
        <v>336</v>
      </c>
      <c r="D147" s="205" t="s">
        <v>134</v>
      </c>
      <c r="E147" s="206" t="s">
        <v>1092</v>
      </c>
      <c r="F147" s="207" t="s">
        <v>1093</v>
      </c>
      <c r="G147" s="208" t="s">
        <v>1090</v>
      </c>
      <c r="H147" s="209">
        <v>3</v>
      </c>
      <c r="I147" s="210"/>
      <c r="J147" s="209">
        <f>ROUND(I147*H147,2)</f>
        <v>0</v>
      </c>
      <c r="K147" s="207" t="s">
        <v>193</v>
      </c>
      <c r="L147" s="45"/>
      <c r="M147" s="211" t="s">
        <v>18</v>
      </c>
      <c r="N147" s="212" t="s">
        <v>42</v>
      </c>
      <c r="O147" s="85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5" t="s">
        <v>1086</v>
      </c>
      <c r="AT147" s="215" t="s">
        <v>134</v>
      </c>
      <c r="AU147" s="215" t="s">
        <v>79</v>
      </c>
      <c r="AY147" s="18" t="s">
        <v>131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79</v>
      </c>
      <c r="BK147" s="216">
        <f>ROUND(I147*H147,2)</f>
        <v>0</v>
      </c>
      <c r="BL147" s="18" t="s">
        <v>1086</v>
      </c>
      <c r="BM147" s="215" t="s">
        <v>1094</v>
      </c>
    </row>
    <row r="148" spans="1:47" s="2" customFormat="1" ht="12">
      <c r="A148" s="39"/>
      <c r="B148" s="40"/>
      <c r="C148" s="41"/>
      <c r="D148" s="217" t="s">
        <v>141</v>
      </c>
      <c r="E148" s="41"/>
      <c r="F148" s="218" t="s">
        <v>1093</v>
      </c>
      <c r="G148" s="41"/>
      <c r="H148" s="41"/>
      <c r="I148" s="219"/>
      <c r="J148" s="41"/>
      <c r="K148" s="41"/>
      <c r="L148" s="45"/>
      <c r="M148" s="265"/>
      <c r="N148" s="266"/>
      <c r="O148" s="267"/>
      <c r="P148" s="267"/>
      <c r="Q148" s="267"/>
      <c r="R148" s="267"/>
      <c r="S148" s="267"/>
      <c r="T148" s="268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141</v>
      </c>
      <c r="AU148" s="18" t="s">
        <v>79</v>
      </c>
    </row>
    <row r="149" spans="1:31" s="2" customFormat="1" ht="6.95" customHeight="1">
      <c r="A149" s="39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82:K14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741112001"/>
    <hyperlink ref="F93" r:id="rId2" display="https://podminky.urs.cz/item/CS_URS_2022_02/741122015"/>
    <hyperlink ref="F99" r:id="rId3" display="https://podminky.urs.cz/item/CS_URS_2022_02/741122031"/>
    <hyperlink ref="F105" r:id="rId4" display="https://podminky.urs.cz/item/CS_URS_2022_02/741310001"/>
    <hyperlink ref="F112" r:id="rId5" display="https://podminky.urs.cz/item/CS_URS_2022_02/741371002"/>
    <hyperlink ref="F117" r:id="rId6" display="https://podminky.urs.cz/item/CS_URS_2022_02/741420020"/>
    <hyperlink ref="F134" r:id="rId7" display="https://podminky.urs.cz/item/CS_URS_2022_02/99874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15</v>
      </c>
      <c r="L6" s="21"/>
    </row>
    <row r="7" spans="2:12" s="1" customFormat="1" ht="26.25" customHeight="1">
      <c r="B7" s="21"/>
      <c r="E7" s="134" t="str">
        <f>'Rekapitulace stavby'!K6</f>
        <v>Koupaliště Ostrov, vestavba soc.zařízení ve 2.NP objektu na st.p. č.1435 v k.ú. Ostrov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17</v>
      </c>
      <c r="E11" s="39"/>
      <c r="F11" s="137" t="s">
        <v>18</v>
      </c>
      <c r="G11" s="39"/>
      <c r="H11" s="39"/>
      <c r="I11" s="133" t="s">
        <v>19</v>
      </c>
      <c r="J11" s="137" t="s">
        <v>18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20</v>
      </c>
      <c r="E12" s="39"/>
      <c r="F12" s="137" t="s">
        <v>21</v>
      </c>
      <c r="G12" s="39"/>
      <c r="H12" s="39"/>
      <c r="I12" s="133" t="s">
        <v>22</v>
      </c>
      <c r="J12" s="138" t="str">
        <f>'Rekapitulace stavby'!AN8</f>
        <v>13. 9. 2022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24</v>
      </c>
      <c r="E14" s="39"/>
      <c r="F14" s="39"/>
      <c r="G14" s="39"/>
      <c r="H14" s="39"/>
      <c r="I14" s="133" t="s">
        <v>25</v>
      </c>
      <c r="J14" s="137" t="s">
        <v>18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26</v>
      </c>
      <c r="F15" s="39"/>
      <c r="G15" s="39"/>
      <c r="H15" s="39"/>
      <c r="I15" s="133" t="s">
        <v>27</v>
      </c>
      <c r="J15" s="137" t="s">
        <v>18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25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25</v>
      </c>
      <c r="J20" s="137" t="s">
        <v>18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25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ROUND((SUM(BE85:BE106)),2)</f>
        <v>0</v>
      </c>
      <c r="G33" s="39"/>
      <c r="H33" s="39"/>
      <c r="I33" s="149">
        <v>0.21</v>
      </c>
      <c r="J33" s="148">
        <f>ROUND(((SUM(BE85:BE106))*I33),2)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ROUND((SUM(BF85:BF106)),2)</f>
        <v>0</v>
      </c>
      <c r="G34" s="39"/>
      <c r="H34" s="39"/>
      <c r="I34" s="149">
        <v>0.15</v>
      </c>
      <c r="J34" s="148">
        <f>ROUND(((SUM(BF85:BF106))*I34),2)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ROUND((SUM(BG85:BG106)),2)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ROUND((SUM(BH85:BH106)),2)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ROUND((SUM(BI85:BI106)),2)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Koupaliště Ostrov, vestavba soc.zařízení ve 2.NP objektu na st.p. č.1435 v k.ú. Ostrov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09 -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Ostrov</v>
      </c>
      <c r="G52" s="41"/>
      <c r="H52" s="41"/>
      <c r="I52" s="33" t="s">
        <v>22</v>
      </c>
      <c r="J52" s="73" t="str">
        <f>IF(J12="","",J12)</f>
        <v>13. 9. 2022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24</v>
      </c>
      <c r="D54" s="41"/>
      <c r="E54" s="41"/>
      <c r="F54" s="28" t="str">
        <f>E15</f>
        <v>Město Ostrov</v>
      </c>
      <c r="G54" s="41"/>
      <c r="H54" s="41"/>
      <c r="I54" s="33" t="s">
        <v>30</v>
      </c>
      <c r="J54" s="37" t="str">
        <f>E21</f>
        <v>JURICA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1097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1098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1099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1100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1101</v>
      </c>
      <c r="E65" s="175"/>
      <c r="F65" s="175"/>
      <c r="G65" s="175"/>
      <c r="H65" s="175"/>
      <c r="I65" s="175"/>
      <c r="J65" s="176">
        <f>J103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61" t="str">
        <f>E7</f>
        <v>Koupaliště Ostrov, vestavba soc.zařízení ve 2.NP objektu na st.p. č.1435 v k.ú. Ostrov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09 - Vedlejší rozpočtové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Ostrov</v>
      </c>
      <c r="G79" s="41"/>
      <c r="H79" s="41"/>
      <c r="I79" s="33" t="s">
        <v>22</v>
      </c>
      <c r="J79" s="73" t="str">
        <f>IF(J12="","",J12)</f>
        <v>13. 9. 2022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24</v>
      </c>
      <c r="D81" s="41"/>
      <c r="E81" s="41"/>
      <c r="F81" s="28" t="str">
        <f>E15</f>
        <v>Město Ostrov</v>
      </c>
      <c r="G81" s="41"/>
      <c r="H81" s="41"/>
      <c r="I81" s="33" t="s">
        <v>30</v>
      </c>
      <c r="J81" s="37" t="str">
        <f>E21</f>
        <v>JURICA a.s.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117</v>
      </c>
      <c r="D84" s="181" t="s">
        <v>56</v>
      </c>
      <c r="E84" s="181" t="s">
        <v>52</v>
      </c>
      <c r="F84" s="181" t="s">
        <v>53</v>
      </c>
      <c r="G84" s="181" t="s">
        <v>118</v>
      </c>
      <c r="H84" s="181" t="s">
        <v>119</v>
      </c>
      <c r="I84" s="181" t="s">
        <v>120</v>
      </c>
      <c r="J84" s="181" t="s">
        <v>99</v>
      </c>
      <c r="K84" s="182" t="s">
        <v>121</v>
      </c>
      <c r="L84" s="183"/>
      <c r="M84" s="93" t="s">
        <v>18</v>
      </c>
      <c r="N84" s="94" t="s">
        <v>41</v>
      </c>
      <c r="O84" s="94" t="s">
        <v>122</v>
      </c>
      <c r="P84" s="94" t="s">
        <v>123</v>
      </c>
      <c r="Q84" s="94" t="s">
        <v>124</v>
      </c>
      <c r="R84" s="94" t="s">
        <v>125</v>
      </c>
      <c r="S84" s="94" t="s">
        <v>126</v>
      </c>
      <c r="T84" s="95" t="s">
        <v>127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100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70</v>
      </c>
      <c r="E86" s="192" t="s">
        <v>1102</v>
      </c>
      <c r="F86" s="192" t="s">
        <v>92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P87+P91+P95+P99+P103</f>
        <v>0</v>
      </c>
      <c r="Q86" s="197"/>
      <c r="R86" s="198">
        <f>R87+R91+R95+R99+R103</f>
        <v>0</v>
      </c>
      <c r="S86" s="197"/>
      <c r="T86" s="199">
        <f>T87+T91+T95+T99+T103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173</v>
      </c>
      <c r="AT86" s="201" t="s">
        <v>70</v>
      </c>
      <c r="AU86" s="201" t="s">
        <v>71</v>
      </c>
      <c r="AY86" s="200" t="s">
        <v>131</v>
      </c>
      <c r="BK86" s="202">
        <f>BK87+BK91+BK95+BK99+BK103</f>
        <v>0</v>
      </c>
    </row>
    <row r="87" spans="1:63" s="12" customFormat="1" ht="22.8" customHeight="1">
      <c r="A87" s="12"/>
      <c r="B87" s="189"/>
      <c r="C87" s="190"/>
      <c r="D87" s="191" t="s">
        <v>70</v>
      </c>
      <c r="E87" s="203" t="s">
        <v>1103</v>
      </c>
      <c r="F87" s="203" t="s">
        <v>1104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SUM(P88:P90)</f>
        <v>0</v>
      </c>
      <c r="Q87" s="197"/>
      <c r="R87" s="198">
        <f>SUM(R88:R90)</f>
        <v>0</v>
      </c>
      <c r="S87" s="197"/>
      <c r="T87" s="199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173</v>
      </c>
      <c r="AT87" s="201" t="s">
        <v>70</v>
      </c>
      <c r="AU87" s="201" t="s">
        <v>79</v>
      </c>
      <c r="AY87" s="200" t="s">
        <v>131</v>
      </c>
      <c r="BK87" s="202">
        <f>SUM(BK88:BK90)</f>
        <v>0</v>
      </c>
    </row>
    <row r="88" spans="1:65" s="2" customFormat="1" ht="24.15" customHeight="1">
      <c r="A88" s="39"/>
      <c r="B88" s="40"/>
      <c r="C88" s="205" t="s">
        <v>79</v>
      </c>
      <c r="D88" s="205" t="s">
        <v>134</v>
      </c>
      <c r="E88" s="206" t="s">
        <v>1105</v>
      </c>
      <c r="F88" s="207" t="s">
        <v>1106</v>
      </c>
      <c r="G88" s="208" t="s">
        <v>192</v>
      </c>
      <c r="H88" s="209">
        <v>1</v>
      </c>
      <c r="I88" s="210"/>
      <c r="J88" s="209">
        <f>ROUND(I88*H88,2)</f>
        <v>0</v>
      </c>
      <c r="K88" s="207" t="s">
        <v>138</v>
      </c>
      <c r="L88" s="45"/>
      <c r="M88" s="211" t="s">
        <v>18</v>
      </c>
      <c r="N88" s="212" t="s">
        <v>42</v>
      </c>
      <c r="O88" s="85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5" t="s">
        <v>1107</v>
      </c>
      <c r="AT88" s="215" t="s">
        <v>134</v>
      </c>
      <c r="AU88" s="215" t="s">
        <v>81</v>
      </c>
      <c r="AY88" s="18" t="s">
        <v>131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8" t="s">
        <v>79</v>
      </c>
      <c r="BK88" s="216">
        <f>ROUND(I88*H88,2)</f>
        <v>0</v>
      </c>
      <c r="BL88" s="18" t="s">
        <v>1107</v>
      </c>
      <c r="BM88" s="215" t="s">
        <v>1108</v>
      </c>
    </row>
    <row r="89" spans="1:47" s="2" customFormat="1" ht="12">
      <c r="A89" s="39"/>
      <c r="B89" s="40"/>
      <c r="C89" s="41"/>
      <c r="D89" s="217" t="s">
        <v>141</v>
      </c>
      <c r="E89" s="41"/>
      <c r="F89" s="218" t="s">
        <v>1109</v>
      </c>
      <c r="G89" s="41"/>
      <c r="H89" s="41"/>
      <c r="I89" s="219"/>
      <c r="J89" s="41"/>
      <c r="K89" s="41"/>
      <c r="L89" s="45"/>
      <c r="M89" s="220"/>
      <c r="N89" s="221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141</v>
      </c>
      <c r="AU89" s="18" t="s">
        <v>81</v>
      </c>
    </row>
    <row r="90" spans="1:47" s="2" customFormat="1" ht="12">
      <c r="A90" s="39"/>
      <c r="B90" s="40"/>
      <c r="C90" s="41"/>
      <c r="D90" s="222" t="s">
        <v>143</v>
      </c>
      <c r="E90" s="41"/>
      <c r="F90" s="223" t="s">
        <v>1110</v>
      </c>
      <c r="G90" s="41"/>
      <c r="H90" s="41"/>
      <c r="I90" s="219"/>
      <c r="J90" s="41"/>
      <c r="K90" s="41"/>
      <c r="L90" s="45"/>
      <c r="M90" s="220"/>
      <c r="N90" s="22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143</v>
      </c>
      <c r="AU90" s="18" t="s">
        <v>81</v>
      </c>
    </row>
    <row r="91" spans="1:63" s="12" customFormat="1" ht="22.8" customHeight="1">
      <c r="A91" s="12"/>
      <c r="B91" s="189"/>
      <c r="C91" s="190"/>
      <c r="D91" s="191" t="s">
        <v>70</v>
      </c>
      <c r="E91" s="203" t="s">
        <v>1111</v>
      </c>
      <c r="F91" s="203" t="s">
        <v>1112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SUM(P92:P94)</f>
        <v>0</v>
      </c>
      <c r="Q91" s="197"/>
      <c r="R91" s="198">
        <f>SUM(R92:R94)</f>
        <v>0</v>
      </c>
      <c r="S91" s="197"/>
      <c r="T91" s="199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173</v>
      </c>
      <c r="AT91" s="201" t="s">
        <v>70</v>
      </c>
      <c r="AU91" s="201" t="s">
        <v>79</v>
      </c>
      <c r="AY91" s="200" t="s">
        <v>131</v>
      </c>
      <c r="BK91" s="202">
        <f>SUM(BK92:BK94)</f>
        <v>0</v>
      </c>
    </row>
    <row r="92" spans="1:65" s="2" customFormat="1" ht="16.5" customHeight="1">
      <c r="A92" s="39"/>
      <c r="B92" s="40"/>
      <c r="C92" s="205" t="s">
        <v>81</v>
      </c>
      <c r="D92" s="205" t="s">
        <v>134</v>
      </c>
      <c r="E92" s="206" t="s">
        <v>1113</v>
      </c>
      <c r="F92" s="207" t="s">
        <v>1112</v>
      </c>
      <c r="G92" s="208" t="s">
        <v>192</v>
      </c>
      <c r="H92" s="209">
        <v>1</v>
      </c>
      <c r="I92" s="210"/>
      <c r="J92" s="209">
        <f>ROUND(I92*H92,2)</f>
        <v>0</v>
      </c>
      <c r="K92" s="207" t="s">
        <v>138</v>
      </c>
      <c r="L92" s="45"/>
      <c r="M92" s="211" t="s">
        <v>18</v>
      </c>
      <c r="N92" s="212" t="s">
        <v>42</v>
      </c>
      <c r="O92" s="85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5" t="s">
        <v>1107</v>
      </c>
      <c r="AT92" s="215" t="s">
        <v>134</v>
      </c>
      <c r="AU92" s="215" t="s">
        <v>81</v>
      </c>
      <c r="AY92" s="18" t="s">
        <v>131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8" t="s">
        <v>79</v>
      </c>
      <c r="BK92" s="216">
        <f>ROUND(I92*H92,2)</f>
        <v>0</v>
      </c>
      <c r="BL92" s="18" t="s">
        <v>1107</v>
      </c>
      <c r="BM92" s="215" t="s">
        <v>1114</v>
      </c>
    </row>
    <row r="93" spans="1:47" s="2" customFormat="1" ht="12">
      <c r="A93" s="39"/>
      <c r="B93" s="40"/>
      <c r="C93" s="41"/>
      <c r="D93" s="217" t="s">
        <v>141</v>
      </c>
      <c r="E93" s="41"/>
      <c r="F93" s="218" t="s">
        <v>1112</v>
      </c>
      <c r="G93" s="41"/>
      <c r="H93" s="41"/>
      <c r="I93" s="219"/>
      <c r="J93" s="41"/>
      <c r="K93" s="41"/>
      <c r="L93" s="45"/>
      <c r="M93" s="220"/>
      <c r="N93" s="22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141</v>
      </c>
      <c r="AU93" s="18" t="s">
        <v>81</v>
      </c>
    </row>
    <row r="94" spans="1:47" s="2" customFormat="1" ht="12">
      <c r="A94" s="39"/>
      <c r="B94" s="40"/>
      <c r="C94" s="41"/>
      <c r="D94" s="222" t="s">
        <v>143</v>
      </c>
      <c r="E94" s="41"/>
      <c r="F94" s="223" t="s">
        <v>1115</v>
      </c>
      <c r="G94" s="41"/>
      <c r="H94" s="41"/>
      <c r="I94" s="219"/>
      <c r="J94" s="41"/>
      <c r="K94" s="41"/>
      <c r="L94" s="45"/>
      <c r="M94" s="220"/>
      <c r="N94" s="22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3" s="12" customFormat="1" ht="22.8" customHeight="1">
      <c r="A95" s="12"/>
      <c r="B95" s="189"/>
      <c r="C95" s="190"/>
      <c r="D95" s="191" t="s">
        <v>70</v>
      </c>
      <c r="E95" s="203" t="s">
        <v>1116</v>
      </c>
      <c r="F95" s="203" t="s">
        <v>1117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0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173</v>
      </c>
      <c r="AT95" s="201" t="s">
        <v>70</v>
      </c>
      <c r="AU95" s="201" t="s">
        <v>79</v>
      </c>
      <c r="AY95" s="200" t="s">
        <v>131</v>
      </c>
      <c r="BK95" s="202">
        <f>SUM(BK96:BK98)</f>
        <v>0</v>
      </c>
    </row>
    <row r="96" spans="1:65" s="2" customFormat="1" ht="16.5" customHeight="1">
      <c r="A96" s="39"/>
      <c r="B96" s="40"/>
      <c r="C96" s="205" t="s">
        <v>132</v>
      </c>
      <c r="D96" s="205" t="s">
        <v>134</v>
      </c>
      <c r="E96" s="206" t="s">
        <v>1118</v>
      </c>
      <c r="F96" s="207" t="s">
        <v>1117</v>
      </c>
      <c r="G96" s="208" t="s">
        <v>192</v>
      </c>
      <c r="H96" s="209">
        <v>1</v>
      </c>
      <c r="I96" s="210"/>
      <c r="J96" s="209">
        <f>ROUND(I96*H96,2)</f>
        <v>0</v>
      </c>
      <c r="K96" s="207" t="s">
        <v>138</v>
      </c>
      <c r="L96" s="45"/>
      <c r="M96" s="211" t="s">
        <v>18</v>
      </c>
      <c r="N96" s="212" t="s">
        <v>42</v>
      </c>
      <c r="O96" s="85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5" t="s">
        <v>1107</v>
      </c>
      <c r="AT96" s="215" t="s">
        <v>134</v>
      </c>
      <c r="AU96" s="215" t="s">
        <v>81</v>
      </c>
      <c r="AY96" s="18" t="s">
        <v>131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8" t="s">
        <v>79</v>
      </c>
      <c r="BK96" s="216">
        <f>ROUND(I96*H96,2)</f>
        <v>0</v>
      </c>
      <c r="BL96" s="18" t="s">
        <v>1107</v>
      </c>
      <c r="BM96" s="215" t="s">
        <v>1119</v>
      </c>
    </row>
    <row r="97" spans="1:47" s="2" customFormat="1" ht="12">
      <c r="A97" s="39"/>
      <c r="B97" s="40"/>
      <c r="C97" s="41"/>
      <c r="D97" s="217" t="s">
        <v>141</v>
      </c>
      <c r="E97" s="41"/>
      <c r="F97" s="218" t="s">
        <v>1117</v>
      </c>
      <c r="G97" s="41"/>
      <c r="H97" s="41"/>
      <c r="I97" s="219"/>
      <c r="J97" s="41"/>
      <c r="K97" s="41"/>
      <c r="L97" s="45"/>
      <c r="M97" s="220"/>
      <c r="N97" s="22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141</v>
      </c>
      <c r="AU97" s="18" t="s">
        <v>81</v>
      </c>
    </row>
    <row r="98" spans="1:47" s="2" customFormat="1" ht="12">
      <c r="A98" s="39"/>
      <c r="B98" s="40"/>
      <c r="C98" s="41"/>
      <c r="D98" s="222" t="s">
        <v>143</v>
      </c>
      <c r="E98" s="41"/>
      <c r="F98" s="223" t="s">
        <v>1120</v>
      </c>
      <c r="G98" s="41"/>
      <c r="H98" s="41"/>
      <c r="I98" s="219"/>
      <c r="J98" s="41"/>
      <c r="K98" s="41"/>
      <c r="L98" s="45"/>
      <c r="M98" s="220"/>
      <c r="N98" s="22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3" s="12" customFormat="1" ht="22.8" customHeight="1">
      <c r="A99" s="12"/>
      <c r="B99" s="189"/>
      <c r="C99" s="190"/>
      <c r="D99" s="191" t="s">
        <v>70</v>
      </c>
      <c r="E99" s="203" t="s">
        <v>1121</v>
      </c>
      <c r="F99" s="203" t="s">
        <v>1122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SUM(P100:P102)</f>
        <v>0</v>
      </c>
      <c r="Q99" s="197"/>
      <c r="R99" s="198">
        <f>SUM(R100:R102)</f>
        <v>0</v>
      </c>
      <c r="S99" s="197"/>
      <c r="T99" s="199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173</v>
      </c>
      <c r="AT99" s="201" t="s">
        <v>70</v>
      </c>
      <c r="AU99" s="201" t="s">
        <v>79</v>
      </c>
      <c r="AY99" s="200" t="s">
        <v>131</v>
      </c>
      <c r="BK99" s="202">
        <f>SUM(BK100:BK102)</f>
        <v>0</v>
      </c>
    </row>
    <row r="100" spans="1:65" s="2" customFormat="1" ht="16.5" customHeight="1">
      <c r="A100" s="39"/>
      <c r="B100" s="40"/>
      <c r="C100" s="205" t="s">
        <v>139</v>
      </c>
      <c r="D100" s="205" t="s">
        <v>134</v>
      </c>
      <c r="E100" s="206" t="s">
        <v>1123</v>
      </c>
      <c r="F100" s="207" t="s">
        <v>1122</v>
      </c>
      <c r="G100" s="208" t="s">
        <v>192</v>
      </c>
      <c r="H100" s="209">
        <v>1</v>
      </c>
      <c r="I100" s="210"/>
      <c r="J100" s="209">
        <f>ROUND(I100*H100,2)</f>
        <v>0</v>
      </c>
      <c r="K100" s="207" t="s">
        <v>138</v>
      </c>
      <c r="L100" s="45"/>
      <c r="M100" s="211" t="s">
        <v>18</v>
      </c>
      <c r="N100" s="212" t="s">
        <v>42</v>
      </c>
      <c r="O100" s="85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5" t="s">
        <v>1107</v>
      </c>
      <c r="AT100" s="215" t="s">
        <v>134</v>
      </c>
      <c r="AU100" s="215" t="s">
        <v>81</v>
      </c>
      <c r="AY100" s="18" t="s">
        <v>131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8" t="s">
        <v>79</v>
      </c>
      <c r="BK100" s="216">
        <f>ROUND(I100*H100,2)</f>
        <v>0</v>
      </c>
      <c r="BL100" s="18" t="s">
        <v>1107</v>
      </c>
      <c r="BM100" s="215" t="s">
        <v>1124</v>
      </c>
    </row>
    <row r="101" spans="1:47" s="2" customFormat="1" ht="12">
      <c r="A101" s="39"/>
      <c r="B101" s="40"/>
      <c r="C101" s="41"/>
      <c r="D101" s="217" t="s">
        <v>141</v>
      </c>
      <c r="E101" s="41"/>
      <c r="F101" s="218" t="s">
        <v>1122</v>
      </c>
      <c r="G101" s="41"/>
      <c r="H101" s="41"/>
      <c r="I101" s="219"/>
      <c r="J101" s="41"/>
      <c r="K101" s="41"/>
      <c r="L101" s="45"/>
      <c r="M101" s="220"/>
      <c r="N101" s="22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141</v>
      </c>
      <c r="AU101" s="18" t="s">
        <v>81</v>
      </c>
    </row>
    <row r="102" spans="1:47" s="2" customFormat="1" ht="12">
      <c r="A102" s="39"/>
      <c r="B102" s="40"/>
      <c r="C102" s="41"/>
      <c r="D102" s="222" t="s">
        <v>143</v>
      </c>
      <c r="E102" s="41"/>
      <c r="F102" s="223" t="s">
        <v>1125</v>
      </c>
      <c r="G102" s="41"/>
      <c r="H102" s="41"/>
      <c r="I102" s="219"/>
      <c r="J102" s="41"/>
      <c r="K102" s="41"/>
      <c r="L102" s="45"/>
      <c r="M102" s="220"/>
      <c r="N102" s="22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pans="1:63" s="12" customFormat="1" ht="22.8" customHeight="1">
      <c r="A103" s="12"/>
      <c r="B103" s="189"/>
      <c r="C103" s="190"/>
      <c r="D103" s="191" t="s">
        <v>70</v>
      </c>
      <c r="E103" s="203" t="s">
        <v>1126</v>
      </c>
      <c r="F103" s="203" t="s">
        <v>1127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SUM(P104:P106)</f>
        <v>0</v>
      </c>
      <c r="Q103" s="197"/>
      <c r="R103" s="198">
        <f>SUM(R104:R106)</f>
        <v>0</v>
      </c>
      <c r="S103" s="197"/>
      <c r="T103" s="199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173</v>
      </c>
      <c r="AT103" s="201" t="s">
        <v>70</v>
      </c>
      <c r="AU103" s="201" t="s">
        <v>79</v>
      </c>
      <c r="AY103" s="200" t="s">
        <v>131</v>
      </c>
      <c r="BK103" s="202">
        <f>SUM(BK104:BK106)</f>
        <v>0</v>
      </c>
    </row>
    <row r="104" spans="1:65" s="2" customFormat="1" ht="16.5" customHeight="1">
      <c r="A104" s="39"/>
      <c r="B104" s="40"/>
      <c r="C104" s="205" t="s">
        <v>173</v>
      </c>
      <c r="D104" s="205" t="s">
        <v>134</v>
      </c>
      <c r="E104" s="206" t="s">
        <v>1128</v>
      </c>
      <c r="F104" s="207" t="s">
        <v>1129</v>
      </c>
      <c r="G104" s="208" t="s">
        <v>192</v>
      </c>
      <c r="H104" s="209">
        <v>1</v>
      </c>
      <c r="I104" s="210"/>
      <c r="J104" s="209">
        <f>ROUND(I104*H104,2)</f>
        <v>0</v>
      </c>
      <c r="K104" s="207" t="s">
        <v>138</v>
      </c>
      <c r="L104" s="45"/>
      <c r="M104" s="211" t="s">
        <v>18</v>
      </c>
      <c r="N104" s="212" t="s">
        <v>42</v>
      </c>
      <c r="O104" s="85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5" t="s">
        <v>1107</v>
      </c>
      <c r="AT104" s="215" t="s">
        <v>134</v>
      </c>
      <c r="AU104" s="215" t="s">
        <v>81</v>
      </c>
      <c r="AY104" s="18" t="s">
        <v>131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8" t="s">
        <v>79</v>
      </c>
      <c r="BK104" s="216">
        <f>ROUND(I104*H104,2)</f>
        <v>0</v>
      </c>
      <c r="BL104" s="18" t="s">
        <v>1107</v>
      </c>
      <c r="BM104" s="215" t="s">
        <v>1130</v>
      </c>
    </row>
    <row r="105" spans="1:47" s="2" customFormat="1" ht="12">
      <c r="A105" s="39"/>
      <c r="B105" s="40"/>
      <c r="C105" s="41"/>
      <c r="D105" s="217" t="s">
        <v>141</v>
      </c>
      <c r="E105" s="41"/>
      <c r="F105" s="218" t="s">
        <v>1129</v>
      </c>
      <c r="G105" s="41"/>
      <c r="H105" s="41"/>
      <c r="I105" s="219"/>
      <c r="J105" s="41"/>
      <c r="K105" s="41"/>
      <c r="L105" s="45"/>
      <c r="M105" s="220"/>
      <c r="N105" s="22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141</v>
      </c>
      <c r="AU105" s="18" t="s">
        <v>81</v>
      </c>
    </row>
    <row r="106" spans="1:47" s="2" customFormat="1" ht="12">
      <c r="A106" s="39"/>
      <c r="B106" s="40"/>
      <c r="C106" s="41"/>
      <c r="D106" s="222" t="s">
        <v>143</v>
      </c>
      <c r="E106" s="41"/>
      <c r="F106" s="223" t="s">
        <v>1131</v>
      </c>
      <c r="G106" s="41"/>
      <c r="H106" s="41"/>
      <c r="I106" s="219"/>
      <c r="J106" s="41"/>
      <c r="K106" s="41"/>
      <c r="L106" s="45"/>
      <c r="M106" s="265"/>
      <c r="N106" s="266"/>
      <c r="O106" s="267"/>
      <c r="P106" s="267"/>
      <c r="Q106" s="267"/>
      <c r="R106" s="267"/>
      <c r="S106" s="267"/>
      <c r="T106" s="268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pans="1:31" s="2" customFormat="1" ht="6.95" customHeight="1">
      <c r="A107" s="39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45"/>
      <c r="M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</sheetData>
  <sheetProtection password="CC35" sheet="1" objects="1" scenarios="1" formatColumns="0" formatRows="0" autoFilter="0"/>
  <autoFilter ref="C84:K10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020001000"/>
    <hyperlink ref="F94" r:id="rId2" display="https://podminky.urs.cz/item/CS_URS_2022_02/030001000"/>
    <hyperlink ref="F98" r:id="rId3" display="https://podminky.urs.cz/item/CS_URS_2022_02/070001000"/>
    <hyperlink ref="F102" r:id="rId4" display="https://podminky.urs.cz/item/CS_URS_2022_02/090001000"/>
    <hyperlink ref="F106" r:id="rId5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6" customFormat="1" ht="45" customHeight="1">
      <c r="B3" s="273"/>
      <c r="C3" s="274" t="s">
        <v>1132</v>
      </c>
      <c r="D3" s="274"/>
      <c r="E3" s="274"/>
      <c r="F3" s="274"/>
      <c r="G3" s="274"/>
      <c r="H3" s="274"/>
      <c r="I3" s="274"/>
      <c r="J3" s="274"/>
      <c r="K3" s="275"/>
    </row>
    <row r="4" spans="2:11" s="1" customFormat="1" ht="25.5" customHeight="1">
      <c r="B4" s="276"/>
      <c r="C4" s="277" t="s">
        <v>1133</v>
      </c>
      <c r="D4" s="277"/>
      <c r="E4" s="277"/>
      <c r="F4" s="277"/>
      <c r="G4" s="277"/>
      <c r="H4" s="277"/>
      <c r="I4" s="277"/>
      <c r="J4" s="277"/>
      <c r="K4" s="278"/>
    </row>
    <row r="5" spans="2:11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>
      <c r="B6" s="276"/>
      <c r="C6" s="280" t="s">
        <v>1134</v>
      </c>
      <c r="D6" s="280"/>
      <c r="E6" s="280"/>
      <c r="F6" s="280"/>
      <c r="G6" s="280"/>
      <c r="H6" s="280"/>
      <c r="I6" s="280"/>
      <c r="J6" s="280"/>
      <c r="K6" s="278"/>
    </row>
    <row r="7" spans="2:11" s="1" customFormat="1" ht="15" customHeight="1">
      <c r="B7" s="281"/>
      <c r="C7" s="280" t="s">
        <v>1135</v>
      </c>
      <c r="D7" s="280"/>
      <c r="E7" s="280"/>
      <c r="F7" s="280"/>
      <c r="G7" s="280"/>
      <c r="H7" s="280"/>
      <c r="I7" s="280"/>
      <c r="J7" s="280"/>
      <c r="K7" s="278"/>
    </row>
    <row r="8" spans="2:11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>
      <c r="B9" s="281"/>
      <c r="C9" s="280" t="s">
        <v>1136</v>
      </c>
      <c r="D9" s="280"/>
      <c r="E9" s="280"/>
      <c r="F9" s="280"/>
      <c r="G9" s="280"/>
      <c r="H9" s="280"/>
      <c r="I9" s="280"/>
      <c r="J9" s="280"/>
      <c r="K9" s="278"/>
    </row>
    <row r="10" spans="2:11" s="1" customFormat="1" ht="15" customHeight="1">
      <c r="B10" s="281"/>
      <c r="C10" s="280"/>
      <c r="D10" s="280" t="s">
        <v>1137</v>
      </c>
      <c r="E10" s="280"/>
      <c r="F10" s="280"/>
      <c r="G10" s="280"/>
      <c r="H10" s="280"/>
      <c r="I10" s="280"/>
      <c r="J10" s="280"/>
      <c r="K10" s="278"/>
    </row>
    <row r="11" spans="2:11" s="1" customFormat="1" ht="15" customHeight="1">
      <c r="B11" s="281"/>
      <c r="C11" s="282"/>
      <c r="D11" s="280" t="s">
        <v>1138</v>
      </c>
      <c r="E11" s="280"/>
      <c r="F11" s="280"/>
      <c r="G11" s="280"/>
      <c r="H11" s="280"/>
      <c r="I11" s="280"/>
      <c r="J11" s="280"/>
      <c r="K11" s="278"/>
    </row>
    <row r="12" spans="2:11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>
      <c r="B13" s="281"/>
      <c r="C13" s="282"/>
      <c r="D13" s="283" t="s">
        <v>1139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>
      <c r="B15" s="281"/>
      <c r="C15" s="282"/>
      <c r="D15" s="280" t="s">
        <v>1140</v>
      </c>
      <c r="E15" s="280"/>
      <c r="F15" s="280"/>
      <c r="G15" s="280"/>
      <c r="H15" s="280"/>
      <c r="I15" s="280"/>
      <c r="J15" s="280"/>
      <c r="K15" s="278"/>
    </row>
    <row r="16" spans="2:11" s="1" customFormat="1" ht="15" customHeight="1">
      <c r="B16" s="281"/>
      <c r="C16" s="282"/>
      <c r="D16" s="280" t="s">
        <v>1141</v>
      </c>
      <c r="E16" s="280"/>
      <c r="F16" s="280"/>
      <c r="G16" s="280"/>
      <c r="H16" s="280"/>
      <c r="I16" s="280"/>
      <c r="J16" s="280"/>
      <c r="K16" s="278"/>
    </row>
    <row r="17" spans="2:11" s="1" customFormat="1" ht="15" customHeight="1">
      <c r="B17" s="281"/>
      <c r="C17" s="282"/>
      <c r="D17" s="280" t="s">
        <v>1142</v>
      </c>
      <c r="E17" s="280"/>
      <c r="F17" s="280"/>
      <c r="G17" s="280"/>
      <c r="H17" s="280"/>
      <c r="I17" s="280"/>
      <c r="J17" s="280"/>
      <c r="K17" s="278"/>
    </row>
    <row r="18" spans="2:11" s="1" customFormat="1" ht="15" customHeight="1">
      <c r="B18" s="281"/>
      <c r="C18" s="282"/>
      <c r="D18" s="282"/>
      <c r="E18" s="284" t="s">
        <v>78</v>
      </c>
      <c r="F18" s="280" t="s">
        <v>1143</v>
      </c>
      <c r="G18" s="280"/>
      <c r="H18" s="280"/>
      <c r="I18" s="280"/>
      <c r="J18" s="280"/>
      <c r="K18" s="278"/>
    </row>
    <row r="19" spans="2:11" s="1" customFormat="1" ht="15" customHeight="1">
      <c r="B19" s="281"/>
      <c r="C19" s="282"/>
      <c r="D19" s="282"/>
      <c r="E19" s="284" t="s">
        <v>1144</v>
      </c>
      <c r="F19" s="280" t="s">
        <v>1145</v>
      </c>
      <c r="G19" s="280"/>
      <c r="H19" s="280"/>
      <c r="I19" s="280"/>
      <c r="J19" s="280"/>
      <c r="K19" s="278"/>
    </row>
    <row r="20" spans="2:11" s="1" customFormat="1" ht="15" customHeight="1">
      <c r="B20" s="281"/>
      <c r="C20" s="282"/>
      <c r="D20" s="282"/>
      <c r="E20" s="284" t="s">
        <v>1146</v>
      </c>
      <c r="F20" s="280" t="s">
        <v>1147</v>
      </c>
      <c r="G20" s="280"/>
      <c r="H20" s="280"/>
      <c r="I20" s="280"/>
      <c r="J20" s="280"/>
      <c r="K20" s="278"/>
    </row>
    <row r="21" spans="2:11" s="1" customFormat="1" ht="15" customHeight="1">
      <c r="B21" s="281"/>
      <c r="C21" s="282"/>
      <c r="D21" s="282"/>
      <c r="E21" s="284" t="s">
        <v>1148</v>
      </c>
      <c r="F21" s="280" t="s">
        <v>1149</v>
      </c>
      <c r="G21" s="280"/>
      <c r="H21" s="280"/>
      <c r="I21" s="280"/>
      <c r="J21" s="280"/>
      <c r="K21" s="278"/>
    </row>
    <row r="22" spans="2:11" s="1" customFormat="1" ht="15" customHeight="1">
      <c r="B22" s="281"/>
      <c r="C22" s="282"/>
      <c r="D22" s="282"/>
      <c r="E22" s="284" t="s">
        <v>966</v>
      </c>
      <c r="F22" s="280" t="s">
        <v>967</v>
      </c>
      <c r="G22" s="280"/>
      <c r="H22" s="280"/>
      <c r="I22" s="280"/>
      <c r="J22" s="280"/>
      <c r="K22" s="278"/>
    </row>
    <row r="23" spans="2:11" s="1" customFormat="1" ht="15" customHeight="1">
      <c r="B23" s="281"/>
      <c r="C23" s="282"/>
      <c r="D23" s="282"/>
      <c r="E23" s="284" t="s">
        <v>1150</v>
      </c>
      <c r="F23" s="280" t="s">
        <v>1151</v>
      </c>
      <c r="G23" s="280"/>
      <c r="H23" s="280"/>
      <c r="I23" s="280"/>
      <c r="J23" s="280"/>
      <c r="K23" s="278"/>
    </row>
    <row r="24" spans="2:11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>
      <c r="B25" s="281"/>
      <c r="C25" s="280" t="s">
        <v>1152</v>
      </c>
      <c r="D25" s="280"/>
      <c r="E25" s="280"/>
      <c r="F25" s="280"/>
      <c r="G25" s="280"/>
      <c r="H25" s="280"/>
      <c r="I25" s="280"/>
      <c r="J25" s="280"/>
      <c r="K25" s="278"/>
    </row>
    <row r="26" spans="2:11" s="1" customFormat="1" ht="15" customHeight="1">
      <c r="B26" s="281"/>
      <c r="C26" s="280" t="s">
        <v>1153</v>
      </c>
      <c r="D26" s="280"/>
      <c r="E26" s="280"/>
      <c r="F26" s="280"/>
      <c r="G26" s="280"/>
      <c r="H26" s="280"/>
      <c r="I26" s="280"/>
      <c r="J26" s="280"/>
      <c r="K26" s="278"/>
    </row>
    <row r="27" spans="2:11" s="1" customFormat="1" ht="15" customHeight="1">
      <c r="B27" s="281"/>
      <c r="C27" s="280"/>
      <c r="D27" s="280" t="s">
        <v>1154</v>
      </c>
      <c r="E27" s="280"/>
      <c r="F27" s="280"/>
      <c r="G27" s="280"/>
      <c r="H27" s="280"/>
      <c r="I27" s="280"/>
      <c r="J27" s="280"/>
      <c r="K27" s="278"/>
    </row>
    <row r="28" spans="2:11" s="1" customFormat="1" ht="15" customHeight="1">
      <c r="B28" s="281"/>
      <c r="C28" s="282"/>
      <c r="D28" s="280" t="s">
        <v>1155</v>
      </c>
      <c r="E28" s="280"/>
      <c r="F28" s="280"/>
      <c r="G28" s="280"/>
      <c r="H28" s="280"/>
      <c r="I28" s="280"/>
      <c r="J28" s="280"/>
      <c r="K28" s="278"/>
    </row>
    <row r="29" spans="2:11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>
      <c r="B30" s="281"/>
      <c r="C30" s="282"/>
      <c r="D30" s="280" t="s">
        <v>1156</v>
      </c>
      <c r="E30" s="280"/>
      <c r="F30" s="280"/>
      <c r="G30" s="280"/>
      <c r="H30" s="280"/>
      <c r="I30" s="280"/>
      <c r="J30" s="280"/>
      <c r="K30" s="278"/>
    </row>
    <row r="31" spans="2:11" s="1" customFormat="1" ht="15" customHeight="1">
      <c r="B31" s="281"/>
      <c r="C31" s="282"/>
      <c r="D31" s="280" t="s">
        <v>1157</v>
      </c>
      <c r="E31" s="280"/>
      <c r="F31" s="280"/>
      <c r="G31" s="280"/>
      <c r="H31" s="280"/>
      <c r="I31" s="280"/>
      <c r="J31" s="280"/>
      <c r="K31" s="278"/>
    </row>
    <row r="32" spans="2:11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>
      <c r="B33" s="281"/>
      <c r="C33" s="282"/>
      <c r="D33" s="280" t="s">
        <v>1158</v>
      </c>
      <c r="E33" s="280"/>
      <c r="F33" s="280"/>
      <c r="G33" s="280"/>
      <c r="H33" s="280"/>
      <c r="I33" s="280"/>
      <c r="J33" s="280"/>
      <c r="K33" s="278"/>
    </row>
    <row r="34" spans="2:11" s="1" customFormat="1" ht="15" customHeight="1">
      <c r="B34" s="281"/>
      <c r="C34" s="282"/>
      <c r="D34" s="280" t="s">
        <v>1159</v>
      </c>
      <c r="E34" s="280"/>
      <c r="F34" s="280"/>
      <c r="G34" s="280"/>
      <c r="H34" s="280"/>
      <c r="I34" s="280"/>
      <c r="J34" s="280"/>
      <c r="K34" s="278"/>
    </row>
    <row r="35" spans="2:11" s="1" customFormat="1" ht="15" customHeight="1">
      <c r="B35" s="281"/>
      <c r="C35" s="282"/>
      <c r="D35" s="280" t="s">
        <v>1160</v>
      </c>
      <c r="E35" s="280"/>
      <c r="F35" s="280"/>
      <c r="G35" s="280"/>
      <c r="H35" s="280"/>
      <c r="I35" s="280"/>
      <c r="J35" s="280"/>
      <c r="K35" s="278"/>
    </row>
    <row r="36" spans="2:11" s="1" customFormat="1" ht="15" customHeight="1">
      <c r="B36" s="281"/>
      <c r="C36" s="282"/>
      <c r="D36" s="280"/>
      <c r="E36" s="283" t="s">
        <v>117</v>
      </c>
      <c r="F36" s="280"/>
      <c r="G36" s="280" t="s">
        <v>1161</v>
      </c>
      <c r="H36" s="280"/>
      <c r="I36" s="280"/>
      <c r="J36" s="280"/>
      <c r="K36" s="278"/>
    </row>
    <row r="37" spans="2:11" s="1" customFormat="1" ht="30.75" customHeight="1">
      <c r="B37" s="281"/>
      <c r="C37" s="282"/>
      <c r="D37" s="280"/>
      <c r="E37" s="283" t="s">
        <v>1162</v>
      </c>
      <c r="F37" s="280"/>
      <c r="G37" s="280" t="s">
        <v>1163</v>
      </c>
      <c r="H37" s="280"/>
      <c r="I37" s="280"/>
      <c r="J37" s="280"/>
      <c r="K37" s="278"/>
    </row>
    <row r="38" spans="2:11" s="1" customFormat="1" ht="15" customHeight="1">
      <c r="B38" s="281"/>
      <c r="C38" s="282"/>
      <c r="D38" s="280"/>
      <c r="E38" s="283" t="s">
        <v>52</v>
      </c>
      <c r="F38" s="280"/>
      <c r="G38" s="280" t="s">
        <v>1164</v>
      </c>
      <c r="H38" s="280"/>
      <c r="I38" s="280"/>
      <c r="J38" s="280"/>
      <c r="K38" s="278"/>
    </row>
    <row r="39" spans="2:11" s="1" customFormat="1" ht="15" customHeight="1">
      <c r="B39" s="281"/>
      <c r="C39" s="282"/>
      <c r="D39" s="280"/>
      <c r="E39" s="283" t="s">
        <v>53</v>
      </c>
      <c r="F39" s="280"/>
      <c r="G39" s="280" t="s">
        <v>1165</v>
      </c>
      <c r="H39" s="280"/>
      <c r="I39" s="280"/>
      <c r="J39" s="280"/>
      <c r="K39" s="278"/>
    </row>
    <row r="40" spans="2:11" s="1" customFormat="1" ht="15" customHeight="1">
      <c r="B40" s="281"/>
      <c r="C40" s="282"/>
      <c r="D40" s="280"/>
      <c r="E40" s="283" t="s">
        <v>118</v>
      </c>
      <c r="F40" s="280"/>
      <c r="G40" s="280" t="s">
        <v>1166</v>
      </c>
      <c r="H40" s="280"/>
      <c r="I40" s="280"/>
      <c r="J40" s="280"/>
      <c r="K40" s="278"/>
    </row>
    <row r="41" spans="2:11" s="1" customFormat="1" ht="15" customHeight="1">
      <c r="B41" s="281"/>
      <c r="C41" s="282"/>
      <c r="D41" s="280"/>
      <c r="E41" s="283" t="s">
        <v>119</v>
      </c>
      <c r="F41" s="280"/>
      <c r="G41" s="280" t="s">
        <v>1167</v>
      </c>
      <c r="H41" s="280"/>
      <c r="I41" s="280"/>
      <c r="J41" s="280"/>
      <c r="K41" s="278"/>
    </row>
    <row r="42" spans="2:11" s="1" customFormat="1" ht="15" customHeight="1">
      <c r="B42" s="281"/>
      <c r="C42" s="282"/>
      <c r="D42" s="280"/>
      <c r="E42" s="283" t="s">
        <v>1168</v>
      </c>
      <c r="F42" s="280"/>
      <c r="G42" s="280" t="s">
        <v>1169</v>
      </c>
      <c r="H42" s="280"/>
      <c r="I42" s="280"/>
      <c r="J42" s="280"/>
      <c r="K42" s="278"/>
    </row>
    <row r="43" spans="2:11" s="1" customFormat="1" ht="15" customHeight="1">
      <c r="B43" s="281"/>
      <c r="C43" s="282"/>
      <c r="D43" s="280"/>
      <c r="E43" s="283"/>
      <c r="F43" s="280"/>
      <c r="G43" s="280" t="s">
        <v>1170</v>
      </c>
      <c r="H43" s="280"/>
      <c r="I43" s="280"/>
      <c r="J43" s="280"/>
      <c r="K43" s="278"/>
    </row>
    <row r="44" spans="2:11" s="1" customFormat="1" ht="15" customHeight="1">
      <c r="B44" s="281"/>
      <c r="C44" s="282"/>
      <c r="D44" s="280"/>
      <c r="E44" s="283" t="s">
        <v>1171</v>
      </c>
      <c r="F44" s="280"/>
      <c r="G44" s="280" t="s">
        <v>1172</v>
      </c>
      <c r="H44" s="280"/>
      <c r="I44" s="280"/>
      <c r="J44" s="280"/>
      <c r="K44" s="278"/>
    </row>
    <row r="45" spans="2:11" s="1" customFormat="1" ht="15" customHeight="1">
      <c r="B45" s="281"/>
      <c r="C45" s="282"/>
      <c r="D45" s="280"/>
      <c r="E45" s="283" t="s">
        <v>121</v>
      </c>
      <c r="F45" s="280"/>
      <c r="G45" s="280" t="s">
        <v>1173</v>
      </c>
      <c r="H45" s="280"/>
      <c r="I45" s="280"/>
      <c r="J45" s="280"/>
      <c r="K45" s="278"/>
    </row>
    <row r="46" spans="2:11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>
      <c r="B47" s="281"/>
      <c r="C47" s="282"/>
      <c r="D47" s="280" t="s">
        <v>1174</v>
      </c>
      <c r="E47" s="280"/>
      <c r="F47" s="280"/>
      <c r="G47" s="280"/>
      <c r="H47" s="280"/>
      <c r="I47" s="280"/>
      <c r="J47" s="280"/>
      <c r="K47" s="278"/>
    </row>
    <row r="48" spans="2:11" s="1" customFormat="1" ht="15" customHeight="1">
      <c r="B48" s="281"/>
      <c r="C48" s="282"/>
      <c r="D48" s="282"/>
      <c r="E48" s="280" t="s">
        <v>1175</v>
      </c>
      <c r="F48" s="280"/>
      <c r="G48" s="280"/>
      <c r="H48" s="280"/>
      <c r="I48" s="280"/>
      <c r="J48" s="280"/>
      <c r="K48" s="278"/>
    </row>
    <row r="49" spans="2:11" s="1" customFormat="1" ht="15" customHeight="1">
      <c r="B49" s="281"/>
      <c r="C49" s="282"/>
      <c r="D49" s="282"/>
      <c r="E49" s="280" t="s">
        <v>1176</v>
      </c>
      <c r="F49" s="280"/>
      <c r="G49" s="280"/>
      <c r="H49" s="280"/>
      <c r="I49" s="280"/>
      <c r="J49" s="280"/>
      <c r="K49" s="278"/>
    </row>
    <row r="50" spans="2:11" s="1" customFormat="1" ht="15" customHeight="1">
      <c r="B50" s="281"/>
      <c r="C50" s="282"/>
      <c r="D50" s="282"/>
      <c r="E50" s="280" t="s">
        <v>1177</v>
      </c>
      <c r="F50" s="280"/>
      <c r="G50" s="280"/>
      <c r="H50" s="280"/>
      <c r="I50" s="280"/>
      <c r="J50" s="280"/>
      <c r="K50" s="278"/>
    </row>
    <row r="51" spans="2:11" s="1" customFormat="1" ht="15" customHeight="1">
      <c r="B51" s="281"/>
      <c r="C51" s="282"/>
      <c r="D51" s="280" t="s">
        <v>1178</v>
      </c>
      <c r="E51" s="280"/>
      <c r="F51" s="280"/>
      <c r="G51" s="280"/>
      <c r="H51" s="280"/>
      <c r="I51" s="280"/>
      <c r="J51" s="280"/>
      <c r="K51" s="278"/>
    </row>
    <row r="52" spans="2:11" s="1" customFormat="1" ht="25.5" customHeight="1">
      <c r="B52" s="276"/>
      <c r="C52" s="277" t="s">
        <v>1179</v>
      </c>
      <c r="D52" s="277"/>
      <c r="E52" s="277"/>
      <c r="F52" s="277"/>
      <c r="G52" s="277"/>
      <c r="H52" s="277"/>
      <c r="I52" s="277"/>
      <c r="J52" s="277"/>
      <c r="K52" s="278"/>
    </row>
    <row r="53" spans="2:11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>
      <c r="B54" s="276"/>
      <c r="C54" s="280" t="s">
        <v>1180</v>
      </c>
      <c r="D54" s="280"/>
      <c r="E54" s="280"/>
      <c r="F54" s="280"/>
      <c r="G54" s="280"/>
      <c r="H54" s="280"/>
      <c r="I54" s="280"/>
      <c r="J54" s="280"/>
      <c r="K54" s="278"/>
    </row>
    <row r="55" spans="2:11" s="1" customFormat="1" ht="15" customHeight="1">
      <c r="B55" s="276"/>
      <c r="C55" s="280" t="s">
        <v>1181</v>
      </c>
      <c r="D55" s="280"/>
      <c r="E55" s="280"/>
      <c r="F55" s="280"/>
      <c r="G55" s="280"/>
      <c r="H55" s="280"/>
      <c r="I55" s="280"/>
      <c r="J55" s="280"/>
      <c r="K55" s="278"/>
    </row>
    <row r="56" spans="2:11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>
      <c r="B57" s="276"/>
      <c r="C57" s="280" t="s">
        <v>1182</v>
      </c>
      <c r="D57" s="280"/>
      <c r="E57" s="280"/>
      <c r="F57" s="280"/>
      <c r="G57" s="280"/>
      <c r="H57" s="280"/>
      <c r="I57" s="280"/>
      <c r="J57" s="280"/>
      <c r="K57" s="278"/>
    </row>
    <row r="58" spans="2:11" s="1" customFormat="1" ht="15" customHeight="1">
      <c r="B58" s="276"/>
      <c r="C58" s="282"/>
      <c r="D58" s="280" t="s">
        <v>1183</v>
      </c>
      <c r="E58" s="280"/>
      <c r="F58" s="280"/>
      <c r="G58" s="280"/>
      <c r="H58" s="280"/>
      <c r="I58" s="280"/>
      <c r="J58" s="280"/>
      <c r="K58" s="278"/>
    </row>
    <row r="59" spans="2:11" s="1" customFormat="1" ht="15" customHeight="1">
      <c r="B59" s="276"/>
      <c r="C59" s="282"/>
      <c r="D59" s="280" t="s">
        <v>1184</v>
      </c>
      <c r="E59" s="280"/>
      <c r="F59" s="280"/>
      <c r="G59" s="280"/>
      <c r="H59" s="280"/>
      <c r="I59" s="280"/>
      <c r="J59" s="280"/>
      <c r="K59" s="278"/>
    </row>
    <row r="60" spans="2:11" s="1" customFormat="1" ht="15" customHeight="1">
      <c r="B60" s="276"/>
      <c r="C60" s="282"/>
      <c r="D60" s="280" t="s">
        <v>1185</v>
      </c>
      <c r="E60" s="280"/>
      <c r="F60" s="280"/>
      <c r="G60" s="280"/>
      <c r="H60" s="280"/>
      <c r="I60" s="280"/>
      <c r="J60" s="280"/>
      <c r="K60" s="278"/>
    </row>
    <row r="61" spans="2:11" s="1" customFormat="1" ht="15" customHeight="1">
      <c r="B61" s="276"/>
      <c r="C61" s="282"/>
      <c r="D61" s="280" t="s">
        <v>1186</v>
      </c>
      <c r="E61" s="280"/>
      <c r="F61" s="280"/>
      <c r="G61" s="280"/>
      <c r="H61" s="280"/>
      <c r="I61" s="280"/>
      <c r="J61" s="280"/>
      <c r="K61" s="278"/>
    </row>
    <row r="62" spans="2:11" s="1" customFormat="1" ht="15" customHeight="1">
      <c r="B62" s="276"/>
      <c r="C62" s="282"/>
      <c r="D62" s="285" t="s">
        <v>1187</v>
      </c>
      <c r="E62" s="285"/>
      <c r="F62" s="285"/>
      <c r="G62" s="285"/>
      <c r="H62" s="285"/>
      <c r="I62" s="285"/>
      <c r="J62" s="285"/>
      <c r="K62" s="278"/>
    </row>
    <row r="63" spans="2:11" s="1" customFormat="1" ht="15" customHeight="1">
      <c r="B63" s="276"/>
      <c r="C63" s="282"/>
      <c r="D63" s="280" t="s">
        <v>1188</v>
      </c>
      <c r="E63" s="280"/>
      <c r="F63" s="280"/>
      <c r="G63" s="280"/>
      <c r="H63" s="280"/>
      <c r="I63" s="280"/>
      <c r="J63" s="280"/>
      <c r="K63" s="278"/>
    </row>
    <row r="64" spans="2:11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s="1" customFormat="1" ht="15" customHeight="1">
      <c r="B65" s="276"/>
      <c r="C65" s="282"/>
      <c r="D65" s="280" t="s">
        <v>1189</v>
      </c>
      <c r="E65" s="280"/>
      <c r="F65" s="280"/>
      <c r="G65" s="280"/>
      <c r="H65" s="280"/>
      <c r="I65" s="280"/>
      <c r="J65" s="280"/>
      <c r="K65" s="278"/>
    </row>
    <row r="66" spans="2:11" s="1" customFormat="1" ht="15" customHeight="1">
      <c r="B66" s="276"/>
      <c r="C66" s="282"/>
      <c r="D66" s="285" t="s">
        <v>1190</v>
      </c>
      <c r="E66" s="285"/>
      <c r="F66" s="285"/>
      <c r="G66" s="285"/>
      <c r="H66" s="285"/>
      <c r="I66" s="285"/>
      <c r="J66" s="285"/>
      <c r="K66" s="278"/>
    </row>
    <row r="67" spans="2:11" s="1" customFormat="1" ht="15" customHeight="1">
      <c r="B67" s="276"/>
      <c r="C67" s="282"/>
      <c r="D67" s="280" t="s">
        <v>1191</v>
      </c>
      <c r="E67" s="280"/>
      <c r="F67" s="280"/>
      <c r="G67" s="280"/>
      <c r="H67" s="280"/>
      <c r="I67" s="280"/>
      <c r="J67" s="280"/>
      <c r="K67" s="278"/>
    </row>
    <row r="68" spans="2:11" s="1" customFormat="1" ht="15" customHeight="1">
      <c r="B68" s="276"/>
      <c r="C68" s="282"/>
      <c r="D68" s="280" t="s">
        <v>1192</v>
      </c>
      <c r="E68" s="280"/>
      <c r="F68" s="280"/>
      <c r="G68" s="280"/>
      <c r="H68" s="280"/>
      <c r="I68" s="280"/>
      <c r="J68" s="280"/>
      <c r="K68" s="278"/>
    </row>
    <row r="69" spans="2:11" s="1" customFormat="1" ht="15" customHeight="1">
      <c r="B69" s="276"/>
      <c r="C69" s="282"/>
      <c r="D69" s="280" t="s">
        <v>1193</v>
      </c>
      <c r="E69" s="280"/>
      <c r="F69" s="280"/>
      <c r="G69" s="280"/>
      <c r="H69" s="280"/>
      <c r="I69" s="280"/>
      <c r="J69" s="280"/>
      <c r="K69" s="278"/>
    </row>
    <row r="70" spans="2:11" s="1" customFormat="1" ht="15" customHeight="1">
      <c r="B70" s="276"/>
      <c r="C70" s="282"/>
      <c r="D70" s="280" t="s">
        <v>1194</v>
      </c>
      <c r="E70" s="280"/>
      <c r="F70" s="280"/>
      <c r="G70" s="280"/>
      <c r="H70" s="280"/>
      <c r="I70" s="280"/>
      <c r="J70" s="280"/>
      <c r="K70" s="278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296" t="s">
        <v>1195</v>
      </c>
      <c r="D75" s="296"/>
      <c r="E75" s="296"/>
      <c r="F75" s="296"/>
      <c r="G75" s="296"/>
      <c r="H75" s="296"/>
      <c r="I75" s="296"/>
      <c r="J75" s="296"/>
      <c r="K75" s="297"/>
    </row>
    <row r="76" spans="2:11" s="1" customFormat="1" ht="17.25" customHeight="1">
      <c r="B76" s="295"/>
      <c r="C76" s="298" t="s">
        <v>1196</v>
      </c>
      <c r="D76" s="298"/>
      <c r="E76" s="298"/>
      <c r="F76" s="298" t="s">
        <v>1197</v>
      </c>
      <c r="G76" s="299"/>
      <c r="H76" s="298" t="s">
        <v>53</v>
      </c>
      <c r="I76" s="298" t="s">
        <v>56</v>
      </c>
      <c r="J76" s="298" t="s">
        <v>1198</v>
      </c>
      <c r="K76" s="297"/>
    </row>
    <row r="77" spans="2:11" s="1" customFormat="1" ht="17.25" customHeight="1">
      <c r="B77" s="295"/>
      <c r="C77" s="300" t="s">
        <v>1199</v>
      </c>
      <c r="D77" s="300"/>
      <c r="E77" s="300"/>
      <c r="F77" s="301" t="s">
        <v>1200</v>
      </c>
      <c r="G77" s="302"/>
      <c r="H77" s="300"/>
      <c r="I77" s="300"/>
      <c r="J77" s="300" t="s">
        <v>1201</v>
      </c>
      <c r="K77" s="297"/>
    </row>
    <row r="78" spans="2:11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5"/>
      <c r="C79" s="283" t="s">
        <v>52</v>
      </c>
      <c r="D79" s="305"/>
      <c r="E79" s="305"/>
      <c r="F79" s="306" t="s">
        <v>1202</v>
      </c>
      <c r="G79" s="307"/>
      <c r="H79" s="283" t="s">
        <v>1203</v>
      </c>
      <c r="I79" s="283" t="s">
        <v>1204</v>
      </c>
      <c r="J79" s="283">
        <v>20</v>
      </c>
      <c r="K79" s="297"/>
    </row>
    <row r="80" spans="2:11" s="1" customFormat="1" ht="15" customHeight="1">
      <c r="B80" s="295"/>
      <c r="C80" s="283" t="s">
        <v>1205</v>
      </c>
      <c r="D80" s="283"/>
      <c r="E80" s="283"/>
      <c r="F80" s="306" t="s">
        <v>1202</v>
      </c>
      <c r="G80" s="307"/>
      <c r="H80" s="283" t="s">
        <v>1206</v>
      </c>
      <c r="I80" s="283" t="s">
        <v>1204</v>
      </c>
      <c r="J80" s="283">
        <v>120</v>
      </c>
      <c r="K80" s="297"/>
    </row>
    <row r="81" spans="2:11" s="1" customFormat="1" ht="15" customHeight="1">
      <c r="B81" s="308"/>
      <c r="C81" s="283" t="s">
        <v>1207</v>
      </c>
      <c r="D81" s="283"/>
      <c r="E81" s="283"/>
      <c r="F81" s="306" t="s">
        <v>1208</v>
      </c>
      <c r="G81" s="307"/>
      <c r="H81" s="283" t="s">
        <v>1209</v>
      </c>
      <c r="I81" s="283" t="s">
        <v>1204</v>
      </c>
      <c r="J81" s="283">
        <v>50</v>
      </c>
      <c r="K81" s="297"/>
    </row>
    <row r="82" spans="2:11" s="1" customFormat="1" ht="15" customHeight="1">
      <c r="B82" s="308"/>
      <c r="C82" s="283" t="s">
        <v>1210</v>
      </c>
      <c r="D82" s="283"/>
      <c r="E82" s="283"/>
      <c r="F82" s="306" t="s">
        <v>1202</v>
      </c>
      <c r="G82" s="307"/>
      <c r="H82" s="283" t="s">
        <v>1211</v>
      </c>
      <c r="I82" s="283" t="s">
        <v>1212</v>
      </c>
      <c r="J82" s="283"/>
      <c r="K82" s="297"/>
    </row>
    <row r="83" spans="2:11" s="1" customFormat="1" ht="15" customHeight="1">
      <c r="B83" s="308"/>
      <c r="C83" s="309" t="s">
        <v>1213</v>
      </c>
      <c r="D83" s="309"/>
      <c r="E83" s="309"/>
      <c r="F83" s="310" t="s">
        <v>1208</v>
      </c>
      <c r="G83" s="309"/>
      <c r="H83" s="309" t="s">
        <v>1214</v>
      </c>
      <c r="I83" s="309" t="s">
        <v>1204</v>
      </c>
      <c r="J83" s="309">
        <v>15</v>
      </c>
      <c r="K83" s="297"/>
    </row>
    <row r="84" spans="2:11" s="1" customFormat="1" ht="15" customHeight="1">
      <c r="B84" s="308"/>
      <c r="C84" s="309" t="s">
        <v>1215</v>
      </c>
      <c r="D84" s="309"/>
      <c r="E84" s="309"/>
      <c r="F84" s="310" t="s">
        <v>1208</v>
      </c>
      <c r="G84" s="309"/>
      <c r="H84" s="309" t="s">
        <v>1216</v>
      </c>
      <c r="I84" s="309" t="s">
        <v>1204</v>
      </c>
      <c r="J84" s="309">
        <v>15</v>
      </c>
      <c r="K84" s="297"/>
    </row>
    <row r="85" spans="2:11" s="1" customFormat="1" ht="15" customHeight="1">
      <c r="B85" s="308"/>
      <c r="C85" s="309" t="s">
        <v>1217</v>
      </c>
      <c r="D85" s="309"/>
      <c r="E85" s="309"/>
      <c r="F85" s="310" t="s">
        <v>1208</v>
      </c>
      <c r="G85" s="309"/>
      <c r="H85" s="309" t="s">
        <v>1218</v>
      </c>
      <c r="I85" s="309" t="s">
        <v>1204</v>
      </c>
      <c r="J85" s="309">
        <v>20</v>
      </c>
      <c r="K85" s="297"/>
    </row>
    <row r="86" spans="2:11" s="1" customFormat="1" ht="15" customHeight="1">
      <c r="B86" s="308"/>
      <c r="C86" s="309" t="s">
        <v>1219</v>
      </c>
      <c r="D86" s="309"/>
      <c r="E86" s="309"/>
      <c r="F86" s="310" t="s">
        <v>1208</v>
      </c>
      <c r="G86" s="309"/>
      <c r="H86" s="309" t="s">
        <v>1220</v>
      </c>
      <c r="I86" s="309" t="s">
        <v>1204</v>
      </c>
      <c r="J86" s="309">
        <v>20</v>
      </c>
      <c r="K86" s="297"/>
    </row>
    <row r="87" spans="2:11" s="1" customFormat="1" ht="15" customHeight="1">
      <c r="B87" s="308"/>
      <c r="C87" s="283" t="s">
        <v>1221</v>
      </c>
      <c r="D87" s="283"/>
      <c r="E87" s="283"/>
      <c r="F87" s="306" t="s">
        <v>1208</v>
      </c>
      <c r="G87" s="307"/>
      <c r="H87" s="283" t="s">
        <v>1222</v>
      </c>
      <c r="I87" s="283" t="s">
        <v>1204</v>
      </c>
      <c r="J87" s="283">
        <v>50</v>
      </c>
      <c r="K87" s="297"/>
    </row>
    <row r="88" spans="2:11" s="1" customFormat="1" ht="15" customHeight="1">
      <c r="B88" s="308"/>
      <c r="C88" s="283" t="s">
        <v>1223</v>
      </c>
      <c r="D88" s="283"/>
      <c r="E88" s="283"/>
      <c r="F88" s="306" t="s">
        <v>1208</v>
      </c>
      <c r="G88" s="307"/>
      <c r="H88" s="283" t="s">
        <v>1224</v>
      </c>
      <c r="I88" s="283" t="s">
        <v>1204</v>
      </c>
      <c r="J88" s="283">
        <v>20</v>
      </c>
      <c r="K88" s="297"/>
    </row>
    <row r="89" spans="2:11" s="1" customFormat="1" ht="15" customHeight="1">
      <c r="B89" s="308"/>
      <c r="C89" s="283" t="s">
        <v>1225</v>
      </c>
      <c r="D89" s="283"/>
      <c r="E89" s="283"/>
      <c r="F89" s="306" t="s">
        <v>1208</v>
      </c>
      <c r="G89" s="307"/>
      <c r="H89" s="283" t="s">
        <v>1226</v>
      </c>
      <c r="I89" s="283" t="s">
        <v>1204</v>
      </c>
      <c r="J89" s="283">
        <v>20</v>
      </c>
      <c r="K89" s="297"/>
    </row>
    <row r="90" spans="2:11" s="1" customFormat="1" ht="15" customHeight="1">
      <c r="B90" s="308"/>
      <c r="C90" s="283" t="s">
        <v>1227</v>
      </c>
      <c r="D90" s="283"/>
      <c r="E90" s="283"/>
      <c r="F90" s="306" t="s">
        <v>1208</v>
      </c>
      <c r="G90" s="307"/>
      <c r="H90" s="283" t="s">
        <v>1228</v>
      </c>
      <c r="I90" s="283" t="s">
        <v>1204</v>
      </c>
      <c r="J90" s="283">
        <v>50</v>
      </c>
      <c r="K90" s="297"/>
    </row>
    <row r="91" spans="2:11" s="1" customFormat="1" ht="15" customHeight="1">
      <c r="B91" s="308"/>
      <c r="C91" s="283" t="s">
        <v>1229</v>
      </c>
      <c r="D91" s="283"/>
      <c r="E91" s="283"/>
      <c r="F91" s="306" t="s">
        <v>1208</v>
      </c>
      <c r="G91" s="307"/>
      <c r="H91" s="283" t="s">
        <v>1229</v>
      </c>
      <c r="I91" s="283" t="s">
        <v>1204</v>
      </c>
      <c r="J91" s="283">
        <v>50</v>
      </c>
      <c r="K91" s="297"/>
    </row>
    <row r="92" spans="2:11" s="1" customFormat="1" ht="15" customHeight="1">
      <c r="B92" s="308"/>
      <c r="C92" s="283" t="s">
        <v>1230</v>
      </c>
      <c r="D92" s="283"/>
      <c r="E92" s="283"/>
      <c r="F92" s="306" t="s">
        <v>1208</v>
      </c>
      <c r="G92" s="307"/>
      <c r="H92" s="283" t="s">
        <v>1231</v>
      </c>
      <c r="I92" s="283" t="s">
        <v>1204</v>
      </c>
      <c r="J92" s="283">
        <v>255</v>
      </c>
      <c r="K92" s="297"/>
    </row>
    <row r="93" spans="2:11" s="1" customFormat="1" ht="15" customHeight="1">
      <c r="B93" s="308"/>
      <c r="C93" s="283" t="s">
        <v>1232</v>
      </c>
      <c r="D93" s="283"/>
      <c r="E93" s="283"/>
      <c r="F93" s="306" t="s">
        <v>1202</v>
      </c>
      <c r="G93" s="307"/>
      <c r="H93" s="283" t="s">
        <v>1233</v>
      </c>
      <c r="I93" s="283" t="s">
        <v>1234</v>
      </c>
      <c r="J93" s="283"/>
      <c r="K93" s="297"/>
    </row>
    <row r="94" spans="2:11" s="1" customFormat="1" ht="15" customHeight="1">
      <c r="B94" s="308"/>
      <c r="C94" s="283" t="s">
        <v>1235</v>
      </c>
      <c r="D94" s="283"/>
      <c r="E94" s="283"/>
      <c r="F94" s="306" t="s">
        <v>1202</v>
      </c>
      <c r="G94" s="307"/>
      <c r="H94" s="283" t="s">
        <v>1236</v>
      </c>
      <c r="I94" s="283" t="s">
        <v>1237</v>
      </c>
      <c r="J94" s="283"/>
      <c r="K94" s="297"/>
    </row>
    <row r="95" spans="2:11" s="1" customFormat="1" ht="15" customHeight="1">
      <c r="B95" s="308"/>
      <c r="C95" s="283" t="s">
        <v>1238</v>
      </c>
      <c r="D95" s="283"/>
      <c r="E95" s="283"/>
      <c r="F95" s="306" t="s">
        <v>1202</v>
      </c>
      <c r="G95" s="307"/>
      <c r="H95" s="283" t="s">
        <v>1238</v>
      </c>
      <c r="I95" s="283" t="s">
        <v>1237</v>
      </c>
      <c r="J95" s="283"/>
      <c r="K95" s="297"/>
    </row>
    <row r="96" spans="2:11" s="1" customFormat="1" ht="15" customHeight="1">
      <c r="B96" s="308"/>
      <c r="C96" s="283" t="s">
        <v>37</v>
      </c>
      <c r="D96" s="283"/>
      <c r="E96" s="283"/>
      <c r="F96" s="306" t="s">
        <v>1202</v>
      </c>
      <c r="G96" s="307"/>
      <c r="H96" s="283" t="s">
        <v>1239</v>
      </c>
      <c r="I96" s="283" t="s">
        <v>1237</v>
      </c>
      <c r="J96" s="283"/>
      <c r="K96" s="297"/>
    </row>
    <row r="97" spans="2:11" s="1" customFormat="1" ht="15" customHeight="1">
      <c r="B97" s="308"/>
      <c r="C97" s="283" t="s">
        <v>47</v>
      </c>
      <c r="D97" s="283"/>
      <c r="E97" s="283"/>
      <c r="F97" s="306" t="s">
        <v>1202</v>
      </c>
      <c r="G97" s="307"/>
      <c r="H97" s="283" t="s">
        <v>1240</v>
      </c>
      <c r="I97" s="283" t="s">
        <v>1237</v>
      </c>
      <c r="J97" s="283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296" t="s">
        <v>1241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s="1" customFormat="1" ht="17.25" customHeight="1">
      <c r="B103" s="295"/>
      <c r="C103" s="298" t="s">
        <v>1196</v>
      </c>
      <c r="D103" s="298"/>
      <c r="E103" s="298"/>
      <c r="F103" s="298" t="s">
        <v>1197</v>
      </c>
      <c r="G103" s="299"/>
      <c r="H103" s="298" t="s">
        <v>53</v>
      </c>
      <c r="I103" s="298" t="s">
        <v>56</v>
      </c>
      <c r="J103" s="298" t="s">
        <v>1198</v>
      </c>
      <c r="K103" s="297"/>
    </row>
    <row r="104" spans="2:11" s="1" customFormat="1" ht="17.25" customHeight="1">
      <c r="B104" s="295"/>
      <c r="C104" s="300" t="s">
        <v>1199</v>
      </c>
      <c r="D104" s="300"/>
      <c r="E104" s="300"/>
      <c r="F104" s="301" t="s">
        <v>1200</v>
      </c>
      <c r="G104" s="302"/>
      <c r="H104" s="300"/>
      <c r="I104" s="300"/>
      <c r="J104" s="300" t="s">
        <v>1201</v>
      </c>
      <c r="K104" s="297"/>
    </row>
    <row r="105" spans="2:11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5"/>
      <c r="C106" s="283" t="s">
        <v>52</v>
      </c>
      <c r="D106" s="305"/>
      <c r="E106" s="305"/>
      <c r="F106" s="306" t="s">
        <v>1202</v>
      </c>
      <c r="G106" s="283"/>
      <c r="H106" s="283" t="s">
        <v>1242</v>
      </c>
      <c r="I106" s="283" t="s">
        <v>1204</v>
      </c>
      <c r="J106" s="283">
        <v>20</v>
      </c>
      <c r="K106" s="297"/>
    </row>
    <row r="107" spans="2:11" s="1" customFormat="1" ht="15" customHeight="1">
      <c r="B107" s="295"/>
      <c r="C107" s="283" t="s">
        <v>1205</v>
      </c>
      <c r="D107" s="283"/>
      <c r="E107" s="283"/>
      <c r="F107" s="306" t="s">
        <v>1202</v>
      </c>
      <c r="G107" s="283"/>
      <c r="H107" s="283" t="s">
        <v>1242</v>
      </c>
      <c r="I107" s="283" t="s">
        <v>1204</v>
      </c>
      <c r="J107" s="283">
        <v>120</v>
      </c>
      <c r="K107" s="297"/>
    </row>
    <row r="108" spans="2:11" s="1" customFormat="1" ht="15" customHeight="1">
      <c r="B108" s="308"/>
      <c r="C108" s="283" t="s">
        <v>1207</v>
      </c>
      <c r="D108" s="283"/>
      <c r="E108" s="283"/>
      <c r="F108" s="306" t="s">
        <v>1208</v>
      </c>
      <c r="G108" s="283"/>
      <c r="H108" s="283" t="s">
        <v>1242</v>
      </c>
      <c r="I108" s="283" t="s">
        <v>1204</v>
      </c>
      <c r="J108" s="283">
        <v>50</v>
      </c>
      <c r="K108" s="297"/>
    </row>
    <row r="109" spans="2:11" s="1" customFormat="1" ht="15" customHeight="1">
      <c r="B109" s="308"/>
      <c r="C109" s="283" t="s">
        <v>1210</v>
      </c>
      <c r="D109" s="283"/>
      <c r="E109" s="283"/>
      <c r="F109" s="306" t="s">
        <v>1202</v>
      </c>
      <c r="G109" s="283"/>
      <c r="H109" s="283" t="s">
        <v>1242</v>
      </c>
      <c r="I109" s="283" t="s">
        <v>1212</v>
      </c>
      <c r="J109" s="283"/>
      <c r="K109" s="297"/>
    </row>
    <row r="110" spans="2:11" s="1" customFormat="1" ht="15" customHeight="1">
      <c r="B110" s="308"/>
      <c r="C110" s="283" t="s">
        <v>1221</v>
      </c>
      <c r="D110" s="283"/>
      <c r="E110" s="283"/>
      <c r="F110" s="306" t="s">
        <v>1208</v>
      </c>
      <c r="G110" s="283"/>
      <c r="H110" s="283" t="s">
        <v>1242</v>
      </c>
      <c r="I110" s="283" t="s">
        <v>1204</v>
      </c>
      <c r="J110" s="283">
        <v>50</v>
      </c>
      <c r="K110" s="297"/>
    </row>
    <row r="111" spans="2:11" s="1" customFormat="1" ht="15" customHeight="1">
      <c r="B111" s="308"/>
      <c r="C111" s="283" t="s">
        <v>1229</v>
      </c>
      <c r="D111" s="283"/>
      <c r="E111" s="283"/>
      <c r="F111" s="306" t="s">
        <v>1208</v>
      </c>
      <c r="G111" s="283"/>
      <c r="H111" s="283" t="s">
        <v>1242</v>
      </c>
      <c r="I111" s="283" t="s">
        <v>1204</v>
      </c>
      <c r="J111" s="283">
        <v>50</v>
      </c>
      <c r="K111" s="297"/>
    </row>
    <row r="112" spans="2:11" s="1" customFormat="1" ht="15" customHeight="1">
      <c r="B112" s="308"/>
      <c r="C112" s="283" t="s">
        <v>1227</v>
      </c>
      <c r="D112" s="283"/>
      <c r="E112" s="283"/>
      <c r="F112" s="306" t="s">
        <v>1208</v>
      </c>
      <c r="G112" s="283"/>
      <c r="H112" s="283" t="s">
        <v>1242</v>
      </c>
      <c r="I112" s="283" t="s">
        <v>1204</v>
      </c>
      <c r="J112" s="283">
        <v>50</v>
      </c>
      <c r="K112" s="297"/>
    </row>
    <row r="113" spans="2:11" s="1" customFormat="1" ht="15" customHeight="1">
      <c r="B113" s="308"/>
      <c r="C113" s="283" t="s">
        <v>52</v>
      </c>
      <c r="D113" s="283"/>
      <c r="E113" s="283"/>
      <c r="F113" s="306" t="s">
        <v>1202</v>
      </c>
      <c r="G113" s="283"/>
      <c r="H113" s="283" t="s">
        <v>1243</v>
      </c>
      <c r="I113" s="283" t="s">
        <v>1204</v>
      </c>
      <c r="J113" s="283">
        <v>20</v>
      </c>
      <c r="K113" s="297"/>
    </row>
    <row r="114" spans="2:11" s="1" customFormat="1" ht="15" customHeight="1">
      <c r="B114" s="308"/>
      <c r="C114" s="283" t="s">
        <v>1244</v>
      </c>
      <c r="D114" s="283"/>
      <c r="E114" s="283"/>
      <c r="F114" s="306" t="s">
        <v>1202</v>
      </c>
      <c r="G114" s="283"/>
      <c r="H114" s="283" t="s">
        <v>1245</v>
      </c>
      <c r="I114" s="283" t="s">
        <v>1204</v>
      </c>
      <c r="J114" s="283">
        <v>120</v>
      </c>
      <c r="K114" s="297"/>
    </row>
    <row r="115" spans="2:11" s="1" customFormat="1" ht="15" customHeight="1">
      <c r="B115" s="308"/>
      <c r="C115" s="283" t="s">
        <v>37</v>
      </c>
      <c r="D115" s="283"/>
      <c r="E115" s="283"/>
      <c r="F115" s="306" t="s">
        <v>1202</v>
      </c>
      <c r="G115" s="283"/>
      <c r="H115" s="283" t="s">
        <v>1246</v>
      </c>
      <c r="I115" s="283" t="s">
        <v>1237</v>
      </c>
      <c r="J115" s="283"/>
      <c r="K115" s="297"/>
    </row>
    <row r="116" spans="2:11" s="1" customFormat="1" ht="15" customHeight="1">
      <c r="B116" s="308"/>
      <c r="C116" s="283" t="s">
        <v>47</v>
      </c>
      <c r="D116" s="283"/>
      <c r="E116" s="283"/>
      <c r="F116" s="306" t="s">
        <v>1202</v>
      </c>
      <c r="G116" s="283"/>
      <c r="H116" s="283" t="s">
        <v>1247</v>
      </c>
      <c r="I116" s="283" t="s">
        <v>1237</v>
      </c>
      <c r="J116" s="283"/>
      <c r="K116" s="297"/>
    </row>
    <row r="117" spans="2:11" s="1" customFormat="1" ht="15" customHeight="1">
      <c r="B117" s="308"/>
      <c r="C117" s="283" t="s">
        <v>56</v>
      </c>
      <c r="D117" s="283"/>
      <c r="E117" s="283"/>
      <c r="F117" s="306" t="s">
        <v>1202</v>
      </c>
      <c r="G117" s="283"/>
      <c r="H117" s="283" t="s">
        <v>1248</v>
      </c>
      <c r="I117" s="283" t="s">
        <v>1249</v>
      </c>
      <c r="J117" s="283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274" t="s">
        <v>1250</v>
      </c>
      <c r="D122" s="274"/>
      <c r="E122" s="274"/>
      <c r="F122" s="274"/>
      <c r="G122" s="274"/>
      <c r="H122" s="274"/>
      <c r="I122" s="274"/>
      <c r="J122" s="274"/>
      <c r="K122" s="325"/>
    </row>
    <row r="123" spans="2:11" s="1" customFormat="1" ht="17.25" customHeight="1">
      <c r="B123" s="326"/>
      <c r="C123" s="298" t="s">
        <v>1196</v>
      </c>
      <c r="D123" s="298"/>
      <c r="E123" s="298"/>
      <c r="F123" s="298" t="s">
        <v>1197</v>
      </c>
      <c r="G123" s="299"/>
      <c r="H123" s="298" t="s">
        <v>53</v>
      </c>
      <c r="I123" s="298" t="s">
        <v>56</v>
      </c>
      <c r="J123" s="298" t="s">
        <v>1198</v>
      </c>
      <c r="K123" s="327"/>
    </row>
    <row r="124" spans="2:11" s="1" customFormat="1" ht="17.25" customHeight="1">
      <c r="B124" s="326"/>
      <c r="C124" s="300" t="s">
        <v>1199</v>
      </c>
      <c r="D124" s="300"/>
      <c r="E124" s="300"/>
      <c r="F124" s="301" t="s">
        <v>1200</v>
      </c>
      <c r="G124" s="302"/>
      <c r="H124" s="300"/>
      <c r="I124" s="300"/>
      <c r="J124" s="300" t="s">
        <v>1201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3" t="s">
        <v>1205</v>
      </c>
      <c r="D126" s="305"/>
      <c r="E126" s="305"/>
      <c r="F126" s="306" t="s">
        <v>1202</v>
      </c>
      <c r="G126" s="283"/>
      <c r="H126" s="283" t="s">
        <v>1242</v>
      </c>
      <c r="I126" s="283" t="s">
        <v>1204</v>
      </c>
      <c r="J126" s="283">
        <v>120</v>
      </c>
      <c r="K126" s="331"/>
    </row>
    <row r="127" spans="2:11" s="1" customFormat="1" ht="15" customHeight="1">
      <c r="B127" s="328"/>
      <c r="C127" s="283" t="s">
        <v>1251</v>
      </c>
      <c r="D127" s="283"/>
      <c r="E127" s="283"/>
      <c r="F127" s="306" t="s">
        <v>1202</v>
      </c>
      <c r="G127" s="283"/>
      <c r="H127" s="283" t="s">
        <v>1252</v>
      </c>
      <c r="I127" s="283" t="s">
        <v>1204</v>
      </c>
      <c r="J127" s="283" t="s">
        <v>1253</v>
      </c>
      <c r="K127" s="331"/>
    </row>
    <row r="128" spans="2:11" s="1" customFormat="1" ht="15" customHeight="1">
      <c r="B128" s="328"/>
      <c r="C128" s="283" t="s">
        <v>1150</v>
      </c>
      <c r="D128" s="283"/>
      <c r="E128" s="283"/>
      <c r="F128" s="306" t="s">
        <v>1202</v>
      </c>
      <c r="G128" s="283"/>
      <c r="H128" s="283" t="s">
        <v>1254</v>
      </c>
      <c r="I128" s="283" t="s">
        <v>1204</v>
      </c>
      <c r="J128" s="283" t="s">
        <v>1253</v>
      </c>
      <c r="K128" s="331"/>
    </row>
    <row r="129" spans="2:11" s="1" customFormat="1" ht="15" customHeight="1">
      <c r="B129" s="328"/>
      <c r="C129" s="283" t="s">
        <v>1213</v>
      </c>
      <c r="D129" s="283"/>
      <c r="E129" s="283"/>
      <c r="F129" s="306" t="s">
        <v>1208</v>
      </c>
      <c r="G129" s="283"/>
      <c r="H129" s="283" t="s">
        <v>1214</v>
      </c>
      <c r="I129" s="283" t="s">
        <v>1204</v>
      </c>
      <c r="J129" s="283">
        <v>15</v>
      </c>
      <c r="K129" s="331"/>
    </row>
    <row r="130" spans="2:11" s="1" customFormat="1" ht="15" customHeight="1">
      <c r="B130" s="328"/>
      <c r="C130" s="309" t="s">
        <v>1215</v>
      </c>
      <c r="D130" s="309"/>
      <c r="E130" s="309"/>
      <c r="F130" s="310" t="s">
        <v>1208</v>
      </c>
      <c r="G130" s="309"/>
      <c r="H130" s="309" t="s">
        <v>1216</v>
      </c>
      <c r="I130" s="309" t="s">
        <v>1204</v>
      </c>
      <c r="J130" s="309">
        <v>15</v>
      </c>
      <c r="K130" s="331"/>
    </row>
    <row r="131" spans="2:11" s="1" customFormat="1" ht="15" customHeight="1">
      <c r="B131" s="328"/>
      <c r="C131" s="309" t="s">
        <v>1217</v>
      </c>
      <c r="D131" s="309"/>
      <c r="E131" s="309"/>
      <c r="F131" s="310" t="s">
        <v>1208</v>
      </c>
      <c r="G131" s="309"/>
      <c r="H131" s="309" t="s">
        <v>1218</v>
      </c>
      <c r="I131" s="309" t="s">
        <v>1204</v>
      </c>
      <c r="J131" s="309">
        <v>20</v>
      </c>
      <c r="K131" s="331"/>
    </row>
    <row r="132" spans="2:11" s="1" customFormat="1" ht="15" customHeight="1">
      <c r="B132" s="328"/>
      <c r="C132" s="309" t="s">
        <v>1219</v>
      </c>
      <c r="D132" s="309"/>
      <c r="E132" s="309"/>
      <c r="F132" s="310" t="s">
        <v>1208</v>
      </c>
      <c r="G132" s="309"/>
      <c r="H132" s="309" t="s">
        <v>1220</v>
      </c>
      <c r="I132" s="309" t="s">
        <v>1204</v>
      </c>
      <c r="J132" s="309">
        <v>20</v>
      </c>
      <c r="K132" s="331"/>
    </row>
    <row r="133" spans="2:11" s="1" customFormat="1" ht="15" customHeight="1">
      <c r="B133" s="328"/>
      <c r="C133" s="283" t="s">
        <v>1207</v>
      </c>
      <c r="D133" s="283"/>
      <c r="E133" s="283"/>
      <c r="F133" s="306" t="s">
        <v>1208</v>
      </c>
      <c r="G133" s="283"/>
      <c r="H133" s="283" t="s">
        <v>1242</v>
      </c>
      <c r="I133" s="283" t="s">
        <v>1204</v>
      </c>
      <c r="J133" s="283">
        <v>50</v>
      </c>
      <c r="K133" s="331"/>
    </row>
    <row r="134" spans="2:11" s="1" customFormat="1" ht="15" customHeight="1">
      <c r="B134" s="328"/>
      <c r="C134" s="283" t="s">
        <v>1221</v>
      </c>
      <c r="D134" s="283"/>
      <c r="E134" s="283"/>
      <c r="F134" s="306" t="s">
        <v>1208</v>
      </c>
      <c r="G134" s="283"/>
      <c r="H134" s="283" t="s">
        <v>1242</v>
      </c>
      <c r="I134" s="283" t="s">
        <v>1204</v>
      </c>
      <c r="J134" s="283">
        <v>50</v>
      </c>
      <c r="K134" s="331"/>
    </row>
    <row r="135" spans="2:11" s="1" customFormat="1" ht="15" customHeight="1">
      <c r="B135" s="328"/>
      <c r="C135" s="283" t="s">
        <v>1227</v>
      </c>
      <c r="D135" s="283"/>
      <c r="E135" s="283"/>
      <c r="F135" s="306" t="s">
        <v>1208</v>
      </c>
      <c r="G135" s="283"/>
      <c r="H135" s="283" t="s">
        <v>1242</v>
      </c>
      <c r="I135" s="283" t="s">
        <v>1204</v>
      </c>
      <c r="J135" s="283">
        <v>50</v>
      </c>
      <c r="K135" s="331"/>
    </row>
    <row r="136" spans="2:11" s="1" customFormat="1" ht="15" customHeight="1">
      <c r="B136" s="328"/>
      <c r="C136" s="283" t="s">
        <v>1229</v>
      </c>
      <c r="D136" s="283"/>
      <c r="E136" s="283"/>
      <c r="F136" s="306" t="s">
        <v>1208</v>
      </c>
      <c r="G136" s="283"/>
      <c r="H136" s="283" t="s">
        <v>1242</v>
      </c>
      <c r="I136" s="283" t="s">
        <v>1204</v>
      </c>
      <c r="J136" s="283">
        <v>50</v>
      </c>
      <c r="K136" s="331"/>
    </row>
    <row r="137" spans="2:11" s="1" customFormat="1" ht="15" customHeight="1">
      <c r="B137" s="328"/>
      <c r="C137" s="283" t="s">
        <v>1230</v>
      </c>
      <c r="D137" s="283"/>
      <c r="E137" s="283"/>
      <c r="F137" s="306" t="s">
        <v>1208</v>
      </c>
      <c r="G137" s="283"/>
      <c r="H137" s="283" t="s">
        <v>1255</v>
      </c>
      <c r="I137" s="283" t="s">
        <v>1204</v>
      </c>
      <c r="J137" s="283">
        <v>255</v>
      </c>
      <c r="K137" s="331"/>
    </row>
    <row r="138" spans="2:11" s="1" customFormat="1" ht="15" customHeight="1">
      <c r="B138" s="328"/>
      <c r="C138" s="283" t="s">
        <v>1232</v>
      </c>
      <c r="D138" s="283"/>
      <c r="E138" s="283"/>
      <c r="F138" s="306" t="s">
        <v>1202</v>
      </c>
      <c r="G138" s="283"/>
      <c r="H138" s="283" t="s">
        <v>1256</v>
      </c>
      <c r="I138" s="283" t="s">
        <v>1234</v>
      </c>
      <c r="J138" s="283"/>
      <c r="K138" s="331"/>
    </row>
    <row r="139" spans="2:11" s="1" customFormat="1" ht="15" customHeight="1">
      <c r="B139" s="328"/>
      <c r="C139" s="283" t="s">
        <v>1235</v>
      </c>
      <c r="D139" s="283"/>
      <c r="E139" s="283"/>
      <c r="F139" s="306" t="s">
        <v>1202</v>
      </c>
      <c r="G139" s="283"/>
      <c r="H139" s="283" t="s">
        <v>1257</v>
      </c>
      <c r="I139" s="283" t="s">
        <v>1237</v>
      </c>
      <c r="J139" s="283"/>
      <c r="K139" s="331"/>
    </row>
    <row r="140" spans="2:11" s="1" customFormat="1" ht="15" customHeight="1">
      <c r="B140" s="328"/>
      <c r="C140" s="283" t="s">
        <v>1238</v>
      </c>
      <c r="D140" s="283"/>
      <c r="E140" s="283"/>
      <c r="F140" s="306" t="s">
        <v>1202</v>
      </c>
      <c r="G140" s="283"/>
      <c r="H140" s="283" t="s">
        <v>1238</v>
      </c>
      <c r="I140" s="283" t="s">
        <v>1237</v>
      </c>
      <c r="J140" s="283"/>
      <c r="K140" s="331"/>
    </row>
    <row r="141" spans="2:11" s="1" customFormat="1" ht="15" customHeight="1">
      <c r="B141" s="328"/>
      <c r="C141" s="283" t="s">
        <v>37</v>
      </c>
      <c r="D141" s="283"/>
      <c r="E141" s="283"/>
      <c r="F141" s="306" t="s">
        <v>1202</v>
      </c>
      <c r="G141" s="283"/>
      <c r="H141" s="283" t="s">
        <v>1258</v>
      </c>
      <c r="I141" s="283" t="s">
        <v>1237</v>
      </c>
      <c r="J141" s="283"/>
      <c r="K141" s="331"/>
    </row>
    <row r="142" spans="2:11" s="1" customFormat="1" ht="15" customHeight="1">
      <c r="B142" s="328"/>
      <c r="C142" s="283" t="s">
        <v>1259</v>
      </c>
      <c r="D142" s="283"/>
      <c r="E142" s="283"/>
      <c r="F142" s="306" t="s">
        <v>1202</v>
      </c>
      <c r="G142" s="283"/>
      <c r="H142" s="283" t="s">
        <v>1260</v>
      </c>
      <c r="I142" s="283" t="s">
        <v>1237</v>
      </c>
      <c r="J142" s="283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296" t="s">
        <v>1261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s="1" customFormat="1" ht="17.25" customHeight="1">
      <c r="B148" s="295"/>
      <c r="C148" s="298" t="s">
        <v>1196</v>
      </c>
      <c r="D148" s="298"/>
      <c r="E148" s="298"/>
      <c r="F148" s="298" t="s">
        <v>1197</v>
      </c>
      <c r="G148" s="299"/>
      <c r="H148" s="298" t="s">
        <v>53</v>
      </c>
      <c r="I148" s="298" t="s">
        <v>56</v>
      </c>
      <c r="J148" s="298" t="s">
        <v>1198</v>
      </c>
      <c r="K148" s="297"/>
    </row>
    <row r="149" spans="2:11" s="1" customFormat="1" ht="17.25" customHeight="1">
      <c r="B149" s="295"/>
      <c r="C149" s="300" t="s">
        <v>1199</v>
      </c>
      <c r="D149" s="300"/>
      <c r="E149" s="300"/>
      <c r="F149" s="301" t="s">
        <v>1200</v>
      </c>
      <c r="G149" s="302"/>
      <c r="H149" s="300"/>
      <c r="I149" s="300"/>
      <c r="J149" s="300" t="s">
        <v>1201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1205</v>
      </c>
      <c r="D151" s="283"/>
      <c r="E151" s="283"/>
      <c r="F151" s="336" t="s">
        <v>1202</v>
      </c>
      <c r="G151" s="283"/>
      <c r="H151" s="335" t="s">
        <v>1242</v>
      </c>
      <c r="I151" s="335" t="s">
        <v>1204</v>
      </c>
      <c r="J151" s="335">
        <v>120</v>
      </c>
      <c r="K151" s="331"/>
    </row>
    <row r="152" spans="2:11" s="1" customFormat="1" ht="15" customHeight="1">
      <c r="B152" s="308"/>
      <c r="C152" s="335" t="s">
        <v>1251</v>
      </c>
      <c r="D152" s="283"/>
      <c r="E152" s="283"/>
      <c r="F152" s="336" t="s">
        <v>1202</v>
      </c>
      <c r="G152" s="283"/>
      <c r="H152" s="335" t="s">
        <v>1262</v>
      </c>
      <c r="I152" s="335" t="s">
        <v>1204</v>
      </c>
      <c r="J152" s="335" t="s">
        <v>1253</v>
      </c>
      <c r="K152" s="331"/>
    </row>
    <row r="153" spans="2:11" s="1" customFormat="1" ht="15" customHeight="1">
      <c r="B153" s="308"/>
      <c r="C153" s="335" t="s">
        <v>1150</v>
      </c>
      <c r="D153" s="283"/>
      <c r="E153" s="283"/>
      <c r="F153" s="336" t="s">
        <v>1202</v>
      </c>
      <c r="G153" s="283"/>
      <c r="H153" s="335" t="s">
        <v>1263</v>
      </c>
      <c r="I153" s="335" t="s">
        <v>1204</v>
      </c>
      <c r="J153" s="335" t="s">
        <v>1253</v>
      </c>
      <c r="K153" s="331"/>
    </row>
    <row r="154" spans="2:11" s="1" customFormat="1" ht="15" customHeight="1">
      <c r="B154" s="308"/>
      <c r="C154" s="335" t="s">
        <v>1207</v>
      </c>
      <c r="D154" s="283"/>
      <c r="E154" s="283"/>
      <c r="F154" s="336" t="s">
        <v>1208</v>
      </c>
      <c r="G154" s="283"/>
      <c r="H154" s="335" t="s">
        <v>1242</v>
      </c>
      <c r="I154" s="335" t="s">
        <v>1204</v>
      </c>
      <c r="J154" s="335">
        <v>50</v>
      </c>
      <c r="K154" s="331"/>
    </row>
    <row r="155" spans="2:11" s="1" customFormat="1" ht="15" customHeight="1">
      <c r="B155" s="308"/>
      <c r="C155" s="335" t="s">
        <v>1210</v>
      </c>
      <c r="D155" s="283"/>
      <c r="E155" s="283"/>
      <c r="F155" s="336" t="s">
        <v>1202</v>
      </c>
      <c r="G155" s="283"/>
      <c r="H155" s="335" t="s">
        <v>1242</v>
      </c>
      <c r="I155" s="335" t="s">
        <v>1212</v>
      </c>
      <c r="J155" s="335"/>
      <c r="K155" s="331"/>
    </row>
    <row r="156" spans="2:11" s="1" customFormat="1" ht="15" customHeight="1">
      <c r="B156" s="308"/>
      <c r="C156" s="335" t="s">
        <v>1221</v>
      </c>
      <c r="D156" s="283"/>
      <c r="E156" s="283"/>
      <c r="F156" s="336" t="s">
        <v>1208</v>
      </c>
      <c r="G156" s="283"/>
      <c r="H156" s="335" t="s">
        <v>1242</v>
      </c>
      <c r="I156" s="335" t="s">
        <v>1204</v>
      </c>
      <c r="J156" s="335">
        <v>50</v>
      </c>
      <c r="K156" s="331"/>
    </row>
    <row r="157" spans="2:11" s="1" customFormat="1" ht="15" customHeight="1">
      <c r="B157" s="308"/>
      <c r="C157" s="335" t="s">
        <v>1229</v>
      </c>
      <c r="D157" s="283"/>
      <c r="E157" s="283"/>
      <c r="F157" s="336" t="s">
        <v>1208</v>
      </c>
      <c r="G157" s="283"/>
      <c r="H157" s="335" t="s">
        <v>1242</v>
      </c>
      <c r="I157" s="335" t="s">
        <v>1204</v>
      </c>
      <c r="J157" s="335">
        <v>50</v>
      </c>
      <c r="K157" s="331"/>
    </row>
    <row r="158" spans="2:11" s="1" customFormat="1" ht="15" customHeight="1">
      <c r="B158" s="308"/>
      <c r="C158" s="335" t="s">
        <v>1227</v>
      </c>
      <c r="D158" s="283"/>
      <c r="E158" s="283"/>
      <c r="F158" s="336" t="s">
        <v>1208</v>
      </c>
      <c r="G158" s="283"/>
      <c r="H158" s="335" t="s">
        <v>1242</v>
      </c>
      <c r="I158" s="335" t="s">
        <v>1204</v>
      </c>
      <c r="J158" s="335">
        <v>50</v>
      </c>
      <c r="K158" s="331"/>
    </row>
    <row r="159" spans="2:11" s="1" customFormat="1" ht="15" customHeight="1">
      <c r="B159" s="308"/>
      <c r="C159" s="335" t="s">
        <v>98</v>
      </c>
      <c r="D159" s="283"/>
      <c r="E159" s="283"/>
      <c r="F159" s="336" t="s">
        <v>1202</v>
      </c>
      <c r="G159" s="283"/>
      <c r="H159" s="335" t="s">
        <v>1264</v>
      </c>
      <c r="I159" s="335" t="s">
        <v>1204</v>
      </c>
      <c r="J159" s="335" t="s">
        <v>1265</v>
      </c>
      <c r="K159" s="331"/>
    </row>
    <row r="160" spans="2:11" s="1" customFormat="1" ht="15" customHeight="1">
      <c r="B160" s="308"/>
      <c r="C160" s="335" t="s">
        <v>1266</v>
      </c>
      <c r="D160" s="283"/>
      <c r="E160" s="283"/>
      <c r="F160" s="336" t="s">
        <v>1202</v>
      </c>
      <c r="G160" s="283"/>
      <c r="H160" s="335" t="s">
        <v>1267</v>
      </c>
      <c r="I160" s="335" t="s">
        <v>1237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274" t="s">
        <v>1268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s="1" customFormat="1" ht="17.25" customHeight="1">
      <c r="B166" s="273"/>
      <c r="C166" s="298" t="s">
        <v>1196</v>
      </c>
      <c r="D166" s="298"/>
      <c r="E166" s="298"/>
      <c r="F166" s="298" t="s">
        <v>1197</v>
      </c>
      <c r="G166" s="340"/>
      <c r="H166" s="341" t="s">
        <v>53</v>
      </c>
      <c r="I166" s="341" t="s">
        <v>56</v>
      </c>
      <c r="J166" s="298" t="s">
        <v>1198</v>
      </c>
      <c r="K166" s="275"/>
    </row>
    <row r="167" spans="2:11" s="1" customFormat="1" ht="17.25" customHeight="1">
      <c r="B167" s="276"/>
      <c r="C167" s="300" t="s">
        <v>1199</v>
      </c>
      <c r="D167" s="300"/>
      <c r="E167" s="300"/>
      <c r="F167" s="301" t="s">
        <v>1200</v>
      </c>
      <c r="G167" s="342"/>
      <c r="H167" s="343"/>
      <c r="I167" s="343"/>
      <c r="J167" s="300" t="s">
        <v>1201</v>
      </c>
      <c r="K167" s="278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3" t="s">
        <v>1205</v>
      </c>
      <c r="D169" s="283"/>
      <c r="E169" s="283"/>
      <c r="F169" s="306" t="s">
        <v>1202</v>
      </c>
      <c r="G169" s="283"/>
      <c r="H169" s="283" t="s">
        <v>1242</v>
      </c>
      <c r="I169" s="283" t="s">
        <v>1204</v>
      </c>
      <c r="J169" s="283">
        <v>120</v>
      </c>
      <c r="K169" s="331"/>
    </row>
    <row r="170" spans="2:11" s="1" customFormat="1" ht="15" customHeight="1">
      <c r="B170" s="308"/>
      <c r="C170" s="283" t="s">
        <v>1251</v>
      </c>
      <c r="D170" s="283"/>
      <c r="E170" s="283"/>
      <c r="F170" s="306" t="s">
        <v>1202</v>
      </c>
      <c r="G170" s="283"/>
      <c r="H170" s="283" t="s">
        <v>1252</v>
      </c>
      <c r="I170" s="283" t="s">
        <v>1204</v>
      </c>
      <c r="J170" s="283" t="s">
        <v>1253</v>
      </c>
      <c r="K170" s="331"/>
    </row>
    <row r="171" spans="2:11" s="1" customFormat="1" ht="15" customHeight="1">
      <c r="B171" s="308"/>
      <c r="C171" s="283" t="s">
        <v>1150</v>
      </c>
      <c r="D171" s="283"/>
      <c r="E171" s="283"/>
      <c r="F171" s="306" t="s">
        <v>1202</v>
      </c>
      <c r="G171" s="283"/>
      <c r="H171" s="283" t="s">
        <v>1269</v>
      </c>
      <c r="I171" s="283" t="s">
        <v>1204</v>
      </c>
      <c r="J171" s="283" t="s">
        <v>1253</v>
      </c>
      <c r="K171" s="331"/>
    </row>
    <row r="172" spans="2:11" s="1" customFormat="1" ht="15" customHeight="1">
      <c r="B172" s="308"/>
      <c r="C172" s="283" t="s">
        <v>1207</v>
      </c>
      <c r="D172" s="283"/>
      <c r="E172" s="283"/>
      <c r="F172" s="306" t="s">
        <v>1208</v>
      </c>
      <c r="G172" s="283"/>
      <c r="H172" s="283" t="s">
        <v>1269</v>
      </c>
      <c r="I172" s="283" t="s">
        <v>1204</v>
      </c>
      <c r="J172" s="283">
        <v>50</v>
      </c>
      <c r="K172" s="331"/>
    </row>
    <row r="173" spans="2:11" s="1" customFormat="1" ht="15" customHeight="1">
      <c r="B173" s="308"/>
      <c r="C173" s="283" t="s">
        <v>1210</v>
      </c>
      <c r="D173" s="283"/>
      <c r="E173" s="283"/>
      <c r="F173" s="306" t="s">
        <v>1202</v>
      </c>
      <c r="G173" s="283"/>
      <c r="H173" s="283" t="s">
        <v>1269</v>
      </c>
      <c r="I173" s="283" t="s">
        <v>1212</v>
      </c>
      <c r="J173" s="283"/>
      <c r="K173" s="331"/>
    </row>
    <row r="174" spans="2:11" s="1" customFormat="1" ht="15" customHeight="1">
      <c r="B174" s="308"/>
      <c r="C174" s="283" t="s">
        <v>1221</v>
      </c>
      <c r="D174" s="283"/>
      <c r="E174" s="283"/>
      <c r="F174" s="306" t="s">
        <v>1208</v>
      </c>
      <c r="G174" s="283"/>
      <c r="H174" s="283" t="s">
        <v>1269</v>
      </c>
      <c r="I174" s="283" t="s">
        <v>1204</v>
      </c>
      <c r="J174" s="283">
        <v>50</v>
      </c>
      <c r="K174" s="331"/>
    </row>
    <row r="175" spans="2:11" s="1" customFormat="1" ht="15" customHeight="1">
      <c r="B175" s="308"/>
      <c r="C175" s="283" t="s">
        <v>1229</v>
      </c>
      <c r="D175" s="283"/>
      <c r="E175" s="283"/>
      <c r="F175" s="306" t="s">
        <v>1208</v>
      </c>
      <c r="G175" s="283"/>
      <c r="H175" s="283" t="s">
        <v>1269</v>
      </c>
      <c r="I175" s="283" t="s">
        <v>1204</v>
      </c>
      <c r="J175" s="283">
        <v>50</v>
      </c>
      <c r="K175" s="331"/>
    </row>
    <row r="176" spans="2:11" s="1" customFormat="1" ht="15" customHeight="1">
      <c r="B176" s="308"/>
      <c r="C176" s="283" t="s">
        <v>1227</v>
      </c>
      <c r="D176" s="283"/>
      <c r="E176" s="283"/>
      <c r="F176" s="306" t="s">
        <v>1208</v>
      </c>
      <c r="G176" s="283"/>
      <c r="H176" s="283" t="s">
        <v>1269</v>
      </c>
      <c r="I176" s="283" t="s">
        <v>1204</v>
      </c>
      <c r="J176" s="283">
        <v>50</v>
      </c>
      <c r="K176" s="331"/>
    </row>
    <row r="177" spans="2:11" s="1" customFormat="1" ht="15" customHeight="1">
      <c r="B177" s="308"/>
      <c r="C177" s="283" t="s">
        <v>117</v>
      </c>
      <c r="D177" s="283"/>
      <c r="E177" s="283"/>
      <c r="F177" s="306" t="s">
        <v>1202</v>
      </c>
      <c r="G177" s="283"/>
      <c r="H177" s="283" t="s">
        <v>1270</v>
      </c>
      <c r="I177" s="283" t="s">
        <v>1271</v>
      </c>
      <c r="J177" s="283"/>
      <c r="K177" s="331"/>
    </row>
    <row r="178" spans="2:11" s="1" customFormat="1" ht="15" customHeight="1">
      <c r="B178" s="308"/>
      <c r="C178" s="283" t="s">
        <v>56</v>
      </c>
      <c r="D178" s="283"/>
      <c r="E178" s="283"/>
      <c r="F178" s="306" t="s">
        <v>1202</v>
      </c>
      <c r="G178" s="283"/>
      <c r="H178" s="283" t="s">
        <v>1272</v>
      </c>
      <c r="I178" s="283" t="s">
        <v>1273</v>
      </c>
      <c r="J178" s="283">
        <v>1</v>
      </c>
      <c r="K178" s="331"/>
    </row>
    <row r="179" spans="2:11" s="1" customFormat="1" ht="15" customHeight="1">
      <c r="B179" s="308"/>
      <c r="C179" s="283" t="s">
        <v>52</v>
      </c>
      <c r="D179" s="283"/>
      <c r="E179" s="283"/>
      <c r="F179" s="306" t="s">
        <v>1202</v>
      </c>
      <c r="G179" s="283"/>
      <c r="H179" s="283" t="s">
        <v>1274</v>
      </c>
      <c r="I179" s="283" t="s">
        <v>1204</v>
      </c>
      <c r="J179" s="283">
        <v>20</v>
      </c>
      <c r="K179" s="331"/>
    </row>
    <row r="180" spans="2:11" s="1" customFormat="1" ht="15" customHeight="1">
      <c r="B180" s="308"/>
      <c r="C180" s="283" t="s">
        <v>53</v>
      </c>
      <c r="D180" s="283"/>
      <c r="E180" s="283"/>
      <c r="F180" s="306" t="s">
        <v>1202</v>
      </c>
      <c r="G180" s="283"/>
      <c r="H180" s="283" t="s">
        <v>1275</v>
      </c>
      <c r="I180" s="283" t="s">
        <v>1204</v>
      </c>
      <c r="J180" s="283">
        <v>255</v>
      </c>
      <c r="K180" s="331"/>
    </row>
    <row r="181" spans="2:11" s="1" customFormat="1" ht="15" customHeight="1">
      <c r="B181" s="308"/>
      <c r="C181" s="283" t="s">
        <v>118</v>
      </c>
      <c r="D181" s="283"/>
      <c r="E181" s="283"/>
      <c r="F181" s="306" t="s">
        <v>1202</v>
      </c>
      <c r="G181" s="283"/>
      <c r="H181" s="283" t="s">
        <v>1166</v>
      </c>
      <c r="I181" s="283" t="s">
        <v>1204</v>
      </c>
      <c r="J181" s="283">
        <v>10</v>
      </c>
      <c r="K181" s="331"/>
    </row>
    <row r="182" spans="2:11" s="1" customFormat="1" ht="15" customHeight="1">
      <c r="B182" s="308"/>
      <c r="C182" s="283" t="s">
        <v>119</v>
      </c>
      <c r="D182" s="283"/>
      <c r="E182" s="283"/>
      <c r="F182" s="306" t="s">
        <v>1202</v>
      </c>
      <c r="G182" s="283"/>
      <c r="H182" s="283" t="s">
        <v>1276</v>
      </c>
      <c r="I182" s="283" t="s">
        <v>1237</v>
      </c>
      <c r="J182" s="283"/>
      <c r="K182" s="331"/>
    </row>
    <row r="183" spans="2:11" s="1" customFormat="1" ht="15" customHeight="1">
      <c r="B183" s="308"/>
      <c r="C183" s="283" t="s">
        <v>1277</v>
      </c>
      <c r="D183" s="283"/>
      <c r="E183" s="283"/>
      <c r="F183" s="306" t="s">
        <v>1202</v>
      </c>
      <c r="G183" s="283"/>
      <c r="H183" s="283" t="s">
        <v>1278</v>
      </c>
      <c r="I183" s="283" t="s">
        <v>1237</v>
      </c>
      <c r="J183" s="283"/>
      <c r="K183" s="331"/>
    </row>
    <row r="184" spans="2:11" s="1" customFormat="1" ht="15" customHeight="1">
      <c r="B184" s="308"/>
      <c r="C184" s="283" t="s">
        <v>1266</v>
      </c>
      <c r="D184" s="283"/>
      <c r="E184" s="283"/>
      <c r="F184" s="306" t="s">
        <v>1202</v>
      </c>
      <c r="G184" s="283"/>
      <c r="H184" s="283" t="s">
        <v>1279</v>
      </c>
      <c r="I184" s="283" t="s">
        <v>1237</v>
      </c>
      <c r="J184" s="283"/>
      <c r="K184" s="331"/>
    </row>
    <row r="185" spans="2:11" s="1" customFormat="1" ht="15" customHeight="1">
      <c r="B185" s="308"/>
      <c r="C185" s="283" t="s">
        <v>121</v>
      </c>
      <c r="D185" s="283"/>
      <c r="E185" s="283"/>
      <c r="F185" s="306" t="s">
        <v>1208</v>
      </c>
      <c r="G185" s="283"/>
      <c r="H185" s="283" t="s">
        <v>1280</v>
      </c>
      <c r="I185" s="283" t="s">
        <v>1204</v>
      </c>
      <c r="J185" s="283">
        <v>50</v>
      </c>
      <c r="K185" s="331"/>
    </row>
    <row r="186" spans="2:11" s="1" customFormat="1" ht="15" customHeight="1">
      <c r="B186" s="308"/>
      <c r="C186" s="283" t="s">
        <v>1281</v>
      </c>
      <c r="D186" s="283"/>
      <c r="E186" s="283"/>
      <c r="F186" s="306" t="s">
        <v>1208</v>
      </c>
      <c r="G186" s="283"/>
      <c r="H186" s="283" t="s">
        <v>1282</v>
      </c>
      <c r="I186" s="283" t="s">
        <v>1283</v>
      </c>
      <c r="J186" s="283"/>
      <c r="K186" s="331"/>
    </row>
    <row r="187" spans="2:11" s="1" customFormat="1" ht="15" customHeight="1">
      <c r="B187" s="308"/>
      <c r="C187" s="283" t="s">
        <v>1284</v>
      </c>
      <c r="D187" s="283"/>
      <c r="E187" s="283"/>
      <c r="F187" s="306" t="s">
        <v>1208</v>
      </c>
      <c r="G187" s="283"/>
      <c r="H187" s="283" t="s">
        <v>1285</v>
      </c>
      <c r="I187" s="283" t="s">
        <v>1283</v>
      </c>
      <c r="J187" s="283"/>
      <c r="K187" s="331"/>
    </row>
    <row r="188" spans="2:11" s="1" customFormat="1" ht="15" customHeight="1">
      <c r="B188" s="308"/>
      <c r="C188" s="283" t="s">
        <v>1286</v>
      </c>
      <c r="D188" s="283"/>
      <c r="E188" s="283"/>
      <c r="F188" s="306" t="s">
        <v>1208</v>
      </c>
      <c r="G188" s="283"/>
      <c r="H188" s="283" t="s">
        <v>1287</v>
      </c>
      <c r="I188" s="283" t="s">
        <v>1283</v>
      </c>
      <c r="J188" s="283"/>
      <c r="K188" s="331"/>
    </row>
    <row r="189" spans="2:11" s="1" customFormat="1" ht="15" customHeight="1">
      <c r="B189" s="308"/>
      <c r="C189" s="344" t="s">
        <v>1288</v>
      </c>
      <c r="D189" s="283"/>
      <c r="E189" s="283"/>
      <c r="F189" s="306" t="s">
        <v>1208</v>
      </c>
      <c r="G189" s="283"/>
      <c r="H189" s="283" t="s">
        <v>1289</v>
      </c>
      <c r="I189" s="283" t="s">
        <v>1290</v>
      </c>
      <c r="J189" s="345" t="s">
        <v>1291</v>
      </c>
      <c r="K189" s="331"/>
    </row>
    <row r="190" spans="2:11" s="1" customFormat="1" ht="15" customHeight="1">
      <c r="B190" s="308"/>
      <c r="C190" s="344" t="s">
        <v>41</v>
      </c>
      <c r="D190" s="283"/>
      <c r="E190" s="283"/>
      <c r="F190" s="306" t="s">
        <v>1202</v>
      </c>
      <c r="G190" s="283"/>
      <c r="H190" s="280" t="s">
        <v>1292</v>
      </c>
      <c r="I190" s="283" t="s">
        <v>1293</v>
      </c>
      <c r="J190" s="283"/>
      <c r="K190" s="331"/>
    </row>
    <row r="191" spans="2:11" s="1" customFormat="1" ht="15" customHeight="1">
      <c r="B191" s="308"/>
      <c r="C191" s="344" t="s">
        <v>1294</v>
      </c>
      <c r="D191" s="283"/>
      <c r="E191" s="283"/>
      <c r="F191" s="306" t="s">
        <v>1202</v>
      </c>
      <c r="G191" s="283"/>
      <c r="H191" s="283" t="s">
        <v>1295</v>
      </c>
      <c r="I191" s="283" t="s">
        <v>1237</v>
      </c>
      <c r="J191" s="283"/>
      <c r="K191" s="331"/>
    </row>
    <row r="192" spans="2:11" s="1" customFormat="1" ht="15" customHeight="1">
      <c r="B192" s="308"/>
      <c r="C192" s="344" t="s">
        <v>1296</v>
      </c>
      <c r="D192" s="283"/>
      <c r="E192" s="283"/>
      <c r="F192" s="306" t="s">
        <v>1202</v>
      </c>
      <c r="G192" s="283"/>
      <c r="H192" s="283" t="s">
        <v>1297</v>
      </c>
      <c r="I192" s="283" t="s">
        <v>1237</v>
      </c>
      <c r="J192" s="283"/>
      <c r="K192" s="331"/>
    </row>
    <row r="193" spans="2:11" s="1" customFormat="1" ht="15" customHeight="1">
      <c r="B193" s="308"/>
      <c r="C193" s="344" t="s">
        <v>1298</v>
      </c>
      <c r="D193" s="283"/>
      <c r="E193" s="283"/>
      <c r="F193" s="306" t="s">
        <v>1208</v>
      </c>
      <c r="G193" s="283"/>
      <c r="H193" s="283" t="s">
        <v>1299</v>
      </c>
      <c r="I193" s="283" t="s">
        <v>1237</v>
      </c>
      <c r="J193" s="283"/>
      <c r="K193" s="331"/>
    </row>
    <row r="194" spans="2:11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pans="2:11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274" t="s">
        <v>1300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5.5" customHeight="1">
      <c r="B200" s="273"/>
      <c r="C200" s="347" t="s">
        <v>1301</v>
      </c>
      <c r="D200" s="347"/>
      <c r="E200" s="347"/>
      <c r="F200" s="347" t="s">
        <v>1302</v>
      </c>
      <c r="G200" s="348"/>
      <c r="H200" s="347" t="s">
        <v>1303</v>
      </c>
      <c r="I200" s="347"/>
      <c r="J200" s="347"/>
      <c r="K200" s="275"/>
    </row>
    <row r="201" spans="2:1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pans="2:11" s="1" customFormat="1" ht="15" customHeight="1">
      <c r="B202" s="308"/>
      <c r="C202" s="283" t="s">
        <v>1293</v>
      </c>
      <c r="D202" s="283"/>
      <c r="E202" s="283"/>
      <c r="F202" s="306" t="s">
        <v>42</v>
      </c>
      <c r="G202" s="283"/>
      <c r="H202" s="283" t="s">
        <v>1304</v>
      </c>
      <c r="I202" s="283"/>
      <c r="J202" s="283"/>
      <c r="K202" s="331"/>
    </row>
    <row r="203" spans="2:11" s="1" customFormat="1" ht="15" customHeight="1">
      <c r="B203" s="308"/>
      <c r="C203" s="283"/>
      <c r="D203" s="283"/>
      <c r="E203" s="283"/>
      <c r="F203" s="306" t="s">
        <v>43</v>
      </c>
      <c r="G203" s="283"/>
      <c r="H203" s="283" t="s">
        <v>1305</v>
      </c>
      <c r="I203" s="283"/>
      <c r="J203" s="283"/>
      <c r="K203" s="331"/>
    </row>
    <row r="204" spans="2:11" s="1" customFormat="1" ht="15" customHeight="1">
      <c r="B204" s="308"/>
      <c r="C204" s="283"/>
      <c r="D204" s="283"/>
      <c r="E204" s="283"/>
      <c r="F204" s="306" t="s">
        <v>46</v>
      </c>
      <c r="G204" s="283"/>
      <c r="H204" s="283" t="s">
        <v>1306</v>
      </c>
      <c r="I204" s="283"/>
      <c r="J204" s="283"/>
      <c r="K204" s="331"/>
    </row>
    <row r="205" spans="2:11" s="1" customFormat="1" ht="15" customHeight="1">
      <c r="B205" s="308"/>
      <c r="C205" s="283"/>
      <c r="D205" s="283"/>
      <c r="E205" s="283"/>
      <c r="F205" s="306" t="s">
        <v>44</v>
      </c>
      <c r="G205" s="283"/>
      <c r="H205" s="283" t="s">
        <v>1307</v>
      </c>
      <c r="I205" s="283"/>
      <c r="J205" s="283"/>
      <c r="K205" s="331"/>
    </row>
    <row r="206" spans="2:11" s="1" customFormat="1" ht="15" customHeight="1">
      <c r="B206" s="308"/>
      <c r="C206" s="283"/>
      <c r="D206" s="283"/>
      <c r="E206" s="283"/>
      <c r="F206" s="306" t="s">
        <v>45</v>
      </c>
      <c r="G206" s="283"/>
      <c r="H206" s="283" t="s">
        <v>1308</v>
      </c>
      <c r="I206" s="283"/>
      <c r="J206" s="283"/>
      <c r="K206" s="331"/>
    </row>
    <row r="207" spans="2:11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pans="2:11" s="1" customFormat="1" ht="15" customHeight="1">
      <c r="B208" s="308"/>
      <c r="C208" s="283" t="s">
        <v>1249</v>
      </c>
      <c r="D208" s="283"/>
      <c r="E208" s="283"/>
      <c r="F208" s="306" t="s">
        <v>78</v>
      </c>
      <c r="G208" s="283"/>
      <c r="H208" s="283" t="s">
        <v>1309</v>
      </c>
      <c r="I208" s="283"/>
      <c r="J208" s="283"/>
      <c r="K208" s="331"/>
    </row>
    <row r="209" spans="2:11" s="1" customFormat="1" ht="15" customHeight="1">
      <c r="B209" s="308"/>
      <c r="C209" s="283"/>
      <c r="D209" s="283"/>
      <c r="E209" s="283"/>
      <c r="F209" s="306" t="s">
        <v>1146</v>
      </c>
      <c r="G209" s="283"/>
      <c r="H209" s="283" t="s">
        <v>1147</v>
      </c>
      <c r="I209" s="283"/>
      <c r="J209" s="283"/>
      <c r="K209" s="331"/>
    </row>
    <row r="210" spans="2:11" s="1" customFormat="1" ht="15" customHeight="1">
      <c r="B210" s="308"/>
      <c r="C210" s="283"/>
      <c r="D210" s="283"/>
      <c r="E210" s="283"/>
      <c r="F210" s="306" t="s">
        <v>1144</v>
      </c>
      <c r="G210" s="283"/>
      <c r="H210" s="283" t="s">
        <v>1310</v>
      </c>
      <c r="I210" s="283"/>
      <c r="J210" s="283"/>
      <c r="K210" s="331"/>
    </row>
    <row r="211" spans="2:11" s="1" customFormat="1" ht="15" customHeight="1">
      <c r="B211" s="349"/>
      <c r="C211" s="283"/>
      <c r="D211" s="283"/>
      <c r="E211" s="283"/>
      <c r="F211" s="306" t="s">
        <v>1148</v>
      </c>
      <c r="G211" s="344"/>
      <c r="H211" s="335" t="s">
        <v>1149</v>
      </c>
      <c r="I211" s="335"/>
      <c r="J211" s="335"/>
      <c r="K211" s="350"/>
    </row>
    <row r="212" spans="2:11" s="1" customFormat="1" ht="15" customHeight="1">
      <c r="B212" s="349"/>
      <c r="C212" s="283"/>
      <c r="D212" s="283"/>
      <c r="E212" s="283"/>
      <c r="F212" s="306" t="s">
        <v>966</v>
      </c>
      <c r="G212" s="344"/>
      <c r="H212" s="335" t="s">
        <v>1122</v>
      </c>
      <c r="I212" s="335"/>
      <c r="J212" s="335"/>
      <c r="K212" s="350"/>
    </row>
    <row r="213" spans="2:11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pans="2:11" s="1" customFormat="1" ht="15" customHeight="1">
      <c r="B214" s="349"/>
      <c r="C214" s="283" t="s">
        <v>1273</v>
      </c>
      <c r="D214" s="283"/>
      <c r="E214" s="283"/>
      <c r="F214" s="306">
        <v>1</v>
      </c>
      <c r="G214" s="344"/>
      <c r="H214" s="335" t="s">
        <v>1311</v>
      </c>
      <c r="I214" s="335"/>
      <c r="J214" s="335"/>
      <c r="K214" s="350"/>
    </row>
    <row r="215" spans="2:11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1312</v>
      </c>
      <c r="I215" s="335"/>
      <c r="J215" s="335"/>
      <c r="K215" s="350"/>
    </row>
    <row r="216" spans="2:11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1313</v>
      </c>
      <c r="I216" s="335"/>
      <c r="J216" s="335"/>
      <c r="K216" s="350"/>
    </row>
    <row r="217" spans="2:11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1314</v>
      </c>
      <c r="I217" s="335"/>
      <c r="J217" s="335"/>
      <c r="K217" s="350"/>
    </row>
    <row r="218" spans="2:11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IRENA-HP\IRENA</dc:creator>
  <cp:keywords/>
  <dc:description/>
  <cp:lastModifiedBy>IRENA-HP\IRENA</cp:lastModifiedBy>
  <dcterms:created xsi:type="dcterms:W3CDTF">2022-10-19T09:29:40Z</dcterms:created>
  <dcterms:modified xsi:type="dcterms:W3CDTF">2022-10-19T09:29:52Z</dcterms:modified>
  <cp:category/>
  <cp:version/>
  <cp:contentType/>
  <cp:contentStatus/>
</cp:coreProperties>
</file>