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SO 253 Budova JSDH -..." sheetId="2" r:id="rId2"/>
    <sheet name="02 - SO 253 Budova JSDH -..." sheetId="3" r:id="rId3"/>
    <sheet name="03-1 - Topný systém" sheetId="4" r:id="rId4"/>
    <sheet name="03-2 - Výměníková stanice" sheetId="5" r:id="rId5"/>
    <sheet name="03-3 - Horkovodní přípojka" sheetId="6" r:id="rId6"/>
    <sheet name="VZT-01 - Zařízení č.1 - Š..." sheetId="7" r:id="rId7"/>
    <sheet name="VZT-02 - Zařízení č.2 - K..." sheetId="8" r:id="rId8"/>
    <sheet name="VZT-03 - Zařízení č.3 - V..." sheetId="9" r:id="rId9"/>
    <sheet name="VZT-04 - Zařízení č.4 - M..." sheetId="10" r:id="rId10"/>
    <sheet name="VZT-05 - Zařízení č.5 - D..." sheetId="11" r:id="rId11"/>
    <sheet name="VZT-06 - Zařízení č.6 - G..." sheetId="12" r:id="rId12"/>
    <sheet name="VZT-08 - Zařízení č.8 - S..." sheetId="13" r:id="rId13"/>
    <sheet name="VZT-09 - Zařízení č.9 - S..." sheetId="14" r:id="rId14"/>
    <sheet name="VZT-10 - Zařízení č.10 - ..." sheetId="15" r:id="rId15"/>
    <sheet name="VZT-11 - Ostatní" sheetId="16" r:id="rId16"/>
    <sheet name="05 - SO 253 Budova JSDH -..." sheetId="17" r:id="rId17"/>
    <sheet name="06 - SO 253 Budova JSDH -..." sheetId="18" r:id="rId18"/>
    <sheet name="07 - SO 253 Budova JSDH -..." sheetId="19" r:id="rId19"/>
    <sheet name="08 - SO 253 - Rozvody stl..." sheetId="20" r:id="rId20"/>
    <sheet name="09 - SO 253 - Silnoproudá..." sheetId="21" r:id="rId21"/>
    <sheet name="10 - SO 253 - Monitoring ..." sheetId="22" r:id="rId22"/>
    <sheet name="11 - SO 253 - M a R" sheetId="23" r:id="rId23"/>
    <sheet name="12 - SO 254 Komunikace a ..." sheetId="24" r:id="rId24"/>
    <sheet name="13 - SO 255 Dešťová kanal..." sheetId="25" r:id="rId25"/>
    <sheet name="14 - SO 256 Oplocení  -  ..." sheetId="26" r:id="rId26"/>
    <sheet name="15 - Vybavení objektu" sheetId="27" r:id="rId27"/>
    <sheet name="16 - IT vybavení" sheetId="28" r:id="rId28"/>
    <sheet name="17 - VRN stavby" sheetId="29" r:id="rId29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'01 - SO 253 Budova JSDH -...'!$C$151:$K$2978</definedName>
    <definedName name="_xlnm.Print_Area" localSheetId="1">'01 - SO 253 Budova JSDH -...'!$C$4:$J$76,'01 - SO 253 Budova JSDH -...'!$C$82:$J$133,'01 - SO 253 Budova JSDH -...'!$C$139:$K$2978</definedName>
    <definedName name="_xlnm.Print_Titles" localSheetId="1">'01 - SO 253 Budova JSDH -...'!$151:$151</definedName>
    <definedName name="_xlnm._FilterDatabase" localSheetId="2" hidden="1">'02 - SO 253 Budova JSDH -...'!$C$128:$K$758</definedName>
    <definedName name="_xlnm.Print_Area" localSheetId="2">'02 - SO 253 Budova JSDH -...'!$C$4:$J$76,'02 - SO 253 Budova JSDH -...'!$C$82:$J$110,'02 - SO 253 Budova JSDH -...'!$C$116:$K$758</definedName>
    <definedName name="_xlnm.Print_Titles" localSheetId="2">'02 - SO 253 Budova JSDH -...'!$128:$128</definedName>
    <definedName name="_xlnm._FilterDatabase" localSheetId="3" hidden="1">'03-1 - Topný systém'!$C$128:$K$224</definedName>
    <definedName name="_xlnm.Print_Area" localSheetId="3">'03-1 - Topný systém'!$C$4:$J$76,'03-1 - Topný systém'!$C$82:$J$108,'03-1 - Topný systém'!$C$114:$K$224</definedName>
    <definedName name="_xlnm.Print_Titles" localSheetId="3">'03-1 - Topný systém'!$128:$128</definedName>
    <definedName name="_xlnm._FilterDatabase" localSheetId="4" hidden="1">'03-2 - Výměníková stanice'!$C$128:$K$216</definedName>
    <definedName name="_xlnm.Print_Area" localSheetId="4">'03-2 - Výměníková stanice'!$C$4:$J$76,'03-2 - Výměníková stanice'!$C$82:$J$108,'03-2 - Výměníková stanice'!$C$114:$K$216</definedName>
    <definedName name="_xlnm.Print_Titles" localSheetId="4">'03-2 - Výměníková stanice'!$128:$128</definedName>
    <definedName name="_xlnm._FilterDatabase" localSheetId="5" hidden="1">'03-3 - Horkovodní přípojka'!$C$126:$K$223</definedName>
    <definedName name="_xlnm.Print_Area" localSheetId="5">'03-3 - Horkovodní přípojka'!$C$4:$J$76,'03-3 - Horkovodní přípojka'!$C$82:$J$106,'03-3 - Horkovodní přípojka'!$C$112:$K$223</definedName>
    <definedName name="_xlnm.Print_Titles" localSheetId="5">'03-3 - Horkovodní přípojka'!$126:$126</definedName>
    <definedName name="_xlnm._FilterDatabase" localSheetId="6" hidden="1">'VZT-01 - Zařízení č.1 - Š...'!$C$121:$K$234</definedName>
    <definedName name="_xlnm.Print_Area" localSheetId="6">'VZT-01 - Zařízení č.1 - Š...'!$C$4:$J$76,'VZT-01 - Zařízení č.1 - Š...'!$C$82:$J$101,'VZT-01 - Zařízení č.1 - Š...'!$C$107:$K$234</definedName>
    <definedName name="_xlnm.Print_Titles" localSheetId="6">'VZT-01 - Zařízení č.1 - Š...'!$121:$121</definedName>
    <definedName name="_xlnm._FilterDatabase" localSheetId="7" hidden="1">'VZT-02 - Zařízení č.2 - K...'!$C$121:$K$221</definedName>
    <definedName name="_xlnm.Print_Area" localSheetId="7">'VZT-02 - Zařízení č.2 - K...'!$C$4:$J$76,'VZT-02 - Zařízení č.2 - K...'!$C$82:$J$101,'VZT-02 - Zařízení č.2 - K...'!$C$107:$K$221</definedName>
    <definedName name="_xlnm.Print_Titles" localSheetId="7">'VZT-02 - Zařízení č.2 - K...'!$121:$121</definedName>
    <definedName name="_xlnm._FilterDatabase" localSheetId="8" hidden="1">'VZT-03 - Zařízení č.3 - V...'!$C$121:$K$212</definedName>
    <definedName name="_xlnm.Print_Area" localSheetId="8">'VZT-03 - Zařízení č.3 - V...'!$C$4:$J$76,'VZT-03 - Zařízení č.3 - V...'!$C$82:$J$101,'VZT-03 - Zařízení č.3 - V...'!$C$107:$K$212</definedName>
    <definedName name="_xlnm.Print_Titles" localSheetId="8">'VZT-03 - Zařízení č.3 - V...'!$121:$121</definedName>
    <definedName name="_xlnm._FilterDatabase" localSheetId="9" hidden="1">'VZT-04 - Zařízení č.4 - M...'!$C$121:$K$167</definedName>
    <definedName name="_xlnm.Print_Area" localSheetId="9">'VZT-04 - Zařízení č.4 - M...'!$C$4:$J$76,'VZT-04 - Zařízení č.4 - M...'!$C$82:$J$101,'VZT-04 - Zařízení č.4 - M...'!$C$107:$K$167</definedName>
    <definedName name="_xlnm.Print_Titles" localSheetId="9">'VZT-04 - Zařízení č.4 - M...'!$121:$121</definedName>
    <definedName name="_xlnm._FilterDatabase" localSheetId="10" hidden="1">'VZT-05 - Zařízení č.5 - D...'!$C$121:$K$165</definedName>
    <definedName name="_xlnm.Print_Area" localSheetId="10">'VZT-05 - Zařízení č.5 - D...'!$C$4:$J$76,'VZT-05 - Zařízení č.5 - D...'!$C$82:$J$101,'VZT-05 - Zařízení č.5 - D...'!$C$107:$K$165</definedName>
    <definedName name="_xlnm.Print_Titles" localSheetId="10">'VZT-05 - Zařízení č.5 - D...'!$121:$121</definedName>
    <definedName name="_xlnm._FilterDatabase" localSheetId="11" hidden="1">'VZT-06 - Zařízení č.6 - G...'!$C$121:$K$172</definedName>
    <definedName name="_xlnm.Print_Area" localSheetId="11">'VZT-06 - Zařízení č.6 - G...'!$C$4:$J$76,'VZT-06 - Zařízení č.6 - G...'!$C$82:$J$101,'VZT-06 - Zařízení č.6 - G...'!$C$107:$K$172</definedName>
    <definedName name="_xlnm.Print_Titles" localSheetId="11">'VZT-06 - Zařízení č.6 - G...'!$121:$121</definedName>
    <definedName name="_xlnm._FilterDatabase" localSheetId="12" hidden="1">'VZT-08 - Zařízení č.8 - S...'!$C$121:$K$151</definedName>
    <definedName name="_xlnm.Print_Area" localSheetId="12">'VZT-08 - Zařízení č.8 - S...'!$C$4:$J$76,'VZT-08 - Zařízení č.8 - S...'!$C$82:$J$101,'VZT-08 - Zařízení č.8 - S...'!$C$107:$K$151</definedName>
    <definedName name="_xlnm.Print_Titles" localSheetId="12">'VZT-08 - Zařízení č.8 - S...'!$121:$121</definedName>
    <definedName name="_xlnm._FilterDatabase" localSheetId="13" hidden="1">'VZT-09 - Zařízení č.9 - S...'!$C$121:$K$143</definedName>
    <definedName name="_xlnm.Print_Area" localSheetId="13">'VZT-09 - Zařízení č.9 - S...'!$C$4:$J$76,'VZT-09 - Zařízení č.9 - S...'!$C$82:$J$101,'VZT-09 - Zařízení č.9 - S...'!$C$107:$K$143</definedName>
    <definedName name="_xlnm.Print_Titles" localSheetId="13">'VZT-09 - Zařízení č.9 - S...'!$121:$121</definedName>
    <definedName name="_xlnm._FilterDatabase" localSheetId="14" hidden="1">'VZT-10 - Zařízení č.10 - ...'!$C$121:$K$140</definedName>
    <definedName name="_xlnm.Print_Area" localSheetId="14">'VZT-10 - Zařízení č.10 - ...'!$C$4:$J$76,'VZT-10 - Zařízení č.10 - ...'!$C$82:$J$101,'VZT-10 - Zařízení č.10 - ...'!$C$107:$K$140</definedName>
    <definedName name="_xlnm.Print_Titles" localSheetId="14">'VZT-10 - Zařízení č.10 - ...'!$121:$121</definedName>
    <definedName name="_xlnm._FilterDatabase" localSheetId="15" hidden="1">'VZT-11 - Ostatní'!$C$120:$K$128</definedName>
    <definedName name="_xlnm.Print_Area" localSheetId="15">'VZT-11 - Ostatní'!$C$4:$J$76,'VZT-11 - Ostatní'!$C$82:$J$100,'VZT-11 - Ostatní'!$C$106:$K$128</definedName>
    <definedName name="_xlnm.Print_Titles" localSheetId="15">'VZT-11 - Ostatní'!$120:$120</definedName>
    <definedName name="_xlnm._FilterDatabase" localSheetId="16" hidden="1">'05 - SO 253 Budova JSDH -...'!$C$130:$K$685</definedName>
    <definedName name="_xlnm.Print_Area" localSheetId="16">'05 - SO 253 Budova JSDH -...'!$C$4:$J$76,'05 - SO 253 Budova JSDH -...'!$C$82:$J$112,'05 - SO 253 Budova JSDH -...'!$C$118:$K$685</definedName>
    <definedName name="_xlnm.Print_Titles" localSheetId="16">'05 - SO 253 Budova JSDH -...'!$130:$130</definedName>
    <definedName name="_xlnm._FilterDatabase" localSheetId="17" hidden="1">'06 - SO 253 Budova JSDH -...'!$C$116:$K$132</definedName>
    <definedName name="_xlnm.Print_Area" localSheetId="17">'06 - SO 253 Budova JSDH -...'!$C$4:$J$76,'06 - SO 253 Budova JSDH -...'!$C$82:$J$98,'06 - SO 253 Budova JSDH -...'!$C$104:$K$132</definedName>
    <definedName name="_xlnm.Print_Titles" localSheetId="17">'06 - SO 253 Budova JSDH -...'!$116:$116</definedName>
    <definedName name="_xlnm._FilterDatabase" localSheetId="18" hidden="1">'07 - SO 253 Budova JSDH -...'!$C$125:$K$488</definedName>
    <definedName name="_xlnm.Print_Area" localSheetId="18">'07 - SO 253 Budova JSDH -...'!$C$4:$J$76,'07 - SO 253 Budova JSDH -...'!$C$82:$J$107,'07 - SO 253 Budova JSDH -...'!$C$113:$K$488</definedName>
    <definedName name="_xlnm.Print_Titles" localSheetId="18">'07 - SO 253 Budova JSDH -...'!$125:$125</definedName>
    <definedName name="_xlnm._FilterDatabase" localSheetId="19" hidden="1">'08 - SO 253 - Rozvody stl...'!$C$122:$K$215</definedName>
    <definedName name="_xlnm.Print_Area" localSheetId="19">'08 - SO 253 - Rozvody stl...'!$C$4:$J$76,'08 - SO 253 - Rozvody stl...'!$C$82:$J$104,'08 - SO 253 - Rozvody stl...'!$C$110:$K$215</definedName>
    <definedName name="_xlnm.Print_Titles" localSheetId="19">'08 - SO 253 - Rozvody stl...'!$122:$122</definedName>
    <definedName name="_xlnm._FilterDatabase" localSheetId="20" hidden="1">'09 - SO 253 - Silnoproudá...'!$C$129:$K$332</definedName>
    <definedName name="_xlnm.Print_Area" localSheetId="20">'09 - SO 253 - Silnoproudá...'!$C$4:$J$76,'09 - SO 253 - Silnoproudá...'!$C$82:$J$111,'09 - SO 253 - Silnoproudá...'!$C$117:$K$332</definedName>
    <definedName name="_xlnm.Print_Titles" localSheetId="20">'09 - SO 253 - Silnoproudá...'!$129:$129</definedName>
    <definedName name="_xlnm._FilterDatabase" localSheetId="21" hidden="1">'10 - SO 253 - Monitoring ...'!$C$122:$K$208</definedName>
    <definedName name="_xlnm.Print_Area" localSheetId="21">'10 - SO 253 - Monitoring ...'!$C$4:$J$76,'10 - SO 253 - Monitoring ...'!$C$82:$J$104,'10 - SO 253 - Monitoring ...'!$C$110:$K$208</definedName>
    <definedName name="_xlnm.Print_Titles" localSheetId="21">'10 - SO 253 - Monitoring ...'!$122:$122</definedName>
    <definedName name="_xlnm._FilterDatabase" localSheetId="22" hidden="1">'11 - SO 253 - M a R'!$C$129:$K$437</definedName>
    <definedName name="_xlnm.Print_Area" localSheetId="22">'11 - SO 253 - M a R'!$C$4:$J$76,'11 - SO 253 - M a R'!$C$82:$J$111,'11 - SO 253 - M a R'!$C$117:$K$437</definedName>
    <definedName name="_xlnm.Print_Titles" localSheetId="22">'11 - SO 253 - M a R'!$129:$129</definedName>
    <definedName name="_xlnm._FilterDatabase" localSheetId="23" hidden="1">'12 - SO 254 Komunikace a ...'!$C$126:$K$450</definedName>
    <definedName name="_xlnm.Print_Area" localSheetId="23">'12 - SO 254 Komunikace a ...'!$C$4:$J$76,'12 - SO 254 Komunikace a ...'!$C$82:$J$108,'12 - SO 254 Komunikace a ...'!$C$114:$K$450</definedName>
    <definedName name="_xlnm.Print_Titles" localSheetId="23">'12 - SO 254 Komunikace a ...'!$126:$126</definedName>
    <definedName name="_xlnm._FilterDatabase" localSheetId="24" hidden="1">'13 - SO 255 Dešťová kanal...'!$C$122:$K$326</definedName>
    <definedName name="_xlnm.Print_Area" localSheetId="24">'13 - SO 255 Dešťová kanal...'!$C$4:$J$76,'13 - SO 255 Dešťová kanal...'!$C$82:$J$104,'13 - SO 255 Dešťová kanal...'!$C$110:$K$326</definedName>
    <definedName name="_xlnm.Print_Titles" localSheetId="24">'13 - SO 255 Dešťová kanal...'!$122:$122</definedName>
    <definedName name="_xlnm._FilterDatabase" localSheetId="25" hidden="1">'14 - SO 256 Oplocení  -  ...'!$C$120:$K$293</definedName>
    <definedName name="_xlnm.Print_Area" localSheetId="25">'14 - SO 256 Oplocení  -  ...'!$C$4:$J$76,'14 - SO 256 Oplocení  -  ...'!$C$82:$J$102,'14 - SO 256 Oplocení  -  ...'!$C$108:$K$293</definedName>
    <definedName name="_xlnm.Print_Titles" localSheetId="25">'14 - SO 256 Oplocení  -  ...'!$120:$120</definedName>
    <definedName name="_xlnm._FilterDatabase" localSheetId="26" hidden="1">'15 - Vybavení objektu'!$C$119:$K$220</definedName>
    <definedName name="_xlnm.Print_Area" localSheetId="26">'15 - Vybavení objektu'!$C$4:$J$76,'15 - Vybavení objektu'!$C$82:$J$101,'15 - Vybavení objektu'!$C$107:$K$220</definedName>
    <definedName name="_xlnm.Print_Titles" localSheetId="26">'15 - Vybavení objektu'!$119:$119</definedName>
    <definedName name="_xlnm._FilterDatabase" localSheetId="27" hidden="1">'16 - IT vybavení'!$C$117:$K$143</definedName>
    <definedName name="_xlnm.Print_Area" localSheetId="27">'16 - IT vybavení'!$C$4:$J$76,'16 - IT vybavení'!$C$82:$J$99,'16 - IT vybavení'!$C$105:$K$143</definedName>
    <definedName name="_xlnm.Print_Titles" localSheetId="27">'16 - IT vybavení'!$117:$117</definedName>
    <definedName name="_xlnm._FilterDatabase" localSheetId="28" hidden="1">'17 - VRN stavby'!$C$120:$K$158</definedName>
    <definedName name="_xlnm.Print_Area" localSheetId="28">'17 - VRN stavby'!$C$4:$J$76,'17 - VRN stavby'!$C$82:$J$102,'17 - VRN stavby'!$C$108:$K$158</definedName>
    <definedName name="_xlnm.Print_Titles" localSheetId="28">'17 - VRN stavby'!$120:$120</definedName>
  </definedNames>
  <calcPr/>
</workbook>
</file>

<file path=xl/calcChain.xml><?xml version="1.0" encoding="utf-8"?>
<calcChain xmlns="http://schemas.openxmlformats.org/spreadsheetml/2006/main">
  <c i="29" l="1" r="J37"/>
  <c r="J36"/>
  <c i="1" r="AY124"/>
  <c i="29" r="J35"/>
  <c i="1" r="AX124"/>
  <c i="29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8" r="J37"/>
  <c r="J36"/>
  <c i="1" r="AY123"/>
  <c i="28" r="J35"/>
  <c i="1" r="AX123"/>
  <c i="28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89"/>
  <c r="E7"/>
  <c r="E108"/>
  <c i="27" r="J37"/>
  <c r="J36"/>
  <c i="1" r="AY122"/>
  <c i="27" r="J35"/>
  <c i="1" r="AX122"/>
  <c i="27"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6" r="J37"/>
  <c r="J36"/>
  <c i="1" r="AY121"/>
  <c i="26" r="J35"/>
  <c i="1" r="AX121"/>
  <c i="26"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0"/>
  <c r="BH150"/>
  <c r="BG150"/>
  <c r="BF150"/>
  <c r="T150"/>
  <c r="R150"/>
  <c r="P150"/>
  <c r="BI143"/>
  <c r="BH143"/>
  <c r="BG143"/>
  <c r="BF143"/>
  <c r="T143"/>
  <c r="R143"/>
  <c r="P143"/>
  <c r="BI132"/>
  <c r="BH132"/>
  <c r="BG132"/>
  <c r="BF132"/>
  <c r="T132"/>
  <c r="R132"/>
  <c r="P132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5" r="J37"/>
  <c r="J36"/>
  <c i="1" r="AY120"/>
  <c i="25" r="J35"/>
  <c i="1" r="AX120"/>
  <c i="25"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67"/>
  <c r="BH167"/>
  <c r="BG167"/>
  <c r="BF167"/>
  <c r="T167"/>
  <c r="R167"/>
  <c r="P167"/>
  <c r="BI162"/>
  <c r="BH162"/>
  <c r="BG162"/>
  <c r="BF162"/>
  <c r="T162"/>
  <c r="R162"/>
  <c r="P162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4" r="J37"/>
  <c r="J36"/>
  <c i="1" r="AY119"/>
  <c i="24" r="J35"/>
  <c i="1" r="AX119"/>
  <c i="24" r="BI449"/>
  <c r="BH449"/>
  <c r="BG449"/>
  <c r="BF449"/>
  <c r="T449"/>
  <c r="T448"/>
  <c r="R449"/>
  <c r="R448"/>
  <c r="P449"/>
  <c r="P448"/>
  <c r="BI446"/>
  <c r="BH446"/>
  <c r="BG446"/>
  <c r="BF446"/>
  <c r="T446"/>
  <c r="R446"/>
  <c r="P446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5"/>
  <c r="BH425"/>
  <c r="BG425"/>
  <c r="BF425"/>
  <c r="T425"/>
  <c r="R425"/>
  <c r="P425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0"/>
  <c r="BH330"/>
  <c r="BG330"/>
  <c r="BF330"/>
  <c r="T330"/>
  <c r="R330"/>
  <c r="P330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2"/>
  <c r="BH242"/>
  <c r="BG242"/>
  <c r="BF242"/>
  <c r="T242"/>
  <c r="R242"/>
  <c r="P242"/>
  <c r="BI238"/>
  <c r="BH238"/>
  <c r="BG238"/>
  <c r="BF238"/>
  <c r="T238"/>
  <c r="R238"/>
  <c r="P238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8"/>
  <c r="BH208"/>
  <c r="BG208"/>
  <c r="BF208"/>
  <c r="T208"/>
  <c r="R208"/>
  <c r="P208"/>
  <c r="BI199"/>
  <c r="BH199"/>
  <c r="BG199"/>
  <c r="BF199"/>
  <c r="T199"/>
  <c r="R199"/>
  <c r="P199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3"/>
  <c r="BH153"/>
  <c r="BG153"/>
  <c r="BF153"/>
  <c r="T153"/>
  <c r="R153"/>
  <c r="P153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23" r="J37"/>
  <c r="J36"/>
  <c i="1" r="AY118"/>
  <c i="23" r="J35"/>
  <c i="1" r="AX118"/>
  <c i="23"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89"/>
  <c r="E7"/>
  <c r="E120"/>
  <c i="22" r="J37"/>
  <c r="J36"/>
  <c i="1" r="AY117"/>
  <c i="22" r="J35"/>
  <c i="1" r="AX117"/>
  <c i="22" r="BI208"/>
  <c r="BH208"/>
  <c r="BG208"/>
  <c r="BF208"/>
  <c r="T208"/>
  <c r="T207"/>
  <c r="T206"/>
  <c r="R208"/>
  <c r="R207"/>
  <c r="R206"/>
  <c r="P208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21" r="J37"/>
  <c r="J36"/>
  <c i="1" r="AY116"/>
  <c i="21" r="J35"/>
  <c i="1" r="AX116"/>
  <c i="21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124"/>
  <c r="E7"/>
  <c r="E120"/>
  <c i="20" r="J37"/>
  <c r="J36"/>
  <c i="1" r="AY115"/>
  <c i="20" r="J35"/>
  <c i="1" r="AX115"/>
  <c i="20"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19"/>
  <c r="F119"/>
  <c r="F117"/>
  <c r="E115"/>
  <c r="J91"/>
  <c r="F91"/>
  <c r="F89"/>
  <c r="E87"/>
  <c r="J24"/>
  <c r="E24"/>
  <c r="J92"/>
  <c r="J23"/>
  <c r="J18"/>
  <c r="E18"/>
  <c r="F92"/>
  <c r="J17"/>
  <c r="J12"/>
  <c r="J89"/>
  <c r="E7"/>
  <c r="E113"/>
  <c i="19" r="J128"/>
  <c r="J37"/>
  <c r="J36"/>
  <c i="1" r="AY114"/>
  <c i="19" r="J35"/>
  <c i="1" r="AX114"/>
  <c i="19"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98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91"/>
  <c r="J14"/>
  <c r="J12"/>
  <c r="J120"/>
  <c r="E7"/>
  <c r="E116"/>
  <c i="18" r="J37"/>
  <c r="J36"/>
  <c i="1" r="AY113"/>
  <c i="18" r="J35"/>
  <c i="1" r="AX113"/>
  <c i="18" r="BI132"/>
  <c r="BH132"/>
  <c r="BG132"/>
  <c r="BF132"/>
  <c r="T132"/>
  <c r="R132"/>
  <c r="P132"/>
  <c r="BI129"/>
  <c r="BH129"/>
  <c r="BG129"/>
  <c r="BF129"/>
  <c r="T129"/>
  <c r="R129"/>
  <c r="P129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85"/>
  <c i="17" r="J37"/>
  <c r="J36"/>
  <c i="1" r="AY112"/>
  <c i="17" r="J35"/>
  <c i="1" r="AX112"/>
  <c i="17"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4"/>
  <c r="BH674"/>
  <c r="BG674"/>
  <c r="BF674"/>
  <c r="T674"/>
  <c r="R674"/>
  <c r="P674"/>
  <c r="BI668"/>
  <c r="BH668"/>
  <c r="BG668"/>
  <c r="BF668"/>
  <c r="T668"/>
  <c r="R668"/>
  <c r="P668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93"/>
  <c r="BH393"/>
  <c r="BG393"/>
  <c r="BF393"/>
  <c r="T393"/>
  <c r="R393"/>
  <c r="P393"/>
  <c r="BI390"/>
  <c r="BH390"/>
  <c r="BG390"/>
  <c r="BF390"/>
  <c r="T390"/>
  <c r="R390"/>
  <c r="P390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57"/>
  <c r="BH257"/>
  <c r="BG257"/>
  <c r="BF257"/>
  <c r="T257"/>
  <c r="R257"/>
  <c r="P257"/>
  <c r="BI254"/>
  <c r="BH254"/>
  <c r="BG254"/>
  <c r="BF254"/>
  <c r="T254"/>
  <c r="R254"/>
  <c r="P25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0"/>
  <c r="BH220"/>
  <c r="BG220"/>
  <c r="BF220"/>
  <c r="T220"/>
  <c r="R220"/>
  <c r="P220"/>
  <c r="BI213"/>
  <c r="BH213"/>
  <c r="BG213"/>
  <c r="BF213"/>
  <c r="T213"/>
  <c r="R213"/>
  <c r="P213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51"/>
  <c r="BH151"/>
  <c r="BG151"/>
  <c r="BF151"/>
  <c r="T151"/>
  <c r="R151"/>
  <c r="P151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16" r="J39"/>
  <c r="J38"/>
  <c i="1" r="AY111"/>
  <c i="16" r="J37"/>
  <c i="1" r="AX111"/>
  <c i="16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15" r="J39"/>
  <c r="J38"/>
  <c i="1" r="AY110"/>
  <c i="15" r="J37"/>
  <c i="1" r="AX110"/>
  <c i="15"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14" r="J39"/>
  <c r="J38"/>
  <c i="1" r="AY109"/>
  <c i="14" r="J37"/>
  <c i="1" r="AX109"/>
  <c i="14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3" r="J39"/>
  <c r="J38"/>
  <c i="1" r="AY108"/>
  <c i="13" r="J37"/>
  <c i="1" r="AX108"/>
  <c i="13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2" r="J39"/>
  <c r="J38"/>
  <c i="1" r="AY107"/>
  <c i="12" r="J37"/>
  <c i="1" r="AX107"/>
  <c i="12"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11" r="J39"/>
  <c r="J38"/>
  <c i="1" r="AY106"/>
  <c i="11" r="J37"/>
  <c i="1" r="AX106"/>
  <c i="1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10" r="J39"/>
  <c r="J38"/>
  <c i="1" r="AY105"/>
  <c i="10" r="J37"/>
  <c i="1" r="AX105"/>
  <c i="10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9" r="J39"/>
  <c r="J38"/>
  <c i="1" r="AY104"/>
  <c i="9" r="J37"/>
  <c i="1" r="AX104"/>
  <c i="9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8" r="J39"/>
  <c r="J38"/>
  <c i="1" r="AY103"/>
  <c i="8" r="J37"/>
  <c i="1" r="AX103"/>
  <c i="8"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7" r="J39"/>
  <c r="J38"/>
  <c i="1" r="AY102"/>
  <c i="7" r="J37"/>
  <c i="1" r="AX102"/>
  <c i="7"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6" r="J39"/>
  <c r="J38"/>
  <c i="1" r="AY100"/>
  <c i="6" r="J37"/>
  <c i="1" r="AX100"/>
  <c i="6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196"/>
  <c r="BH196"/>
  <c r="BG196"/>
  <c r="BF196"/>
  <c r="T196"/>
  <c r="R196"/>
  <c r="P196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5" r="J39"/>
  <c r="J38"/>
  <c i="1" r="AY99"/>
  <c i="5" r="J37"/>
  <c i="1" r="AX99"/>
  <c i="5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T131"/>
  <c r="T130"/>
  <c r="R132"/>
  <c r="R131"/>
  <c r="R130"/>
  <c r="P132"/>
  <c r="P131"/>
  <c r="P130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4" r="J39"/>
  <c r="J38"/>
  <c i="1" r="AY98"/>
  <c i="4" r="J37"/>
  <c i="1" r="AX98"/>
  <c i="4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T131"/>
  <c r="T130"/>
  <c r="R132"/>
  <c r="R131"/>
  <c r="R130"/>
  <c r="P132"/>
  <c r="P131"/>
  <c r="P130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3" r="J37"/>
  <c r="J36"/>
  <c i="1" r="AY96"/>
  <c i="3" r="J35"/>
  <c i="1" r="AX96"/>
  <c i="3" r="BI757"/>
  <c r="BH757"/>
  <c r="BG757"/>
  <c r="BF757"/>
  <c r="T757"/>
  <c r="R757"/>
  <c r="P757"/>
  <c r="BI754"/>
  <c r="BH754"/>
  <c r="BG754"/>
  <c r="BF754"/>
  <c r="T754"/>
  <c r="R754"/>
  <c r="P754"/>
  <c r="BI753"/>
  <c r="BH753"/>
  <c r="BG753"/>
  <c r="BF753"/>
  <c r="T753"/>
  <c r="R753"/>
  <c r="P753"/>
  <c r="BI750"/>
  <c r="BH750"/>
  <c r="BG750"/>
  <c r="BF750"/>
  <c r="T750"/>
  <c r="R750"/>
  <c r="P750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07"/>
  <c r="BH707"/>
  <c r="BG707"/>
  <c r="BF707"/>
  <c r="T707"/>
  <c r="R707"/>
  <c r="P707"/>
  <c r="BI703"/>
  <c r="BH703"/>
  <c r="BG703"/>
  <c r="BF703"/>
  <c r="T703"/>
  <c r="R703"/>
  <c r="P703"/>
  <c r="BI701"/>
  <c r="BH701"/>
  <c r="BG701"/>
  <c r="BF701"/>
  <c r="T701"/>
  <c r="R701"/>
  <c r="P701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1"/>
  <c r="BH681"/>
  <c r="BG681"/>
  <c r="BF681"/>
  <c r="T681"/>
  <c r="R681"/>
  <c r="P681"/>
  <c r="BI679"/>
  <c r="BH679"/>
  <c r="BG679"/>
  <c r="BF679"/>
  <c r="T679"/>
  <c r="R679"/>
  <c r="P679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6"/>
  <c r="BH486"/>
  <c r="BG486"/>
  <c r="BF486"/>
  <c r="T486"/>
  <c r="T485"/>
  <c r="R486"/>
  <c r="R485"/>
  <c r="P486"/>
  <c r="P485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3"/>
  <c r="BH463"/>
  <c r="BG463"/>
  <c r="BF463"/>
  <c r="T463"/>
  <c r="R463"/>
  <c r="P463"/>
  <c r="BI460"/>
  <c r="BH460"/>
  <c r="BG460"/>
  <c r="BF460"/>
  <c r="T460"/>
  <c r="R460"/>
  <c r="P460"/>
  <c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85"/>
  <c r="BH385"/>
  <c r="BG385"/>
  <c r="BF385"/>
  <c r="T385"/>
  <c r="R385"/>
  <c r="P385"/>
  <c r="BI372"/>
  <c r="BH372"/>
  <c r="BG372"/>
  <c r="BF372"/>
  <c r="T372"/>
  <c r="R372"/>
  <c r="P372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09"/>
  <c r="BH309"/>
  <c r="BG309"/>
  <c r="BF309"/>
  <c r="T309"/>
  <c r="R309"/>
  <c r="P309"/>
  <c r="BI288"/>
  <c r="BH288"/>
  <c r="BG288"/>
  <c r="BF288"/>
  <c r="T288"/>
  <c r="R288"/>
  <c r="P288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59"/>
  <c r="BH259"/>
  <c r="BG259"/>
  <c r="BF259"/>
  <c r="T259"/>
  <c r="R259"/>
  <c r="P259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10"/>
  <c r="BH210"/>
  <c r="BG210"/>
  <c r="BF210"/>
  <c r="T210"/>
  <c r="R210"/>
  <c r="P210"/>
  <c r="BI171"/>
  <c r="BH171"/>
  <c r="BG171"/>
  <c r="BF171"/>
  <c r="T171"/>
  <c r="R171"/>
  <c r="P171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2" r="J37"/>
  <c r="J36"/>
  <c i="1" r="AY95"/>
  <c i="2" r="J35"/>
  <c i="1" r="AX95"/>
  <c i="2" r="BI2977"/>
  <c r="BH2977"/>
  <c r="BG2977"/>
  <c r="BF2977"/>
  <c r="T2977"/>
  <c r="R2977"/>
  <c r="P2977"/>
  <c r="BI2974"/>
  <c r="BH2974"/>
  <c r="BG2974"/>
  <c r="BF2974"/>
  <c r="T2974"/>
  <c r="R2974"/>
  <c r="P2974"/>
  <c r="BI2972"/>
  <c r="BH2972"/>
  <c r="BG2972"/>
  <c r="BF2972"/>
  <c r="T2972"/>
  <c r="R2972"/>
  <c r="P2972"/>
  <c r="BI2957"/>
  <c r="BH2957"/>
  <c r="BG2957"/>
  <c r="BF2957"/>
  <c r="T2957"/>
  <c r="R2957"/>
  <c r="P2957"/>
  <c r="BI2954"/>
  <c r="BH2954"/>
  <c r="BG2954"/>
  <c r="BF2954"/>
  <c r="T2954"/>
  <c r="R2954"/>
  <c r="P2954"/>
  <c r="BI2950"/>
  <c r="BH2950"/>
  <c r="BG2950"/>
  <c r="BF2950"/>
  <c r="T2950"/>
  <c r="R2950"/>
  <c r="P2950"/>
  <c r="BI2938"/>
  <c r="BH2938"/>
  <c r="BG2938"/>
  <c r="BF2938"/>
  <c r="T2938"/>
  <c r="R2938"/>
  <c r="P2938"/>
  <c r="BI2929"/>
  <c r="BH2929"/>
  <c r="BG2929"/>
  <c r="BF2929"/>
  <c r="T2929"/>
  <c r="R2929"/>
  <c r="P2929"/>
  <c r="BI2920"/>
  <c r="BH2920"/>
  <c r="BG2920"/>
  <c r="BF2920"/>
  <c r="T2920"/>
  <c r="R2920"/>
  <c r="P2920"/>
  <c r="BI2908"/>
  <c r="BH2908"/>
  <c r="BG2908"/>
  <c r="BF2908"/>
  <c r="T2908"/>
  <c r="R2908"/>
  <c r="P2908"/>
  <c r="BI2898"/>
  <c r="BH2898"/>
  <c r="BG2898"/>
  <c r="BF2898"/>
  <c r="T2898"/>
  <c r="R2898"/>
  <c r="P2898"/>
  <c r="BI2885"/>
  <c r="BH2885"/>
  <c r="BG2885"/>
  <c r="BF2885"/>
  <c r="T2885"/>
  <c r="R2885"/>
  <c r="P2885"/>
  <c r="BI2873"/>
  <c r="BH2873"/>
  <c r="BG2873"/>
  <c r="BF2873"/>
  <c r="T2873"/>
  <c r="R2873"/>
  <c r="P2873"/>
  <c r="BI2864"/>
  <c r="BH2864"/>
  <c r="BG2864"/>
  <c r="BF2864"/>
  <c r="T2864"/>
  <c r="R2864"/>
  <c r="P2864"/>
  <c r="BI2859"/>
  <c r="BH2859"/>
  <c r="BG2859"/>
  <c r="BF2859"/>
  <c r="T2859"/>
  <c r="R2859"/>
  <c r="P2859"/>
  <c r="BI2854"/>
  <c r="BH2854"/>
  <c r="BG2854"/>
  <c r="BF2854"/>
  <c r="T2854"/>
  <c r="R2854"/>
  <c r="P2854"/>
  <c r="BI2849"/>
  <c r="BH2849"/>
  <c r="BG2849"/>
  <c r="BF2849"/>
  <c r="T2849"/>
  <c r="R2849"/>
  <c r="P2849"/>
  <c r="BI2840"/>
  <c r="BH2840"/>
  <c r="BG2840"/>
  <c r="BF2840"/>
  <c r="T2840"/>
  <c r="T2831"/>
  <c r="R2840"/>
  <c r="R2831"/>
  <c r="P2840"/>
  <c r="P2831"/>
  <c r="BI2832"/>
  <c r="BH2832"/>
  <c r="BG2832"/>
  <c r="BF2832"/>
  <c r="T2832"/>
  <c r="R2832"/>
  <c r="P2832"/>
  <c r="BI2822"/>
  <c r="BH2822"/>
  <c r="BG2822"/>
  <c r="BF2822"/>
  <c r="T2822"/>
  <c r="R2822"/>
  <c r="P2822"/>
  <c r="BI2813"/>
  <c r="BH2813"/>
  <c r="BG2813"/>
  <c r="BF2813"/>
  <c r="T2813"/>
  <c r="R2813"/>
  <c r="P2813"/>
  <c r="BI2804"/>
  <c r="BH2804"/>
  <c r="BG2804"/>
  <c r="BF2804"/>
  <c r="T2804"/>
  <c r="R2804"/>
  <c r="P2804"/>
  <c r="BI2795"/>
  <c r="BH2795"/>
  <c r="BG2795"/>
  <c r="BF2795"/>
  <c r="T2795"/>
  <c r="R2795"/>
  <c r="P2795"/>
  <c r="BI2786"/>
  <c r="BH2786"/>
  <c r="BG2786"/>
  <c r="BF2786"/>
  <c r="T2786"/>
  <c r="R2786"/>
  <c r="P2786"/>
  <c r="BI2777"/>
  <c r="BH2777"/>
  <c r="BG2777"/>
  <c r="BF2777"/>
  <c r="T2777"/>
  <c r="R2777"/>
  <c r="P2777"/>
  <c r="BI2769"/>
  <c r="BH2769"/>
  <c r="BG2769"/>
  <c r="BF2769"/>
  <c r="T2769"/>
  <c r="R2769"/>
  <c r="P2769"/>
  <c r="BI2761"/>
  <c r="BH2761"/>
  <c r="BG2761"/>
  <c r="BF2761"/>
  <c r="T2761"/>
  <c r="R2761"/>
  <c r="P2761"/>
  <c r="BI2753"/>
  <c r="BH2753"/>
  <c r="BG2753"/>
  <c r="BF2753"/>
  <c r="T2753"/>
  <c r="R2753"/>
  <c r="P2753"/>
  <c r="BI2745"/>
  <c r="BH2745"/>
  <c r="BG2745"/>
  <c r="BF2745"/>
  <c r="T2745"/>
  <c r="R2745"/>
  <c r="P2745"/>
  <c r="BI2742"/>
  <c r="BH2742"/>
  <c r="BG2742"/>
  <c r="BF2742"/>
  <c r="T2742"/>
  <c r="R2742"/>
  <c r="P2742"/>
  <c r="BI2739"/>
  <c r="BH2739"/>
  <c r="BG2739"/>
  <c r="BF2739"/>
  <c r="T2739"/>
  <c r="R2739"/>
  <c r="P2739"/>
  <c r="BI2735"/>
  <c r="BH2735"/>
  <c r="BG2735"/>
  <c r="BF2735"/>
  <c r="T2735"/>
  <c r="R2735"/>
  <c r="P2735"/>
  <c r="BI2732"/>
  <c r="BH2732"/>
  <c r="BG2732"/>
  <c r="BF2732"/>
  <c r="T2732"/>
  <c r="R2732"/>
  <c r="P2732"/>
  <c r="BI2729"/>
  <c r="BH2729"/>
  <c r="BG2729"/>
  <c r="BF2729"/>
  <c r="T2729"/>
  <c r="R2729"/>
  <c r="P2729"/>
  <c r="BI2721"/>
  <c r="BH2721"/>
  <c r="BG2721"/>
  <c r="BF2721"/>
  <c r="T2721"/>
  <c r="R2721"/>
  <c r="P2721"/>
  <c r="BI2708"/>
  <c r="BH2708"/>
  <c r="BG2708"/>
  <c r="BF2708"/>
  <c r="T2708"/>
  <c r="R2708"/>
  <c r="P2708"/>
  <c r="BI2686"/>
  <c r="BH2686"/>
  <c r="BG2686"/>
  <c r="BF2686"/>
  <c r="T2686"/>
  <c r="R2686"/>
  <c r="P2686"/>
  <c r="BI2682"/>
  <c r="BH2682"/>
  <c r="BG2682"/>
  <c r="BF2682"/>
  <c r="T2682"/>
  <c r="R2682"/>
  <c r="P2682"/>
  <c r="BI2668"/>
  <c r="BH2668"/>
  <c r="BG2668"/>
  <c r="BF2668"/>
  <c r="T2668"/>
  <c r="R2668"/>
  <c r="P2668"/>
  <c r="BI2650"/>
  <c r="BH2650"/>
  <c r="BG2650"/>
  <c r="BF2650"/>
  <c r="T2650"/>
  <c r="R2650"/>
  <c r="P2650"/>
  <c r="BI2647"/>
  <c r="BH2647"/>
  <c r="BG2647"/>
  <c r="BF2647"/>
  <c r="T2647"/>
  <c r="R2647"/>
  <c r="P2647"/>
  <c r="BI2645"/>
  <c r="BH2645"/>
  <c r="BG2645"/>
  <c r="BF2645"/>
  <c r="T2645"/>
  <c r="R2645"/>
  <c r="P2645"/>
  <c r="BI2632"/>
  <c r="BH2632"/>
  <c r="BG2632"/>
  <c r="BF2632"/>
  <c r="T2632"/>
  <c r="R2632"/>
  <c r="P2632"/>
  <c r="BI2629"/>
  <c r="BH2629"/>
  <c r="BG2629"/>
  <c r="BF2629"/>
  <c r="T2629"/>
  <c r="R2629"/>
  <c r="P2629"/>
  <c r="BI2621"/>
  <c r="BH2621"/>
  <c r="BG2621"/>
  <c r="BF2621"/>
  <c r="T2621"/>
  <c r="R2621"/>
  <c r="P2621"/>
  <c r="BI2617"/>
  <c r="BH2617"/>
  <c r="BG2617"/>
  <c r="BF2617"/>
  <c r="T2617"/>
  <c r="R2617"/>
  <c r="P2617"/>
  <c r="BI2606"/>
  <c r="BH2606"/>
  <c r="BG2606"/>
  <c r="BF2606"/>
  <c r="T2606"/>
  <c r="R2606"/>
  <c r="P2606"/>
  <c r="BI2603"/>
  <c r="BH2603"/>
  <c r="BG2603"/>
  <c r="BF2603"/>
  <c r="T2603"/>
  <c r="R2603"/>
  <c r="P2603"/>
  <c r="BI2601"/>
  <c r="BH2601"/>
  <c r="BG2601"/>
  <c r="BF2601"/>
  <c r="T2601"/>
  <c r="R2601"/>
  <c r="P2601"/>
  <c r="BI2590"/>
  <c r="BH2590"/>
  <c r="BG2590"/>
  <c r="BF2590"/>
  <c r="T2590"/>
  <c r="R2590"/>
  <c r="P2590"/>
  <c r="BI2575"/>
  <c r="BH2575"/>
  <c r="BG2575"/>
  <c r="BF2575"/>
  <c r="T2575"/>
  <c r="R2575"/>
  <c r="P2575"/>
  <c r="BI2558"/>
  <c r="BH2558"/>
  <c r="BG2558"/>
  <c r="BF2558"/>
  <c r="T2558"/>
  <c r="R2558"/>
  <c r="P2558"/>
  <c r="BI2552"/>
  <c r="BH2552"/>
  <c r="BG2552"/>
  <c r="BF2552"/>
  <c r="T2552"/>
  <c r="R2552"/>
  <c r="P2552"/>
  <c r="BI2548"/>
  <c r="BH2548"/>
  <c r="BG2548"/>
  <c r="BF2548"/>
  <c r="T2548"/>
  <c r="R2548"/>
  <c r="P2548"/>
  <c r="BI2522"/>
  <c r="BH2522"/>
  <c r="BG2522"/>
  <c r="BF2522"/>
  <c r="T2522"/>
  <c r="R2522"/>
  <c r="P2522"/>
  <c r="BI2519"/>
  <c r="BH2519"/>
  <c r="BG2519"/>
  <c r="BF2519"/>
  <c r="T2519"/>
  <c r="R2519"/>
  <c r="P2519"/>
  <c r="BI2517"/>
  <c r="BH2517"/>
  <c r="BG2517"/>
  <c r="BF2517"/>
  <c r="T2517"/>
  <c r="R2517"/>
  <c r="P2517"/>
  <c r="BI2506"/>
  <c r="BH2506"/>
  <c r="BG2506"/>
  <c r="BF2506"/>
  <c r="T2506"/>
  <c r="R2506"/>
  <c r="P2506"/>
  <c r="BI2503"/>
  <c r="BH2503"/>
  <c r="BG2503"/>
  <c r="BF2503"/>
  <c r="T2503"/>
  <c r="R2503"/>
  <c r="P2503"/>
  <c r="BI2500"/>
  <c r="BH2500"/>
  <c r="BG2500"/>
  <c r="BF2500"/>
  <c r="T2500"/>
  <c r="R2500"/>
  <c r="P2500"/>
  <c r="BI2492"/>
  <c r="BH2492"/>
  <c r="BG2492"/>
  <c r="BF2492"/>
  <c r="T2492"/>
  <c r="R2492"/>
  <c r="P2492"/>
  <c r="BI2490"/>
  <c r="BH2490"/>
  <c r="BG2490"/>
  <c r="BF2490"/>
  <c r="T2490"/>
  <c r="R2490"/>
  <c r="P2490"/>
  <c r="BI2487"/>
  <c r="BH2487"/>
  <c r="BG2487"/>
  <c r="BF2487"/>
  <c r="T2487"/>
  <c r="R2487"/>
  <c r="P2487"/>
  <c r="BI2476"/>
  <c r="BH2476"/>
  <c r="BG2476"/>
  <c r="BF2476"/>
  <c r="T2476"/>
  <c r="R2476"/>
  <c r="P2476"/>
  <c r="BI2472"/>
  <c r="BH2472"/>
  <c r="BG2472"/>
  <c r="BF2472"/>
  <c r="T2472"/>
  <c r="R2472"/>
  <c r="P2472"/>
  <c r="BI2463"/>
  <c r="BH2463"/>
  <c r="BG2463"/>
  <c r="BF2463"/>
  <c r="T2463"/>
  <c r="R2463"/>
  <c r="P2463"/>
  <c r="BI2461"/>
  <c r="BH2461"/>
  <c r="BG2461"/>
  <c r="BF2461"/>
  <c r="T2461"/>
  <c r="R2461"/>
  <c r="P2461"/>
  <c r="BI2458"/>
  <c r="BH2458"/>
  <c r="BG2458"/>
  <c r="BF2458"/>
  <c r="T2458"/>
  <c r="R2458"/>
  <c r="P2458"/>
  <c r="BI2454"/>
  <c r="BH2454"/>
  <c r="BG2454"/>
  <c r="BF2454"/>
  <c r="T2454"/>
  <c r="R2454"/>
  <c r="P2454"/>
  <c r="BI2450"/>
  <c r="BH2450"/>
  <c r="BG2450"/>
  <c r="BF2450"/>
  <c r="T2450"/>
  <c r="R2450"/>
  <c r="P2450"/>
  <c r="BI2447"/>
  <c r="BH2447"/>
  <c r="BG2447"/>
  <c r="BF2447"/>
  <c r="T2447"/>
  <c r="R2447"/>
  <c r="P2447"/>
  <c r="BI2444"/>
  <c r="BH2444"/>
  <c r="BG2444"/>
  <c r="BF2444"/>
  <c r="T2444"/>
  <c r="R2444"/>
  <c r="P2444"/>
  <c r="BI2441"/>
  <c r="BH2441"/>
  <c r="BG2441"/>
  <c r="BF2441"/>
  <c r="T2441"/>
  <c r="R2441"/>
  <c r="P2441"/>
  <c r="BI2438"/>
  <c r="BH2438"/>
  <c r="BG2438"/>
  <c r="BF2438"/>
  <c r="T2438"/>
  <c r="R2438"/>
  <c r="P2438"/>
  <c r="BI2429"/>
  <c r="BH2429"/>
  <c r="BG2429"/>
  <c r="BF2429"/>
  <c r="T2429"/>
  <c r="R2429"/>
  <c r="P2429"/>
  <c r="BI2416"/>
  <c r="BH2416"/>
  <c r="BG2416"/>
  <c r="BF2416"/>
  <c r="T2416"/>
  <c r="R2416"/>
  <c r="P2416"/>
  <c r="BI2414"/>
  <c r="BH2414"/>
  <c r="BG2414"/>
  <c r="BF2414"/>
  <c r="T2414"/>
  <c r="R2414"/>
  <c r="P2414"/>
  <c r="BI2413"/>
  <c r="BH2413"/>
  <c r="BG2413"/>
  <c r="BF2413"/>
  <c r="T2413"/>
  <c r="R2413"/>
  <c r="P2413"/>
  <c r="BI2410"/>
  <c r="BH2410"/>
  <c r="BG2410"/>
  <c r="BF2410"/>
  <c r="T2410"/>
  <c r="R2410"/>
  <c r="P2410"/>
  <c r="BI2407"/>
  <c r="BH2407"/>
  <c r="BG2407"/>
  <c r="BF2407"/>
  <c r="T2407"/>
  <c r="R2407"/>
  <c r="P2407"/>
  <c r="BI2390"/>
  <c r="BH2390"/>
  <c r="BG2390"/>
  <c r="BF2390"/>
  <c r="T2390"/>
  <c r="R2390"/>
  <c r="P2390"/>
  <c r="BI2387"/>
  <c r="BH2387"/>
  <c r="BG2387"/>
  <c r="BF2387"/>
  <c r="T2387"/>
  <c r="R2387"/>
  <c r="P2387"/>
  <c r="BI2378"/>
  <c r="BH2378"/>
  <c r="BG2378"/>
  <c r="BF2378"/>
  <c r="T2378"/>
  <c r="R2378"/>
  <c r="P2378"/>
  <c r="BI2375"/>
  <c r="BH2375"/>
  <c r="BG2375"/>
  <c r="BF2375"/>
  <c r="T2375"/>
  <c r="R2375"/>
  <c r="P2375"/>
  <c r="BI2369"/>
  <c r="BH2369"/>
  <c r="BG2369"/>
  <c r="BF2369"/>
  <c r="T2369"/>
  <c r="R2369"/>
  <c r="P2369"/>
  <c r="BI2363"/>
  <c r="BH2363"/>
  <c r="BG2363"/>
  <c r="BF2363"/>
  <c r="T2363"/>
  <c r="R2363"/>
  <c r="P2363"/>
  <c r="BI2362"/>
  <c r="BH2362"/>
  <c r="BG2362"/>
  <c r="BF2362"/>
  <c r="T2362"/>
  <c r="R2362"/>
  <c r="P2362"/>
  <c r="BI2359"/>
  <c r="BH2359"/>
  <c r="BG2359"/>
  <c r="BF2359"/>
  <c r="T2359"/>
  <c r="R2359"/>
  <c r="P2359"/>
  <c r="BI2356"/>
  <c r="BH2356"/>
  <c r="BG2356"/>
  <c r="BF2356"/>
  <c r="T2356"/>
  <c r="R2356"/>
  <c r="P2356"/>
  <c r="BI2353"/>
  <c r="BH2353"/>
  <c r="BG2353"/>
  <c r="BF2353"/>
  <c r="T2353"/>
  <c r="R2353"/>
  <c r="P2353"/>
  <c r="BI2346"/>
  <c r="BH2346"/>
  <c r="BG2346"/>
  <c r="BF2346"/>
  <c r="T2346"/>
  <c r="R2346"/>
  <c r="P2346"/>
  <c r="BI2342"/>
  <c r="BH2342"/>
  <c r="BG2342"/>
  <c r="BF2342"/>
  <c r="T2342"/>
  <c r="R2342"/>
  <c r="P2342"/>
  <c r="BI2336"/>
  <c r="BH2336"/>
  <c r="BG2336"/>
  <c r="BF2336"/>
  <c r="T2336"/>
  <c r="R2336"/>
  <c r="P2336"/>
  <c r="BI2330"/>
  <c r="BH2330"/>
  <c r="BG2330"/>
  <c r="BF2330"/>
  <c r="T2330"/>
  <c r="R2330"/>
  <c r="P2330"/>
  <c r="BI2324"/>
  <c r="BH2324"/>
  <c r="BG2324"/>
  <c r="BF2324"/>
  <c r="T2324"/>
  <c r="R2324"/>
  <c r="P2324"/>
  <c r="BI2320"/>
  <c r="BH2320"/>
  <c r="BG2320"/>
  <c r="BF2320"/>
  <c r="T2320"/>
  <c r="R2320"/>
  <c r="P2320"/>
  <c r="BI2316"/>
  <c r="BH2316"/>
  <c r="BG2316"/>
  <c r="BF2316"/>
  <c r="T2316"/>
  <c r="R2316"/>
  <c r="P2316"/>
  <c r="BI2313"/>
  <c r="BH2313"/>
  <c r="BG2313"/>
  <c r="BF2313"/>
  <c r="T2313"/>
  <c r="R2313"/>
  <c r="P2313"/>
  <c r="BI2306"/>
  <c r="BH2306"/>
  <c r="BG2306"/>
  <c r="BF2306"/>
  <c r="T2306"/>
  <c r="R2306"/>
  <c r="P2306"/>
  <c r="BI2302"/>
  <c r="BH2302"/>
  <c r="BG2302"/>
  <c r="BF2302"/>
  <c r="T2302"/>
  <c r="R2302"/>
  <c r="P2302"/>
  <c r="BI2297"/>
  <c r="BH2297"/>
  <c r="BG2297"/>
  <c r="BF2297"/>
  <c r="T2297"/>
  <c r="R2297"/>
  <c r="P2297"/>
  <c r="BI2296"/>
  <c r="BH2296"/>
  <c r="BG2296"/>
  <c r="BF2296"/>
  <c r="T2296"/>
  <c r="R2296"/>
  <c r="P2296"/>
  <c r="BI2292"/>
  <c r="BH2292"/>
  <c r="BG2292"/>
  <c r="BF2292"/>
  <c r="T2292"/>
  <c r="R2292"/>
  <c r="P2292"/>
  <c r="BI2291"/>
  <c r="BH2291"/>
  <c r="BG2291"/>
  <c r="BF2291"/>
  <c r="T2291"/>
  <c r="R2291"/>
  <c r="P2291"/>
  <c r="BI2284"/>
  <c r="BH2284"/>
  <c r="BG2284"/>
  <c r="BF2284"/>
  <c r="T2284"/>
  <c r="R2284"/>
  <c r="P2284"/>
  <c r="BI2283"/>
  <c r="BH2283"/>
  <c r="BG2283"/>
  <c r="BF2283"/>
  <c r="T2283"/>
  <c r="R2283"/>
  <c r="P2283"/>
  <c r="BI2273"/>
  <c r="BH2273"/>
  <c r="BG2273"/>
  <c r="BF2273"/>
  <c r="T2273"/>
  <c r="R2273"/>
  <c r="P2273"/>
  <c r="BI2270"/>
  <c r="BH2270"/>
  <c r="BG2270"/>
  <c r="BF2270"/>
  <c r="T2270"/>
  <c r="R2270"/>
  <c r="P2270"/>
  <c r="BI2266"/>
  <c r="BH2266"/>
  <c r="BG2266"/>
  <c r="BF2266"/>
  <c r="T2266"/>
  <c r="R2266"/>
  <c r="P2266"/>
  <c r="BI2260"/>
  <c r="BH2260"/>
  <c r="BG2260"/>
  <c r="BF2260"/>
  <c r="T2260"/>
  <c r="R2260"/>
  <c r="P2260"/>
  <c r="BI2257"/>
  <c r="BH2257"/>
  <c r="BG2257"/>
  <c r="BF2257"/>
  <c r="T2257"/>
  <c r="R2257"/>
  <c r="P2257"/>
  <c r="BI2251"/>
  <c r="BH2251"/>
  <c r="BG2251"/>
  <c r="BF2251"/>
  <c r="T2251"/>
  <c r="R2251"/>
  <c r="P2251"/>
  <c r="BI2250"/>
  <c r="BH2250"/>
  <c r="BG2250"/>
  <c r="BF2250"/>
  <c r="T2250"/>
  <c r="R2250"/>
  <c r="P2250"/>
  <c r="BI2249"/>
  <c r="BH2249"/>
  <c r="BG2249"/>
  <c r="BF2249"/>
  <c r="T2249"/>
  <c r="R2249"/>
  <c r="P2249"/>
  <c r="BI2246"/>
  <c r="BH2246"/>
  <c r="BG2246"/>
  <c r="BF2246"/>
  <c r="T2246"/>
  <c r="R2246"/>
  <c r="P2246"/>
  <c r="BI2241"/>
  <c r="BH2241"/>
  <c r="BG2241"/>
  <c r="BF2241"/>
  <c r="T2241"/>
  <c r="R2241"/>
  <c r="P2241"/>
  <c r="BI2237"/>
  <c r="BH2237"/>
  <c r="BG2237"/>
  <c r="BF2237"/>
  <c r="T2237"/>
  <c r="R2237"/>
  <c r="P2237"/>
  <c r="BI2236"/>
  <c r="BH2236"/>
  <c r="BG2236"/>
  <c r="BF2236"/>
  <c r="T2236"/>
  <c r="R2236"/>
  <c r="P2236"/>
  <c r="BI2235"/>
  <c r="BH2235"/>
  <c r="BG2235"/>
  <c r="BF2235"/>
  <c r="T2235"/>
  <c r="R2235"/>
  <c r="P2235"/>
  <c r="BI2234"/>
  <c r="BH2234"/>
  <c r="BG2234"/>
  <c r="BF2234"/>
  <c r="T2234"/>
  <c r="R2234"/>
  <c r="P2234"/>
  <c r="BI2233"/>
  <c r="BH2233"/>
  <c r="BG2233"/>
  <c r="BF2233"/>
  <c r="T2233"/>
  <c r="R2233"/>
  <c r="P2233"/>
  <c r="BI2226"/>
  <c r="BH2226"/>
  <c r="BG2226"/>
  <c r="BF2226"/>
  <c r="T2226"/>
  <c r="R2226"/>
  <c r="P2226"/>
  <c r="BI2219"/>
  <c r="BH2219"/>
  <c r="BG2219"/>
  <c r="BF2219"/>
  <c r="T2219"/>
  <c r="R2219"/>
  <c r="P2219"/>
  <c r="BI2218"/>
  <c r="BH2218"/>
  <c r="BG2218"/>
  <c r="BF2218"/>
  <c r="T2218"/>
  <c r="R2218"/>
  <c r="P2218"/>
  <c r="BI2207"/>
  <c r="BH2207"/>
  <c r="BG2207"/>
  <c r="BF2207"/>
  <c r="T2207"/>
  <c r="R2207"/>
  <c r="P2207"/>
  <c r="BI2196"/>
  <c r="BH2196"/>
  <c r="BG2196"/>
  <c r="BF2196"/>
  <c r="T2196"/>
  <c r="R2196"/>
  <c r="P2196"/>
  <c r="BI2195"/>
  <c r="BH2195"/>
  <c r="BG2195"/>
  <c r="BF2195"/>
  <c r="T2195"/>
  <c r="R2195"/>
  <c r="P2195"/>
  <c r="BI2192"/>
  <c r="BH2192"/>
  <c r="BG2192"/>
  <c r="BF2192"/>
  <c r="T2192"/>
  <c r="R2192"/>
  <c r="P2192"/>
  <c r="BI2190"/>
  <c r="BH2190"/>
  <c r="BG2190"/>
  <c r="BF2190"/>
  <c r="T2190"/>
  <c r="R2190"/>
  <c r="P2190"/>
  <c r="BI2188"/>
  <c r="BH2188"/>
  <c r="BG2188"/>
  <c r="BF2188"/>
  <c r="T2188"/>
  <c r="R2188"/>
  <c r="P2188"/>
  <c r="BI2180"/>
  <c r="BH2180"/>
  <c r="BG2180"/>
  <c r="BF2180"/>
  <c r="T2180"/>
  <c r="R2180"/>
  <c r="P2180"/>
  <c r="BI2172"/>
  <c r="BH2172"/>
  <c r="BG2172"/>
  <c r="BF2172"/>
  <c r="T2172"/>
  <c r="R2172"/>
  <c r="P2172"/>
  <c r="BI2163"/>
  <c r="BH2163"/>
  <c r="BG2163"/>
  <c r="BF2163"/>
  <c r="T2163"/>
  <c r="R2163"/>
  <c r="P2163"/>
  <c r="BI2154"/>
  <c r="BH2154"/>
  <c r="BG2154"/>
  <c r="BF2154"/>
  <c r="T2154"/>
  <c r="R2154"/>
  <c r="P2154"/>
  <c r="BI2149"/>
  <c r="BH2149"/>
  <c r="BG2149"/>
  <c r="BF2149"/>
  <c r="T2149"/>
  <c r="R2149"/>
  <c r="P2149"/>
  <c r="BI2146"/>
  <c r="BH2146"/>
  <c r="BG2146"/>
  <c r="BF2146"/>
  <c r="T2146"/>
  <c r="R2146"/>
  <c r="P2146"/>
  <c r="BI2136"/>
  <c r="BH2136"/>
  <c r="BG2136"/>
  <c r="BF2136"/>
  <c r="T2136"/>
  <c r="R2136"/>
  <c r="P2136"/>
  <c r="BI2125"/>
  <c r="BH2125"/>
  <c r="BG2125"/>
  <c r="BF2125"/>
  <c r="T2125"/>
  <c r="R2125"/>
  <c r="P2125"/>
  <c r="BI2122"/>
  <c r="BH2122"/>
  <c r="BG2122"/>
  <c r="BF2122"/>
  <c r="T2122"/>
  <c r="R2122"/>
  <c r="P2122"/>
  <c r="BI2111"/>
  <c r="BH2111"/>
  <c r="BG2111"/>
  <c r="BF2111"/>
  <c r="T2111"/>
  <c r="R2111"/>
  <c r="P2111"/>
  <c r="BI2103"/>
  <c r="BH2103"/>
  <c r="BG2103"/>
  <c r="BF2103"/>
  <c r="T2103"/>
  <c r="R2103"/>
  <c r="P2103"/>
  <c r="BI2093"/>
  <c r="BH2093"/>
  <c r="BG2093"/>
  <c r="BF2093"/>
  <c r="T2093"/>
  <c r="R2093"/>
  <c r="P2093"/>
  <c r="BI2084"/>
  <c r="BH2084"/>
  <c r="BG2084"/>
  <c r="BF2084"/>
  <c r="T2084"/>
  <c r="R2084"/>
  <c r="P2084"/>
  <c r="BI2074"/>
  <c r="BH2074"/>
  <c r="BG2074"/>
  <c r="BF2074"/>
  <c r="T2074"/>
  <c r="R2074"/>
  <c r="P2074"/>
  <c r="BI2065"/>
  <c r="BH2065"/>
  <c r="BG2065"/>
  <c r="BF2065"/>
  <c r="T2065"/>
  <c r="R2065"/>
  <c r="P2065"/>
  <c r="BI2056"/>
  <c r="BH2056"/>
  <c r="BG2056"/>
  <c r="BF2056"/>
  <c r="T2056"/>
  <c r="R2056"/>
  <c r="P2056"/>
  <c r="BI2053"/>
  <c r="BH2053"/>
  <c r="BG2053"/>
  <c r="BF2053"/>
  <c r="T2053"/>
  <c r="R2053"/>
  <c r="P2053"/>
  <c r="BI2045"/>
  <c r="BH2045"/>
  <c r="BG2045"/>
  <c r="BF2045"/>
  <c r="T2045"/>
  <c r="R2045"/>
  <c r="P2045"/>
  <c r="BI2035"/>
  <c r="BH2035"/>
  <c r="BG2035"/>
  <c r="BF2035"/>
  <c r="T2035"/>
  <c r="R2035"/>
  <c r="P2035"/>
  <c r="BI2022"/>
  <c r="BH2022"/>
  <c r="BG2022"/>
  <c r="BF2022"/>
  <c r="T2022"/>
  <c r="R2022"/>
  <c r="P2022"/>
  <c r="BI2005"/>
  <c r="BH2005"/>
  <c r="BG2005"/>
  <c r="BF2005"/>
  <c r="T2005"/>
  <c r="R2005"/>
  <c r="P2005"/>
  <c r="BI2001"/>
  <c r="BH2001"/>
  <c r="BG2001"/>
  <c r="BF2001"/>
  <c r="T2001"/>
  <c r="R2001"/>
  <c r="P2001"/>
  <c r="BI1987"/>
  <c r="BH1987"/>
  <c r="BG1987"/>
  <c r="BF1987"/>
  <c r="T1987"/>
  <c r="R1987"/>
  <c r="P1987"/>
  <c r="BI1979"/>
  <c r="BH1979"/>
  <c r="BG1979"/>
  <c r="BF1979"/>
  <c r="T1979"/>
  <c r="R1979"/>
  <c r="P1979"/>
  <c r="BI1976"/>
  <c r="BH1976"/>
  <c r="BG1976"/>
  <c r="BF1976"/>
  <c r="T1976"/>
  <c r="R1976"/>
  <c r="P1976"/>
  <c r="BI1973"/>
  <c r="BH1973"/>
  <c r="BG1973"/>
  <c r="BF1973"/>
  <c r="T1973"/>
  <c r="R1973"/>
  <c r="P1973"/>
  <c r="BI1967"/>
  <c r="BH1967"/>
  <c r="BG1967"/>
  <c r="BF1967"/>
  <c r="T1967"/>
  <c r="R1967"/>
  <c r="P1967"/>
  <c r="BI1957"/>
  <c r="BH1957"/>
  <c r="BG1957"/>
  <c r="BF1957"/>
  <c r="T1957"/>
  <c r="R1957"/>
  <c r="P1957"/>
  <c r="BI1954"/>
  <c r="BH1954"/>
  <c r="BG1954"/>
  <c r="BF1954"/>
  <c r="T1954"/>
  <c r="R1954"/>
  <c r="P1954"/>
  <c r="BI1951"/>
  <c r="BH1951"/>
  <c r="BG1951"/>
  <c r="BF1951"/>
  <c r="T1951"/>
  <c r="R1951"/>
  <c r="P1951"/>
  <c r="BI1947"/>
  <c r="BH1947"/>
  <c r="BG1947"/>
  <c r="BF1947"/>
  <c r="T1947"/>
  <c r="R1947"/>
  <c r="P1947"/>
  <c r="BI1944"/>
  <c r="BH1944"/>
  <c r="BG1944"/>
  <c r="BF1944"/>
  <c r="T1944"/>
  <c r="R1944"/>
  <c r="P1944"/>
  <c r="BI1941"/>
  <c r="BH1941"/>
  <c r="BG1941"/>
  <c r="BF1941"/>
  <c r="T1941"/>
  <c r="R1941"/>
  <c r="P1941"/>
  <c r="BI1933"/>
  <c r="BH1933"/>
  <c r="BG1933"/>
  <c r="BF1933"/>
  <c r="T1933"/>
  <c r="R1933"/>
  <c r="P1933"/>
  <c r="BI1921"/>
  <c r="BH1921"/>
  <c r="BG1921"/>
  <c r="BF1921"/>
  <c r="T1921"/>
  <c r="R1921"/>
  <c r="P1921"/>
  <c r="BI1903"/>
  <c r="BH1903"/>
  <c r="BG1903"/>
  <c r="BF1903"/>
  <c r="T1903"/>
  <c r="R1903"/>
  <c r="P1903"/>
  <c r="BI1899"/>
  <c r="BH1899"/>
  <c r="BG1899"/>
  <c r="BF1899"/>
  <c r="T1899"/>
  <c r="R1899"/>
  <c r="P1899"/>
  <c r="BI1896"/>
  <c r="BH1896"/>
  <c r="BG1896"/>
  <c r="BF1896"/>
  <c r="T1896"/>
  <c r="R1896"/>
  <c r="P1896"/>
  <c r="BI1891"/>
  <c r="BH1891"/>
  <c r="BG1891"/>
  <c r="BF1891"/>
  <c r="T1891"/>
  <c r="R1891"/>
  <c r="P1891"/>
  <c r="BI1888"/>
  <c r="BH1888"/>
  <c r="BG1888"/>
  <c r="BF1888"/>
  <c r="T1888"/>
  <c r="R1888"/>
  <c r="P1888"/>
  <c r="BI1876"/>
  <c r="BH1876"/>
  <c r="BG1876"/>
  <c r="BF1876"/>
  <c r="T1876"/>
  <c r="R1876"/>
  <c r="P1876"/>
  <c r="BI1873"/>
  <c r="BH1873"/>
  <c r="BG1873"/>
  <c r="BF1873"/>
  <c r="T1873"/>
  <c r="R1873"/>
  <c r="P1873"/>
  <c r="BI1859"/>
  <c r="BH1859"/>
  <c r="BG1859"/>
  <c r="BF1859"/>
  <c r="T1859"/>
  <c r="R1859"/>
  <c r="P1859"/>
  <c r="BI1844"/>
  <c r="BH1844"/>
  <c r="BG1844"/>
  <c r="BF1844"/>
  <c r="T1844"/>
  <c r="R1844"/>
  <c r="P1844"/>
  <c r="BI1841"/>
  <c r="BH1841"/>
  <c r="BG1841"/>
  <c r="BF1841"/>
  <c r="T1841"/>
  <c r="R1841"/>
  <c r="P1841"/>
  <c r="BI1837"/>
  <c r="BH1837"/>
  <c r="BG1837"/>
  <c r="BF1837"/>
  <c r="T1837"/>
  <c r="R1837"/>
  <c r="P1837"/>
  <c r="BI1831"/>
  <c r="BH1831"/>
  <c r="BG1831"/>
  <c r="BF1831"/>
  <c r="T1831"/>
  <c r="R1831"/>
  <c r="P1831"/>
  <c r="BI1826"/>
  <c r="BH1826"/>
  <c r="BG1826"/>
  <c r="BF1826"/>
  <c r="T1826"/>
  <c r="R1826"/>
  <c r="P1826"/>
  <c r="BI1821"/>
  <c r="BH1821"/>
  <c r="BG1821"/>
  <c r="BF1821"/>
  <c r="T1821"/>
  <c r="R1821"/>
  <c r="P1821"/>
  <c r="BI1819"/>
  <c r="BH1819"/>
  <c r="BG1819"/>
  <c r="BF1819"/>
  <c r="T1819"/>
  <c r="R1819"/>
  <c r="P1819"/>
  <c r="BI1818"/>
  <c r="BH1818"/>
  <c r="BG1818"/>
  <c r="BF1818"/>
  <c r="T1818"/>
  <c r="R1818"/>
  <c r="P1818"/>
  <c r="BI1811"/>
  <c r="BH1811"/>
  <c r="BG1811"/>
  <c r="BF1811"/>
  <c r="T1811"/>
  <c r="R1811"/>
  <c r="P1811"/>
  <c r="BI1804"/>
  <c r="BH1804"/>
  <c r="BG1804"/>
  <c r="BF1804"/>
  <c r="T1804"/>
  <c r="R1804"/>
  <c r="P1804"/>
  <c r="BI1793"/>
  <c r="BH1793"/>
  <c r="BG1793"/>
  <c r="BF1793"/>
  <c r="T1793"/>
  <c r="R1793"/>
  <c r="P1793"/>
  <c r="BI1789"/>
  <c r="BH1789"/>
  <c r="BG1789"/>
  <c r="BF1789"/>
  <c r="T1789"/>
  <c r="R1789"/>
  <c r="P1789"/>
  <c r="BI1774"/>
  <c r="BH1774"/>
  <c r="BG1774"/>
  <c r="BF1774"/>
  <c r="T1774"/>
  <c r="R1774"/>
  <c r="P1774"/>
  <c r="BI1767"/>
  <c r="BH1767"/>
  <c r="BG1767"/>
  <c r="BF1767"/>
  <c r="T1767"/>
  <c r="R1767"/>
  <c r="P1767"/>
  <c r="BI1761"/>
  <c r="BH1761"/>
  <c r="BG1761"/>
  <c r="BF1761"/>
  <c r="T1761"/>
  <c r="R1761"/>
  <c r="P1761"/>
  <c r="BI1757"/>
  <c r="BH1757"/>
  <c r="BG1757"/>
  <c r="BF1757"/>
  <c r="T1757"/>
  <c r="R1757"/>
  <c r="P1757"/>
  <c r="BI1754"/>
  <c r="BH1754"/>
  <c r="BG1754"/>
  <c r="BF1754"/>
  <c r="T1754"/>
  <c r="R1754"/>
  <c r="P1754"/>
  <c r="BI1749"/>
  <c r="BH1749"/>
  <c r="BG1749"/>
  <c r="BF1749"/>
  <c r="T1749"/>
  <c r="R1749"/>
  <c r="P1749"/>
  <c r="BI1738"/>
  <c r="BH1738"/>
  <c r="BG1738"/>
  <c r="BF1738"/>
  <c r="T1738"/>
  <c r="R1738"/>
  <c r="P1738"/>
  <c r="BI1731"/>
  <c r="BH1731"/>
  <c r="BG1731"/>
  <c r="BF1731"/>
  <c r="T1731"/>
  <c r="R1731"/>
  <c r="P1731"/>
  <c r="BI1719"/>
  <c r="BH1719"/>
  <c r="BG1719"/>
  <c r="BF1719"/>
  <c r="T1719"/>
  <c r="R1719"/>
  <c r="P1719"/>
  <c r="BI1715"/>
  <c r="BH1715"/>
  <c r="BG1715"/>
  <c r="BF1715"/>
  <c r="T1715"/>
  <c r="R1715"/>
  <c r="P1715"/>
  <c r="BI1709"/>
  <c r="BH1709"/>
  <c r="BG1709"/>
  <c r="BF1709"/>
  <c r="T1709"/>
  <c r="R1709"/>
  <c r="P1709"/>
  <c r="BI1696"/>
  <c r="BH1696"/>
  <c r="BG1696"/>
  <c r="BF1696"/>
  <c r="T1696"/>
  <c r="R1696"/>
  <c r="P1696"/>
  <c r="BI1691"/>
  <c r="BH1691"/>
  <c r="BG1691"/>
  <c r="BF1691"/>
  <c r="T1691"/>
  <c r="R1691"/>
  <c r="P1691"/>
  <c r="BI1674"/>
  <c r="BH1674"/>
  <c r="BG1674"/>
  <c r="BF1674"/>
  <c r="T1674"/>
  <c r="R1674"/>
  <c r="P1674"/>
  <c r="BI1669"/>
  <c r="BH1669"/>
  <c r="BG1669"/>
  <c r="BF1669"/>
  <c r="T1669"/>
  <c r="R1669"/>
  <c r="P1669"/>
  <c r="BI1665"/>
  <c r="BH1665"/>
  <c r="BG1665"/>
  <c r="BF1665"/>
  <c r="T1665"/>
  <c r="R1665"/>
  <c r="P1665"/>
  <c r="BI1661"/>
  <c r="BH1661"/>
  <c r="BG1661"/>
  <c r="BF1661"/>
  <c r="T1661"/>
  <c r="R1661"/>
  <c r="P1661"/>
  <c r="BI1655"/>
  <c r="BH1655"/>
  <c r="BG1655"/>
  <c r="BF1655"/>
  <c r="T1655"/>
  <c r="R1655"/>
  <c r="P1655"/>
  <c r="BI1637"/>
  <c r="BH1637"/>
  <c r="BG1637"/>
  <c r="BF1637"/>
  <c r="T1637"/>
  <c r="R1637"/>
  <c r="P1637"/>
  <c r="BI1634"/>
  <c r="BH1634"/>
  <c r="BG1634"/>
  <c r="BF1634"/>
  <c r="T1634"/>
  <c r="R1634"/>
  <c r="P1634"/>
  <c r="BI1630"/>
  <c r="BH1630"/>
  <c r="BG1630"/>
  <c r="BF1630"/>
  <c r="T1630"/>
  <c r="R1630"/>
  <c r="P1630"/>
  <c r="BI1626"/>
  <c r="BH1626"/>
  <c r="BG1626"/>
  <c r="BF1626"/>
  <c r="T1626"/>
  <c r="R1626"/>
  <c r="P1626"/>
  <c r="BI1615"/>
  <c r="BH1615"/>
  <c r="BG1615"/>
  <c r="BF1615"/>
  <c r="T1615"/>
  <c r="R1615"/>
  <c r="P1615"/>
  <c r="BI1612"/>
  <c r="BH1612"/>
  <c r="BG1612"/>
  <c r="BF1612"/>
  <c r="T1612"/>
  <c r="R1612"/>
  <c r="P1612"/>
  <c r="BI1609"/>
  <c r="BH1609"/>
  <c r="BG1609"/>
  <c r="BF1609"/>
  <c r="T1609"/>
  <c r="R1609"/>
  <c r="P1609"/>
  <c r="BI1594"/>
  <c r="BH1594"/>
  <c r="BG1594"/>
  <c r="BF1594"/>
  <c r="T1594"/>
  <c r="R1594"/>
  <c r="P1594"/>
  <c r="BI1591"/>
  <c r="BH1591"/>
  <c r="BG1591"/>
  <c r="BF1591"/>
  <c r="T1591"/>
  <c r="R1591"/>
  <c r="P1591"/>
  <c r="BI1588"/>
  <c r="BH1588"/>
  <c r="BG1588"/>
  <c r="BF1588"/>
  <c r="T1588"/>
  <c r="R1588"/>
  <c r="P1588"/>
  <c r="BI1578"/>
  <c r="BH1578"/>
  <c r="BG1578"/>
  <c r="BF1578"/>
  <c r="T1578"/>
  <c r="R1578"/>
  <c r="P1578"/>
  <c r="BI1575"/>
  <c r="BH1575"/>
  <c r="BG1575"/>
  <c r="BF1575"/>
  <c r="T1575"/>
  <c r="R1575"/>
  <c r="P1575"/>
  <c r="BI1570"/>
  <c r="BH1570"/>
  <c r="BG1570"/>
  <c r="BF1570"/>
  <c r="T1570"/>
  <c r="R1570"/>
  <c r="P1570"/>
  <c r="BI1566"/>
  <c r="BH1566"/>
  <c r="BG1566"/>
  <c r="BF1566"/>
  <c r="T1566"/>
  <c r="R1566"/>
  <c r="P1566"/>
  <c r="BI1541"/>
  <c r="BH1541"/>
  <c r="BG1541"/>
  <c r="BF1541"/>
  <c r="T1541"/>
  <c r="R1541"/>
  <c r="P1541"/>
  <c r="BI1538"/>
  <c r="BH1538"/>
  <c r="BG1538"/>
  <c r="BF1538"/>
  <c r="T1538"/>
  <c r="R1538"/>
  <c r="P1538"/>
  <c r="BI1520"/>
  <c r="BH1520"/>
  <c r="BG1520"/>
  <c r="BF1520"/>
  <c r="T1520"/>
  <c r="R1520"/>
  <c r="P1520"/>
  <c r="BI1517"/>
  <c r="BH1517"/>
  <c r="BG1517"/>
  <c r="BF1517"/>
  <c r="T1517"/>
  <c r="R1517"/>
  <c r="P1517"/>
  <c r="BI1514"/>
  <c r="BH1514"/>
  <c r="BG1514"/>
  <c r="BF1514"/>
  <c r="T1514"/>
  <c r="R1514"/>
  <c r="P1514"/>
  <c r="BI1510"/>
  <c r="BH1510"/>
  <c r="BG1510"/>
  <c r="BF1510"/>
  <c r="T1510"/>
  <c r="R1510"/>
  <c r="P1510"/>
  <c r="BI1509"/>
  <c r="BH1509"/>
  <c r="BG1509"/>
  <c r="BF1509"/>
  <c r="T1509"/>
  <c r="R1509"/>
  <c r="P1509"/>
  <c r="BI1506"/>
  <c r="BH1506"/>
  <c r="BG1506"/>
  <c r="BF1506"/>
  <c r="T1506"/>
  <c r="R1506"/>
  <c r="P1506"/>
  <c r="BI1504"/>
  <c r="BH1504"/>
  <c r="BG1504"/>
  <c r="BF1504"/>
  <c r="T1504"/>
  <c r="R1504"/>
  <c r="P1504"/>
  <c r="BI1501"/>
  <c r="BH1501"/>
  <c r="BG1501"/>
  <c r="BF1501"/>
  <c r="T1501"/>
  <c r="R1501"/>
  <c r="P1501"/>
  <c r="BI1497"/>
  <c r="BH1497"/>
  <c r="BG1497"/>
  <c r="BF1497"/>
  <c r="T1497"/>
  <c r="R1497"/>
  <c r="P1497"/>
  <c r="BI1495"/>
  <c r="BH1495"/>
  <c r="BG1495"/>
  <c r="BF1495"/>
  <c r="T1495"/>
  <c r="R1495"/>
  <c r="P1495"/>
  <c r="BI1485"/>
  <c r="BH1485"/>
  <c r="BG1485"/>
  <c r="BF1485"/>
  <c r="T1485"/>
  <c r="R1485"/>
  <c r="P1485"/>
  <c r="BI1478"/>
  <c r="BH1478"/>
  <c r="BG1478"/>
  <c r="BF1478"/>
  <c r="T1478"/>
  <c r="R1478"/>
  <c r="P1478"/>
  <c r="BI1475"/>
  <c r="BH1475"/>
  <c r="BG1475"/>
  <c r="BF1475"/>
  <c r="T1475"/>
  <c r="R1475"/>
  <c r="P1475"/>
  <c r="BI1468"/>
  <c r="BH1468"/>
  <c r="BG1468"/>
  <c r="BF1468"/>
  <c r="T1468"/>
  <c r="R1468"/>
  <c r="P1468"/>
  <c r="BI1465"/>
  <c r="BH1465"/>
  <c r="BG1465"/>
  <c r="BF1465"/>
  <c r="T1465"/>
  <c r="R1465"/>
  <c r="P1465"/>
  <c r="BI1455"/>
  <c r="BH1455"/>
  <c r="BG1455"/>
  <c r="BF1455"/>
  <c r="T1455"/>
  <c r="R1455"/>
  <c r="P1455"/>
  <c r="BI1452"/>
  <c r="BH1452"/>
  <c r="BG1452"/>
  <c r="BF1452"/>
  <c r="T1452"/>
  <c r="R1452"/>
  <c r="P1452"/>
  <c r="BI1449"/>
  <c r="BH1449"/>
  <c r="BG1449"/>
  <c r="BF1449"/>
  <c r="T1449"/>
  <c r="R1449"/>
  <c r="P1449"/>
  <c r="BI1446"/>
  <c r="BH1446"/>
  <c r="BG1446"/>
  <c r="BF1446"/>
  <c r="T1446"/>
  <c r="R1446"/>
  <c r="P1446"/>
  <c r="BI1438"/>
  <c r="BH1438"/>
  <c r="BG1438"/>
  <c r="BF1438"/>
  <c r="T1438"/>
  <c r="R1438"/>
  <c r="P1438"/>
  <c r="BI1435"/>
  <c r="BH1435"/>
  <c r="BG1435"/>
  <c r="BF1435"/>
  <c r="T1435"/>
  <c r="R1435"/>
  <c r="P1435"/>
  <c r="BI1431"/>
  <c r="BH1431"/>
  <c r="BG1431"/>
  <c r="BF1431"/>
  <c r="T1431"/>
  <c r="R1431"/>
  <c r="P1431"/>
  <c r="BI1423"/>
  <c r="BH1423"/>
  <c r="BG1423"/>
  <c r="BF1423"/>
  <c r="T1423"/>
  <c r="R1423"/>
  <c r="P1423"/>
  <c r="BI1417"/>
  <c r="BH1417"/>
  <c r="BG1417"/>
  <c r="BF1417"/>
  <c r="T1417"/>
  <c r="R1417"/>
  <c r="P1417"/>
  <c r="BI1413"/>
  <c r="BH1413"/>
  <c r="BG1413"/>
  <c r="BF1413"/>
  <c r="T1413"/>
  <c r="R1413"/>
  <c r="P1413"/>
  <c r="BI1390"/>
  <c r="BH1390"/>
  <c r="BG1390"/>
  <c r="BF1390"/>
  <c r="T1390"/>
  <c r="R1390"/>
  <c r="P1390"/>
  <c r="BI1383"/>
  <c r="BH1383"/>
  <c r="BG1383"/>
  <c r="BF1383"/>
  <c r="T1383"/>
  <c r="R1383"/>
  <c r="P1383"/>
  <c r="BI1365"/>
  <c r="BH1365"/>
  <c r="BG1365"/>
  <c r="BF1365"/>
  <c r="T1365"/>
  <c r="R1365"/>
  <c r="P1365"/>
  <c r="BI1361"/>
  <c r="BH1361"/>
  <c r="BG1361"/>
  <c r="BF1361"/>
  <c r="T1361"/>
  <c r="R1361"/>
  <c r="P1361"/>
  <c r="BI1357"/>
  <c r="BH1357"/>
  <c r="BG1357"/>
  <c r="BF1357"/>
  <c r="T1357"/>
  <c r="T1356"/>
  <c r="R1357"/>
  <c r="R1356"/>
  <c r="P1357"/>
  <c r="P1356"/>
  <c r="BI1355"/>
  <c r="BH1355"/>
  <c r="BG1355"/>
  <c r="BF1355"/>
  <c r="T1355"/>
  <c r="R1355"/>
  <c r="P1355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9"/>
  <c r="BH1349"/>
  <c r="BG1349"/>
  <c r="BF1349"/>
  <c r="T1349"/>
  <c r="R1349"/>
  <c r="P1349"/>
  <c r="BI1345"/>
  <c r="BH1345"/>
  <c r="BG1345"/>
  <c r="BF1345"/>
  <c r="T1345"/>
  <c r="R1345"/>
  <c r="P1345"/>
  <c r="BI1343"/>
  <c r="BH1343"/>
  <c r="BG1343"/>
  <c r="BF1343"/>
  <c r="T1343"/>
  <c r="R1343"/>
  <c r="P1343"/>
  <c r="BI1339"/>
  <c r="BH1339"/>
  <c r="BG1339"/>
  <c r="BF1339"/>
  <c r="T1339"/>
  <c r="R1339"/>
  <c r="P1339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28"/>
  <c r="BH1328"/>
  <c r="BG1328"/>
  <c r="BF1328"/>
  <c r="T1328"/>
  <c r="R1328"/>
  <c r="P1328"/>
  <c r="BI1323"/>
  <c r="BH1323"/>
  <c r="BG1323"/>
  <c r="BF1323"/>
  <c r="T1323"/>
  <c r="R1323"/>
  <c r="P1323"/>
  <c r="BI1320"/>
  <c r="BH1320"/>
  <c r="BG1320"/>
  <c r="BF1320"/>
  <c r="T1320"/>
  <c r="R1320"/>
  <c r="P1320"/>
  <c r="BI1316"/>
  <c r="BH1316"/>
  <c r="BG1316"/>
  <c r="BF1316"/>
  <c r="T1316"/>
  <c r="R1316"/>
  <c r="P1316"/>
  <c r="BI1312"/>
  <c r="BH1312"/>
  <c r="BG1312"/>
  <c r="BF1312"/>
  <c r="T1312"/>
  <c r="R1312"/>
  <c r="P1312"/>
  <c r="BI1310"/>
  <c r="BH1310"/>
  <c r="BG1310"/>
  <c r="BF1310"/>
  <c r="T1310"/>
  <c r="R1310"/>
  <c r="P1310"/>
  <c r="BI1306"/>
  <c r="BH1306"/>
  <c r="BG1306"/>
  <c r="BF1306"/>
  <c r="T1306"/>
  <c r="R1306"/>
  <c r="P1306"/>
  <c r="BI1303"/>
  <c r="BH1303"/>
  <c r="BG1303"/>
  <c r="BF1303"/>
  <c r="T1303"/>
  <c r="R1303"/>
  <c r="P1303"/>
  <c r="BI1301"/>
  <c r="BH1301"/>
  <c r="BG1301"/>
  <c r="BF1301"/>
  <c r="T1301"/>
  <c r="R1301"/>
  <c r="P1301"/>
  <c r="BI1297"/>
  <c r="BH1297"/>
  <c r="BG1297"/>
  <c r="BF1297"/>
  <c r="T1297"/>
  <c r="R1297"/>
  <c r="P1297"/>
  <c r="BI1289"/>
  <c r="BH1289"/>
  <c r="BG1289"/>
  <c r="BF1289"/>
  <c r="T1289"/>
  <c r="R1289"/>
  <c r="P1289"/>
  <c r="BI1287"/>
  <c r="BH1287"/>
  <c r="BG1287"/>
  <c r="BF1287"/>
  <c r="T1287"/>
  <c r="R1287"/>
  <c r="P1287"/>
  <c r="BI1283"/>
  <c r="BH1283"/>
  <c r="BG1283"/>
  <c r="BF1283"/>
  <c r="T1283"/>
  <c r="R1283"/>
  <c r="P1283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4"/>
  <c r="BH1264"/>
  <c r="BG1264"/>
  <c r="BF1264"/>
  <c r="T1264"/>
  <c r="R1264"/>
  <c r="P1264"/>
  <c r="BI1251"/>
  <c r="BH1251"/>
  <c r="BG1251"/>
  <c r="BF1251"/>
  <c r="T1251"/>
  <c r="R1251"/>
  <c r="P1251"/>
  <c r="BI1250"/>
  <c r="BH1250"/>
  <c r="BG1250"/>
  <c r="BF1250"/>
  <c r="T1250"/>
  <c r="R1250"/>
  <c r="P1250"/>
  <c r="BI1249"/>
  <c r="BH1249"/>
  <c r="BG1249"/>
  <c r="BF1249"/>
  <c r="T1249"/>
  <c r="R1249"/>
  <c r="P1249"/>
  <c r="BI1248"/>
  <c r="BH1248"/>
  <c r="BG1248"/>
  <c r="BF1248"/>
  <c r="T1248"/>
  <c r="R1248"/>
  <c r="P1248"/>
  <c r="BI1230"/>
  <c r="BH1230"/>
  <c r="BG1230"/>
  <c r="BF1230"/>
  <c r="T1230"/>
  <c r="R1230"/>
  <c r="P1230"/>
  <c r="BI1227"/>
  <c r="BH1227"/>
  <c r="BG1227"/>
  <c r="BF1227"/>
  <c r="T1227"/>
  <c r="R1227"/>
  <c r="P1227"/>
  <c r="BI1226"/>
  <c r="BH1226"/>
  <c r="BG1226"/>
  <c r="BF1226"/>
  <c r="T1226"/>
  <c r="R1226"/>
  <c r="P1226"/>
  <c r="BI1217"/>
  <c r="BH1217"/>
  <c r="BG1217"/>
  <c r="BF1217"/>
  <c r="T1217"/>
  <c r="R1217"/>
  <c r="P1217"/>
  <c r="BI1212"/>
  <c r="BH1212"/>
  <c r="BG1212"/>
  <c r="BF1212"/>
  <c r="T1212"/>
  <c r="R1212"/>
  <c r="P1212"/>
  <c r="BI1208"/>
  <c r="BH1208"/>
  <c r="BG1208"/>
  <c r="BF1208"/>
  <c r="T1208"/>
  <c r="R1208"/>
  <c r="P1208"/>
  <c r="BI1201"/>
  <c r="BH1201"/>
  <c r="BG1201"/>
  <c r="BF1201"/>
  <c r="T1201"/>
  <c r="R1201"/>
  <c r="P1201"/>
  <c r="BI1194"/>
  <c r="BH1194"/>
  <c r="BG1194"/>
  <c r="BF1194"/>
  <c r="T1194"/>
  <c r="R1194"/>
  <c r="P1194"/>
  <c r="BI1187"/>
  <c r="BH1187"/>
  <c r="BG1187"/>
  <c r="BF1187"/>
  <c r="T1187"/>
  <c r="R1187"/>
  <c r="P1187"/>
  <c r="BI1180"/>
  <c r="BH1180"/>
  <c r="BG1180"/>
  <c r="BF1180"/>
  <c r="T1180"/>
  <c r="R1180"/>
  <c r="P1180"/>
  <c r="BI1174"/>
  <c r="BH1174"/>
  <c r="BG1174"/>
  <c r="BF1174"/>
  <c r="T1174"/>
  <c r="R1174"/>
  <c r="P1174"/>
  <c r="BI1170"/>
  <c r="BH1170"/>
  <c r="BG1170"/>
  <c r="BF1170"/>
  <c r="T1170"/>
  <c r="R1170"/>
  <c r="P1170"/>
  <c r="BI1164"/>
  <c r="BH1164"/>
  <c r="BG1164"/>
  <c r="BF1164"/>
  <c r="T1164"/>
  <c r="R1164"/>
  <c r="P1164"/>
  <c r="BI1157"/>
  <c r="BH1157"/>
  <c r="BG1157"/>
  <c r="BF1157"/>
  <c r="T1157"/>
  <c r="R1157"/>
  <c r="P1157"/>
  <c r="BI1150"/>
  <c r="BH1150"/>
  <c r="BG1150"/>
  <c r="BF1150"/>
  <c r="T1150"/>
  <c r="R1150"/>
  <c r="P1150"/>
  <c r="BI1143"/>
  <c r="BH1143"/>
  <c r="BG1143"/>
  <c r="BF1143"/>
  <c r="T1143"/>
  <c r="R1143"/>
  <c r="P1143"/>
  <c r="BI1136"/>
  <c r="BH1136"/>
  <c r="BG1136"/>
  <c r="BF1136"/>
  <c r="T1136"/>
  <c r="R1136"/>
  <c r="P1136"/>
  <c r="BI1132"/>
  <c r="BH1132"/>
  <c r="BG1132"/>
  <c r="BF1132"/>
  <c r="T1132"/>
  <c r="R1132"/>
  <c r="P1132"/>
  <c r="BI1126"/>
  <c r="BH1126"/>
  <c r="BG1126"/>
  <c r="BF1126"/>
  <c r="T1126"/>
  <c r="R1126"/>
  <c r="P1126"/>
  <c r="BI1122"/>
  <c r="BH1122"/>
  <c r="BG1122"/>
  <c r="BF1122"/>
  <c r="T1122"/>
  <c r="R1122"/>
  <c r="P1122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5"/>
  <c r="BH1105"/>
  <c r="BG1105"/>
  <c r="BF1105"/>
  <c r="T1105"/>
  <c r="R1105"/>
  <c r="P1105"/>
  <c r="BI1098"/>
  <c r="BH1098"/>
  <c r="BG1098"/>
  <c r="BF1098"/>
  <c r="T1098"/>
  <c r="R1098"/>
  <c r="P1098"/>
  <c r="BI1095"/>
  <c r="BH1095"/>
  <c r="BG1095"/>
  <c r="BF1095"/>
  <c r="T1095"/>
  <c r="R1095"/>
  <c r="P1095"/>
  <c r="BI1089"/>
  <c r="BH1089"/>
  <c r="BG1089"/>
  <c r="BF1089"/>
  <c r="T1089"/>
  <c r="R1089"/>
  <c r="P1089"/>
  <c r="BI1082"/>
  <c r="BH1082"/>
  <c r="BG1082"/>
  <c r="BF1082"/>
  <c r="T1082"/>
  <c r="R1082"/>
  <c r="P1082"/>
  <c r="BI1077"/>
  <c r="BH1077"/>
  <c r="BG1077"/>
  <c r="BF1077"/>
  <c r="T1077"/>
  <c r="R1077"/>
  <c r="P1077"/>
  <c r="BI1065"/>
  <c r="BH1065"/>
  <c r="BG1065"/>
  <c r="BF1065"/>
  <c r="T1065"/>
  <c r="R1065"/>
  <c r="P1065"/>
  <c r="BI1053"/>
  <c r="BH1053"/>
  <c r="BG1053"/>
  <c r="BF1053"/>
  <c r="T1053"/>
  <c r="R1053"/>
  <c r="P1053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29"/>
  <c r="BH1029"/>
  <c r="BG1029"/>
  <c r="BF1029"/>
  <c r="T1029"/>
  <c r="R1029"/>
  <c r="P1029"/>
  <c r="BI1026"/>
  <c r="BH1026"/>
  <c r="BG1026"/>
  <c r="BF1026"/>
  <c r="T1026"/>
  <c r="R1026"/>
  <c r="P1026"/>
  <c r="BI1024"/>
  <c r="BH1024"/>
  <c r="BG1024"/>
  <c r="BF1024"/>
  <c r="T1024"/>
  <c r="R1024"/>
  <c r="P1024"/>
  <c r="BI1015"/>
  <c r="BH1015"/>
  <c r="BG1015"/>
  <c r="BF1015"/>
  <c r="T1015"/>
  <c r="R1015"/>
  <c r="P1015"/>
  <c r="BI1008"/>
  <c r="BH1008"/>
  <c r="BG1008"/>
  <c r="BF1008"/>
  <c r="T1008"/>
  <c r="R1008"/>
  <c r="P1008"/>
  <c r="BI997"/>
  <c r="BH997"/>
  <c r="BG997"/>
  <c r="BF997"/>
  <c r="T997"/>
  <c r="R997"/>
  <c r="P997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76"/>
  <c r="BH976"/>
  <c r="BG976"/>
  <c r="BF976"/>
  <c r="T976"/>
  <c r="R976"/>
  <c r="P976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786"/>
  <c r="BH786"/>
  <c r="BG786"/>
  <c r="BF786"/>
  <c r="T786"/>
  <c r="R786"/>
  <c r="P786"/>
  <c r="BI782"/>
  <c r="BH782"/>
  <c r="BG782"/>
  <c r="BF782"/>
  <c r="T782"/>
  <c r="R782"/>
  <c r="P782"/>
  <c r="BI776"/>
  <c r="BH776"/>
  <c r="BG776"/>
  <c r="BF776"/>
  <c r="T776"/>
  <c r="R776"/>
  <c r="P776"/>
  <c r="BI765"/>
  <c r="BH765"/>
  <c r="BG765"/>
  <c r="BF765"/>
  <c r="T765"/>
  <c r="R765"/>
  <c r="P765"/>
  <c r="BI761"/>
  <c r="BH761"/>
  <c r="BG761"/>
  <c r="BF761"/>
  <c r="T761"/>
  <c r="R761"/>
  <c r="P761"/>
  <c r="BI760"/>
  <c r="BH760"/>
  <c r="BG760"/>
  <c r="BF760"/>
  <c r="T760"/>
  <c r="R760"/>
  <c r="P760"/>
  <c r="BI754"/>
  <c r="BH754"/>
  <c r="BG754"/>
  <c r="BF754"/>
  <c r="T754"/>
  <c r="R754"/>
  <c r="P754"/>
  <c r="BI752"/>
  <c r="BH752"/>
  <c r="BG752"/>
  <c r="BF752"/>
  <c r="T752"/>
  <c r="R752"/>
  <c r="P752"/>
  <c r="BI741"/>
  <c r="BH741"/>
  <c r="BG741"/>
  <c r="BF741"/>
  <c r="T741"/>
  <c r="R741"/>
  <c r="P741"/>
  <c r="BI729"/>
  <c r="BH729"/>
  <c r="BG729"/>
  <c r="BF729"/>
  <c r="T729"/>
  <c r="R729"/>
  <c r="P729"/>
  <c r="BI724"/>
  <c r="BH724"/>
  <c r="BG724"/>
  <c r="BF724"/>
  <c r="T724"/>
  <c r="R724"/>
  <c r="P724"/>
  <c r="BI673"/>
  <c r="BH673"/>
  <c r="BG673"/>
  <c r="BF673"/>
  <c r="T673"/>
  <c r="R673"/>
  <c r="P673"/>
  <c r="BI669"/>
  <c r="BH669"/>
  <c r="BG669"/>
  <c r="BF669"/>
  <c r="T669"/>
  <c r="R669"/>
  <c r="P669"/>
  <c r="BI664"/>
  <c r="BH664"/>
  <c r="BG664"/>
  <c r="BF664"/>
  <c r="T664"/>
  <c r="R664"/>
  <c r="P664"/>
  <c r="BI660"/>
  <c r="BH660"/>
  <c r="BG660"/>
  <c r="BF660"/>
  <c r="T660"/>
  <c r="R660"/>
  <c r="P660"/>
  <c r="BI652"/>
  <c r="BH652"/>
  <c r="BG652"/>
  <c r="BF652"/>
  <c r="T652"/>
  <c r="R652"/>
  <c r="P652"/>
  <c r="BI647"/>
  <c r="BH647"/>
  <c r="BG647"/>
  <c r="BF647"/>
  <c r="T647"/>
  <c r="T646"/>
  <c r="R647"/>
  <c r="R646"/>
  <c r="P647"/>
  <c r="P646"/>
  <c r="BI638"/>
  <c r="BH638"/>
  <c r="BG638"/>
  <c r="BF638"/>
  <c r="T638"/>
  <c r="R638"/>
  <c r="P638"/>
  <c r="BI623"/>
  <c r="BH623"/>
  <c r="BG623"/>
  <c r="BF623"/>
  <c r="T623"/>
  <c r="R623"/>
  <c r="P623"/>
  <c r="BI621"/>
  <c r="BH621"/>
  <c r="BG621"/>
  <c r="BF621"/>
  <c r="T621"/>
  <c r="R621"/>
  <c r="P621"/>
  <c r="BI610"/>
  <c r="BH610"/>
  <c r="BG610"/>
  <c r="BF610"/>
  <c r="T610"/>
  <c r="R610"/>
  <c r="P610"/>
  <c r="BI595"/>
  <c r="BH595"/>
  <c r="BG595"/>
  <c r="BF595"/>
  <c r="T595"/>
  <c r="R595"/>
  <c r="P595"/>
  <c r="BI588"/>
  <c r="BH588"/>
  <c r="BG588"/>
  <c r="BF588"/>
  <c r="T588"/>
  <c r="R588"/>
  <c r="P588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38"/>
  <c r="BH538"/>
  <c r="BG538"/>
  <c r="BF538"/>
  <c r="T538"/>
  <c r="R538"/>
  <c r="P538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496"/>
  <c r="BH496"/>
  <c r="BG496"/>
  <c r="BF496"/>
  <c r="T496"/>
  <c r="R496"/>
  <c r="P496"/>
  <c r="BI493"/>
  <c r="BH493"/>
  <c r="BG493"/>
  <c r="BF493"/>
  <c r="T493"/>
  <c r="R493"/>
  <c r="P493"/>
  <c r="BI487"/>
  <c r="BH487"/>
  <c r="BG487"/>
  <c r="BF487"/>
  <c r="T487"/>
  <c r="R487"/>
  <c r="P487"/>
  <c r="BI471"/>
  <c r="BH471"/>
  <c r="BG471"/>
  <c r="BF471"/>
  <c r="T471"/>
  <c r="R471"/>
  <c r="P471"/>
  <c r="BI453"/>
  <c r="BH453"/>
  <c r="BG453"/>
  <c r="BF453"/>
  <c r="T453"/>
  <c r="R453"/>
  <c r="P453"/>
  <c r="BI449"/>
  <c r="BH449"/>
  <c r="BG449"/>
  <c r="BF449"/>
  <c r="T449"/>
  <c r="R449"/>
  <c r="P449"/>
  <c r="BI436"/>
  <c r="BH436"/>
  <c r="BG436"/>
  <c r="BF436"/>
  <c r="T436"/>
  <c r="R436"/>
  <c r="P436"/>
  <c r="BI425"/>
  <c r="BH425"/>
  <c r="BG425"/>
  <c r="BF425"/>
  <c r="T425"/>
  <c r="R425"/>
  <c r="P425"/>
  <c r="BI415"/>
  <c r="BH415"/>
  <c r="BG415"/>
  <c r="BF415"/>
  <c r="T415"/>
  <c r="R415"/>
  <c r="P415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78"/>
  <c r="BH378"/>
  <c r="BG378"/>
  <c r="BF378"/>
  <c r="T378"/>
  <c r="R378"/>
  <c r="P378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9"/>
  <c r="BH359"/>
  <c r="BG359"/>
  <c r="BF359"/>
  <c r="T359"/>
  <c r="R359"/>
  <c r="P359"/>
  <c r="BI346"/>
  <c r="BH346"/>
  <c r="BG346"/>
  <c r="BF346"/>
  <c r="T346"/>
  <c r="R346"/>
  <c r="P346"/>
  <c r="BI331"/>
  <c r="BH331"/>
  <c r="BG331"/>
  <c r="BF331"/>
  <c r="T331"/>
  <c r="R331"/>
  <c r="P331"/>
  <c r="BI329"/>
  <c r="BH329"/>
  <c r="BG329"/>
  <c r="BF329"/>
  <c r="T329"/>
  <c r="R329"/>
  <c r="P329"/>
  <c r="BI318"/>
  <c r="BH318"/>
  <c r="BG318"/>
  <c r="BF318"/>
  <c r="T318"/>
  <c r="R318"/>
  <c r="P318"/>
  <c r="BI305"/>
  <c r="BH305"/>
  <c r="BG305"/>
  <c r="BF305"/>
  <c r="T305"/>
  <c r="R305"/>
  <c r="P305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4"/>
  <c r="BH254"/>
  <c r="BG254"/>
  <c r="BF254"/>
  <c r="T254"/>
  <c r="R254"/>
  <c r="P254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23"/>
  <c r="BH223"/>
  <c r="BG223"/>
  <c r="BF223"/>
  <c r="T223"/>
  <c r="R223"/>
  <c r="P223"/>
  <c r="BI218"/>
  <c r="BH218"/>
  <c r="BG218"/>
  <c r="BF218"/>
  <c r="T218"/>
  <c r="R218"/>
  <c r="P218"/>
  <c r="BI210"/>
  <c r="BH210"/>
  <c r="BG210"/>
  <c r="BF210"/>
  <c r="T210"/>
  <c r="R210"/>
  <c r="P210"/>
  <c r="BI202"/>
  <c r="BH202"/>
  <c r="BG202"/>
  <c r="BF202"/>
  <c r="T202"/>
  <c r="R202"/>
  <c r="P202"/>
  <c r="BI191"/>
  <c r="BH191"/>
  <c r="BG191"/>
  <c r="BF191"/>
  <c r="T191"/>
  <c r="R191"/>
  <c r="P191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55"/>
  <c r="BH155"/>
  <c r="BG155"/>
  <c r="BF155"/>
  <c r="T155"/>
  <c r="R155"/>
  <c r="P155"/>
  <c r="J149"/>
  <c r="J148"/>
  <c r="F148"/>
  <c r="F146"/>
  <c r="E144"/>
  <c r="J92"/>
  <c r="J91"/>
  <c r="F91"/>
  <c r="F89"/>
  <c r="E87"/>
  <c r="J18"/>
  <c r="E18"/>
  <c r="F149"/>
  <c r="J17"/>
  <c r="J12"/>
  <c r="J146"/>
  <c r="E7"/>
  <c r="E142"/>
  <c i="1" r="L90"/>
  <c r="AM90"/>
  <c r="AM89"/>
  <c r="L89"/>
  <c r="AM87"/>
  <c r="L87"/>
  <c r="L85"/>
  <c r="L84"/>
  <c i="2" r="J2721"/>
  <c r="J2686"/>
  <c r="J2632"/>
  <c r="BK2590"/>
  <c r="J2506"/>
  <c r="BK2490"/>
  <c r="BK2463"/>
  <c r="J2450"/>
  <c r="J2441"/>
  <c r="J2413"/>
  <c r="BK2375"/>
  <c r="J2362"/>
  <c r="BK2342"/>
  <c r="BK2302"/>
  <c r="J2284"/>
  <c r="J2257"/>
  <c r="J2241"/>
  <c r="J2233"/>
  <c r="J2180"/>
  <c r="BK2149"/>
  <c r="BK2111"/>
  <c r="J2045"/>
  <c r="BK1951"/>
  <c r="BK1899"/>
  <c r="BK1821"/>
  <c r="J1767"/>
  <c r="J1691"/>
  <c r="J1655"/>
  <c r="J1588"/>
  <c r="BK1497"/>
  <c r="J1452"/>
  <c r="J1390"/>
  <c r="BK1349"/>
  <c r="J1328"/>
  <c r="BK1264"/>
  <c r="J1180"/>
  <c r="BK1143"/>
  <c r="BK1098"/>
  <c r="BK1035"/>
  <c r="J972"/>
  <c r="BK909"/>
  <c r="BK868"/>
  <c r="J817"/>
  <c r="BK669"/>
  <c r="BK573"/>
  <c r="BK558"/>
  <c r="BK522"/>
  <c r="J508"/>
  <c r="J449"/>
  <c r="BK415"/>
  <c r="BK378"/>
  <c r="J329"/>
  <c r="BK282"/>
  <c r="BK191"/>
  <c r="BK155"/>
  <c r="J2974"/>
  <c r="J2957"/>
  <c r="BK2950"/>
  <c r="BK2929"/>
  <c r="J2908"/>
  <c r="J2885"/>
  <c r="J2864"/>
  <c r="BK2854"/>
  <c r="J2840"/>
  <c r="J2822"/>
  <c r="J2804"/>
  <c r="BK2777"/>
  <c r="BK2761"/>
  <c r="BK2745"/>
  <c r="J2739"/>
  <c r="J2668"/>
  <c r="BK2603"/>
  <c r="J2487"/>
  <c r="BK2461"/>
  <c r="BK2359"/>
  <c r="BK2306"/>
  <c r="BK2284"/>
  <c r="BK2246"/>
  <c r="J2190"/>
  <c r="BK2136"/>
  <c r="BK1957"/>
  <c r="BK1891"/>
  <c r="J1818"/>
  <c r="BK1789"/>
  <c r="BK1719"/>
  <c r="BK1669"/>
  <c r="J1630"/>
  <c r="J1612"/>
  <c r="BK1520"/>
  <c r="J1504"/>
  <c r="BK1475"/>
  <c r="BK1449"/>
  <c r="BK1383"/>
  <c r="BK1355"/>
  <c r="J1303"/>
  <c r="J1276"/>
  <c r="BK1250"/>
  <c r="BK1212"/>
  <c r="J1170"/>
  <c r="J1098"/>
  <c r="BK1082"/>
  <c r="J1024"/>
  <c r="BK988"/>
  <c r="BK875"/>
  <c r="BK809"/>
  <c r="J776"/>
  <c r="BK752"/>
  <c r="BK673"/>
  <c r="J647"/>
  <c r="BK610"/>
  <c r="J567"/>
  <c r="BK496"/>
  <c r="BK453"/>
  <c r="J361"/>
  <c r="BK305"/>
  <c r="BK254"/>
  <c r="BK202"/>
  <c r="BK2708"/>
  <c r="J2629"/>
  <c r="J2558"/>
  <c r="BK2450"/>
  <c r="BK2429"/>
  <c r="BK2413"/>
  <c r="BK2356"/>
  <c r="J2316"/>
  <c r="BK2292"/>
  <c r="BK2257"/>
  <c r="BK2237"/>
  <c r="J2226"/>
  <c r="BK2172"/>
  <c r="BK2103"/>
  <c r="BK2074"/>
  <c r="BK2001"/>
  <c r="J1967"/>
  <c r="J1933"/>
  <c r="BK1873"/>
  <c r="J1831"/>
  <c r="BK1761"/>
  <c r="BK1738"/>
  <c r="BK1665"/>
  <c r="BK1578"/>
  <c r="J1566"/>
  <c r="J1509"/>
  <c r="J1465"/>
  <c r="J1438"/>
  <c r="J1383"/>
  <c r="BK1353"/>
  <c r="J1349"/>
  <c r="J1334"/>
  <c r="BK1316"/>
  <c r="BK1303"/>
  <c r="BK1272"/>
  <c r="J1208"/>
  <c r="BK1170"/>
  <c r="J1143"/>
  <c r="J1095"/>
  <c r="BK1065"/>
  <c r="BK1008"/>
  <c r="J921"/>
  <c r="J868"/>
  <c r="BK813"/>
  <c r="BK776"/>
  <c r="J669"/>
  <c r="BK526"/>
  <c r="J510"/>
  <c r="J398"/>
  <c r="J378"/>
  <c r="BK288"/>
  <c r="BK276"/>
  <c r="J254"/>
  <c r="BK223"/>
  <c r="J191"/>
  <c r="BK2739"/>
  <c r="BK2729"/>
  <c r="BK2647"/>
  <c r="BK2558"/>
  <c r="BK2506"/>
  <c r="J2500"/>
  <c r="J2414"/>
  <c r="BK2390"/>
  <c r="J2342"/>
  <c r="BK2330"/>
  <c r="J2283"/>
  <c r="BK2233"/>
  <c r="BK2195"/>
  <c r="J2111"/>
  <c r="BK2056"/>
  <c r="J2001"/>
  <c r="BK1954"/>
  <c r="BK1903"/>
  <c r="J1876"/>
  <c r="J1841"/>
  <c r="BK1811"/>
  <c r="BK1754"/>
  <c r="BK1634"/>
  <c r="BK1594"/>
  <c r="J1570"/>
  <c r="BK1510"/>
  <c r="J1446"/>
  <c r="BK1390"/>
  <c r="BK1345"/>
  <c r="J1323"/>
  <c r="J1310"/>
  <c r="J1287"/>
  <c r="BK1251"/>
  <c r="BK1230"/>
  <c r="BK1217"/>
  <c r="J1136"/>
  <c r="BK1113"/>
  <c r="BK1053"/>
  <c r="BK1015"/>
  <c r="J964"/>
  <c r="J856"/>
  <c r="J838"/>
  <c r="BK760"/>
  <c r="BK664"/>
  <c r="J638"/>
  <c r="J588"/>
  <c r="BK569"/>
  <c r="J554"/>
  <c r="BK528"/>
  <c r="J516"/>
  <c r="J505"/>
  <c r="BK390"/>
  <c r="J236"/>
  <c r="J155"/>
  <c i="3" r="J750"/>
  <c r="J730"/>
  <c r="BK718"/>
  <c r="J697"/>
  <c r="J684"/>
  <c r="BK662"/>
  <c r="BK641"/>
  <c r="BK575"/>
  <c r="J547"/>
  <c r="J535"/>
  <c r="BK524"/>
  <c r="J460"/>
  <c r="BK423"/>
  <c r="J353"/>
  <c r="J316"/>
  <c r="J268"/>
  <c r="J132"/>
  <c r="J740"/>
  <c r="J726"/>
  <c r="J707"/>
  <c r="BK693"/>
  <c r="J641"/>
  <c r="BK629"/>
  <c r="J602"/>
  <c r="BK532"/>
  <c r="BK514"/>
  <c r="BK486"/>
  <c r="BK430"/>
  <c r="BK408"/>
  <c r="J365"/>
  <c r="BK350"/>
  <c r="BK317"/>
  <c r="BK268"/>
  <c r="BK171"/>
  <c r="J753"/>
  <c r="BK740"/>
  <c r="BK714"/>
  <c r="J664"/>
  <c r="BK647"/>
  <c r="BK637"/>
  <c r="J621"/>
  <c r="J566"/>
  <c r="BK547"/>
  <c r="J524"/>
  <c r="J506"/>
  <c r="J463"/>
  <c r="J372"/>
  <c r="BK309"/>
  <c r="BK249"/>
  <c r="BK681"/>
  <c r="J625"/>
  <c r="BK602"/>
  <c r="J575"/>
  <c r="BK558"/>
  <c r="J538"/>
  <c r="J510"/>
  <c r="BK473"/>
  <c r="J405"/>
  <c r="J350"/>
  <c r="BK315"/>
  <c r="J278"/>
  <c r="J249"/>
  <c i="4" r="BK222"/>
  <c r="J200"/>
  <c r="BK188"/>
  <c r="J177"/>
  <c r="J153"/>
  <c r="BK140"/>
  <c r="J218"/>
  <c r="BK211"/>
  <c r="BK197"/>
  <c r="BK177"/>
  <c r="BK147"/>
  <c r="BK135"/>
  <c r="BK209"/>
  <c r="J197"/>
  <c r="BK161"/>
  <c r="BK151"/>
  <c r="BK139"/>
  <c r="BK215"/>
  <c r="J205"/>
  <c r="BK196"/>
  <c r="J147"/>
  <c r="J135"/>
  <c i="5" r="J210"/>
  <c r="BK192"/>
  <c r="J182"/>
  <c r="J168"/>
  <c r="BK144"/>
  <c r="J214"/>
  <c r="J195"/>
  <c r="BK164"/>
  <c r="BK142"/>
  <c r="BK215"/>
  <c r="BK200"/>
  <c r="J180"/>
  <c r="J166"/>
  <c r="J154"/>
  <c r="J144"/>
  <c r="J206"/>
  <c r="BK184"/>
  <c r="BK168"/>
  <c r="J157"/>
  <c r="J136"/>
  <c i="6" r="J213"/>
  <c r="BK185"/>
  <c r="BK165"/>
  <c r="BK222"/>
  <c r="J214"/>
  <c r="J180"/>
  <c r="J165"/>
  <c r="J139"/>
  <c r="J222"/>
  <c r="BK213"/>
  <c r="BK172"/>
  <c r="J133"/>
  <c i="7" r="BK231"/>
  <c r="J219"/>
  <c r="BK214"/>
  <c r="BK198"/>
  <c r="J192"/>
  <c r="BK184"/>
  <c r="BK166"/>
  <c r="J158"/>
  <c r="J153"/>
  <c r="BK139"/>
  <c r="BK134"/>
  <c r="J125"/>
  <c r="BK213"/>
  <c r="BK202"/>
  <c r="J191"/>
  <c r="J184"/>
  <c r="J171"/>
  <c r="J163"/>
  <c r="J152"/>
  <c r="BK227"/>
  <c r="J214"/>
  <c r="J195"/>
  <c r="J185"/>
  <c r="BK179"/>
  <c r="J170"/>
  <c r="J155"/>
  <c r="BK147"/>
  <c r="J138"/>
  <c r="J128"/>
  <c r="J233"/>
  <c r="J225"/>
  <c r="BK212"/>
  <c r="J187"/>
  <c r="J167"/>
  <c r="J139"/>
  <c r="J133"/>
  <c r="BK131"/>
  <c r="BK125"/>
  <c i="8" r="J217"/>
  <c r="BK207"/>
  <c r="BK189"/>
  <c r="J180"/>
  <c r="BK168"/>
  <c r="BK161"/>
  <c r="J151"/>
  <c r="BK129"/>
  <c r="BK215"/>
  <c r="BK203"/>
  <c r="J179"/>
  <c r="J169"/>
  <c r="BK162"/>
  <c r="J146"/>
  <c r="J138"/>
  <c r="BK219"/>
  <c r="J190"/>
  <c r="J182"/>
  <c r="BK176"/>
  <c r="BK171"/>
  <c r="J157"/>
  <c r="J139"/>
  <c r="J133"/>
  <c r="BK128"/>
  <c r="J216"/>
  <c r="BK209"/>
  <c r="BK192"/>
  <c r="BK182"/>
  <c r="BK169"/>
  <c r="BK163"/>
  <c r="BK144"/>
  <c r="J134"/>
  <c i="9" r="BK211"/>
  <c r="J199"/>
  <c r="BK186"/>
  <c r="BK168"/>
  <c r="J141"/>
  <c r="J131"/>
  <c r="BK200"/>
  <c r="BK187"/>
  <c r="BK183"/>
  <c r="J177"/>
  <c r="J168"/>
  <c r="J162"/>
  <c r="J147"/>
  <c r="J136"/>
  <c r="J128"/>
  <c r="BK210"/>
  <c r="BK205"/>
  <c r="BK185"/>
  <c r="J175"/>
  <c r="BK163"/>
  <c r="J153"/>
  <c r="J135"/>
  <c r="BK128"/>
  <c r="BK201"/>
  <c r="J184"/>
  <c r="BK178"/>
  <c r="BK154"/>
  <c r="BK147"/>
  <c r="BK135"/>
  <c i="10" r="J161"/>
  <c r="J148"/>
  <c r="J145"/>
  <c r="BK135"/>
  <c r="BK129"/>
  <c r="BK162"/>
  <c r="BK148"/>
  <c r="BK143"/>
  <c r="J129"/>
  <c r="BK161"/>
  <c r="BK147"/>
  <c r="J137"/>
  <c r="J166"/>
  <c r="J138"/>
  <c r="J128"/>
  <c i="11" r="BK156"/>
  <c r="BK150"/>
  <c r="J141"/>
  <c r="J163"/>
  <c r="J155"/>
  <c r="BK140"/>
  <c r="BK127"/>
  <c r="J146"/>
  <c r="J140"/>
  <c r="BK132"/>
  <c r="J128"/>
  <c r="J145"/>
  <c r="BK137"/>
  <c r="J125"/>
  <c i="12" r="BK163"/>
  <c r="J156"/>
  <c r="BK147"/>
  <c r="BK140"/>
  <c r="BK129"/>
  <c r="BK161"/>
  <c r="BK137"/>
  <c r="J169"/>
  <c r="J147"/>
  <c r="BK141"/>
  <c r="BK127"/>
  <c r="BK156"/>
  <c r="BK144"/>
  <c r="J134"/>
  <c r="J127"/>
  <c i="13" r="J144"/>
  <c r="J125"/>
  <c r="BK140"/>
  <c r="J137"/>
  <c r="BK129"/>
  <c r="J149"/>
  <c r="BK138"/>
  <c r="J128"/>
  <c r="J135"/>
  <c r="J129"/>
  <c i="14" r="BK135"/>
  <c r="BK129"/>
  <c r="BK142"/>
  <c r="BK134"/>
  <c r="J142"/>
  <c r="BK131"/>
  <c i="15" r="J139"/>
  <c r="J138"/>
  <c r="BK128"/>
  <c r="J133"/>
  <c r="BK127"/>
  <c r="BK129"/>
  <c i="16" r="J127"/>
  <c r="J126"/>
  <c r="J124"/>
  <c r="J128"/>
  <c i="17" r="BK613"/>
  <c r="J576"/>
  <c r="BK552"/>
  <c r="BK537"/>
  <c r="J515"/>
  <c r="BK503"/>
  <c r="BK460"/>
  <c r="J431"/>
  <c r="J422"/>
  <c r="J390"/>
  <c r="BK363"/>
  <c r="BK335"/>
  <c r="BK314"/>
  <c r="J273"/>
  <c r="BK242"/>
  <c r="BK168"/>
  <c r="J684"/>
  <c r="J682"/>
  <c r="J668"/>
  <c r="J641"/>
  <c r="BK604"/>
  <c r="BK580"/>
  <c r="J535"/>
  <c r="J518"/>
  <c r="J503"/>
  <c r="J474"/>
  <c r="J430"/>
  <c r="J384"/>
  <c r="BK359"/>
  <c r="J332"/>
  <c r="J282"/>
  <c r="J220"/>
  <c r="J679"/>
  <c r="BK655"/>
  <c r="BK644"/>
  <c r="J632"/>
  <c r="J604"/>
  <c r="J586"/>
  <c r="BK549"/>
  <c r="BK528"/>
  <c r="J519"/>
  <c r="J488"/>
  <c r="BK474"/>
  <c r="J438"/>
  <c r="J410"/>
  <c r="J367"/>
  <c r="BK321"/>
  <c r="BK257"/>
  <c r="BK199"/>
  <c r="BK151"/>
  <c r="BK664"/>
  <c r="BK636"/>
  <c r="J601"/>
  <c r="J583"/>
  <c r="J559"/>
  <c r="BK535"/>
  <c r="BK518"/>
  <c r="J484"/>
  <c r="BK452"/>
  <c r="J434"/>
  <c r="BK390"/>
  <c r="BK375"/>
  <c r="BK365"/>
  <c r="J335"/>
  <c r="J314"/>
  <c r="J297"/>
  <c r="J242"/>
  <c r="BK191"/>
  <c i="18" r="J129"/>
  <c r="J120"/>
  <c r="BK132"/>
  <c i="19" r="J469"/>
  <c r="BK459"/>
  <c r="J442"/>
  <c r="J428"/>
  <c r="BK412"/>
  <c r="BK407"/>
  <c r="J398"/>
  <c r="J389"/>
  <c r="J378"/>
  <c r="J368"/>
  <c r="BK352"/>
  <c r="J346"/>
  <c r="J329"/>
  <c r="BK322"/>
  <c r="J316"/>
  <c r="BK305"/>
  <c r="J293"/>
  <c r="J281"/>
  <c r="BK271"/>
  <c r="J257"/>
  <c r="J246"/>
  <c r="BK226"/>
  <c r="BK214"/>
  <c r="BK206"/>
  <c r="J190"/>
  <c r="J182"/>
  <c r="BK166"/>
  <c r="J148"/>
  <c r="J136"/>
  <c r="BK476"/>
  <c r="BK450"/>
  <c r="BK439"/>
  <c r="J422"/>
  <c r="BK414"/>
  <c r="BK398"/>
  <c r="BK390"/>
  <c r="J380"/>
  <c r="BK365"/>
  <c r="J358"/>
  <c r="BK338"/>
  <c r="J332"/>
  <c r="BK323"/>
  <c r="BK297"/>
  <c r="J277"/>
  <c r="J267"/>
  <c r="BK244"/>
  <c r="J232"/>
  <c r="J212"/>
  <c r="J200"/>
  <c r="BK190"/>
  <c r="BK178"/>
  <c r="BK170"/>
  <c r="J162"/>
  <c r="J140"/>
  <c r="BK488"/>
  <c r="BK482"/>
  <c r="J471"/>
  <c r="J459"/>
  <c r="BK444"/>
  <c r="BK434"/>
  <c r="J416"/>
  <c r="J406"/>
  <c r="BK395"/>
  <c r="BK382"/>
  <c r="BK371"/>
  <c r="BK360"/>
  <c r="J345"/>
  <c r="J330"/>
  <c r="J318"/>
  <c r="BK311"/>
  <c r="J297"/>
  <c r="J288"/>
  <c r="BK281"/>
  <c r="BK270"/>
  <c r="BK260"/>
  <c r="J252"/>
  <c r="J234"/>
  <c r="J214"/>
  <c r="J201"/>
  <c r="BK182"/>
  <c r="J152"/>
  <c r="BK481"/>
  <c r="BK467"/>
  <c r="J449"/>
  <c r="BK423"/>
  <c r="J407"/>
  <c r="J388"/>
  <c r="J384"/>
  <c r="J370"/>
  <c r="J355"/>
  <c r="J348"/>
  <c r="BK342"/>
  <c r="J324"/>
  <c r="J314"/>
  <c r="J300"/>
  <c r="J289"/>
  <c r="BK277"/>
  <c r="BK261"/>
  <c r="BK252"/>
  <c r="BK240"/>
  <c r="J226"/>
  <c r="BK218"/>
  <c r="J203"/>
  <c r="J174"/>
  <c r="BK156"/>
  <c r="BK148"/>
  <c r="BK136"/>
  <c i="20" r="BK214"/>
  <c r="BK208"/>
  <c r="J200"/>
  <c r="J195"/>
  <c r="J188"/>
  <c r="BK176"/>
  <c r="BK172"/>
  <c r="J161"/>
  <c r="J152"/>
  <c r="BK144"/>
  <c r="BK139"/>
  <c r="J135"/>
  <c r="J203"/>
  <c r="J190"/>
  <c r="J184"/>
  <c r="J179"/>
  <c r="J172"/>
  <c r="BK163"/>
  <c r="BK152"/>
  <c r="BK136"/>
  <c r="BK127"/>
  <c r="BK209"/>
  <c r="BK204"/>
  <c r="BK200"/>
  <c r="BK194"/>
  <c r="J181"/>
  <c r="BK173"/>
  <c r="J164"/>
  <c r="BK156"/>
  <c r="BK150"/>
  <c r="J145"/>
  <c r="J139"/>
  <c r="BK131"/>
  <c r="BK215"/>
  <c r="J205"/>
  <c r="BK195"/>
  <c r="J187"/>
  <c r="J176"/>
  <c r="J168"/>
  <c r="J163"/>
  <c r="BK155"/>
  <c r="J141"/>
  <c r="J132"/>
  <c i="21" r="BK331"/>
  <c r="J327"/>
  <c r="J321"/>
  <c r="J311"/>
  <c r="BK307"/>
  <c r="J300"/>
  <c r="J296"/>
  <c r="BK290"/>
  <c r="J280"/>
  <c r="J273"/>
  <c r="BK266"/>
  <c r="J259"/>
  <c r="J254"/>
  <c r="BK242"/>
  <c r="BK236"/>
  <c r="J228"/>
  <c r="J222"/>
  <c r="BK213"/>
  <c r="J203"/>
  <c r="J194"/>
  <c r="J182"/>
  <c r="J172"/>
  <c r="BK162"/>
  <c r="J158"/>
  <c r="J154"/>
  <c r="J147"/>
  <c r="BK134"/>
  <c r="J330"/>
  <c r="BK320"/>
  <c r="BK312"/>
  <c r="J294"/>
  <c r="BK284"/>
  <c r="J275"/>
  <c r="J267"/>
  <c r="BK259"/>
  <c r="BK252"/>
  <c r="BK247"/>
  <c r="BK238"/>
  <c r="BK212"/>
  <c r="J210"/>
  <c r="BK183"/>
  <c r="BK176"/>
  <c r="BK172"/>
  <c r="J166"/>
  <c r="J159"/>
  <c r="BK137"/>
  <c r="J329"/>
  <c r="BK309"/>
  <c r="BK303"/>
  <c r="BK296"/>
  <c r="J286"/>
  <c r="BK277"/>
  <c r="J269"/>
  <c r="J256"/>
  <c r="BK250"/>
  <c r="BK235"/>
  <c r="BK230"/>
  <c r="J223"/>
  <c r="BK218"/>
  <c r="BK209"/>
  <c r="BK198"/>
  <c r="J189"/>
  <c r="BK185"/>
  <c r="J176"/>
  <c r="BK169"/>
  <c r="BK156"/>
  <c r="BK147"/>
  <c r="J319"/>
  <c r="BK314"/>
  <c r="BK306"/>
  <c r="J292"/>
  <c r="J281"/>
  <c r="BK269"/>
  <c r="J262"/>
  <c r="BK248"/>
  <c r="BK244"/>
  <c r="BK234"/>
  <c r="BK228"/>
  <c r="J220"/>
  <c r="J213"/>
  <c r="J201"/>
  <c r="BK195"/>
  <c r="BK190"/>
  <c r="BK182"/>
  <c r="J171"/>
  <c r="BK145"/>
  <c r="J140"/>
  <c i="22" r="BK205"/>
  <c r="J201"/>
  <c r="J183"/>
  <c r="J171"/>
  <c r="BK161"/>
  <c r="J149"/>
  <c r="J144"/>
  <c r="BK136"/>
  <c r="BK131"/>
  <c r="BK193"/>
  <c r="BK185"/>
  <c r="BK181"/>
  <c r="BK177"/>
  <c r="BK168"/>
  <c r="BK164"/>
  <c r="J160"/>
  <c r="J153"/>
  <c r="BK145"/>
  <c r="BK127"/>
  <c r="BK204"/>
  <c r="BK197"/>
  <c r="BK187"/>
  <c r="BK183"/>
  <c r="J172"/>
  <c r="BK158"/>
  <c r="BK144"/>
  <c r="J137"/>
  <c r="J132"/>
  <c r="BK208"/>
  <c r="J200"/>
  <c r="J191"/>
  <c r="J181"/>
  <c r="J177"/>
  <c r="J167"/>
  <c r="J158"/>
  <c r="J151"/>
  <c r="BK147"/>
  <c r="J138"/>
  <c r="BK129"/>
  <c i="23" r="J436"/>
  <c r="BK430"/>
  <c r="J424"/>
  <c r="J418"/>
  <c r="J406"/>
  <c r="J397"/>
  <c r="J390"/>
  <c r="BK380"/>
  <c r="J373"/>
  <c r="J369"/>
  <c r="J364"/>
  <c r="BK356"/>
  <c r="BK350"/>
  <c r="BK344"/>
  <c r="BK338"/>
  <c r="BK325"/>
  <c r="BK317"/>
  <c r="J306"/>
  <c r="BK297"/>
  <c r="BK291"/>
  <c r="J279"/>
  <c r="BK266"/>
  <c r="J259"/>
  <c r="J248"/>
  <c r="J241"/>
  <c r="BK225"/>
  <c r="BK209"/>
  <c r="J200"/>
  <c r="BK192"/>
  <c r="J178"/>
  <c r="J174"/>
  <c r="BK169"/>
  <c r="J165"/>
  <c r="BK159"/>
  <c r="BK149"/>
  <c r="BK141"/>
  <c r="J134"/>
  <c r="BK421"/>
  <c r="J412"/>
  <c r="J404"/>
  <c r="BK395"/>
  <c r="J387"/>
  <c r="J379"/>
  <c r="BK368"/>
  <c r="J363"/>
  <c r="BK359"/>
  <c r="J353"/>
  <c r="J341"/>
  <c r="BK334"/>
  <c r="J331"/>
  <c r="J325"/>
  <c r="BK318"/>
  <c r="BK306"/>
  <c r="J301"/>
  <c r="J289"/>
  <c r="BK286"/>
  <c r="J277"/>
  <c r="J273"/>
  <c r="BK264"/>
  <c r="J260"/>
  <c r="BK256"/>
  <c r="J243"/>
  <c r="BK224"/>
  <c r="BK219"/>
  <c r="BK214"/>
  <c r="J208"/>
  <c r="BK201"/>
  <c r="BK187"/>
  <c r="J181"/>
  <c r="BK163"/>
  <c r="J159"/>
  <c r="BK155"/>
  <c r="J146"/>
  <c r="J137"/>
  <c r="BK435"/>
  <c r="BK429"/>
  <c r="J419"/>
  <c r="J413"/>
  <c r="BK408"/>
  <c r="BK400"/>
  <c r="BK393"/>
  <c r="J389"/>
  <c r="BK382"/>
  <c r="J372"/>
  <c r="J362"/>
  <c r="J351"/>
  <c r="J347"/>
  <c r="J343"/>
  <c r="J338"/>
  <c r="J328"/>
  <c r="J317"/>
  <c r="J312"/>
  <c r="J305"/>
  <c r="J299"/>
  <c r="J293"/>
  <c r="J282"/>
  <c r="BK276"/>
  <c r="J268"/>
  <c r="J264"/>
  <c r="J257"/>
  <c r="BK253"/>
  <c r="BK244"/>
  <c r="J232"/>
  <c r="J228"/>
  <c r="J221"/>
  <c r="BK215"/>
  <c r="J212"/>
  <c r="BK202"/>
  <c r="J196"/>
  <c r="J190"/>
  <c r="BK177"/>
  <c r="BK157"/>
  <c r="J149"/>
  <c r="J136"/>
  <c r="J433"/>
  <c r="BK419"/>
  <c r="BK412"/>
  <c r="J405"/>
  <c r="J391"/>
  <c r="J384"/>
  <c r="BK367"/>
  <c r="BK358"/>
  <c r="J337"/>
  <c r="J332"/>
  <c r="BK321"/>
  <c r="BK311"/>
  <c r="BK305"/>
  <c r="BK289"/>
  <c r="BK272"/>
  <c r="BK259"/>
  <c r="BK252"/>
  <c r="BK243"/>
  <c r="BK236"/>
  <c r="BK229"/>
  <c r="BK216"/>
  <c r="BK207"/>
  <c r="BK196"/>
  <c r="BK184"/>
  <c r="BK181"/>
  <c r="BK174"/>
  <c r="BK166"/>
  <c r="J151"/>
  <c r="BK144"/>
  <c r="BK135"/>
  <c i="24" r="BK445"/>
  <c r="J436"/>
  <c r="BK371"/>
  <c r="J357"/>
  <c r="J327"/>
  <c r="BK294"/>
  <c r="J270"/>
  <c r="BK220"/>
  <c r="J169"/>
  <c r="J402"/>
  <c r="BK357"/>
  <c r="BK316"/>
  <c r="BK242"/>
  <c r="J182"/>
  <c r="J139"/>
  <c r="BK433"/>
  <c r="J383"/>
  <c r="BK370"/>
  <c r="BK339"/>
  <c r="BK300"/>
  <c r="J284"/>
  <c r="BK258"/>
  <c r="BK216"/>
  <c r="BK178"/>
  <c r="BK449"/>
  <c r="J433"/>
  <c r="BK405"/>
  <c r="J379"/>
  <c r="J359"/>
  <c r="J302"/>
  <c r="J294"/>
  <c r="J275"/>
  <c r="J238"/>
  <c r="J216"/>
  <c r="J135"/>
  <c i="25" r="BK320"/>
  <c r="BK299"/>
  <c r="J278"/>
  <c r="BK250"/>
  <c r="J210"/>
  <c r="J162"/>
  <c r="J139"/>
  <c r="J307"/>
  <c r="BK287"/>
  <c r="BK260"/>
  <c r="J220"/>
  <c r="BK139"/>
  <c r="BK321"/>
  <c r="J305"/>
  <c r="BK283"/>
  <c r="J262"/>
  <c r="J227"/>
  <c r="J187"/>
  <c r="BK146"/>
  <c r="J299"/>
  <c r="BK284"/>
  <c r="J260"/>
  <c r="J223"/>
  <c r="J151"/>
  <c i="26" r="J261"/>
  <c r="BK208"/>
  <c r="BK179"/>
  <c r="J285"/>
  <c r="BK261"/>
  <c r="J246"/>
  <c r="BK216"/>
  <c r="J179"/>
  <c r="J292"/>
  <c r="BK279"/>
  <c r="BK251"/>
  <c r="BK234"/>
  <c r="BK199"/>
  <c r="J143"/>
  <c r="J228"/>
  <c r="J216"/>
  <c r="BK165"/>
  <c r="J124"/>
  <c i="27" r="J209"/>
  <c r="BK200"/>
  <c r="J192"/>
  <c r="BK165"/>
  <c r="J151"/>
  <c r="J133"/>
  <c r="J126"/>
  <c r="J200"/>
  <c r="BK183"/>
  <c r="BK164"/>
  <c r="J150"/>
  <c r="J218"/>
  <c r="BK203"/>
  <c r="J196"/>
  <c r="J168"/>
  <c r="BK151"/>
  <c r="J140"/>
  <c r="J127"/>
  <c i="28" r="BK136"/>
  <c r="BK129"/>
  <c r="J136"/>
  <c r="J127"/>
  <c r="J142"/>
  <c r="BK121"/>
  <c i="29" r="BK135"/>
  <c r="BK128"/>
  <c r="J154"/>
  <c r="BK138"/>
  <c r="BK154"/>
  <c r="J135"/>
  <c r="J151"/>
  <c r="BK144"/>
  <c i="2" r="J2735"/>
  <c r="J2647"/>
  <c r="J2606"/>
  <c r="J2522"/>
  <c r="J2503"/>
  <c r="BK2487"/>
  <c r="J2461"/>
  <c r="BK2447"/>
  <c r="J2429"/>
  <c r="BK2407"/>
  <c r="J2363"/>
  <c r="J2356"/>
  <c r="BK2324"/>
  <c r="J2292"/>
  <c r="J2273"/>
  <c r="J2249"/>
  <c r="J2236"/>
  <c r="BK2188"/>
  <c r="BK2163"/>
  <c r="J2136"/>
  <c r="J2103"/>
  <c r="J2022"/>
  <c r="J1944"/>
  <c r="BK1876"/>
  <c r="BK1774"/>
  <c r="J1709"/>
  <c r="J1669"/>
  <c r="J1634"/>
  <c r="J1541"/>
  <c r="J1478"/>
  <c r="J1435"/>
  <c r="BK1365"/>
  <c r="J1345"/>
  <c r="BK1276"/>
  <c r="J1226"/>
  <c r="J1174"/>
  <c r="BK1126"/>
  <c r="BK1095"/>
  <c r="J1015"/>
  <c r="J968"/>
  <c r="BK921"/>
  <c r="J846"/>
  <c r="J765"/>
  <c r="BK623"/>
  <c r="BK563"/>
  <c r="BK530"/>
  <c r="BK524"/>
  <c r="BK505"/>
  <c r="J436"/>
  <c r="BK398"/>
  <c r="BK346"/>
  <c r="BK284"/>
  <c r="BK262"/>
  <c r="BK171"/>
  <c r="BK2974"/>
  <c r="BK2957"/>
  <c r="J2950"/>
  <c r="J2929"/>
  <c r="BK2908"/>
  <c r="BK2885"/>
  <c r="BK2864"/>
  <c r="J2854"/>
  <c r="BK2840"/>
  <c r="BK2822"/>
  <c r="J2813"/>
  <c r="J2795"/>
  <c r="J2777"/>
  <c r="J2761"/>
  <c r="J2745"/>
  <c r="BK2721"/>
  <c r="J2650"/>
  <c r="J2590"/>
  <c r="BK2519"/>
  <c r="J2458"/>
  <c r="J2353"/>
  <c r="J2302"/>
  <c r="J2270"/>
  <c r="BK2241"/>
  <c r="J2195"/>
  <c r="BK2125"/>
  <c r="BK1987"/>
  <c r="J1903"/>
  <c r="J1826"/>
  <c r="BK1793"/>
  <c r="J1731"/>
  <c r="BK1691"/>
  <c r="BK1655"/>
  <c r="BK1615"/>
  <c r="J1594"/>
  <c r="BK1517"/>
  <c r="J1485"/>
  <c r="BK1465"/>
  <c r="BK1431"/>
  <c r="J1365"/>
  <c r="J1333"/>
  <c r="BK1289"/>
  <c r="J1274"/>
  <c r="BK1249"/>
  <c r="BK1208"/>
  <c r="J1126"/>
  <c r="BK1105"/>
  <c r="BK1037"/>
  <c r="BK1029"/>
  <c r="J997"/>
  <c r="BK917"/>
  <c r="BK864"/>
  <c r="J786"/>
  <c r="BK741"/>
  <c r="J664"/>
  <c r="BK638"/>
  <c r="BK577"/>
  <c r="J538"/>
  <c r="J496"/>
  <c r="J471"/>
  <c r="J366"/>
  <c r="BK331"/>
  <c r="J276"/>
  <c r="J2732"/>
  <c r="BK2632"/>
  <c r="J2603"/>
  <c r="J2519"/>
  <c r="BK2444"/>
  <c r="BK2438"/>
  <c r="J2387"/>
  <c r="J2346"/>
  <c r="J2306"/>
  <c r="J2260"/>
  <c r="BK2249"/>
  <c r="J2234"/>
  <c r="BK2192"/>
  <c r="J2149"/>
  <c r="J2093"/>
  <c r="J2005"/>
  <c r="J1976"/>
  <c r="J1951"/>
  <c r="BK1896"/>
  <c r="BK1844"/>
  <c r="BK1818"/>
  <c r="J1754"/>
  <c r="J1719"/>
  <c r="J1591"/>
  <c r="BK1541"/>
  <c r="BK1506"/>
  <c r="BK1455"/>
  <c r="BK1435"/>
  <c r="J1361"/>
  <c r="BK1352"/>
  <c r="BK1339"/>
  <c r="BK1323"/>
  <c r="BK1310"/>
  <c r="BK1301"/>
  <c r="BK1270"/>
  <c r="J1187"/>
  <c r="BK1150"/>
  <c r="J1122"/>
  <c r="J1082"/>
  <c r="J1029"/>
  <c r="BK972"/>
  <c r="J905"/>
  <c r="BK838"/>
  <c r="J809"/>
  <c r="J760"/>
  <c r="BK595"/>
  <c r="J524"/>
  <c r="BK471"/>
  <c r="J390"/>
  <c r="BK361"/>
  <c r="J284"/>
  <c r="J273"/>
  <c r="BK247"/>
  <c r="J218"/>
  <c r="BK183"/>
  <c r="BK2732"/>
  <c r="BK2686"/>
  <c r="BK2629"/>
  <c r="BK2552"/>
  <c r="BK2503"/>
  <c r="J2463"/>
  <c r="J2378"/>
  <c r="J2336"/>
  <c r="J2297"/>
  <c r="J2235"/>
  <c r="BK2218"/>
  <c r="BK2190"/>
  <c r="BK2122"/>
  <c r="BK2045"/>
  <c r="BK1976"/>
  <c r="BK1944"/>
  <c r="J1899"/>
  <c r="J1873"/>
  <c r="J1837"/>
  <c r="J1789"/>
  <c r="J1696"/>
  <c r="BK1612"/>
  <c r="BK1591"/>
  <c r="BK1566"/>
  <c r="BK1509"/>
  <c r="BK1485"/>
  <c r="BK1361"/>
  <c r="BK1343"/>
  <c r="BK1333"/>
  <c r="J1316"/>
  <c r="BK1274"/>
  <c r="J1264"/>
  <c r="BK1226"/>
  <c r="BK1174"/>
  <c r="BK1132"/>
  <c r="J1109"/>
  <c r="BK1026"/>
  <c r="J980"/>
  <c r="BK925"/>
  <c r="BK842"/>
  <c r="BK761"/>
  <c r="J752"/>
  <c r="BK660"/>
  <c r="J623"/>
  <c r="J577"/>
  <c r="J558"/>
  <c r="J530"/>
  <c r="BK520"/>
  <c r="J512"/>
  <c r="J425"/>
  <c r="J305"/>
  <c r="BK218"/>
  <c i="3" r="J757"/>
  <c r="J737"/>
  <c r="J722"/>
  <c r="BK703"/>
  <c r="J686"/>
  <c r="BK679"/>
  <c r="J647"/>
  <c r="BK598"/>
  <c r="J570"/>
  <c r="BK544"/>
  <c r="J525"/>
  <c r="J498"/>
  <c r="BK451"/>
  <c r="BK402"/>
  <c r="BK324"/>
  <c r="BK272"/>
  <c r="J210"/>
  <c r="BK746"/>
  <c r="BK734"/>
  <c r="J714"/>
  <c r="BK697"/>
  <c r="BK644"/>
  <c r="BK633"/>
  <c r="J609"/>
  <c r="BK580"/>
  <c r="BK528"/>
  <c r="BK498"/>
  <c r="BK460"/>
  <c r="J419"/>
  <c r="BK372"/>
  <c r="BK353"/>
  <c r="J319"/>
  <c r="J315"/>
  <c r="BK210"/>
  <c r="J754"/>
  <c r="J743"/>
  <c r="J716"/>
  <c r="BK695"/>
  <c r="J655"/>
  <c r="J638"/>
  <c r="J629"/>
  <c r="BK590"/>
  <c r="BK562"/>
  <c r="J532"/>
  <c r="J518"/>
  <c r="J475"/>
  <c r="J451"/>
  <c r="J317"/>
  <c r="BK278"/>
  <c r="BK686"/>
  <c r="BK659"/>
  <c r="J617"/>
  <c r="J594"/>
  <c r="BK566"/>
  <c r="J542"/>
  <c r="BK525"/>
  <c r="BK494"/>
  <c r="BK452"/>
  <c r="J408"/>
  <c r="BK360"/>
  <c r="J318"/>
  <c r="J288"/>
  <c r="BK259"/>
  <c r="J243"/>
  <c i="4" r="J219"/>
  <c r="J196"/>
  <c r="BK186"/>
  <c r="BK163"/>
  <c r="BK149"/>
  <c r="BK219"/>
  <c r="J215"/>
  <c r="BK200"/>
  <c r="J188"/>
  <c r="BK155"/>
  <c r="BK141"/>
  <c r="J213"/>
  <c r="J195"/>
  <c r="BK159"/>
  <c r="BK153"/>
  <c r="J141"/>
  <c r="BK217"/>
  <c r="BK207"/>
  <c r="BK198"/>
  <c r="J163"/>
  <c r="J140"/>
  <c i="5" r="BK214"/>
  <c r="BK195"/>
  <c r="J186"/>
  <c r="J171"/>
  <c r="BK145"/>
  <c r="J132"/>
  <c r="J204"/>
  <c r="J184"/>
  <c r="J153"/>
  <c r="BK136"/>
  <c r="J197"/>
  <c r="BK178"/>
  <c r="J164"/>
  <c r="J145"/>
  <c r="BK216"/>
  <c r="BK190"/>
  <c r="BK180"/>
  <c r="J160"/>
  <c r="J149"/>
  <c r="BK135"/>
  <c i="6" r="J208"/>
  <c r="BK180"/>
  <c r="J154"/>
  <c r="BK220"/>
  <c r="J212"/>
  <c r="J178"/>
  <c r="J162"/>
  <c r="BK136"/>
  <c r="J220"/>
  <c r="BK212"/>
  <c r="BK174"/>
  <c r="BK154"/>
  <c r="J130"/>
  <c i="7" r="BK226"/>
  <c r="J216"/>
  <c r="BK201"/>
  <c r="J196"/>
  <c r="J190"/>
  <c r="BK176"/>
  <c r="J164"/>
  <c r="BK157"/>
  <c r="BK144"/>
  <c r="BK137"/>
  <c r="BK128"/>
  <c r="J224"/>
  <c r="J197"/>
  <c r="BK185"/>
  <c r="J175"/>
  <c r="BK164"/>
  <c r="J157"/>
  <c r="J229"/>
  <c r="BK219"/>
  <c r="BK215"/>
  <c r="J198"/>
  <c r="BK190"/>
  <c r="BK181"/>
  <c r="BK177"/>
  <c r="J165"/>
  <c r="BK153"/>
  <c r="J144"/>
  <c r="J130"/>
  <c r="BK195"/>
  <c r="J176"/>
  <c r="BK152"/>
  <c r="J137"/>
  <c r="BK132"/>
  <c r="BK129"/>
  <c i="8" r="J219"/>
  <c r="J209"/>
  <c r="BK204"/>
  <c r="BK187"/>
  <c r="J176"/>
  <c r="BK166"/>
  <c r="BK152"/>
  <c r="J130"/>
  <c r="BK218"/>
  <c r="BK206"/>
  <c r="J192"/>
  <c r="J171"/>
  <c r="J166"/>
  <c r="J154"/>
  <c r="BK145"/>
  <c r="J135"/>
  <c r="J203"/>
  <c r="J184"/>
  <c r="J177"/>
  <c r="BK174"/>
  <c r="J161"/>
  <c r="BK147"/>
  <c r="BK138"/>
  <c r="J132"/>
  <c r="J127"/>
  <c r="BK210"/>
  <c r="BK202"/>
  <c r="J189"/>
  <c r="BK181"/>
  <c r="J168"/>
  <c r="BK151"/>
  <c r="BK137"/>
  <c r="J131"/>
  <c i="9" r="BK196"/>
  <c r="BK172"/>
  <c r="J152"/>
  <c r="BK136"/>
  <c r="BK125"/>
  <c r="BK198"/>
  <c r="J186"/>
  <c r="J180"/>
  <c r="BK175"/>
  <c r="BK166"/>
  <c r="BK161"/>
  <c r="BK146"/>
  <c r="J138"/>
  <c r="J211"/>
  <c r="J206"/>
  <c r="J198"/>
  <c r="BK177"/>
  <c r="J170"/>
  <c r="BK162"/>
  <c r="J159"/>
  <c r="BK148"/>
  <c r="J134"/>
  <c r="J127"/>
  <c r="J182"/>
  <c r="J165"/>
  <c r="BK152"/>
  <c r="J145"/>
  <c r="J132"/>
  <c i="10" r="BK165"/>
  <c r="BK155"/>
  <c r="J147"/>
  <c r="BK144"/>
  <c r="BK132"/>
  <c r="BK125"/>
  <c r="BK156"/>
  <c r="J146"/>
  <c r="BK134"/>
  <c r="BK166"/>
  <c r="BK150"/>
  <c r="J141"/>
  <c r="BK131"/>
  <c r="J165"/>
  <c r="BK151"/>
  <c r="BK127"/>
  <c i="11" r="BK155"/>
  <c r="J147"/>
  <c r="BK128"/>
  <c r="BK164"/>
  <c r="J156"/>
  <c r="BK144"/>
  <c r="J131"/>
  <c r="J150"/>
  <c r="J143"/>
  <c r="J134"/>
  <c r="BK157"/>
  <c r="BK143"/>
  <c r="J132"/>
  <c i="12" r="BK167"/>
  <c r="J157"/>
  <c r="BK151"/>
  <c r="J145"/>
  <c r="BK134"/>
  <c r="BK125"/>
  <c r="J151"/>
  <c r="BK171"/>
  <c r="BK157"/>
  <c r="BK145"/>
  <c r="J132"/>
  <c r="J171"/>
  <c r="BK150"/>
  <c r="J143"/>
  <c r="J129"/>
  <c i="13" r="BK150"/>
  <c r="J131"/>
  <c r="J148"/>
  <c r="BK139"/>
  <c r="BK133"/>
  <c r="J127"/>
  <c r="BK145"/>
  <c r="BK135"/>
  <c r="BK148"/>
  <c r="J133"/>
  <c i="14" r="J138"/>
  <c r="BK132"/>
  <c r="BK127"/>
  <c r="J135"/>
  <c r="J141"/>
  <c r="J139"/>
  <c r="J129"/>
  <c i="15" r="BK135"/>
  <c r="J136"/>
  <c r="J127"/>
  <c r="J132"/>
  <c r="BK136"/>
  <c r="J128"/>
  <c i="16" r="J125"/>
  <c i="17" r="BK674"/>
  <c r="J646"/>
  <c r="BK585"/>
  <c r="BK559"/>
  <c r="J541"/>
  <c r="J530"/>
  <c r="J513"/>
  <c r="BK488"/>
  <c r="BK456"/>
  <c r="BK430"/>
  <c r="BK419"/>
  <c r="J377"/>
  <c r="J359"/>
  <c r="BK332"/>
  <c r="BK297"/>
  <c r="J269"/>
  <c r="BK189"/>
  <c r="BK134"/>
  <c r="J683"/>
  <c r="J674"/>
  <c r="J644"/>
  <c r="J613"/>
  <c r="J585"/>
  <c r="BK541"/>
  <c r="J533"/>
  <c r="J527"/>
  <c r="J512"/>
  <c r="J491"/>
  <c r="BK463"/>
  <c r="J429"/>
  <c r="J416"/>
  <c r="J363"/>
  <c r="BK342"/>
  <c r="J301"/>
  <c r="J236"/>
  <c r="J172"/>
  <c r="BK677"/>
  <c r="BK646"/>
  <c r="J636"/>
  <c r="BK621"/>
  <c r="J589"/>
  <c r="J564"/>
  <c r="BK532"/>
  <c r="J521"/>
  <c r="BK484"/>
  <c r="J470"/>
  <c r="BK434"/>
  <c r="BK413"/>
  <c r="J371"/>
  <c r="J345"/>
  <c r="BK269"/>
  <c r="J213"/>
  <c r="BK679"/>
  <c r="BK659"/>
  <c r="BK632"/>
  <c r="BK586"/>
  <c r="BK571"/>
  <c r="BK556"/>
  <c r="BK524"/>
  <c r="BK512"/>
  <c r="J463"/>
  <c r="J449"/>
  <c r="J413"/>
  <c r="J379"/>
  <c r="BK369"/>
  <c r="BK352"/>
  <c r="J328"/>
  <c r="J309"/>
  <c r="J286"/>
  <c r="J239"/>
  <c r="J199"/>
  <c r="J168"/>
  <c i="18" r="J121"/>
  <c r="BK121"/>
  <c i="19" r="BK471"/>
  <c r="BK461"/>
  <c r="J450"/>
  <c r="J436"/>
  <c r="BK422"/>
  <c r="BK410"/>
  <c r="J403"/>
  <c r="J390"/>
  <c r="J382"/>
  <c r="J374"/>
  <c r="J366"/>
  <c r="BK351"/>
  <c r="BK348"/>
  <c r="BK340"/>
  <c r="BK327"/>
  <c r="BK321"/>
  <c r="J309"/>
  <c r="BK303"/>
  <c r="BK291"/>
  <c r="BK278"/>
  <c r="J263"/>
  <c r="BK258"/>
  <c r="J249"/>
  <c r="BK228"/>
  <c r="J220"/>
  <c r="BK205"/>
  <c r="J192"/>
  <c r="J186"/>
  <c r="J178"/>
  <c r="J158"/>
  <c r="BK142"/>
  <c r="J479"/>
  <c r="J472"/>
  <c r="BK449"/>
  <c r="BK442"/>
  <c r="BK432"/>
  <c r="BK419"/>
  <c r="J410"/>
  <c r="J395"/>
  <c r="BK388"/>
  <c r="BK376"/>
  <c r="J363"/>
  <c r="BK354"/>
  <c r="BK333"/>
  <c r="J327"/>
  <c r="J311"/>
  <c r="J287"/>
  <c r="J271"/>
  <c r="BK265"/>
  <c r="J242"/>
  <c r="J228"/>
  <c r="J205"/>
  <c r="J195"/>
  <c r="BK189"/>
  <c r="J176"/>
  <c r="J168"/>
  <c r="J160"/>
  <c r="J134"/>
  <c r="J488"/>
  <c r="J482"/>
  <c r="BK465"/>
  <c r="BK453"/>
  <c r="BK446"/>
  <c r="BK438"/>
  <c r="J429"/>
  <c r="J412"/>
  <c r="BK397"/>
  <c r="BK384"/>
  <c r="BK378"/>
  <c r="BK358"/>
  <c r="BK343"/>
  <c r="BK332"/>
  <c r="BK315"/>
  <c r="J302"/>
  <c r="BK289"/>
  <c r="J283"/>
  <c r="J274"/>
  <c r="BK263"/>
  <c r="J253"/>
  <c r="J240"/>
  <c r="J216"/>
  <c r="BK203"/>
  <c r="BK195"/>
  <c r="BK140"/>
  <c r="BK478"/>
  <c r="J457"/>
  <c r="BK428"/>
  <c r="J411"/>
  <c r="BK403"/>
  <c r="J381"/>
  <c r="BK366"/>
  <c r="J352"/>
  <c r="BK345"/>
  <c r="J340"/>
  <c r="J322"/>
  <c r="BK306"/>
  <c r="J294"/>
  <c r="BK290"/>
  <c r="BK280"/>
  <c r="J265"/>
  <c r="J254"/>
  <c r="J238"/>
  <c r="BK222"/>
  <c r="J206"/>
  <c r="BK184"/>
  <c r="BK168"/>
  <c r="BK152"/>
  <c r="J144"/>
  <c r="J132"/>
  <c i="20" r="BK211"/>
  <c r="BK206"/>
  <c r="BK197"/>
  <c r="BK192"/>
  <c r="BK182"/>
  <c r="J174"/>
  <c r="BK166"/>
  <c r="BK154"/>
  <c r="J146"/>
  <c r="BK141"/>
  <c r="J136"/>
  <c r="BK130"/>
  <c r="BK198"/>
  <c r="J186"/>
  <c r="J180"/>
  <c r="J177"/>
  <c r="BK164"/>
  <c r="J159"/>
  <c r="BK147"/>
  <c r="J131"/>
  <c r="J211"/>
  <c r="BK205"/>
  <c r="J201"/>
  <c r="J185"/>
  <c r="J178"/>
  <c r="BK168"/>
  <c r="J158"/>
  <c r="BK151"/>
  <c r="J147"/>
  <c r="J142"/>
  <c r="J133"/>
  <c r="J127"/>
  <c r="BK207"/>
  <c r="BK196"/>
  <c r="BK188"/>
  <c r="J183"/>
  <c r="J170"/>
  <c r="J165"/>
  <c r="BK158"/>
  <c r="BK145"/>
  <c r="J129"/>
  <c i="21" r="BK330"/>
  <c r="BK326"/>
  <c r="J320"/>
  <c r="BK310"/>
  <c r="J306"/>
  <c r="BK299"/>
  <c r="J293"/>
  <c r="J289"/>
  <c r="BK281"/>
  <c r="BK275"/>
  <c r="J270"/>
  <c r="J261"/>
  <c r="J255"/>
  <c r="J244"/>
  <c r="J239"/>
  <c r="J229"/>
  <c r="BK220"/>
  <c r="J209"/>
  <c r="J197"/>
  <c r="BK193"/>
  <c r="J181"/>
  <c r="J177"/>
  <c r="BK163"/>
  <c r="BK160"/>
  <c r="J156"/>
  <c r="BK149"/>
  <c r="BK138"/>
  <c r="BK332"/>
  <c r="J328"/>
  <c r="J324"/>
  <c r="J316"/>
  <c r="J303"/>
  <c r="J290"/>
  <c r="BK282"/>
  <c r="BK273"/>
  <c r="J265"/>
  <c r="J258"/>
  <c r="J251"/>
  <c r="J245"/>
  <c r="J237"/>
  <c r="J225"/>
  <c r="J211"/>
  <c r="BK189"/>
  <c r="J184"/>
  <c r="J178"/>
  <c r="BK171"/>
  <c r="J163"/>
  <c r="J149"/>
  <c r="J136"/>
  <c r="BK324"/>
  <c r="J317"/>
  <c r="BK305"/>
  <c r="BK300"/>
  <c r="BK293"/>
  <c r="J282"/>
  <c r="BK270"/>
  <c r="BK260"/>
  <c r="J253"/>
  <c r="BK237"/>
  <c r="BK232"/>
  <c r="BK226"/>
  <c r="J221"/>
  <c r="BK211"/>
  <c r="BK205"/>
  <c r="J192"/>
  <c r="BK181"/>
  <c r="J173"/>
  <c r="BK158"/>
  <c r="BK154"/>
  <c r="J145"/>
  <c r="BK316"/>
  <c r="J307"/>
  <c r="BK295"/>
  <c r="J285"/>
  <c r="J277"/>
  <c r="BK265"/>
  <c r="BK255"/>
  <c r="J247"/>
  <c r="BK241"/>
  <c r="J231"/>
  <c r="BK223"/>
  <c r="BK217"/>
  <c r="BK208"/>
  <c r="J198"/>
  <c r="BK192"/>
  <c r="J187"/>
  <c r="BK166"/>
  <c r="J148"/>
  <c r="J141"/>
  <c i="22" r="BK195"/>
  <c r="BK194"/>
  <c r="J182"/>
  <c r="BK170"/>
  <c r="J150"/>
  <c r="J145"/>
  <c r="BK137"/>
  <c r="BK132"/>
  <c r="J194"/>
  <c r="BK188"/>
  <c r="BK179"/>
  <c r="BK173"/>
  <c r="BK166"/>
  <c r="J161"/>
  <c r="J156"/>
  <c r="J147"/>
  <c r="BK128"/>
  <c r="J205"/>
  <c r="BK200"/>
  <c r="BK190"/>
  <c r="BK186"/>
  <c r="BK175"/>
  <c r="BK169"/>
  <c r="BK155"/>
  <c r="J142"/>
  <c r="BK135"/>
  <c r="J129"/>
  <c r="BK202"/>
  <c r="J192"/>
  <c r="J186"/>
  <c r="BK178"/>
  <c r="J169"/>
  <c r="J163"/>
  <c r="BK153"/>
  <c r="J148"/>
  <c r="J139"/>
  <c r="J130"/>
  <c i="23" r="J432"/>
  <c r="BK427"/>
  <c r="BK420"/>
  <c r="J409"/>
  <c r="BK398"/>
  <c r="BK394"/>
  <c r="BK388"/>
  <c r="BK378"/>
  <c r="BK372"/>
  <c r="J366"/>
  <c r="J359"/>
  <c r="J352"/>
  <c r="J348"/>
  <c r="J339"/>
  <c r="J334"/>
  <c r="J320"/>
  <c r="J311"/>
  <c r="J300"/>
  <c r="J292"/>
  <c r="BK280"/>
  <c r="BK270"/>
  <c r="BK260"/>
  <c r="BK247"/>
  <c r="J239"/>
  <c r="BK227"/>
  <c r="J211"/>
  <c r="BK203"/>
  <c r="BK194"/>
  <c r="J185"/>
  <c r="BK176"/>
  <c r="J171"/>
  <c r="BK168"/>
  <c r="J163"/>
  <c r="J155"/>
  <c r="BK152"/>
  <c r="J140"/>
  <c r="BK133"/>
  <c r="J434"/>
  <c r="BK410"/>
  <c r="J403"/>
  <c r="J400"/>
  <c r="BK383"/>
  <c r="J371"/>
  <c r="BK362"/>
  <c r="J357"/>
  <c r="BK348"/>
  <c r="BK340"/>
  <c r="J333"/>
  <c r="BK327"/>
  <c r="J324"/>
  <c r="J315"/>
  <c r="BK304"/>
  <c r="BK295"/>
  <c r="BK290"/>
  <c r="BK285"/>
  <c r="J276"/>
  <c r="BK269"/>
  <c r="BK262"/>
  <c r="BK258"/>
  <c r="J247"/>
  <c r="BK242"/>
  <c r="J237"/>
  <c r="BK231"/>
  <c r="J227"/>
  <c r="BK221"/>
  <c r="BK206"/>
  <c r="BK195"/>
  <c r="J184"/>
  <c r="BK175"/>
  <c r="BK167"/>
  <c r="BK158"/>
  <c r="J147"/>
  <c r="J138"/>
  <c r="J133"/>
  <c r="J430"/>
  <c r="BK426"/>
  <c r="BK415"/>
  <c r="J411"/>
  <c r="BK403"/>
  <c r="BK397"/>
  <c r="BK391"/>
  <c r="BK384"/>
  <c r="BK375"/>
  <c r="BK370"/>
  <c r="J356"/>
  <c r="J349"/>
  <c r="J344"/>
  <c r="BK339"/>
  <c r="BK330"/>
  <c r="BK324"/>
  <c r="BK314"/>
  <c r="BK309"/>
  <c r="BK301"/>
  <c r="J297"/>
  <c r="J290"/>
  <c r="BK283"/>
  <c r="BK277"/>
  <c r="J269"/>
  <c r="J265"/>
  <c r="J254"/>
  <c r="BK246"/>
  <c r="BK240"/>
  <c r="BK230"/>
  <c r="J224"/>
  <c r="J216"/>
  <c r="J203"/>
  <c r="J198"/>
  <c r="J194"/>
  <c r="J187"/>
  <c r="J176"/>
  <c r="J164"/>
  <c r="BK143"/>
  <c r="BK436"/>
  <c r="BK424"/>
  <c r="BK418"/>
  <c r="BK411"/>
  <c r="BK404"/>
  <c r="BK387"/>
  <c r="BK376"/>
  <c r="BK366"/>
  <c r="BK357"/>
  <c r="J335"/>
  <c r="J330"/>
  <c r="BK320"/>
  <c r="J309"/>
  <c r="BK296"/>
  <c r="BK281"/>
  <c r="J275"/>
  <c r="J262"/>
  <c r="J253"/>
  <c r="J240"/>
  <c r="J234"/>
  <c r="J226"/>
  <c r="BK211"/>
  <c r="J202"/>
  <c r="J189"/>
  <c r="BK180"/>
  <c r="J177"/>
  <c r="J170"/>
  <c r="J156"/>
  <c r="BK147"/>
  <c r="BK140"/>
  <c i="24" r="J449"/>
  <c r="J405"/>
  <c r="J370"/>
  <c r="BK353"/>
  <c r="J316"/>
  <c r="J277"/>
  <c r="BK262"/>
  <c r="J178"/>
  <c r="BK135"/>
  <c r="BK373"/>
  <c r="J344"/>
  <c r="J273"/>
  <c r="J208"/>
  <c r="BK130"/>
  <c r="J425"/>
  <c r="BK379"/>
  <c r="J353"/>
  <c r="BK327"/>
  <c r="BK298"/>
  <c r="BK277"/>
  <c r="J242"/>
  <c r="BK199"/>
  <c r="J174"/>
  <c r="BK146"/>
  <c r="J439"/>
  <c r="BK402"/>
  <c r="J371"/>
  <c r="J321"/>
  <c r="J298"/>
  <c r="J290"/>
  <c r="BK270"/>
  <c r="BK228"/>
  <c r="J146"/>
  <c i="25" r="J314"/>
  <c r="J293"/>
  <c r="BK274"/>
  <c r="J237"/>
  <c r="BK206"/>
  <c r="BK153"/>
  <c r="J320"/>
  <c r="J308"/>
  <c r="J289"/>
  <c r="J256"/>
  <c r="BK162"/>
  <c r="J324"/>
  <c r="BK314"/>
  <c r="J296"/>
  <c r="BK278"/>
  <c r="BK256"/>
  <c r="BK210"/>
  <c r="J179"/>
  <c r="BK318"/>
  <c r="BK289"/>
  <c r="J283"/>
  <c r="BK262"/>
  <c r="BK227"/>
  <c r="J167"/>
  <c i="26" r="J288"/>
  <c r="BK204"/>
  <c r="J163"/>
  <c r="BK132"/>
  <c r="J264"/>
  <c r="J248"/>
  <c r="BK228"/>
  <c r="J169"/>
  <c r="BK288"/>
  <c r="J273"/>
  <c r="BK248"/>
  <c r="BK218"/>
  <c r="BK169"/>
  <c r="BK253"/>
  <c r="J218"/>
  <c r="J189"/>
  <c r="BK163"/>
  <c i="27" r="J216"/>
  <c r="J202"/>
  <c r="BK198"/>
  <c r="J180"/>
  <c r="BK155"/>
  <c r="J138"/>
  <c r="J132"/>
  <c r="J219"/>
  <c r="J198"/>
  <c r="BK177"/>
  <c r="J158"/>
  <c r="J141"/>
  <c r="BK129"/>
  <c r="BK217"/>
  <c r="J213"/>
  <c r="J174"/>
  <c r="J153"/>
  <c r="J145"/>
  <c r="J139"/>
  <c r="BK137"/>
  <c r="J135"/>
  <c r="BK132"/>
  <c r="J129"/>
  <c r="BK220"/>
  <c r="BK215"/>
  <c r="J199"/>
  <c r="BK192"/>
  <c r="J161"/>
  <c r="J149"/>
  <c r="BK139"/>
  <c r="J125"/>
  <c i="28" r="J134"/>
  <c r="J123"/>
  <c r="J133"/>
  <c r="BK123"/>
  <c r="BK134"/>
  <c r="J125"/>
  <c i="29" r="J130"/>
  <c r="J144"/>
  <c r="J157"/>
  <c r="J138"/>
  <c r="J148"/>
  <c i="2" r="J2729"/>
  <c r="J2645"/>
  <c r="J2601"/>
  <c r="J2517"/>
  <c r="BK2500"/>
  <c r="J2476"/>
  <c r="BK2458"/>
  <c r="J2438"/>
  <c r="J2410"/>
  <c r="J2369"/>
  <c r="BK2346"/>
  <c r="BK2320"/>
  <c r="J2291"/>
  <c r="BK2270"/>
  <c r="J2246"/>
  <c r="BK2226"/>
  <c r="J2172"/>
  <c r="BK2146"/>
  <c r="J2053"/>
  <c r="BK2005"/>
  <c r="J1947"/>
  <c r="J1888"/>
  <c r="J1793"/>
  <c r="J1715"/>
  <c r="J1661"/>
  <c r="J1510"/>
  <c r="J1475"/>
  <c r="J1431"/>
  <c r="J1353"/>
  <c r="J1343"/>
  <c r="J1230"/>
  <c r="J1212"/>
  <c r="BK1164"/>
  <c r="BK1122"/>
  <c r="J1065"/>
  <c r="BK997"/>
  <c r="BK960"/>
  <c r="BK905"/>
  <c r="BK856"/>
  <c r="J813"/>
  <c r="J652"/>
  <c r="BK549"/>
  <c r="J526"/>
  <c r="BK512"/>
  <c r="J453"/>
  <c r="BK425"/>
  <c r="BK396"/>
  <c r="J331"/>
  <c r="BK280"/>
  <c r="J177"/>
  <c r="J2977"/>
  <c r="BK2972"/>
  <c r="BK2954"/>
  <c r="BK2938"/>
  <c r="J2920"/>
  <c r="J2898"/>
  <c r="J2873"/>
  <c r="J2859"/>
  <c r="J2849"/>
  <c r="J2832"/>
  <c r="BK2804"/>
  <c r="BK2786"/>
  <c r="BK2769"/>
  <c r="BK2753"/>
  <c r="BK2742"/>
  <c r="BK2682"/>
  <c r="BK2606"/>
  <c r="BK2522"/>
  <c r="J2472"/>
  <c r="BK2378"/>
  <c r="BK2316"/>
  <c r="BK2291"/>
  <c r="BK2251"/>
  <c r="J2196"/>
  <c r="BK2180"/>
  <c r="BK2035"/>
  <c r="J1954"/>
  <c r="BK1837"/>
  <c r="J1811"/>
  <c r="J1774"/>
  <c r="BK1709"/>
  <c r="BK1674"/>
  <c r="BK1637"/>
  <c r="J1609"/>
  <c r="J1501"/>
  <c r="BK1495"/>
  <c r="BK1438"/>
  <c r="J1357"/>
  <c r="BK1328"/>
  <c r="BK1287"/>
  <c r="J1251"/>
  <c r="J1217"/>
  <c r="BK1180"/>
  <c r="BK1109"/>
  <c r="J1077"/>
  <c r="J1026"/>
  <c r="BK913"/>
  <c r="BK860"/>
  <c r="BK782"/>
  <c r="BK754"/>
  <c r="BK724"/>
  <c r="BK621"/>
  <c r="BK581"/>
  <c r="J549"/>
  <c r="BK510"/>
  <c r="J487"/>
  <c r="J415"/>
  <c r="J346"/>
  <c r="J288"/>
  <c r="J239"/>
  <c r="BK2668"/>
  <c r="J2617"/>
  <c r="J2552"/>
  <c r="J2490"/>
  <c r="BK2416"/>
  <c r="BK2369"/>
  <c r="BK2353"/>
  <c r="J2313"/>
  <c r="BK2273"/>
  <c r="J2251"/>
  <c r="BK2236"/>
  <c r="BK2219"/>
  <c r="J2154"/>
  <c r="BK2093"/>
  <c r="BK2065"/>
  <c r="J1987"/>
  <c r="J1973"/>
  <c r="BK1941"/>
  <c r="BK1888"/>
  <c r="BK1841"/>
  <c r="BK1767"/>
  <c r="BK1749"/>
  <c r="BK1715"/>
  <c r="BK1588"/>
  <c r="BK1570"/>
  <c r="BK1514"/>
  <c r="BK1468"/>
  <c r="BK1446"/>
  <c r="J1417"/>
  <c r="J1355"/>
  <c r="BK1350"/>
  <c r="BK1334"/>
  <c r="J1312"/>
  <c r="BK1297"/>
  <c r="J1249"/>
  <c r="BK1201"/>
  <c r="J1157"/>
  <c r="J1132"/>
  <c r="J1053"/>
  <c r="J988"/>
  <c r="BK964"/>
  <c r="J913"/>
  <c r="BK846"/>
  <c r="J782"/>
  <c r="J724"/>
  <c r="J569"/>
  <c r="BK516"/>
  <c r="BK436"/>
  <c r="J396"/>
  <c r="BK366"/>
  <c r="J282"/>
  <c r="J268"/>
  <c r="BK239"/>
  <c r="J210"/>
  <c r="BK177"/>
  <c r="BK2735"/>
  <c r="J2682"/>
  <c r="BK2601"/>
  <c r="BK2548"/>
  <c r="BK2492"/>
  <c r="BK2454"/>
  <c r="J2407"/>
  <c r="J2375"/>
  <c r="J2324"/>
  <c r="BK2234"/>
  <c r="BK2196"/>
  <c r="J2146"/>
  <c r="BK2084"/>
  <c r="BK2053"/>
  <c r="BK1973"/>
  <c r="BK1933"/>
  <c r="J1896"/>
  <c r="J1859"/>
  <c r="BK1826"/>
  <c r="J1804"/>
  <c r="J1749"/>
  <c r="J1615"/>
  <c r="J1578"/>
  <c r="J1520"/>
  <c r="BK1504"/>
  <c r="BK1478"/>
  <c r="BK1417"/>
  <c r="J1351"/>
  <c r="J1335"/>
  <c r="BK1312"/>
  <c r="J1289"/>
  <c r="J1270"/>
  <c r="BK1248"/>
  <c r="BK1157"/>
  <c r="J1117"/>
  <c r="BK1039"/>
  <c r="BK984"/>
  <c r="BK968"/>
  <c r="J860"/>
  <c r="BK817"/>
  <c r="J741"/>
  <c r="BK652"/>
  <c r="J621"/>
  <c r="J573"/>
  <c r="J563"/>
  <c r="BK538"/>
  <c r="J518"/>
  <c r="BK508"/>
  <c r="J393"/>
  <c r="J359"/>
  <c r="J223"/>
  <c i="1" r="AS101"/>
  <c i="3" r="BK688"/>
  <c r="BK664"/>
  <c r="J651"/>
  <c r="J580"/>
  <c r="BK550"/>
  <c r="BK542"/>
  <c r="J502"/>
  <c r="BK463"/>
  <c r="J444"/>
  <c r="J356"/>
  <c r="BK320"/>
  <c r="J259"/>
  <c r="BK743"/>
  <c r="BK730"/>
  <c r="BK716"/>
  <c r="J701"/>
  <c r="J688"/>
  <c r="J637"/>
  <c r="BK613"/>
  <c r="J544"/>
  <c r="J522"/>
  <c r="J494"/>
  <c r="J437"/>
  <c r="J411"/>
  <c r="J385"/>
  <c r="BK356"/>
  <c r="J320"/>
  <c r="BK316"/>
  <c r="J241"/>
  <c r="BK757"/>
  <c r="BK750"/>
  <c r="J734"/>
  <c r="J693"/>
  <c r="J662"/>
  <c r="BK639"/>
  <c r="BK625"/>
  <c r="BK585"/>
  <c r="J550"/>
  <c r="BK522"/>
  <c r="BK510"/>
  <c r="J473"/>
  <c r="BK419"/>
  <c r="J314"/>
  <c r="BK276"/>
  <c r="BK684"/>
  <c r="BK655"/>
  <c r="J613"/>
  <c r="J590"/>
  <c r="BK570"/>
  <c r="J554"/>
  <c r="J528"/>
  <c r="BK506"/>
  <c r="BK444"/>
  <c r="J430"/>
  <c r="BK385"/>
  <c r="BK319"/>
  <c r="J309"/>
  <c r="J272"/>
  <c i="4" r="J223"/>
  <c r="J207"/>
  <c r="J190"/>
  <c r="J170"/>
  <c r="J151"/>
  <c r="J222"/>
  <c r="J209"/>
  <c r="J199"/>
  <c r="J186"/>
  <c r="J159"/>
  <c r="J142"/>
  <c r="BK223"/>
  <c r="J198"/>
  <c r="BK170"/>
  <c r="J155"/>
  <c r="BK142"/>
  <c r="J224"/>
  <c r="J211"/>
  <c r="BK199"/>
  <c r="BK157"/>
  <c r="J143"/>
  <c r="J132"/>
  <c i="5" r="BK206"/>
  <c r="J190"/>
  <c r="BK173"/>
  <c r="BK149"/>
  <c r="J215"/>
  <c r="BK210"/>
  <c r="J192"/>
  <c r="J162"/>
  <c r="BK140"/>
  <c r="BK204"/>
  <c r="BK182"/>
  <c r="J173"/>
  <c r="BK162"/>
  <c r="BK153"/>
  <c r="J142"/>
  <c r="J200"/>
  <c r="J176"/>
  <c r="BK150"/>
  <c r="J140"/>
  <c i="6" r="J216"/>
  <c r="BK187"/>
  <c r="J169"/>
  <c r="J136"/>
  <c r="BK219"/>
  <c r="J196"/>
  <c r="J174"/>
  <c r="J150"/>
  <c r="BK139"/>
  <c r="J219"/>
  <c r="BK208"/>
  <c r="BK169"/>
  <c r="J146"/>
  <c i="7" r="BK229"/>
  <c r="BK217"/>
  <c r="J213"/>
  <c r="BK197"/>
  <c r="BK186"/>
  <c r="J179"/>
  <c r="BK163"/>
  <c r="BK155"/>
  <c r="BK140"/>
  <c r="BK135"/>
  <c r="J131"/>
  <c r="BK225"/>
  <c r="BK211"/>
  <c r="BK192"/>
  <c r="J186"/>
  <c r="BK180"/>
  <c r="BK165"/>
  <c r="J154"/>
  <c r="J145"/>
  <c r="BK220"/>
  <c r="J202"/>
  <c r="BK196"/>
  <c r="J189"/>
  <c r="J180"/>
  <c r="BK168"/>
  <c r="BK162"/>
  <c r="BK148"/>
  <c r="J140"/>
  <c r="J129"/>
  <c r="BK233"/>
  <c r="J220"/>
  <c r="J211"/>
  <c r="BK189"/>
  <c r="BK175"/>
  <c r="BK145"/>
  <c r="J134"/>
  <c r="BK127"/>
  <c i="8" r="J218"/>
  <c r="J215"/>
  <c r="BK205"/>
  <c r="BK190"/>
  <c r="J185"/>
  <c r="BK175"/>
  <c r="BK157"/>
  <c r="J145"/>
  <c r="J128"/>
  <c r="J204"/>
  <c r="BK201"/>
  <c r="BK172"/>
  <c r="J165"/>
  <c r="J153"/>
  <c r="J144"/>
  <c r="BK132"/>
  <c r="J210"/>
  <c r="BK185"/>
  <c r="BK180"/>
  <c r="J172"/>
  <c r="J162"/>
  <c r="BK146"/>
  <c r="J137"/>
  <c r="BK130"/>
  <c r="BK217"/>
  <c r="J207"/>
  <c r="J201"/>
  <c r="J187"/>
  <c r="BK179"/>
  <c r="BK165"/>
  <c r="J147"/>
  <c r="BK135"/>
  <c r="BK127"/>
  <c i="9" r="J207"/>
  <c r="BK197"/>
  <c r="BK173"/>
  <c r="J166"/>
  <c r="BK140"/>
  <c r="J209"/>
  <c r="J197"/>
  <c r="J185"/>
  <c r="BK182"/>
  <c r="J172"/>
  <c r="BK165"/>
  <c r="J160"/>
  <c r="J140"/>
  <c r="BK134"/>
  <c r="BK127"/>
  <c r="BK209"/>
  <c r="J201"/>
  <c r="BK179"/>
  <c r="BK174"/>
  <c r="J161"/>
  <c r="BK155"/>
  <c r="J139"/>
  <c r="BK131"/>
  <c r="J210"/>
  <c r="J205"/>
  <c r="J183"/>
  <c r="J174"/>
  <c r="BK159"/>
  <c r="J148"/>
  <c r="BK141"/>
  <c r="J130"/>
  <c i="10" r="J162"/>
  <c r="BK154"/>
  <c r="J134"/>
  <c r="BK163"/>
  <c r="J150"/>
  <c r="J144"/>
  <c r="J140"/>
  <c r="BK128"/>
  <c r="J156"/>
  <c r="BK140"/>
  <c r="J127"/>
  <c r="J164"/>
  <c r="BK137"/>
  <c i="11" r="BK162"/>
  <c r="J151"/>
  <c r="BK146"/>
  <c r="J127"/>
  <c r="J162"/>
  <c r="BK151"/>
  <c r="J137"/>
  <c r="J164"/>
  <c r="BK145"/>
  <c r="J135"/>
  <c r="BK163"/>
  <c r="BK141"/>
  <c r="BK134"/>
  <c i="12" r="J168"/>
  <c r="J161"/>
  <c r="J150"/>
  <c r="J141"/>
  <c r="J137"/>
  <c r="J128"/>
  <c r="BK155"/>
  <c r="J131"/>
  <c r="J163"/>
  <c r="J144"/>
  <c r="J140"/>
  <c r="J125"/>
  <c r="J162"/>
  <c r="BK146"/>
  <c r="BK135"/>
  <c i="13" r="J139"/>
  <c r="BK149"/>
  <c r="J138"/>
  <c r="J132"/>
  <c r="BK125"/>
  <c r="J140"/>
  <c r="J134"/>
  <c r="J145"/>
  <c r="BK131"/>
  <c i="14" r="BK136"/>
  <c r="J131"/>
  <c r="J125"/>
  <c r="J127"/>
  <c r="BK141"/>
  <c r="J132"/>
  <c i="15" r="BK125"/>
  <c r="BK131"/>
  <c r="BK139"/>
  <c r="J131"/>
  <c r="BK132"/>
  <c i="16" r="BK128"/>
  <c r="BK124"/>
  <c r="BK125"/>
  <c r="J123"/>
  <c r="BK123"/>
  <c i="17" r="J664"/>
  <c r="BK629"/>
  <c r="J580"/>
  <c r="J571"/>
  <c r="J549"/>
  <c r="J531"/>
  <c r="BK514"/>
  <c r="BK491"/>
  <c r="J467"/>
  <c r="BK438"/>
  <c r="BK426"/>
  <c r="BK410"/>
  <c r="J365"/>
  <c r="J342"/>
  <c r="J324"/>
  <c r="BK282"/>
  <c r="BK254"/>
  <c r="J174"/>
  <c r="BK684"/>
  <c r="BK682"/>
  <c r="J677"/>
  <c r="BK651"/>
  <c r="J617"/>
  <c r="BK587"/>
  <c r="BK564"/>
  <c r="J532"/>
  <c r="BK521"/>
  <c r="BK515"/>
  <c r="BK500"/>
  <c r="J477"/>
  <c r="J445"/>
  <c r="J419"/>
  <c r="BK381"/>
  <c r="BK349"/>
  <c r="BK328"/>
  <c r="BK286"/>
  <c r="BK232"/>
  <c r="J170"/>
  <c r="J662"/>
  <c r="BK641"/>
  <c r="J629"/>
  <c r="BK617"/>
  <c r="J587"/>
  <c r="BK568"/>
  <c r="J544"/>
  <c r="BK527"/>
  <c r="J514"/>
  <c r="J481"/>
  <c r="J452"/>
  <c r="BK431"/>
  <c r="J381"/>
  <c r="BK356"/>
  <c r="J318"/>
  <c r="BK239"/>
  <c r="J191"/>
  <c r="BK519"/>
  <c r="J500"/>
  <c r="J456"/>
  <c r="J442"/>
  <c r="BK393"/>
  <c r="BK377"/>
  <c r="BK367"/>
  <c r="J349"/>
  <c r="BK324"/>
  <c r="BK305"/>
  <c r="J278"/>
  <c r="J232"/>
  <c r="BK172"/>
  <c i="18" r="J132"/>
  <c r="BK120"/>
  <c i="19" r="BK472"/>
  <c r="J465"/>
  <c r="J455"/>
  <c r="BK441"/>
  <c r="J423"/>
  <c r="BK411"/>
  <c r="BK406"/>
  <c r="J393"/>
  <c r="BK386"/>
  <c r="BK377"/>
  <c r="BK372"/>
  <c r="J365"/>
  <c r="BK349"/>
  <c r="J342"/>
  <c r="J335"/>
  <c r="J326"/>
  <c r="J319"/>
  <c r="J306"/>
  <c r="J299"/>
  <c r="J290"/>
  <c r="BK274"/>
  <c r="J261"/>
  <c r="BK255"/>
  <c r="J244"/>
  <c r="BK224"/>
  <c r="BK210"/>
  <c r="BK193"/>
  <c r="BK188"/>
  <c r="J180"/>
  <c r="BK160"/>
  <c r="BK144"/>
  <c r="J481"/>
  <c r="J474"/>
  <c r="J452"/>
  <c r="J446"/>
  <c r="J438"/>
  <c r="BK430"/>
  <c r="J417"/>
  <c r="J397"/>
  <c r="BK391"/>
  <c r="BK383"/>
  <c r="BK370"/>
  <c r="J360"/>
  <c r="BK347"/>
  <c r="BK330"/>
  <c r="BK314"/>
  <c r="J305"/>
  <c r="J278"/>
  <c r="J270"/>
  <c r="BK264"/>
  <c r="BK236"/>
  <c r="J218"/>
  <c r="BK201"/>
  <c r="J193"/>
  <c r="J188"/>
  <c r="J172"/>
  <c r="BK164"/>
  <c r="J156"/>
  <c r="BK132"/>
  <c r="BK486"/>
  <c r="BK479"/>
  <c r="BK463"/>
  <c r="BK452"/>
  <c r="J441"/>
  <c r="J432"/>
  <c r="BK415"/>
  <c r="J404"/>
  <c r="BK393"/>
  <c r="BK381"/>
  <c r="J377"/>
  <c r="BK363"/>
  <c r="BK355"/>
  <c r="J333"/>
  <c r="BK319"/>
  <c r="J312"/>
  <c r="BK299"/>
  <c r="BK294"/>
  <c r="J285"/>
  <c r="J280"/>
  <c r="BK268"/>
  <c r="J258"/>
  <c r="BK249"/>
  <c r="BK232"/>
  <c r="BK212"/>
  <c r="BK200"/>
  <c r="J164"/>
  <c r="J146"/>
  <c r="J130"/>
  <c r="BK469"/>
  <c r="J453"/>
  <c r="BK425"/>
  <c r="J409"/>
  <c r="BK389"/>
  <c r="J386"/>
  <c r="J371"/>
  <c r="J357"/>
  <c r="J349"/>
  <c r="BK346"/>
  <c r="BK326"/>
  <c r="J315"/>
  <c r="J303"/>
  <c r="BK293"/>
  <c r="BK285"/>
  <c r="J275"/>
  <c r="BK257"/>
  <c r="J251"/>
  <c r="J236"/>
  <c r="J224"/>
  <c r="BK216"/>
  <c r="BK186"/>
  <c r="J170"/>
  <c r="J154"/>
  <c r="BK146"/>
  <c r="BK134"/>
  <c i="20" r="J212"/>
  <c r="J209"/>
  <c r="BK199"/>
  <c r="J196"/>
  <c r="BK191"/>
  <c r="BK180"/>
  <c r="J173"/>
  <c r="BK165"/>
  <c r="BK153"/>
  <c r="BK149"/>
  <c r="BK142"/>
  <c r="BK137"/>
  <c r="BK129"/>
  <c r="J192"/>
  <c r="BK187"/>
  <c r="BK181"/>
  <c r="BK178"/>
  <c r="BK171"/>
  <c r="BK162"/>
  <c r="J151"/>
  <c r="BK135"/>
  <c r="J214"/>
  <c r="J207"/>
  <c r="BK203"/>
  <c r="J199"/>
  <c r="J189"/>
  <c r="BK179"/>
  <c r="BK170"/>
  <c r="BK160"/>
  <c r="J155"/>
  <c r="J149"/>
  <c r="BK143"/>
  <c r="J134"/>
  <c r="J128"/>
  <c r="J208"/>
  <c r="J197"/>
  <c r="BK190"/>
  <c r="BK184"/>
  <c r="J171"/>
  <c r="J166"/>
  <c r="J162"/>
  <c r="J153"/>
  <c r="J138"/>
  <c r="BK128"/>
  <c i="21" r="BK329"/>
  <c r="J322"/>
  <c r="BK319"/>
  <c r="J309"/>
  <c r="BK301"/>
  <c r="BK297"/>
  <c r="J291"/>
  <c r="BK286"/>
  <c r="BK276"/>
  <c r="BK271"/>
  <c r="BK262"/>
  <c r="BK258"/>
  <c r="BK253"/>
  <c r="J241"/>
  <c r="J238"/>
  <c r="BK225"/>
  <c r="J217"/>
  <c r="BK210"/>
  <c r="J204"/>
  <c r="J195"/>
  <c r="BK184"/>
  <c r="BK178"/>
  <c r="J167"/>
  <c r="BK159"/>
  <c r="J155"/>
  <c r="BK150"/>
  <c r="BK140"/>
  <c r="BK136"/>
  <c r="J331"/>
  <c r="J326"/>
  <c r="BK317"/>
  <c r="BK311"/>
  <c r="J297"/>
  <c r="BK289"/>
  <c r="BK278"/>
  <c r="BK268"/>
  <c r="J260"/>
  <c r="BK254"/>
  <c r="J248"/>
  <c r="BK239"/>
  <c r="J226"/>
  <c r="J214"/>
  <c r="BK201"/>
  <c r="BK199"/>
  <c r="J190"/>
  <c r="J185"/>
  <c r="BK179"/>
  <c r="BK173"/>
  <c r="BK167"/>
  <c r="BK161"/>
  <c r="BK143"/>
  <c r="J133"/>
  <c r="BK318"/>
  <c r="J310"/>
  <c r="J304"/>
  <c r="J295"/>
  <c r="BK285"/>
  <c r="J276"/>
  <c r="J268"/>
  <c r="BK257"/>
  <c r="BK251"/>
  <c r="J236"/>
  <c r="BK231"/>
  <c r="BK224"/>
  <c r="J219"/>
  <c r="BK214"/>
  <c r="J206"/>
  <c r="BK197"/>
  <c r="BK187"/>
  <c r="J186"/>
  <c r="BK177"/>
  <c r="J170"/>
  <c r="J157"/>
  <c r="BK152"/>
  <c r="BK141"/>
  <c r="BK315"/>
  <c r="BK298"/>
  <c r="J288"/>
  <c r="J278"/>
  <c r="J266"/>
  <c r="BK263"/>
  <c r="J250"/>
  <c r="BK246"/>
  <c r="J243"/>
  <c r="J232"/>
  <c r="J227"/>
  <c r="BK219"/>
  <c r="BK215"/>
  <c r="BK203"/>
  <c r="J199"/>
  <c r="J193"/>
  <c r="BK188"/>
  <c r="BK175"/>
  <c r="J151"/>
  <c r="BK144"/>
  <c r="J138"/>
  <c i="22" r="J204"/>
  <c r="J197"/>
  <c r="J187"/>
  <c r="J174"/>
  <c r="J168"/>
  <c r="BK160"/>
  <c r="BK146"/>
  <c r="BK139"/>
  <c r="BK133"/>
  <c r="BK196"/>
  <c r="BK191"/>
  <c r="BK182"/>
  <c r="J178"/>
  <c r="J170"/>
  <c r="BK165"/>
  <c r="J162"/>
  <c r="J157"/>
  <c r="BK151"/>
  <c r="BK140"/>
  <c r="J208"/>
  <c r="BK201"/>
  <c r="J193"/>
  <c r="J188"/>
  <c r="BK176"/>
  <c r="BK171"/>
  <c r="BK156"/>
  <c r="BK143"/>
  <c r="J136"/>
  <c r="J131"/>
  <c r="BK203"/>
  <c r="J195"/>
  <c r="J190"/>
  <c r="J180"/>
  <c r="J175"/>
  <c r="J166"/>
  <c r="J159"/>
  <c r="J155"/>
  <c r="BK149"/>
  <c r="J140"/>
  <c r="J133"/>
  <c r="J126"/>
  <c i="23" r="BK431"/>
  <c r="J428"/>
  <c r="J421"/>
  <c r="J414"/>
  <c r="BK399"/>
  <c r="J395"/>
  <c r="BK389"/>
  <c r="BK379"/>
  <c r="BK374"/>
  <c r="J370"/>
  <c r="J365"/>
  <c r="J358"/>
  <c r="BK345"/>
  <c r="BK342"/>
  <c r="BK329"/>
  <c r="J321"/>
  <c r="BK315"/>
  <c r="BK303"/>
  <c r="BK294"/>
  <c r="J288"/>
  <c r="BK274"/>
  <c r="BK265"/>
  <c r="BK254"/>
  <c r="J246"/>
  <c r="BK235"/>
  <c r="J215"/>
  <c r="J206"/>
  <c r="J197"/>
  <c r="J191"/>
  <c r="BK179"/>
  <c r="BK173"/>
  <c r="J167"/>
  <c r="BK162"/>
  <c r="J154"/>
  <c r="BK151"/>
  <c r="J142"/>
  <c r="BK137"/>
  <c r="J435"/>
  <c r="BK413"/>
  <c r="BK409"/>
  <c r="J402"/>
  <c r="BK392"/>
  <c r="J380"/>
  <c r="J375"/>
  <c r="J367"/>
  <c r="J361"/>
  <c r="BK352"/>
  <c r="J346"/>
  <c r="BK335"/>
  <c r="BK332"/>
  <c r="BK326"/>
  <c r="BK319"/>
  <c r="BK307"/>
  <c r="BK302"/>
  <c r="J294"/>
  <c r="BK288"/>
  <c r="BK282"/>
  <c r="BK275"/>
  <c r="J270"/>
  <c r="BK245"/>
  <c r="BK241"/>
  <c r="BK239"/>
  <c r="J235"/>
  <c r="BK226"/>
  <c r="BK220"/>
  <c r="J217"/>
  <c r="BK210"/>
  <c r="J205"/>
  <c r="BK200"/>
  <c r="J186"/>
  <c r="J180"/>
  <c r="J168"/>
  <c r="BK161"/>
  <c r="J153"/>
  <c r="J144"/>
  <c r="BK136"/>
  <c r="BK432"/>
  <c r="BK428"/>
  <c r="J416"/>
  <c r="J410"/>
  <c r="BK405"/>
  <c r="J398"/>
  <c r="J392"/>
  <c r="BK386"/>
  <c r="J383"/>
  <c r="J374"/>
  <c r="BK361"/>
  <c r="J350"/>
  <c r="J345"/>
  <c r="J340"/>
  <c r="BK336"/>
  <c r="J329"/>
  <c r="BK322"/>
  <c r="BK313"/>
  <c r="BK308"/>
  <c r="J304"/>
  <c r="J298"/>
  <c r="J291"/>
  <c r="J286"/>
  <c r="BK278"/>
  <c r="J272"/>
  <c r="J266"/>
  <c r="J263"/>
  <c r="J256"/>
  <c r="BK251"/>
  <c r="BK234"/>
  <c r="J229"/>
  <c r="BK223"/>
  <c r="BK217"/>
  <c r="BK213"/>
  <c r="BK205"/>
  <c r="J199"/>
  <c r="J195"/>
  <c r="J192"/>
  <c r="BK185"/>
  <c r="BK165"/>
  <c r="J152"/>
  <c r="J139"/>
  <c r="J437"/>
  <c r="J426"/>
  <c r="J420"/>
  <c r="BK416"/>
  <c r="J408"/>
  <c r="BK401"/>
  <c r="J386"/>
  <c r="BK373"/>
  <c r="J360"/>
  <c r="BK349"/>
  <c r="J336"/>
  <c r="BK333"/>
  <c r="J322"/>
  <c r="J314"/>
  <c r="J308"/>
  <c r="BK293"/>
  <c r="BK279"/>
  <c r="J271"/>
  <c r="J258"/>
  <c r="J251"/>
  <c r="BK237"/>
  <c r="BK232"/>
  <c r="BK228"/>
  <c r="BK212"/>
  <c r="BK204"/>
  <c r="BK191"/>
  <c r="J183"/>
  <c r="J179"/>
  <c r="J173"/>
  <c r="BK164"/>
  <c r="BK154"/>
  <c r="J148"/>
  <c r="BK142"/>
  <c r="BK134"/>
  <c i="24" r="BK442"/>
  <c r="J399"/>
  <c r="BK366"/>
  <c r="J339"/>
  <c r="BK302"/>
  <c r="BK275"/>
  <c r="BK224"/>
  <c r="BK174"/>
  <c r="BK386"/>
  <c r="BK359"/>
  <c r="J330"/>
  <c r="BK254"/>
  <c r="BK184"/>
  <c r="BK165"/>
  <c r="BK436"/>
  <c r="J390"/>
  <c r="J376"/>
  <c r="BK350"/>
  <c r="J307"/>
  <c r="BK290"/>
  <c r="J262"/>
  <c r="BK238"/>
  <c r="BK182"/>
  <c r="J165"/>
  <c r="J446"/>
  <c r="BK425"/>
  <c r="BK399"/>
  <c r="J373"/>
  <c r="BK344"/>
  <c r="J300"/>
  <c r="BK296"/>
  <c r="BK284"/>
  <c r="BK266"/>
  <c r="J224"/>
  <c r="BK139"/>
  <c i="25" r="J321"/>
  <c r="BK307"/>
  <c r="J286"/>
  <c r="J267"/>
  <c r="BK216"/>
  <c r="BK183"/>
  <c r="J146"/>
  <c r="BK311"/>
  <c r="BK296"/>
  <c r="J279"/>
  <c r="BK223"/>
  <c r="BK179"/>
  <c r="BK324"/>
  <c r="J316"/>
  <c r="J302"/>
  <c r="J291"/>
  <c r="BK269"/>
  <c r="BK232"/>
  <c r="BK200"/>
  <c r="J153"/>
  <c r="BK126"/>
  <c r="BK291"/>
  <c r="BK286"/>
  <c r="BK267"/>
  <c r="J232"/>
  <c r="J183"/>
  <c i="26" r="J290"/>
  <c r="BK239"/>
  <c r="BK184"/>
  <c r="J150"/>
  <c r="J279"/>
  <c r="J253"/>
  <c r="J234"/>
  <c r="BK212"/>
  <c r="J159"/>
  <c r="BK290"/>
  <c r="BK264"/>
  <c r="BK246"/>
  <c r="J222"/>
  <c r="BK189"/>
  <c r="J132"/>
  <c r="J239"/>
  <c r="BK217"/>
  <c r="J184"/>
  <c r="BK143"/>
  <c i="27" r="J214"/>
  <c r="J201"/>
  <c r="J197"/>
  <c r="BK186"/>
  <c r="BK158"/>
  <c r="BK145"/>
  <c r="BK134"/>
  <c r="J130"/>
  <c r="J215"/>
  <c r="J189"/>
  <c r="BK171"/>
  <c r="BK154"/>
  <c r="BK140"/>
  <c r="BK128"/>
  <c r="BK219"/>
  <c r="BK214"/>
  <c r="BK196"/>
  <c r="J183"/>
  <c r="J177"/>
  <c r="BK168"/>
  <c r="J155"/>
  <c r="BK149"/>
  <c r="BK142"/>
  <c r="BK138"/>
  <c r="J134"/>
  <c r="BK131"/>
  <c r="J128"/>
  <c r="BK126"/>
  <c r="J220"/>
  <c r="BK213"/>
  <c r="BK197"/>
  <c r="BK174"/>
  <c r="BK153"/>
  <c r="J148"/>
  <c r="BK135"/>
  <c r="J124"/>
  <c i="28" r="J131"/>
  <c r="J138"/>
  <c r="J129"/>
  <c r="J121"/>
  <c r="BK127"/>
  <c r="BK138"/>
  <c i="29" r="BK132"/>
  <c r="BK124"/>
  <c r="J145"/>
  <c r="J127"/>
  <c r="BK148"/>
  <c r="BK130"/>
  <c r="J126"/>
  <c r="BK145"/>
  <c i="2" r="J2708"/>
  <c r="BK2650"/>
  <c r="BK2617"/>
  <c r="J2548"/>
  <c r="J2492"/>
  <c r="BK2472"/>
  <c r="J2454"/>
  <c r="J2444"/>
  <c r="J2416"/>
  <c r="J2390"/>
  <c r="J2359"/>
  <c r="BK2336"/>
  <c r="J2296"/>
  <c r="BK2283"/>
  <c r="J2250"/>
  <c r="J2237"/>
  <c r="J2218"/>
  <c r="BK2154"/>
  <c r="J2122"/>
  <c r="J2035"/>
  <c r="J1979"/>
  <c r="J1941"/>
  <c r="J1819"/>
  <c r="J1738"/>
  <c r="J1674"/>
  <c r="J1637"/>
  <c r="BK1630"/>
  <c r="J1506"/>
  <c r="J1455"/>
  <c r="J1423"/>
  <c r="J1352"/>
  <c r="J1301"/>
  <c r="J1227"/>
  <c r="BK1194"/>
  <c r="J1150"/>
  <c r="J1105"/>
  <c r="J1037"/>
  <c r="BK980"/>
  <c r="J925"/>
  <c r="J875"/>
  <c r="BK852"/>
  <c r="J673"/>
  <c r="J581"/>
  <c r="BK542"/>
  <c r="J528"/>
  <c r="J520"/>
  <c r="BK487"/>
  <c r="BK402"/>
  <c r="BK372"/>
  <c r="J318"/>
  <c r="BK268"/>
  <c r="J183"/>
  <c r="BK2977"/>
  <c r="J2972"/>
  <c r="J2954"/>
  <c r="J2938"/>
  <c r="BK2920"/>
  <c r="BK2898"/>
  <c r="BK2873"/>
  <c r="BK2859"/>
  <c r="BK2849"/>
  <c r="BK2832"/>
  <c r="BK2813"/>
  <c r="BK2795"/>
  <c r="J2786"/>
  <c r="J2769"/>
  <c r="J2753"/>
  <c r="J2742"/>
  <c r="BK2621"/>
  <c r="BK2575"/>
  <c r="BK2476"/>
  <c r="J2447"/>
  <c r="J2320"/>
  <c r="BK2297"/>
  <c r="J2266"/>
  <c r="J2219"/>
  <c r="J2192"/>
  <c r="J2188"/>
  <c r="J2074"/>
  <c r="BK1947"/>
  <c r="BK1831"/>
  <c r="BK1804"/>
  <c r="J1757"/>
  <c r="BK1696"/>
  <c r="J1665"/>
  <c r="BK1626"/>
  <c r="J1538"/>
  <c r="J1514"/>
  <c r="J1497"/>
  <c r="J1468"/>
  <c r="BK1413"/>
  <c r="J1350"/>
  <c r="J1306"/>
  <c r="J1283"/>
  <c r="BK1227"/>
  <c r="BK1187"/>
  <c r="J1113"/>
  <c r="BK1089"/>
  <c r="J1035"/>
  <c r="J1008"/>
  <c r="BK976"/>
  <c r="J909"/>
  <c r="J842"/>
  <c r="J761"/>
  <c r="J729"/>
  <c r="J660"/>
  <c r="J595"/>
  <c r="BK554"/>
  <c r="BK518"/>
  <c r="J493"/>
  <c r="BK449"/>
  <c r="BK359"/>
  <c r="BK318"/>
  <c r="J247"/>
  <c r="J171"/>
  <c r="BK2645"/>
  <c r="J2621"/>
  <c r="J2575"/>
  <c r="BK2517"/>
  <c r="BK2441"/>
  <c r="BK2414"/>
  <c r="BK2363"/>
  <c r="J2330"/>
  <c r="BK2296"/>
  <c r="BK2266"/>
  <c r="BK2250"/>
  <c r="BK2235"/>
  <c r="J2207"/>
  <c r="J2125"/>
  <c r="J2084"/>
  <c r="J2056"/>
  <c r="BK1979"/>
  <c r="J1957"/>
  <c r="J1921"/>
  <c r="BK1859"/>
  <c r="BK1819"/>
  <c r="BK1757"/>
  <c r="BK1731"/>
  <c r="J1626"/>
  <c r="J1575"/>
  <c r="BK1538"/>
  <c r="BK1501"/>
  <c r="BK1452"/>
  <c r="BK1423"/>
  <c r="BK1357"/>
  <c r="BK1351"/>
  <c r="BK1335"/>
  <c r="J1320"/>
  <c r="BK1306"/>
  <c r="BK1283"/>
  <c r="J1248"/>
  <c r="J1194"/>
  <c r="J1164"/>
  <c r="BK1136"/>
  <c r="J1089"/>
  <c r="J1039"/>
  <c r="J984"/>
  <c r="J917"/>
  <c r="J864"/>
  <c r="BK786"/>
  <c r="J754"/>
  <c r="BK588"/>
  <c r="BK514"/>
  <c r="J402"/>
  <c r="BK393"/>
  <c r="BK329"/>
  <c r="J280"/>
  <c r="J262"/>
  <c r="BK236"/>
  <c r="J202"/>
  <c i="1" r="AS97"/>
  <c i="2" r="BK2410"/>
  <c r="BK2387"/>
  <c r="BK2362"/>
  <c r="BK2313"/>
  <c r="BK2260"/>
  <c r="BK2207"/>
  <c r="J2163"/>
  <c r="J2065"/>
  <c r="BK2022"/>
  <c r="BK1967"/>
  <c r="BK1921"/>
  <c r="J1891"/>
  <c r="J1844"/>
  <c r="J1821"/>
  <c r="J1761"/>
  <c r="BK1661"/>
  <c r="BK1609"/>
  <c r="BK1575"/>
  <c r="J1517"/>
  <c r="J1495"/>
  <c r="J1449"/>
  <c r="J1413"/>
  <c r="J1339"/>
  <c r="BK1320"/>
  <c r="J1297"/>
  <c r="J1272"/>
  <c r="J1250"/>
  <c r="J1201"/>
  <c r="BK1117"/>
  <c r="BK1077"/>
  <c r="BK1024"/>
  <c r="J976"/>
  <c r="J960"/>
  <c r="J852"/>
  <c r="BK765"/>
  <c r="BK729"/>
  <c r="BK647"/>
  <c r="J610"/>
  <c r="BK567"/>
  <c r="J542"/>
  <c r="J522"/>
  <c r="J514"/>
  <c r="BK493"/>
  <c r="J372"/>
  <c r="BK273"/>
  <c r="BK210"/>
  <c i="3" r="BK753"/>
  <c r="BK726"/>
  <c r="BK707"/>
  <c r="J695"/>
  <c r="J681"/>
  <c r="J659"/>
  <c r="J639"/>
  <c r="BK594"/>
  <c r="J558"/>
  <c r="J530"/>
  <c r="BK475"/>
  <c r="J452"/>
  <c r="BK411"/>
  <c r="BK335"/>
  <c r="J276"/>
  <c r="BK243"/>
  <c r="BK754"/>
  <c r="BK737"/>
  <c r="J718"/>
  <c r="J703"/>
  <c r="BK691"/>
  <c r="BK638"/>
  <c r="BK621"/>
  <c r="J598"/>
  <c r="BK538"/>
  <c r="BK518"/>
  <c r="BK470"/>
  <c r="J423"/>
  <c r="BK405"/>
  <c r="J360"/>
  <c r="J335"/>
  <c r="BK318"/>
  <c r="J251"/>
  <c r="BK132"/>
  <c r="J746"/>
  <c r="BK722"/>
  <c r="BK701"/>
  <c r="J691"/>
  <c r="BK651"/>
  <c r="J633"/>
  <c r="BK617"/>
  <c r="BK554"/>
  <c r="BK530"/>
  <c r="J514"/>
  <c r="J486"/>
  <c r="J470"/>
  <c r="BK365"/>
  <c r="BK288"/>
  <c r="J171"/>
  <c r="J679"/>
  <c r="J644"/>
  <c r="BK609"/>
  <c r="J585"/>
  <c r="J562"/>
  <c r="BK535"/>
  <c r="BK502"/>
  <c r="BK437"/>
  <c r="J402"/>
  <c r="J324"/>
  <c r="BK314"/>
  <c r="BK251"/>
  <c r="BK241"/>
  <c i="4" r="BK218"/>
  <c r="BK195"/>
  <c r="BK184"/>
  <c r="J161"/>
  <c r="J144"/>
  <c r="J217"/>
  <c r="J203"/>
  <c r="BK190"/>
  <c r="J184"/>
  <c r="BK143"/>
  <c r="BK224"/>
  <c r="BK205"/>
  <c r="BK192"/>
  <c r="J157"/>
  <c r="J149"/>
  <c r="BK132"/>
  <c r="BK213"/>
  <c r="BK203"/>
  <c r="J192"/>
  <c r="BK144"/>
  <c r="J139"/>
  <c i="5" r="BK213"/>
  <c r="BK191"/>
  <c r="J178"/>
  <c r="BK160"/>
  <c r="J135"/>
  <c r="J213"/>
  <c r="BK197"/>
  <c r="BK171"/>
  <c r="J143"/>
  <c r="J216"/>
  <c r="BK186"/>
  <c r="BK176"/>
  <c r="BK157"/>
  <c r="J150"/>
  <c r="BK132"/>
  <c r="J191"/>
  <c r="BK166"/>
  <c r="BK154"/>
  <c r="BK143"/>
  <c i="6" r="BK196"/>
  <c r="BK178"/>
  <c r="BK133"/>
  <c r="BK216"/>
  <c r="J185"/>
  <c r="J172"/>
  <c r="BK146"/>
  <c r="BK130"/>
  <c r="BK214"/>
  <c r="J187"/>
  <c r="BK162"/>
  <c r="BK150"/>
  <c i="7" r="J227"/>
  <c r="J215"/>
  <c r="BK199"/>
  <c r="BK191"/>
  <c r="BK182"/>
  <c r="BK170"/>
  <c r="J162"/>
  <c r="J148"/>
  <c r="BK138"/>
  <c r="BK133"/>
  <c r="J226"/>
  <c r="J212"/>
  <c r="J194"/>
  <c r="BK187"/>
  <c r="J177"/>
  <c r="J166"/>
  <c r="BK158"/>
  <c r="BK146"/>
  <c r="BK224"/>
  <c r="BK216"/>
  <c r="J201"/>
  <c r="BK194"/>
  <c r="J182"/>
  <c r="BK171"/>
  <c r="BK167"/>
  <c r="BK154"/>
  <c r="J146"/>
  <c r="J132"/>
  <c r="J127"/>
  <c r="J231"/>
  <c r="J217"/>
  <c r="J199"/>
  <c r="J181"/>
  <c r="J168"/>
  <c r="J147"/>
  <c r="J135"/>
  <c r="BK130"/>
  <c i="8" r="J220"/>
  <c r="BK216"/>
  <c r="J206"/>
  <c r="J191"/>
  <c r="BK177"/>
  <c r="J167"/>
  <c r="BK153"/>
  <c r="BK131"/>
  <c r="BK125"/>
  <c r="J214"/>
  <c r="J202"/>
  <c r="BK186"/>
  <c r="BK167"/>
  <c r="BK156"/>
  <c r="J152"/>
  <c r="BK139"/>
  <c r="BK220"/>
  <c r="J186"/>
  <c r="J181"/>
  <c r="J175"/>
  <c r="J163"/>
  <c r="J156"/>
  <c r="J140"/>
  <c r="BK134"/>
  <c r="J129"/>
  <c r="BK214"/>
  <c r="J205"/>
  <c r="BK191"/>
  <c r="BK184"/>
  <c r="J174"/>
  <c r="BK154"/>
  <c r="BK140"/>
  <c r="BK133"/>
  <c r="J125"/>
  <c i="9" r="BK206"/>
  <c r="J187"/>
  <c r="BK170"/>
  <c r="BK145"/>
  <c r="J133"/>
  <c r="BK207"/>
  <c r="J196"/>
  <c r="BK184"/>
  <c r="J179"/>
  <c r="BK169"/>
  <c r="J163"/>
  <c r="J155"/>
  <c r="BK139"/>
  <c r="BK132"/>
  <c r="J125"/>
  <c r="BK208"/>
  <c r="J200"/>
  <c r="J178"/>
  <c r="J169"/>
  <c r="BK160"/>
  <c r="J154"/>
  <c r="BK138"/>
  <c r="BK130"/>
  <c r="J208"/>
  <c r="BK199"/>
  <c r="BK180"/>
  <c r="J173"/>
  <c r="BK153"/>
  <c r="J146"/>
  <c r="BK133"/>
  <c i="10" r="J151"/>
  <c r="BK146"/>
  <c r="BK141"/>
  <c r="J131"/>
  <c r="BK164"/>
  <c r="J154"/>
  <c r="BK145"/>
  <c r="J132"/>
  <c r="J163"/>
  <c r="J143"/>
  <c r="BK138"/>
  <c r="J125"/>
  <c r="J155"/>
  <c r="J135"/>
  <c i="11" r="BK161"/>
  <c r="J148"/>
  <c r="J129"/>
  <c r="BK125"/>
  <c r="J157"/>
  <c r="BK147"/>
  <c r="BK135"/>
  <c r="J161"/>
  <c r="J144"/>
  <c r="BK138"/>
  <c r="BK131"/>
  <c r="BK148"/>
  <c r="J138"/>
  <c r="BK129"/>
  <c i="12" r="BK162"/>
  <c r="J155"/>
  <c r="J146"/>
  <c r="BK138"/>
  <c r="BK132"/>
  <c r="BK169"/>
  <c r="J135"/>
  <c r="BK168"/>
  <c r="BK148"/>
  <c r="BK143"/>
  <c r="BK131"/>
  <c r="J167"/>
  <c r="J148"/>
  <c r="J138"/>
  <c r="BK128"/>
  <c i="13" r="BK146"/>
  <c r="J150"/>
  <c r="BK144"/>
  <c r="BK134"/>
  <c r="BK128"/>
  <c r="J146"/>
  <c r="BK137"/>
  <c r="BK127"/>
  <c r="BK132"/>
  <c i="14" r="J134"/>
  <c r="BK128"/>
  <c r="BK139"/>
  <c r="J128"/>
  <c r="BK138"/>
  <c r="J136"/>
  <c r="BK125"/>
  <c i="15" r="BK133"/>
  <c r="BK138"/>
  <c r="J129"/>
  <c r="J135"/>
  <c r="J125"/>
  <c i="16" r="BK126"/>
  <c r="BK127"/>
  <c i="17" r="BK668"/>
  <c r="J655"/>
  <c r="BK598"/>
  <c r="BK573"/>
  <c r="BK544"/>
  <c r="J528"/>
  <c r="BK507"/>
  <c r="BK470"/>
  <c r="BK449"/>
  <c r="BK429"/>
  <c r="J393"/>
  <c r="J375"/>
  <c r="BK338"/>
  <c r="J321"/>
  <c r="BK278"/>
  <c r="J257"/>
  <c r="BK213"/>
  <c r="J151"/>
  <c r="BK683"/>
  <c r="J681"/>
  <c r="J659"/>
  <c r="J621"/>
  <c r="BK601"/>
  <c r="BK583"/>
  <c r="J537"/>
  <c r="BK531"/>
  <c r="BK517"/>
  <c r="J507"/>
  <c r="BK481"/>
  <c r="J460"/>
  <c r="J426"/>
  <c r="J369"/>
  <c r="BK345"/>
  <c r="J305"/>
  <c r="BK273"/>
  <c r="J189"/>
  <c r="J134"/>
  <c r="J651"/>
  <c r="J639"/>
  <c r="BK625"/>
  <c r="J598"/>
  <c r="BK576"/>
  <c r="J556"/>
  <c r="BK530"/>
  <c r="J524"/>
  <c r="BK513"/>
  <c r="BK477"/>
  <c r="BK442"/>
  <c r="BK422"/>
  <c r="BK379"/>
  <c r="J352"/>
  <c r="BK309"/>
  <c r="BK236"/>
  <c r="BK174"/>
  <c r="BK681"/>
  <c r="BK662"/>
  <c r="BK639"/>
  <c r="J625"/>
  <c r="BK589"/>
  <c r="J573"/>
  <c r="J568"/>
  <c r="J552"/>
  <c r="BK533"/>
  <c r="J517"/>
  <c r="BK467"/>
  <c r="BK445"/>
  <c r="BK416"/>
  <c r="BK384"/>
  <c r="BK371"/>
  <c r="J356"/>
  <c r="J338"/>
  <c r="BK318"/>
  <c r="BK301"/>
  <c r="J254"/>
  <c r="BK220"/>
  <c r="BK170"/>
  <c i="18" r="BK129"/>
  <c r="BK119"/>
  <c r="J119"/>
  <c i="19" r="J467"/>
  <c r="BK457"/>
  <c r="J444"/>
  <c r="J434"/>
  <c r="J419"/>
  <c r="BK409"/>
  <c r="BK394"/>
  <c r="J383"/>
  <c r="J376"/>
  <c r="J369"/>
  <c r="J361"/>
  <c r="J343"/>
  <c r="J338"/>
  <c r="BK324"/>
  <c r="BK318"/>
  <c r="BK308"/>
  <c r="BK300"/>
  <c r="BK288"/>
  <c r="BK272"/>
  <c r="J260"/>
  <c r="BK251"/>
  <c r="BK238"/>
  <c r="J222"/>
  <c r="BK208"/>
  <c r="BK204"/>
  <c r="J189"/>
  <c r="J184"/>
  <c r="BK172"/>
  <c r="BK150"/>
  <c r="BK138"/>
  <c r="J478"/>
  <c r="J463"/>
  <c r="J447"/>
  <c r="BK436"/>
  <c r="J425"/>
  <c r="BK416"/>
  <c r="BK400"/>
  <c r="J394"/>
  <c r="J387"/>
  <c r="BK374"/>
  <c r="BK361"/>
  <c r="J351"/>
  <c r="BK335"/>
  <c r="BK329"/>
  <c r="BK312"/>
  <c r="J296"/>
  <c r="J272"/>
  <c r="J268"/>
  <c r="BK253"/>
  <c r="BK230"/>
  <c r="J208"/>
  <c r="J198"/>
  <c r="BK192"/>
  <c r="BK180"/>
  <c r="BK174"/>
  <c r="J166"/>
  <c r="BK158"/>
  <c r="BK130"/>
  <c r="J486"/>
  <c r="BK474"/>
  <c r="J461"/>
  <c r="BK447"/>
  <c r="J439"/>
  <c r="J430"/>
  <c r="BK417"/>
  <c r="J414"/>
  <c r="J400"/>
  <c r="J391"/>
  <c r="BK380"/>
  <c r="BK368"/>
  <c r="BK357"/>
  <c r="J341"/>
  <c r="J321"/>
  <c r="BK316"/>
  <c r="BK309"/>
  <c r="BK296"/>
  <c r="BK287"/>
  <c r="BK275"/>
  <c r="J264"/>
  <c r="BK254"/>
  <c r="BK242"/>
  <c r="J230"/>
  <c r="J210"/>
  <c r="BK198"/>
  <c r="BK154"/>
  <c r="J138"/>
  <c r="J476"/>
  <c r="BK455"/>
  <c r="BK429"/>
  <c r="J415"/>
  <c r="BK404"/>
  <c r="BK387"/>
  <c r="J372"/>
  <c r="BK369"/>
  <c r="J354"/>
  <c r="J347"/>
  <c r="BK341"/>
  <c r="J323"/>
  <c r="J308"/>
  <c r="BK302"/>
  <c r="J291"/>
  <c r="BK283"/>
  <c r="BK267"/>
  <c r="J255"/>
  <c r="BK246"/>
  <c r="BK234"/>
  <c r="BK220"/>
  <c r="J204"/>
  <c r="BK176"/>
  <c r="BK162"/>
  <c r="J150"/>
  <c r="J142"/>
  <c i="20" r="J215"/>
  <c r="J210"/>
  <c r="BK201"/>
  <c r="J194"/>
  <c r="BK185"/>
  <c r="J175"/>
  <c r="BK169"/>
  <c r="J156"/>
  <c r="J150"/>
  <c r="J143"/>
  <c r="BK138"/>
  <c r="BK134"/>
  <c r="BK202"/>
  <c r="BK189"/>
  <c r="J182"/>
  <c r="BK174"/>
  <c r="J167"/>
  <c r="J160"/>
  <c r="J148"/>
  <c r="BK132"/>
  <c r="BK212"/>
  <c r="J206"/>
  <c r="J202"/>
  <c r="J198"/>
  <c r="BK183"/>
  <c r="BK177"/>
  <c r="J169"/>
  <c r="BK159"/>
  <c r="J154"/>
  <c r="BK148"/>
  <c r="J144"/>
  <c r="J137"/>
  <c r="J130"/>
  <c r="BK210"/>
  <c r="J204"/>
  <c r="J191"/>
  <c r="BK186"/>
  <c r="BK175"/>
  <c r="BK167"/>
  <c r="BK161"/>
  <c r="BK146"/>
  <c r="BK133"/>
  <c i="21" r="BK328"/>
  <c r="BK323"/>
  <c r="J318"/>
  <c r="BK308"/>
  <c r="BK304"/>
  <c r="J298"/>
  <c r="BK292"/>
  <c r="J287"/>
  <c r="BK279"/>
  <c r="BK272"/>
  <c r="J263"/>
  <c r="BK256"/>
  <c r="J246"/>
  <c r="J240"/>
  <c r="J230"/>
  <c r="J224"/>
  <c r="J216"/>
  <c r="BK207"/>
  <c r="BK196"/>
  <c r="BK186"/>
  <c r="J179"/>
  <c r="BK170"/>
  <c r="J161"/>
  <c r="BK157"/>
  <c r="J152"/>
  <c r="BK148"/>
  <c r="J137"/>
  <c r="J332"/>
  <c r="BK327"/>
  <c r="J323"/>
  <c r="J315"/>
  <c r="J305"/>
  <c r="BK291"/>
  <c r="BK288"/>
  <c r="J279"/>
  <c r="J272"/>
  <c r="BK264"/>
  <c r="J257"/>
  <c r="BK249"/>
  <c r="J242"/>
  <c r="J235"/>
  <c r="BK216"/>
  <c r="J207"/>
  <c r="BK206"/>
  <c r="J205"/>
  <c r="BK204"/>
  <c r="J202"/>
  <c r="J200"/>
  <c r="BK191"/>
  <c r="J188"/>
  <c r="J180"/>
  <c r="J175"/>
  <c r="J169"/>
  <c r="J160"/>
  <c r="J144"/>
  <c r="J134"/>
  <c r="BK321"/>
  <c r="J314"/>
  <c r="J308"/>
  <c r="J301"/>
  <c r="BK294"/>
  <c r="J284"/>
  <c r="J271"/>
  <c r="BK261"/>
  <c r="J252"/>
  <c r="BK243"/>
  <c r="J234"/>
  <c r="BK227"/>
  <c r="BK222"/>
  <c r="J215"/>
  <c r="J208"/>
  <c r="BK202"/>
  <c r="BK194"/>
  <c r="BK180"/>
  <c r="BK174"/>
  <c r="J162"/>
  <c r="BK155"/>
  <c r="BK151"/>
  <c r="BK322"/>
  <c r="J312"/>
  <c r="J299"/>
  <c r="BK287"/>
  <c r="BK280"/>
  <c r="BK267"/>
  <c r="J264"/>
  <c r="J249"/>
  <c r="BK245"/>
  <c r="BK240"/>
  <c r="BK229"/>
  <c r="BK221"/>
  <c r="J218"/>
  <c r="J212"/>
  <c r="BK200"/>
  <c r="J196"/>
  <c r="J191"/>
  <c r="J183"/>
  <c r="J174"/>
  <c r="J150"/>
  <c r="J143"/>
  <c r="BK133"/>
  <c i="22" r="J203"/>
  <c r="J199"/>
  <c r="J185"/>
  <c r="BK172"/>
  <c r="J164"/>
  <c r="BK148"/>
  <c r="J143"/>
  <c r="J135"/>
  <c r="BK130"/>
  <c r="BK192"/>
  <c r="BK184"/>
  <c r="BK180"/>
  <c r="J176"/>
  <c r="BK167"/>
  <c r="BK163"/>
  <c r="BK159"/>
  <c r="BK152"/>
  <c r="BK142"/>
  <c r="BK126"/>
  <c r="J202"/>
  <c r="J196"/>
  <c r="J189"/>
  <c r="J184"/>
  <c r="BK174"/>
  <c r="J165"/>
  <c r="J152"/>
  <c r="BK138"/>
  <c r="J134"/>
  <c r="J128"/>
  <c r="BK199"/>
  <c r="BK189"/>
  <c r="J179"/>
  <c r="J173"/>
  <c r="BK162"/>
  <c r="BK157"/>
  <c r="BK150"/>
  <c r="J146"/>
  <c r="BK134"/>
  <c r="J127"/>
  <c i="23" r="BK433"/>
  <c r="J429"/>
  <c r="J423"/>
  <c r="J417"/>
  <c r="BK402"/>
  <c r="BK396"/>
  <c r="J393"/>
  <c r="BK385"/>
  <c r="BK377"/>
  <c r="BK371"/>
  <c r="J368"/>
  <c r="BK363"/>
  <c r="BK353"/>
  <c r="BK351"/>
  <c r="BK343"/>
  <c r="BK337"/>
  <c r="BK328"/>
  <c r="BK323"/>
  <c r="BK312"/>
  <c r="J302"/>
  <c r="J296"/>
  <c r="J285"/>
  <c r="BK271"/>
  <c r="BK263"/>
  <c r="J249"/>
  <c r="J245"/>
  <c r="J236"/>
  <c r="J218"/>
  <c r="BK208"/>
  <c r="BK199"/>
  <c r="BK193"/>
  <c r="BK183"/>
  <c r="J175"/>
  <c r="BK170"/>
  <c r="J166"/>
  <c r="J161"/>
  <c r="BK153"/>
  <c r="BK146"/>
  <c r="BK139"/>
  <c r="BK437"/>
  <c r="J415"/>
  <c r="BK407"/>
  <c r="J401"/>
  <c r="J388"/>
  <c r="J382"/>
  <c r="J378"/>
  <c r="BK365"/>
  <c r="BK360"/>
  <c r="J355"/>
  <c r="BK347"/>
  <c r="J323"/>
  <c r="J313"/>
  <c r="J303"/>
  <c r="BK298"/>
  <c r="BK292"/>
  <c r="BK287"/>
  <c r="J280"/>
  <c r="J274"/>
  <c r="BK268"/>
  <c r="BK261"/>
  <c r="BK257"/>
  <c r="J252"/>
  <c r="J244"/>
  <c r="J238"/>
  <c r="J233"/>
  <c r="J230"/>
  <c r="J223"/>
  <c r="BK218"/>
  <c r="J213"/>
  <c r="J207"/>
  <c r="J204"/>
  <c r="BK189"/>
  <c r="BK182"/>
  <c r="J169"/>
  <c r="J162"/>
  <c r="BK156"/>
  <c r="BK148"/>
  <c r="J141"/>
  <c r="J135"/>
  <c r="J431"/>
  <c r="J427"/>
  <c r="BK417"/>
  <c r="BK414"/>
  <c r="J407"/>
  <c r="J399"/>
  <c r="J394"/>
  <c r="BK390"/>
  <c r="J385"/>
  <c r="J376"/>
  <c r="BK369"/>
  <c r="BK355"/>
  <c r="BK346"/>
  <c r="BK341"/>
  <c r="BK331"/>
  <c r="J327"/>
  <c r="J319"/>
  <c r="J310"/>
  <c r="J307"/>
  <c r="BK300"/>
  <c r="J295"/>
  <c r="J287"/>
  <c r="J281"/>
  <c r="BK273"/>
  <c r="J267"/>
  <c r="J261"/>
  <c r="BK255"/>
  <c r="BK249"/>
  <c r="J242"/>
  <c r="J231"/>
  <c r="J225"/>
  <c r="J220"/>
  <c r="J214"/>
  <c r="J209"/>
  <c r="J201"/>
  <c r="BK197"/>
  <c r="J193"/>
  <c r="BK186"/>
  <c r="J158"/>
  <c r="J150"/>
  <c r="BK138"/>
  <c r="BK434"/>
  <c r="BK423"/>
  <c r="BK406"/>
  <c r="J396"/>
  <c r="J377"/>
  <c r="BK364"/>
  <c r="J342"/>
  <c r="J326"/>
  <c r="J318"/>
  <c r="BK310"/>
  <c r="BK299"/>
  <c r="J283"/>
  <c r="J278"/>
  <c r="BK267"/>
  <c r="J255"/>
  <c r="BK248"/>
  <c r="BK238"/>
  <c r="BK233"/>
  <c r="J219"/>
  <c r="J210"/>
  <c r="BK198"/>
  <c r="BK190"/>
  <c r="J182"/>
  <c r="BK178"/>
  <c r="BK171"/>
  <c r="J157"/>
  <c r="BK150"/>
  <c r="J143"/>
  <c i="24" r="BK446"/>
  <c r="BK439"/>
  <c r="BK390"/>
  <c r="J362"/>
  <c r="BK330"/>
  <c r="J292"/>
  <c r="J266"/>
  <c r="J199"/>
  <c r="J153"/>
  <c r="BK376"/>
  <c r="J350"/>
  <c r="BK281"/>
  <c r="J228"/>
  <c r="BK169"/>
  <c r="J442"/>
  <c r="BK430"/>
  <c r="J386"/>
  <c r="J366"/>
  <c r="BK321"/>
  <c r="J296"/>
  <c r="J281"/>
  <c r="J254"/>
  <c r="BK208"/>
  <c r="J184"/>
  <c r="BK153"/>
  <c r="J445"/>
  <c r="J430"/>
  <c r="BK383"/>
  <c r="BK362"/>
  <c r="BK307"/>
  <c r="BK292"/>
  <c r="BK273"/>
  <c r="J258"/>
  <c r="J220"/>
  <c r="J130"/>
  <c i="25" r="J318"/>
  <c r="BK302"/>
  <c r="BK279"/>
  <c r="J253"/>
  <c r="BK220"/>
  <c r="BK187"/>
  <c r="BK151"/>
  <c r="BK316"/>
  <c r="BK305"/>
  <c r="J284"/>
  <c r="J250"/>
  <c r="J200"/>
  <c r="J126"/>
  <c r="J311"/>
  <c r="BK293"/>
  <c r="J274"/>
  <c r="BK237"/>
  <c r="J206"/>
  <c r="BK167"/>
  <c r="BK308"/>
  <c r="J287"/>
  <c r="J269"/>
  <c r="BK253"/>
  <c r="J216"/>
  <c i="26" r="BK292"/>
  <c r="J251"/>
  <c r="J199"/>
  <c r="BK159"/>
  <c r="BK273"/>
  <c r="J242"/>
  <c r="J217"/>
  <c r="J208"/>
  <c r="BK124"/>
  <c r="BK285"/>
  <c r="BK256"/>
  <c r="BK242"/>
  <c r="J204"/>
  <c r="J165"/>
  <c r="J256"/>
  <c r="BK222"/>
  <c r="J212"/>
  <c r="BK150"/>
  <c i="27" r="BK218"/>
  <c r="J203"/>
  <c r="BK199"/>
  <c r="BK189"/>
  <c r="BK161"/>
  <c r="BK150"/>
  <c r="J137"/>
  <c r="BK125"/>
  <c r="BK209"/>
  <c r="BK195"/>
  <c r="J165"/>
  <c r="BK152"/>
  <c r="J136"/>
  <c r="BK123"/>
  <c r="BK216"/>
  <c r="BK201"/>
  <c r="J195"/>
  <c r="BK180"/>
  <c r="J171"/>
  <c r="J164"/>
  <c r="J152"/>
  <c r="BK148"/>
  <c r="BK141"/>
  <c r="BK136"/>
  <c r="BK133"/>
  <c r="BK130"/>
  <c r="BK127"/>
  <c r="BK124"/>
  <c r="J217"/>
  <c r="BK202"/>
  <c r="J186"/>
  <c r="J154"/>
  <c r="J142"/>
  <c r="J131"/>
  <c r="J123"/>
  <c i="28" r="BK133"/>
  <c r="BK142"/>
  <c r="BK131"/>
  <c r="BK125"/>
  <c r="J140"/>
  <c r="BK140"/>
  <c i="29" r="J142"/>
  <c r="BK126"/>
  <c r="BK151"/>
  <c r="J132"/>
  <c r="J124"/>
  <c r="BK142"/>
  <c r="J128"/>
  <c r="BK157"/>
  <c r="BK127"/>
  <c i="2" l="1" r="BK154"/>
  <c r="J154"/>
  <c r="J98"/>
  <c r="P287"/>
  <c r="BK401"/>
  <c r="J401"/>
  <c r="J100"/>
  <c r="BK557"/>
  <c r="J557"/>
  <c r="J101"/>
  <c r="BK580"/>
  <c r="J580"/>
  <c r="J102"/>
  <c r="BK651"/>
  <c r="J651"/>
  <c r="J104"/>
  <c r="BK740"/>
  <c r="J740"/>
  <c r="J105"/>
  <c r="BK1052"/>
  <c r="J1052"/>
  <c r="J106"/>
  <c r="T1052"/>
  <c r="R1131"/>
  <c r="BK1186"/>
  <c r="J1186"/>
  <c r="J108"/>
  <c r="BK1271"/>
  <c r="J1271"/>
  <c r="J109"/>
  <c r="BK1322"/>
  <c r="J1322"/>
  <c r="J110"/>
  <c r="BK1360"/>
  <c r="BK1454"/>
  <c r="J1454"/>
  <c r="J114"/>
  <c r="R1519"/>
  <c r="R1636"/>
  <c r="BK1890"/>
  <c r="J1890"/>
  <c r="J117"/>
  <c r="T1978"/>
  <c r="T2248"/>
  <c r="BK2272"/>
  <c r="J2272"/>
  <c r="J120"/>
  <c r="T2377"/>
  <c r="T2446"/>
  <c r="R2505"/>
  <c r="R2521"/>
  <c r="BK2605"/>
  <c r="J2605"/>
  <c r="J125"/>
  <c r="P2649"/>
  <c r="P2720"/>
  <c r="R2734"/>
  <c r="T2744"/>
  <c r="R2785"/>
  <c r="R2848"/>
  <c i="3" r="BK131"/>
  <c r="P313"/>
  <c r="BK323"/>
  <c r="J323"/>
  <c r="J100"/>
  <c r="R359"/>
  <c r="T422"/>
  <c r="R493"/>
  <c r="T549"/>
  <c r="R683"/>
  <c r="T745"/>
  <c r="T752"/>
  <c i="4" r="P134"/>
  <c r="R148"/>
  <c r="R194"/>
  <c r="R202"/>
  <c r="R221"/>
  <c i="5" r="T134"/>
  <c r="T152"/>
  <c r="T156"/>
  <c r="T175"/>
  <c r="T199"/>
  <c r="T212"/>
  <c i="6" r="BK129"/>
  <c r="J129"/>
  <c r="J100"/>
  <c r="BK184"/>
  <c r="J184"/>
  <c r="J103"/>
  <c r="BK215"/>
  <c r="J215"/>
  <c r="J104"/>
  <c i="7" r="BK124"/>
  <c r="J124"/>
  <c r="J100"/>
  <c i="8" r="T124"/>
  <c r="T123"/>
  <c r="T122"/>
  <c i="9" r="BK124"/>
  <c r="J124"/>
  <c r="J100"/>
  <c i="10" r="T124"/>
  <c r="T123"/>
  <c r="T122"/>
  <c i="11" r="T124"/>
  <c r="T123"/>
  <c r="T122"/>
  <c i="12" r="P124"/>
  <c r="P123"/>
  <c r="P122"/>
  <c i="1" r="AU107"/>
  <c i="13" r="R124"/>
  <c r="R123"/>
  <c r="R122"/>
  <c i="14" r="P124"/>
  <c r="P123"/>
  <c r="P122"/>
  <c i="1" r="AU109"/>
  <c i="15" r="BK124"/>
  <c r="J124"/>
  <c r="J100"/>
  <c i="16" r="R122"/>
  <c r="R121"/>
  <c i="17" r="T133"/>
  <c r="BK277"/>
  <c r="J277"/>
  <c r="J99"/>
  <c r="T296"/>
  <c r="T313"/>
  <c r="BK374"/>
  <c r="J374"/>
  <c r="J103"/>
  <c r="T433"/>
  <c r="P506"/>
  <c r="BK536"/>
  <c r="J536"/>
  <c r="J106"/>
  <c r="R588"/>
  <c r="P645"/>
  <c r="BK661"/>
  <c r="J661"/>
  <c r="J109"/>
  <c r="BK667"/>
  <c r="J667"/>
  <c r="J111"/>
  <c i="18" r="T118"/>
  <c r="T117"/>
  <c i="19" r="BK129"/>
  <c r="J129"/>
  <c r="J99"/>
  <c r="T129"/>
  <c r="R248"/>
  <c r="BK284"/>
  <c r="J284"/>
  <c r="J101"/>
  <c r="BK337"/>
  <c r="J337"/>
  <c r="J102"/>
  <c r="T337"/>
  <c r="BK443"/>
  <c r="J443"/>
  <c r="J103"/>
  <c r="BK460"/>
  <c r="J460"/>
  <c r="J104"/>
  <c r="P460"/>
  <c r="BK485"/>
  <c r="J485"/>
  <c r="J106"/>
  <c r="T485"/>
  <c r="T484"/>
  <c i="22" r="P125"/>
  <c r="T125"/>
  <c r="BK154"/>
  <c r="J154"/>
  <c r="J100"/>
  <c r="P154"/>
  <c r="BK198"/>
  <c r="J198"/>
  <c r="J101"/>
  <c r="P198"/>
  <c i="23" r="BK132"/>
  <c r="J132"/>
  <c r="J98"/>
  <c r="R132"/>
  <c r="P145"/>
  <c r="BK160"/>
  <c r="J160"/>
  <c r="J100"/>
  <c r="R160"/>
  <c r="P172"/>
  <c r="T172"/>
  <c r="P188"/>
  <c r="BK222"/>
  <c r="J222"/>
  <c r="J103"/>
  <c r="R222"/>
  <c r="P250"/>
  <c r="BK284"/>
  <c r="J284"/>
  <c r="J105"/>
  <c r="R284"/>
  <c r="T284"/>
  <c r="R316"/>
  <c r="BK354"/>
  <c r="J354"/>
  <c r="J107"/>
  <c r="BK381"/>
  <c r="J381"/>
  <c r="J108"/>
  <c r="P381"/>
  <c r="BK422"/>
  <c r="J422"/>
  <c r="J109"/>
  <c r="BK425"/>
  <c r="J425"/>
  <c r="J110"/>
  <c r="P425"/>
  <c i="24" r="T129"/>
  <c r="BK289"/>
  <c r="BK306"/>
  <c r="J306"/>
  <c r="J102"/>
  <c r="R306"/>
  <c r="P329"/>
  <c r="T329"/>
  <c r="R352"/>
  <c r="P361"/>
  <c r="R361"/>
  <c r="T361"/>
  <c r="T389"/>
  <c i="25" r="T125"/>
  <c r="R231"/>
  <c r="R259"/>
  <c r="T290"/>
  <c i="26" r="P123"/>
  <c r="T123"/>
  <c r="P168"/>
  <c r="R168"/>
  <c r="T168"/>
  <c r="T183"/>
  <c r="R289"/>
  <c i="2" r="T154"/>
  <c r="BK287"/>
  <c r="J287"/>
  <c r="J99"/>
  <c r="P401"/>
  <c r="T557"/>
  <c r="T580"/>
  <c r="R651"/>
  <c r="P740"/>
  <c r="R1052"/>
  <c r="P1131"/>
  <c r="P1186"/>
  <c r="P1271"/>
  <c r="P1322"/>
  <c r="T1360"/>
  <c r="R1454"/>
  <c r="P1519"/>
  <c r="T1636"/>
  <c r="P1890"/>
  <c r="P1978"/>
  <c r="P2248"/>
  <c r="T2272"/>
  <c r="BK2377"/>
  <c r="J2377"/>
  <c r="J121"/>
  <c r="BK2446"/>
  <c r="J2446"/>
  <c r="J122"/>
  <c r="P2505"/>
  <c r="T2521"/>
  <c r="R2605"/>
  <c r="R2649"/>
  <c r="T2720"/>
  <c r="T2734"/>
  <c r="R2744"/>
  <c r="T2785"/>
  <c r="BK2848"/>
  <c r="J2848"/>
  <c r="J132"/>
  <c i="3" r="T131"/>
  <c r="R313"/>
  <c r="T323"/>
  <c r="BK359"/>
  <c r="J359"/>
  <c r="J101"/>
  <c r="P422"/>
  <c r="BK493"/>
  <c r="J493"/>
  <c r="J105"/>
  <c r="R549"/>
  <c r="BK683"/>
  <c r="J683"/>
  <c r="J107"/>
  <c r="BK745"/>
  <c r="J745"/>
  <c r="J108"/>
  <c r="R752"/>
  <c i="4" r="BK134"/>
  <c r="P148"/>
  <c r="P194"/>
  <c r="P202"/>
  <c r="P221"/>
  <c i="5" r="BK134"/>
  <c r="J134"/>
  <c r="J102"/>
  <c r="BK152"/>
  <c r="J152"/>
  <c r="J103"/>
  <c r="BK156"/>
  <c r="J156"/>
  <c r="J104"/>
  <c r="R175"/>
  <c r="R199"/>
  <c r="R212"/>
  <c i="6" r="R129"/>
  <c r="T184"/>
  <c r="T215"/>
  <c i="7" r="R124"/>
  <c r="R123"/>
  <c r="R122"/>
  <c i="8" r="BK124"/>
  <c r="J124"/>
  <c r="J100"/>
  <c i="9" r="R124"/>
  <c r="R123"/>
  <c r="R122"/>
  <c i="10" r="P124"/>
  <c r="P123"/>
  <c r="P122"/>
  <c i="1" r="AU105"/>
  <c i="11" r="BK124"/>
  <c r="J124"/>
  <c r="J100"/>
  <c i="12" r="R124"/>
  <c r="R123"/>
  <c r="R122"/>
  <c i="13" r="T124"/>
  <c r="T123"/>
  <c r="T122"/>
  <c i="14" r="BK124"/>
  <c r="J124"/>
  <c r="J100"/>
  <c i="15" r="T124"/>
  <c r="T123"/>
  <c r="T122"/>
  <c i="16" r="P122"/>
  <c r="P121"/>
  <c i="1" r="AU111"/>
  <c i="17" r="BK133"/>
  <c r="J133"/>
  <c r="J98"/>
  <c r="R277"/>
  <c r="BK296"/>
  <c r="J296"/>
  <c r="J101"/>
  <c r="BK313"/>
  <c r="J313"/>
  <c r="J102"/>
  <c r="T374"/>
  <c r="BK433"/>
  <c r="J433"/>
  <c r="J104"/>
  <c r="R506"/>
  <c r="T536"/>
  <c r="BK588"/>
  <c r="J588"/>
  <c r="J107"/>
  <c r="T645"/>
  <c r="T661"/>
  <c r="P667"/>
  <c r="P666"/>
  <c i="18" r="BK118"/>
  <c r="J118"/>
  <c r="J97"/>
  <c i="19" r="P129"/>
  <c r="BK248"/>
  <c r="J248"/>
  <c r="J100"/>
  <c r="P284"/>
  <c r="P337"/>
  <c r="R443"/>
  <c r="T460"/>
  <c r="P485"/>
  <c r="P484"/>
  <c i="20" r="R126"/>
  <c r="P140"/>
  <c r="T140"/>
  <c r="T157"/>
  <c r="T193"/>
  <c r="R213"/>
  <c i="21" r="R135"/>
  <c r="R132"/>
  <c r="R131"/>
  <c r="R130"/>
  <c r="BK139"/>
  <c r="J139"/>
  <c r="J100"/>
  <c r="T139"/>
  <c r="P142"/>
  <c r="T142"/>
  <c r="R146"/>
  <c r="BK153"/>
  <c r="J153"/>
  <c r="J103"/>
  <c r="T153"/>
  <c r="BK168"/>
  <c r="J168"/>
  <c r="J104"/>
  <c r="T168"/>
  <c r="R233"/>
  <c r="R274"/>
  <c r="BK283"/>
  <c r="J283"/>
  <c r="J107"/>
  <c r="T283"/>
  <c r="P302"/>
  <c r="BK313"/>
  <c r="J313"/>
  <c r="J109"/>
  <c r="T313"/>
  <c r="T325"/>
  <c i="27" r="BK122"/>
  <c r="J122"/>
  <c r="J98"/>
  <c r="P122"/>
  <c r="P121"/>
  <c r="BK212"/>
  <c r="BK211"/>
  <c r="J211"/>
  <c r="J99"/>
  <c r="T212"/>
  <c r="T211"/>
  <c i="28" r="BK120"/>
  <c r="J120"/>
  <c r="J98"/>
  <c r="T120"/>
  <c r="T119"/>
  <c r="T118"/>
  <c i="29" r="P123"/>
  <c r="T123"/>
  <c r="P141"/>
  <c r="T141"/>
  <c i="2" r="R154"/>
  <c r="T287"/>
  <c r="R401"/>
  <c r="P557"/>
  <c r="R580"/>
  <c r="T651"/>
  <c r="R740"/>
  <c r="P1052"/>
  <c r="T1131"/>
  <c r="T1186"/>
  <c r="R1271"/>
  <c r="R1322"/>
  <c r="P1360"/>
  <c r="P1454"/>
  <c r="BK1519"/>
  <c r="J1519"/>
  <c r="J115"/>
  <c r="BK1636"/>
  <c r="J1636"/>
  <c r="J116"/>
  <c r="T1890"/>
  <c r="R1978"/>
  <c r="R2248"/>
  <c r="P2272"/>
  <c r="R2377"/>
  <c r="R2446"/>
  <c r="T2505"/>
  <c r="BK2521"/>
  <c r="J2521"/>
  <c r="J124"/>
  <c r="T2605"/>
  <c r="BK2649"/>
  <c r="J2649"/>
  <c r="J126"/>
  <c r="R2720"/>
  <c r="BK2734"/>
  <c r="J2734"/>
  <c r="J128"/>
  <c r="BK2744"/>
  <c r="J2744"/>
  <c r="J129"/>
  <c r="P2785"/>
  <c r="T2848"/>
  <c i="3" r="R131"/>
  <c r="BK313"/>
  <c r="J313"/>
  <c r="J99"/>
  <c r="P323"/>
  <c r="T359"/>
  <c r="BK422"/>
  <c r="J422"/>
  <c r="J102"/>
  <c r="P493"/>
  <c r="BK549"/>
  <c r="J549"/>
  <c r="J106"/>
  <c r="T683"/>
  <c r="R745"/>
  <c r="BK752"/>
  <c r="J752"/>
  <c r="J109"/>
  <c i="4" r="R134"/>
  <c r="R133"/>
  <c r="R129"/>
  <c r="BK148"/>
  <c r="J148"/>
  <c r="J104"/>
  <c r="BK194"/>
  <c r="J194"/>
  <c r="J105"/>
  <c r="BK202"/>
  <c r="J202"/>
  <c r="J106"/>
  <c r="BK221"/>
  <c r="J221"/>
  <c r="J107"/>
  <c i="5" r="R134"/>
  <c r="R152"/>
  <c r="R156"/>
  <c r="BK175"/>
  <c r="J175"/>
  <c r="J105"/>
  <c r="BK199"/>
  <c r="J199"/>
  <c r="J106"/>
  <c r="BK212"/>
  <c r="J212"/>
  <c r="J107"/>
  <c i="6" r="P129"/>
  <c r="R184"/>
  <c r="P215"/>
  <c i="7" r="P124"/>
  <c r="P123"/>
  <c r="P122"/>
  <c i="1" r="AU102"/>
  <c i="8" r="R124"/>
  <c r="R123"/>
  <c r="R122"/>
  <c i="9" r="P124"/>
  <c r="P123"/>
  <c r="P122"/>
  <c i="1" r="AU104"/>
  <c i="10" r="BK124"/>
  <c r="BK123"/>
  <c r="J123"/>
  <c r="J99"/>
  <c i="11" r="R124"/>
  <c r="R123"/>
  <c r="R122"/>
  <c i="12" r="T124"/>
  <c r="T123"/>
  <c r="T122"/>
  <c i="13" r="BK124"/>
  <c r="J124"/>
  <c r="J100"/>
  <c i="14" r="T124"/>
  <c r="T123"/>
  <c r="T122"/>
  <c i="15" r="R124"/>
  <c r="R123"/>
  <c r="R122"/>
  <c i="16" r="T122"/>
  <c r="T121"/>
  <c i="17" r="P133"/>
  <c r="P277"/>
  <c r="R296"/>
  <c r="R313"/>
  <c r="P374"/>
  <c r="R433"/>
  <c r="T506"/>
  <c r="R536"/>
  <c r="T588"/>
  <c r="R645"/>
  <c r="R661"/>
  <c r="T667"/>
  <c r="T666"/>
  <c i="18" r="R118"/>
  <c r="R117"/>
  <c i="19" r="R129"/>
  <c r="P248"/>
  <c r="T248"/>
  <c r="R284"/>
  <c r="T284"/>
  <c r="R337"/>
  <c r="P443"/>
  <c r="T443"/>
  <c r="R460"/>
  <c r="R485"/>
  <c r="R484"/>
  <c i="20" r="BK126"/>
  <c r="T126"/>
  <c r="T125"/>
  <c r="T124"/>
  <c r="BK157"/>
  <c r="J157"/>
  <c r="J101"/>
  <c r="R157"/>
  <c r="P193"/>
  <c r="BK213"/>
  <c r="J213"/>
  <c r="J103"/>
  <c r="T213"/>
  <c i="21" r="BK135"/>
  <c r="J135"/>
  <c r="J99"/>
  <c r="R139"/>
  <c r="BK146"/>
  <c r="J146"/>
  <c r="J102"/>
  <c r="P168"/>
  <c r="P233"/>
  <c r="BK274"/>
  <c r="J274"/>
  <c r="J106"/>
  <c r="P283"/>
  <c r="R302"/>
  <c r="R313"/>
  <c r="P325"/>
  <c i="22" r="P141"/>
  <c r="T154"/>
  <c r="R198"/>
  <c i="23" r="T132"/>
  <c r="R145"/>
  <c r="T160"/>
  <c r="R188"/>
  <c r="T222"/>
  <c r="T250"/>
  <c r="P316"/>
  <c r="P354"/>
  <c r="R381"/>
  <c r="R422"/>
  <c r="T425"/>
  <c i="24" r="P129"/>
  <c r="R289"/>
  <c r="T306"/>
  <c r="BK352"/>
  <c r="J352"/>
  <c r="J104"/>
  <c r="T352"/>
  <c r="P389"/>
  <c i="25" r="P125"/>
  <c r="BK231"/>
  <c r="J231"/>
  <c r="J100"/>
  <c r="BK259"/>
  <c r="J259"/>
  <c r="J101"/>
  <c r="T259"/>
  <c r="P290"/>
  <c r="R290"/>
  <c i="26" r="R123"/>
  <c r="BK183"/>
  <c r="J183"/>
  <c r="J100"/>
  <c r="P183"/>
  <c r="BK289"/>
  <c r="J289"/>
  <c r="J101"/>
  <c r="P289"/>
  <c i="27" r="R122"/>
  <c r="R121"/>
  <c r="P212"/>
  <c r="P211"/>
  <c i="28" r="R120"/>
  <c r="R119"/>
  <c r="R118"/>
  <c i="2" r="P154"/>
  <c r="R287"/>
  <c r="T401"/>
  <c r="R557"/>
  <c r="P580"/>
  <c r="P651"/>
  <c r="T740"/>
  <c r="BK1131"/>
  <c r="J1131"/>
  <c r="J107"/>
  <c r="R1186"/>
  <c r="T1271"/>
  <c r="T1322"/>
  <c r="R1360"/>
  <c r="T1454"/>
  <c r="T1519"/>
  <c r="P1636"/>
  <c r="R1890"/>
  <c r="BK1978"/>
  <c r="J1978"/>
  <c r="J118"/>
  <c r="BK2248"/>
  <c r="J2248"/>
  <c r="J119"/>
  <c r="R2272"/>
  <c r="P2377"/>
  <c r="P2446"/>
  <c r="BK2505"/>
  <c r="J2505"/>
  <c r="J123"/>
  <c r="P2521"/>
  <c r="P2605"/>
  <c r="T2649"/>
  <c r="BK2720"/>
  <c r="J2720"/>
  <c r="J127"/>
  <c r="P2734"/>
  <c r="P2744"/>
  <c r="BK2785"/>
  <c r="J2785"/>
  <c r="J130"/>
  <c r="P2848"/>
  <c i="3" r="P131"/>
  <c r="P130"/>
  <c r="T313"/>
  <c r="R323"/>
  <c r="P359"/>
  <c r="R422"/>
  <c r="T493"/>
  <c r="T492"/>
  <c r="P549"/>
  <c r="P683"/>
  <c r="P745"/>
  <c r="P752"/>
  <c i="4" r="T134"/>
  <c r="T148"/>
  <c r="T194"/>
  <c r="T202"/>
  <c r="T221"/>
  <c i="5" r="P134"/>
  <c r="P152"/>
  <c r="P156"/>
  <c r="P175"/>
  <c r="P199"/>
  <c r="P212"/>
  <c i="6" r="T129"/>
  <c r="T128"/>
  <c r="T127"/>
  <c r="P184"/>
  <c r="R215"/>
  <c i="7" r="T124"/>
  <c r="T123"/>
  <c r="T122"/>
  <c i="8" r="P124"/>
  <c r="P123"/>
  <c r="P122"/>
  <c i="1" r="AU103"/>
  <c i="9" r="T124"/>
  <c r="T123"/>
  <c r="T122"/>
  <c i="10" r="R124"/>
  <c r="R123"/>
  <c r="R122"/>
  <c i="11" r="P124"/>
  <c r="P123"/>
  <c r="P122"/>
  <c i="1" r="AU106"/>
  <c i="12" r="BK124"/>
  <c r="J124"/>
  <c r="J100"/>
  <c i="13" r="P124"/>
  <c r="P123"/>
  <c r="P122"/>
  <c i="1" r="AU108"/>
  <c i="14" r="R124"/>
  <c r="R123"/>
  <c r="R122"/>
  <c i="15" r="P124"/>
  <c r="P123"/>
  <c r="P122"/>
  <c i="1" r="AU110"/>
  <c i="16" r="BK122"/>
  <c r="J122"/>
  <c r="J99"/>
  <c i="17" r="R133"/>
  <c r="R132"/>
  <c r="T277"/>
  <c r="P296"/>
  <c r="P313"/>
  <c r="R374"/>
  <c r="P433"/>
  <c r="BK506"/>
  <c r="J506"/>
  <c r="J105"/>
  <c r="P536"/>
  <c r="P588"/>
  <c r="BK645"/>
  <c r="J645"/>
  <c r="J108"/>
  <c r="P661"/>
  <c r="R667"/>
  <c r="R666"/>
  <c i="18" r="P118"/>
  <c r="P117"/>
  <c i="1" r="AU113"/>
  <c i="20" r="P126"/>
  <c r="BK140"/>
  <c r="J140"/>
  <c r="J100"/>
  <c r="R140"/>
  <c r="P157"/>
  <c r="BK193"/>
  <c r="J193"/>
  <c r="J102"/>
  <c r="R193"/>
  <c r="P213"/>
  <c i="21" r="P135"/>
  <c r="P132"/>
  <c r="P131"/>
  <c r="P130"/>
  <c i="1" r="AU116"/>
  <c i="21" r="T135"/>
  <c r="T132"/>
  <c r="T131"/>
  <c r="T130"/>
  <c r="P139"/>
  <c r="BK142"/>
  <c r="J142"/>
  <c r="J101"/>
  <c r="R142"/>
  <c r="P146"/>
  <c r="T146"/>
  <c r="P153"/>
  <c r="R153"/>
  <c r="R168"/>
  <c r="BK233"/>
  <c r="J233"/>
  <c r="J105"/>
  <c r="T233"/>
  <c r="P274"/>
  <c r="T274"/>
  <c r="R283"/>
  <c r="BK302"/>
  <c r="J302"/>
  <c r="J108"/>
  <c r="T302"/>
  <c r="P313"/>
  <c r="BK325"/>
  <c r="J325"/>
  <c r="J110"/>
  <c r="R325"/>
  <c i="22" r="BK125"/>
  <c r="J125"/>
  <c r="J98"/>
  <c r="R125"/>
  <c r="BK141"/>
  <c r="J141"/>
  <c r="J99"/>
  <c r="R141"/>
  <c r="T141"/>
  <c r="R154"/>
  <c r="T198"/>
  <c i="23" r="P132"/>
  <c r="BK145"/>
  <c r="J145"/>
  <c r="J99"/>
  <c r="T145"/>
  <c r="P160"/>
  <c r="BK172"/>
  <c r="J172"/>
  <c r="J101"/>
  <c r="R172"/>
  <c r="BK188"/>
  <c r="J188"/>
  <c r="J102"/>
  <c r="T188"/>
  <c r="P222"/>
  <c r="BK250"/>
  <c r="J250"/>
  <c r="J104"/>
  <c r="R250"/>
  <c r="P284"/>
  <c r="BK316"/>
  <c r="J316"/>
  <c r="J106"/>
  <c r="T316"/>
  <c r="R354"/>
  <c r="T354"/>
  <c r="T381"/>
  <c r="P422"/>
  <c r="T422"/>
  <c r="R425"/>
  <c i="24" r="BK129"/>
  <c r="J129"/>
  <c r="J98"/>
  <c r="R129"/>
  <c r="P289"/>
  <c r="T289"/>
  <c r="T288"/>
  <c r="P306"/>
  <c r="BK329"/>
  <c r="J329"/>
  <c r="J103"/>
  <c r="R329"/>
  <c r="P352"/>
  <c r="BK361"/>
  <c r="J361"/>
  <c r="J105"/>
  <c r="BK389"/>
  <c r="J389"/>
  <c r="J106"/>
  <c r="R389"/>
  <c i="25" r="BK125"/>
  <c r="J125"/>
  <c r="J98"/>
  <c r="R125"/>
  <c r="R124"/>
  <c r="R123"/>
  <c r="P231"/>
  <c r="T231"/>
  <c r="P259"/>
  <c r="BK290"/>
  <c r="J290"/>
  <c r="J102"/>
  <c i="26" r="BK123"/>
  <c r="J123"/>
  <c r="J98"/>
  <c r="BK168"/>
  <c r="J168"/>
  <c r="J99"/>
  <c r="R183"/>
  <c r="T289"/>
  <c i="27" r="T122"/>
  <c r="T121"/>
  <c r="T120"/>
  <c r="R212"/>
  <c r="R211"/>
  <c i="28" r="P120"/>
  <c r="P119"/>
  <c r="P118"/>
  <c i="1" r="AU123"/>
  <c i="29" r="BK123"/>
  <c r="J123"/>
  <c r="J98"/>
  <c r="R123"/>
  <c r="BK141"/>
  <c r="J141"/>
  <c r="J100"/>
  <c r="R141"/>
  <c i="2" r="BK646"/>
  <c r="J646"/>
  <c r="J103"/>
  <c r="BK1356"/>
  <c r="J1356"/>
  <c r="J111"/>
  <c i="4" r="BK131"/>
  <c r="J131"/>
  <c r="J100"/>
  <c i="5" r="BK131"/>
  <c r="J131"/>
  <c r="J100"/>
  <c i="6" r="BK177"/>
  <c r="J177"/>
  <c r="J101"/>
  <c r="BK221"/>
  <c r="J221"/>
  <c r="J105"/>
  <c i="3" r="BK485"/>
  <c r="J485"/>
  <c r="J103"/>
  <c i="4" r="BK146"/>
  <c r="J146"/>
  <c r="J103"/>
  <c i="6" r="BK179"/>
  <c r="J179"/>
  <c r="J102"/>
  <c i="2" r="BK2831"/>
  <c r="J2831"/>
  <c r="J131"/>
  <c i="17" r="BK285"/>
  <c r="J285"/>
  <c r="J100"/>
  <c i="25" r="BK323"/>
  <c r="J323"/>
  <c r="J103"/>
  <c i="21" r="BK132"/>
  <c r="J132"/>
  <c r="J98"/>
  <c i="22" r="BK207"/>
  <c r="J207"/>
  <c r="J103"/>
  <c i="24" r="BK283"/>
  <c r="J283"/>
  <c r="J99"/>
  <c r="BK448"/>
  <c r="J448"/>
  <c r="J107"/>
  <c i="25" r="BK226"/>
  <c r="J226"/>
  <c r="J99"/>
  <c i="29" r="BK137"/>
  <c r="J137"/>
  <c r="J99"/>
  <c r="BK156"/>
  <c r="J156"/>
  <c r="J101"/>
  <c r="F92"/>
  <c r="J115"/>
  <c r="BE130"/>
  <c r="BE132"/>
  <c r="BE138"/>
  <c r="BE157"/>
  <c r="BE126"/>
  <c r="BE128"/>
  <c r="E111"/>
  <c r="BE124"/>
  <c r="BE127"/>
  <c r="BE135"/>
  <c r="BE145"/>
  <c r="BE142"/>
  <c r="BE144"/>
  <c r="BE148"/>
  <c r="BE151"/>
  <c r="BE154"/>
  <c i="27" r="J212"/>
  <c r="J100"/>
  <c i="28" r="F92"/>
  <c r="J114"/>
  <c r="BE121"/>
  <c r="BE127"/>
  <c r="BE133"/>
  <c r="BE134"/>
  <c r="BE136"/>
  <c r="F91"/>
  <c r="J112"/>
  <c r="BE123"/>
  <c r="BE129"/>
  <c r="BE131"/>
  <c r="BE142"/>
  <c r="E85"/>
  <c r="J115"/>
  <c r="BE138"/>
  <c r="BE125"/>
  <c r="BE140"/>
  <c i="27" r="BE127"/>
  <c r="BE128"/>
  <c r="BE129"/>
  <c r="BE132"/>
  <c r="BE136"/>
  <c r="BE140"/>
  <c r="BE154"/>
  <c r="BE161"/>
  <c r="BE174"/>
  <c r="BE177"/>
  <c r="BE180"/>
  <c r="BE198"/>
  <c r="BE200"/>
  <c r="BE209"/>
  <c r="BE216"/>
  <c r="BE220"/>
  <c r="F92"/>
  <c r="J114"/>
  <c r="BE153"/>
  <c r="BE155"/>
  <c r="BE164"/>
  <c r="BE183"/>
  <c r="BE186"/>
  <c r="BE189"/>
  <c r="BE192"/>
  <c r="BE195"/>
  <c r="BE197"/>
  <c r="BE199"/>
  <c r="BE218"/>
  <c r="E85"/>
  <c r="BE124"/>
  <c r="BE125"/>
  <c r="BE126"/>
  <c r="BE130"/>
  <c r="BE133"/>
  <c r="BE134"/>
  <c r="BE137"/>
  <c r="BE138"/>
  <c r="BE142"/>
  <c r="BE145"/>
  <c r="BE148"/>
  <c r="BE150"/>
  <c r="BE151"/>
  <c r="BE165"/>
  <c r="BE201"/>
  <c r="BE202"/>
  <c r="BE203"/>
  <c r="BE213"/>
  <c r="BE217"/>
  <c r="BE123"/>
  <c r="BE131"/>
  <c r="BE135"/>
  <c r="BE139"/>
  <c r="BE141"/>
  <c r="BE149"/>
  <c r="BE152"/>
  <c r="BE158"/>
  <c r="BE168"/>
  <c r="BE171"/>
  <c r="BE196"/>
  <c r="BE214"/>
  <c r="BE215"/>
  <c r="BE219"/>
  <c i="26" r="E111"/>
  <c r="J115"/>
  <c r="BE124"/>
  <c r="BE169"/>
  <c r="BE204"/>
  <c r="BE228"/>
  <c r="BE234"/>
  <c r="BE239"/>
  <c r="BE248"/>
  <c r="BE256"/>
  <c r="BE261"/>
  <c r="BE285"/>
  <c i="25" r="BK124"/>
  <c r="J124"/>
  <c r="J97"/>
  <c i="26" r="F92"/>
  <c r="BE150"/>
  <c r="BE179"/>
  <c r="BE208"/>
  <c r="BE216"/>
  <c r="BE253"/>
  <c r="BE132"/>
  <c r="BE143"/>
  <c r="BE159"/>
  <c r="BE163"/>
  <c r="BE184"/>
  <c r="BE189"/>
  <c r="BE199"/>
  <c r="BE218"/>
  <c r="BE251"/>
  <c r="BE279"/>
  <c r="BE288"/>
  <c r="BE290"/>
  <c r="BE292"/>
  <c r="BE165"/>
  <c r="BE212"/>
  <c r="BE217"/>
  <c r="BE222"/>
  <c r="BE242"/>
  <c r="BE246"/>
  <c r="BE264"/>
  <c r="BE273"/>
  <c i="24" r="J289"/>
  <c r="J101"/>
  <c i="25" r="BE126"/>
  <c r="BE139"/>
  <c r="BE153"/>
  <c r="BE167"/>
  <c r="BE179"/>
  <c r="BE183"/>
  <c r="BE187"/>
  <c r="BE200"/>
  <c r="BE237"/>
  <c r="BE278"/>
  <c r="BE293"/>
  <c r="BE302"/>
  <c r="BE307"/>
  <c r="BE311"/>
  <c r="BE314"/>
  <c r="BE320"/>
  <c r="BE216"/>
  <c r="BE220"/>
  <c r="BE250"/>
  <c r="BE256"/>
  <c r="BE286"/>
  <c r="BE299"/>
  <c r="BE305"/>
  <c r="BE316"/>
  <c r="BE324"/>
  <c r="E85"/>
  <c r="F92"/>
  <c r="BE146"/>
  <c r="BE151"/>
  <c r="BE206"/>
  <c r="BE210"/>
  <c r="BE227"/>
  <c r="BE232"/>
  <c r="BE262"/>
  <c r="BE267"/>
  <c r="BE269"/>
  <c r="BE274"/>
  <c r="BE279"/>
  <c r="BE284"/>
  <c r="BE291"/>
  <c r="BE296"/>
  <c r="BE318"/>
  <c r="BE321"/>
  <c r="J89"/>
  <c r="BE162"/>
  <c r="BE223"/>
  <c r="BE253"/>
  <c r="BE260"/>
  <c r="BE283"/>
  <c r="BE287"/>
  <c r="BE289"/>
  <c r="BE308"/>
  <c i="24" r="J89"/>
  <c r="BE153"/>
  <c r="BE169"/>
  <c r="BE174"/>
  <c r="BE178"/>
  <c r="BE182"/>
  <c r="BE184"/>
  <c r="BE199"/>
  <c r="BE277"/>
  <c r="BE292"/>
  <c r="BE327"/>
  <c r="BE330"/>
  <c r="BE350"/>
  <c r="BE366"/>
  <c r="BE371"/>
  <c r="BE373"/>
  <c r="BE386"/>
  <c r="BE430"/>
  <c r="BE433"/>
  <c r="BE442"/>
  <c r="BE446"/>
  <c r="E117"/>
  <c r="BE165"/>
  <c r="BE224"/>
  <c r="BE270"/>
  <c r="BE273"/>
  <c r="BE275"/>
  <c r="BE294"/>
  <c r="BE307"/>
  <c r="BE353"/>
  <c r="BE359"/>
  <c r="BE399"/>
  <c r="BE439"/>
  <c r="BE146"/>
  <c r="BE216"/>
  <c r="BE220"/>
  <c r="BE258"/>
  <c r="BE262"/>
  <c r="BE266"/>
  <c r="BE284"/>
  <c r="BE300"/>
  <c r="BE302"/>
  <c r="BE321"/>
  <c r="BE339"/>
  <c r="BE362"/>
  <c r="BE370"/>
  <c r="BE379"/>
  <c r="BE390"/>
  <c r="BE425"/>
  <c r="BE436"/>
  <c r="F92"/>
  <c r="BE130"/>
  <c r="BE135"/>
  <c r="BE139"/>
  <c r="BE208"/>
  <c r="BE228"/>
  <c r="BE238"/>
  <c r="BE242"/>
  <c r="BE254"/>
  <c r="BE281"/>
  <c r="BE290"/>
  <c r="BE296"/>
  <c r="BE298"/>
  <c r="BE316"/>
  <c r="BE344"/>
  <c r="BE357"/>
  <c r="BE376"/>
  <c r="BE383"/>
  <c r="BE402"/>
  <c r="BE405"/>
  <c r="BE445"/>
  <c r="BE449"/>
  <c i="23" r="E85"/>
  <c r="J92"/>
  <c r="BE137"/>
  <c r="BE139"/>
  <c r="BE141"/>
  <c r="BE148"/>
  <c r="BE152"/>
  <c r="BE153"/>
  <c r="BE158"/>
  <c r="BE161"/>
  <c r="BE168"/>
  <c r="BE173"/>
  <c r="BE175"/>
  <c r="BE185"/>
  <c r="BE187"/>
  <c r="BE192"/>
  <c r="BE194"/>
  <c r="BE199"/>
  <c r="BE200"/>
  <c r="BE205"/>
  <c r="BE217"/>
  <c r="BE221"/>
  <c r="BE224"/>
  <c r="BE227"/>
  <c r="BE230"/>
  <c r="BE239"/>
  <c r="BE241"/>
  <c r="BE242"/>
  <c r="BE244"/>
  <c r="BE245"/>
  <c r="BE246"/>
  <c r="BE260"/>
  <c r="BE263"/>
  <c r="BE265"/>
  <c r="BE268"/>
  <c r="BE269"/>
  <c r="BE273"/>
  <c r="BE276"/>
  <c r="BE285"/>
  <c r="BE287"/>
  <c r="BE290"/>
  <c r="BE291"/>
  <c r="BE294"/>
  <c r="BE297"/>
  <c r="BE300"/>
  <c r="BE303"/>
  <c r="BE306"/>
  <c r="BE307"/>
  <c r="BE312"/>
  <c r="BE315"/>
  <c r="BE322"/>
  <c r="BE324"/>
  <c r="BE327"/>
  <c r="BE331"/>
  <c r="BE334"/>
  <c r="BE339"/>
  <c r="BE345"/>
  <c r="BE351"/>
  <c r="BE353"/>
  <c r="BE355"/>
  <c r="BE359"/>
  <c r="BE361"/>
  <c r="BE362"/>
  <c r="BE368"/>
  <c r="BE370"/>
  <c r="BE371"/>
  <c r="BE374"/>
  <c r="BE380"/>
  <c r="BE382"/>
  <c r="BE388"/>
  <c r="BE392"/>
  <c r="BE394"/>
  <c r="BE398"/>
  <c r="BE399"/>
  <c r="BE402"/>
  <c r="BE403"/>
  <c r="BE409"/>
  <c r="BE413"/>
  <c r="BE428"/>
  <c r="BE430"/>
  <c r="BE431"/>
  <c r="BE437"/>
  <c i="22" r="BK124"/>
  <c i="23" r="J124"/>
  <c r="BE133"/>
  <c r="BE136"/>
  <c r="BE144"/>
  <c r="BE146"/>
  <c r="BE147"/>
  <c r="BE154"/>
  <c r="BE155"/>
  <c r="BE159"/>
  <c r="BE162"/>
  <c r="BE166"/>
  <c r="BE167"/>
  <c r="BE170"/>
  <c r="BE171"/>
  <c r="BE174"/>
  <c r="BE178"/>
  <c r="BE179"/>
  <c r="BE180"/>
  <c r="BE182"/>
  <c r="BE183"/>
  <c r="BE190"/>
  <c r="BE203"/>
  <c r="BE207"/>
  <c r="BE208"/>
  <c r="BE210"/>
  <c r="BE218"/>
  <c r="BE226"/>
  <c r="BE235"/>
  <c r="BE236"/>
  <c r="BE238"/>
  <c r="BE247"/>
  <c r="BE258"/>
  <c r="BE270"/>
  <c r="BE274"/>
  <c r="BE279"/>
  <c r="BE280"/>
  <c r="BE288"/>
  <c r="BE292"/>
  <c r="BE302"/>
  <c r="BE310"/>
  <c r="BE314"/>
  <c r="BE317"/>
  <c r="BE319"/>
  <c r="BE320"/>
  <c r="BE323"/>
  <c r="BE325"/>
  <c r="BE332"/>
  <c r="BE333"/>
  <c r="BE341"/>
  <c r="BE347"/>
  <c r="BE348"/>
  <c r="BE352"/>
  <c r="BE356"/>
  <c r="BE358"/>
  <c r="BE363"/>
  <c r="BE364"/>
  <c r="BE373"/>
  <c r="BE377"/>
  <c r="BE378"/>
  <c r="BE385"/>
  <c r="BE387"/>
  <c r="BE395"/>
  <c r="BE401"/>
  <c r="BE404"/>
  <c r="BE406"/>
  <c r="BE411"/>
  <c r="BE420"/>
  <c r="BE421"/>
  <c r="BE423"/>
  <c r="BE436"/>
  <c r="F92"/>
  <c r="BE134"/>
  <c r="BE138"/>
  <c r="BE140"/>
  <c r="BE142"/>
  <c r="BE143"/>
  <c r="BE149"/>
  <c r="BE150"/>
  <c r="BE151"/>
  <c r="BE164"/>
  <c r="BE165"/>
  <c r="BE169"/>
  <c r="BE176"/>
  <c r="BE177"/>
  <c r="BE184"/>
  <c r="BE191"/>
  <c r="BE193"/>
  <c r="BE196"/>
  <c r="BE197"/>
  <c r="BE202"/>
  <c r="BE206"/>
  <c r="BE215"/>
  <c r="BE225"/>
  <c r="BE228"/>
  <c r="BE232"/>
  <c r="BE234"/>
  <c r="BE248"/>
  <c r="BE249"/>
  <c r="BE253"/>
  <c r="BE254"/>
  <c r="BE259"/>
  <c r="BE266"/>
  <c r="BE271"/>
  <c r="BE278"/>
  <c r="BE283"/>
  <c r="BE293"/>
  <c r="BE296"/>
  <c r="BE299"/>
  <c r="BE301"/>
  <c r="BE308"/>
  <c r="BE311"/>
  <c r="BE321"/>
  <c r="BE328"/>
  <c r="BE329"/>
  <c r="BE336"/>
  <c r="BE337"/>
  <c r="BE338"/>
  <c r="BE342"/>
  <c r="BE343"/>
  <c r="BE344"/>
  <c r="BE349"/>
  <c r="BE350"/>
  <c r="BE357"/>
  <c r="BE369"/>
  <c r="BE372"/>
  <c r="BE376"/>
  <c r="BE379"/>
  <c r="BE384"/>
  <c r="BE389"/>
  <c r="BE390"/>
  <c r="BE393"/>
  <c r="BE396"/>
  <c r="BE397"/>
  <c r="BE405"/>
  <c r="BE414"/>
  <c r="BE415"/>
  <c r="BE416"/>
  <c r="BE418"/>
  <c r="BE419"/>
  <c r="BE424"/>
  <c r="BE426"/>
  <c r="BE427"/>
  <c r="BE429"/>
  <c r="BE432"/>
  <c r="BE433"/>
  <c r="BE135"/>
  <c r="BE156"/>
  <c r="BE157"/>
  <c r="BE163"/>
  <c r="BE181"/>
  <c r="BE186"/>
  <c r="BE189"/>
  <c r="BE195"/>
  <c r="BE198"/>
  <c r="BE201"/>
  <c r="BE204"/>
  <c r="BE209"/>
  <c r="BE211"/>
  <c r="BE212"/>
  <c r="BE213"/>
  <c r="BE214"/>
  <c r="BE216"/>
  <c r="BE219"/>
  <c r="BE220"/>
  <c r="BE223"/>
  <c r="BE229"/>
  <c r="BE231"/>
  <c r="BE233"/>
  <c r="BE237"/>
  <c r="BE240"/>
  <c r="BE243"/>
  <c r="BE251"/>
  <c r="BE252"/>
  <c r="BE255"/>
  <c r="BE256"/>
  <c r="BE257"/>
  <c r="BE261"/>
  <c r="BE262"/>
  <c r="BE264"/>
  <c r="BE267"/>
  <c r="BE272"/>
  <c r="BE275"/>
  <c r="BE277"/>
  <c r="BE281"/>
  <c r="BE282"/>
  <c r="BE286"/>
  <c r="BE289"/>
  <c r="BE295"/>
  <c r="BE298"/>
  <c r="BE304"/>
  <c r="BE305"/>
  <c r="BE309"/>
  <c r="BE313"/>
  <c r="BE318"/>
  <c r="BE326"/>
  <c r="BE330"/>
  <c r="BE335"/>
  <c r="BE340"/>
  <c r="BE346"/>
  <c r="BE360"/>
  <c r="BE365"/>
  <c r="BE366"/>
  <c r="BE367"/>
  <c r="BE375"/>
  <c r="BE383"/>
  <c r="BE386"/>
  <c r="BE391"/>
  <c r="BE400"/>
  <c r="BE407"/>
  <c r="BE408"/>
  <c r="BE410"/>
  <c r="BE412"/>
  <c r="BE417"/>
  <c r="BE434"/>
  <c r="BE435"/>
  <c i="22" r="E85"/>
  <c r="F120"/>
  <c r="BE131"/>
  <c r="BE135"/>
  <c r="BE136"/>
  <c r="BE140"/>
  <c r="BE142"/>
  <c r="BE144"/>
  <c r="BE146"/>
  <c r="BE151"/>
  <c r="BE155"/>
  <c r="BE163"/>
  <c r="BE164"/>
  <c r="BE169"/>
  <c r="BE171"/>
  <c r="BE173"/>
  <c r="BE176"/>
  <c r="BE180"/>
  <c r="BE183"/>
  <c r="BE185"/>
  <c r="BE186"/>
  <c r="BE187"/>
  <c r="BE193"/>
  <c r="BE195"/>
  <c r="BE196"/>
  <c r="BE200"/>
  <c r="BE204"/>
  <c r="BE205"/>
  <c r="BE208"/>
  <c r="BE126"/>
  <c r="BE130"/>
  <c r="BE132"/>
  <c r="BE133"/>
  <c r="BE139"/>
  <c r="BE145"/>
  <c r="BE147"/>
  <c r="BE148"/>
  <c r="BE152"/>
  <c r="BE159"/>
  <c r="BE161"/>
  <c r="BE167"/>
  <c r="BE179"/>
  <c r="BE181"/>
  <c r="BE184"/>
  <c r="BE191"/>
  <c r="BE194"/>
  <c r="BE202"/>
  <c r="J92"/>
  <c r="BE129"/>
  <c r="BE134"/>
  <c r="BE137"/>
  <c r="BE138"/>
  <c r="BE143"/>
  <c r="BE149"/>
  <c r="BE150"/>
  <c r="BE153"/>
  <c r="BE160"/>
  <c r="BE170"/>
  <c r="BE172"/>
  <c r="BE174"/>
  <c r="BE178"/>
  <c r="BE182"/>
  <c r="BE189"/>
  <c r="BE197"/>
  <c r="BE199"/>
  <c r="BE201"/>
  <c r="BE203"/>
  <c r="J89"/>
  <c r="BE127"/>
  <c r="BE128"/>
  <c r="BE156"/>
  <c r="BE157"/>
  <c r="BE158"/>
  <c r="BE162"/>
  <c r="BE165"/>
  <c r="BE166"/>
  <c r="BE168"/>
  <c r="BE175"/>
  <c r="BE177"/>
  <c r="BE188"/>
  <c r="BE190"/>
  <c r="BE192"/>
  <c i="21" r="J89"/>
  <c r="J92"/>
  <c r="BE134"/>
  <c r="BE147"/>
  <c r="BE151"/>
  <c r="BE154"/>
  <c r="BE155"/>
  <c r="BE156"/>
  <c r="BE158"/>
  <c r="BE160"/>
  <c r="BE161"/>
  <c r="BE162"/>
  <c r="BE163"/>
  <c r="BE167"/>
  <c r="BE169"/>
  <c r="BE170"/>
  <c r="BE172"/>
  <c r="BE177"/>
  <c r="BE178"/>
  <c r="BE179"/>
  <c r="BE180"/>
  <c r="BE184"/>
  <c r="BE186"/>
  <c r="BE201"/>
  <c r="BE205"/>
  <c r="BE209"/>
  <c r="BE210"/>
  <c r="BE220"/>
  <c r="BE221"/>
  <c r="BE224"/>
  <c r="BE227"/>
  <c r="BE235"/>
  <c r="BE251"/>
  <c r="BE252"/>
  <c r="BE253"/>
  <c r="BE256"/>
  <c r="BE257"/>
  <c r="BE258"/>
  <c r="BE259"/>
  <c r="BE260"/>
  <c r="BE271"/>
  <c r="BE273"/>
  <c r="BE275"/>
  <c r="BE281"/>
  <c r="BE282"/>
  <c r="BE285"/>
  <c r="BE289"/>
  <c r="BE290"/>
  <c r="BE291"/>
  <c r="BE296"/>
  <c r="BE300"/>
  <c r="BE301"/>
  <c r="BE304"/>
  <c r="BE307"/>
  <c r="BE308"/>
  <c r="BE309"/>
  <c r="BE310"/>
  <c r="BE320"/>
  <c r="BE323"/>
  <c r="BE326"/>
  <c r="BE327"/>
  <c i="20" r="J126"/>
  <c r="J99"/>
  <c i="21" r="F92"/>
  <c r="BE133"/>
  <c r="BE136"/>
  <c r="BE137"/>
  <c r="BE143"/>
  <c r="BE148"/>
  <c r="BE159"/>
  <c r="BE166"/>
  <c r="BE171"/>
  <c r="BE182"/>
  <c r="BE183"/>
  <c r="BE190"/>
  <c r="BE199"/>
  <c r="BE203"/>
  <c r="BE204"/>
  <c r="BE206"/>
  <c r="BE207"/>
  <c r="BE212"/>
  <c r="BE213"/>
  <c r="BE215"/>
  <c r="BE228"/>
  <c r="BE236"/>
  <c r="BE238"/>
  <c r="BE239"/>
  <c r="BE240"/>
  <c r="BE242"/>
  <c r="BE244"/>
  <c r="BE246"/>
  <c r="BE247"/>
  <c r="BE248"/>
  <c r="BE254"/>
  <c r="BE262"/>
  <c r="BE263"/>
  <c r="BE265"/>
  <c r="BE266"/>
  <c r="BE272"/>
  <c r="BE278"/>
  <c r="BE279"/>
  <c r="BE287"/>
  <c r="BE288"/>
  <c r="BE292"/>
  <c r="BE297"/>
  <c r="BE311"/>
  <c r="BE315"/>
  <c r="BE319"/>
  <c r="BE322"/>
  <c r="BE328"/>
  <c r="BE138"/>
  <c r="BE140"/>
  <c r="BE145"/>
  <c r="BE149"/>
  <c r="BE150"/>
  <c r="BE152"/>
  <c r="BE157"/>
  <c r="BE173"/>
  <c r="BE176"/>
  <c r="BE181"/>
  <c r="BE185"/>
  <c r="BE192"/>
  <c r="BE193"/>
  <c r="BE194"/>
  <c r="BE195"/>
  <c r="BE196"/>
  <c r="BE197"/>
  <c r="BE202"/>
  <c r="BE208"/>
  <c r="BE216"/>
  <c r="BE217"/>
  <c r="BE219"/>
  <c r="BE222"/>
  <c r="BE223"/>
  <c r="BE225"/>
  <c r="BE229"/>
  <c r="BE230"/>
  <c r="BE231"/>
  <c r="BE241"/>
  <c r="BE245"/>
  <c r="BE255"/>
  <c r="BE261"/>
  <c r="BE269"/>
  <c r="BE270"/>
  <c r="BE276"/>
  <c r="BE280"/>
  <c r="BE286"/>
  <c r="BE293"/>
  <c r="BE295"/>
  <c r="BE298"/>
  <c r="BE299"/>
  <c r="BE303"/>
  <c r="BE305"/>
  <c r="BE306"/>
  <c r="BE321"/>
  <c r="BE330"/>
  <c r="BE332"/>
  <c r="E85"/>
  <c r="BE141"/>
  <c r="BE144"/>
  <c r="BE174"/>
  <c r="BE175"/>
  <c r="BE187"/>
  <c r="BE188"/>
  <c r="BE189"/>
  <c r="BE191"/>
  <c r="BE198"/>
  <c r="BE200"/>
  <c r="BE211"/>
  <c r="BE214"/>
  <c r="BE218"/>
  <c r="BE226"/>
  <c r="BE232"/>
  <c r="BE234"/>
  <c r="BE237"/>
  <c r="BE243"/>
  <c r="BE249"/>
  <c r="BE250"/>
  <c r="BE264"/>
  <c r="BE267"/>
  <c r="BE268"/>
  <c r="BE277"/>
  <c r="BE284"/>
  <c r="BE294"/>
  <c r="BE312"/>
  <c r="BE314"/>
  <c r="BE316"/>
  <c r="BE317"/>
  <c r="BE318"/>
  <c r="BE324"/>
  <c r="BE329"/>
  <c r="BE331"/>
  <c i="20" r="E85"/>
  <c r="J117"/>
  <c r="J120"/>
  <c r="BE129"/>
  <c r="BE130"/>
  <c r="BE134"/>
  <c r="BE135"/>
  <c r="BE136"/>
  <c r="BE143"/>
  <c r="BE146"/>
  <c r="BE148"/>
  <c r="BE150"/>
  <c r="BE151"/>
  <c r="BE153"/>
  <c r="BE159"/>
  <c r="BE172"/>
  <c r="BE173"/>
  <c r="BE176"/>
  <c r="BE177"/>
  <c r="BE178"/>
  <c r="BE180"/>
  <c r="BE181"/>
  <c r="BE185"/>
  <c r="BE192"/>
  <c r="BE199"/>
  <c r="BE201"/>
  <c r="BE202"/>
  <c r="BE203"/>
  <c r="BE206"/>
  <c r="BE211"/>
  <c r="BE215"/>
  <c r="F120"/>
  <c r="BE139"/>
  <c r="BE152"/>
  <c r="BE161"/>
  <c r="BE162"/>
  <c r="BE164"/>
  <c r="BE165"/>
  <c r="BE166"/>
  <c r="BE171"/>
  <c r="BE174"/>
  <c r="BE175"/>
  <c r="BE179"/>
  <c r="BE182"/>
  <c r="BE187"/>
  <c r="BE190"/>
  <c r="BE191"/>
  <c r="BE195"/>
  <c r="BE208"/>
  <c r="BE210"/>
  <c r="BE128"/>
  <c r="BE133"/>
  <c r="BE137"/>
  <c r="BE138"/>
  <c r="BE141"/>
  <c r="BE142"/>
  <c r="BE144"/>
  <c r="BE149"/>
  <c r="BE155"/>
  <c r="BE160"/>
  <c r="BE168"/>
  <c r="BE169"/>
  <c r="BE184"/>
  <c r="BE194"/>
  <c r="BE196"/>
  <c r="BE197"/>
  <c r="BE200"/>
  <c r="BE127"/>
  <c r="BE131"/>
  <c r="BE132"/>
  <c r="BE145"/>
  <c r="BE147"/>
  <c r="BE154"/>
  <c r="BE156"/>
  <c r="BE158"/>
  <c r="BE163"/>
  <c r="BE167"/>
  <c r="BE170"/>
  <c r="BE183"/>
  <c r="BE186"/>
  <c r="BE188"/>
  <c r="BE189"/>
  <c r="BE198"/>
  <c r="BE204"/>
  <c r="BE205"/>
  <c r="BE207"/>
  <c r="BE209"/>
  <c r="BE212"/>
  <c r="BE214"/>
  <c i="19" r="F92"/>
  <c r="J122"/>
  <c r="BE138"/>
  <c r="BE140"/>
  <c r="BE158"/>
  <c r="BE164"/>
  <c r="BE170"/>
  <c r="BE178"/>
  <c r="BE180"/>
  <c r="BE193"/>
  <c r="BE198"/>
  <c r="BE200"/>
  <c r="BE208"/>
  <c r="BE210"/>
  <c r="BE212"/>
  <c r="BE228"/>
  <c r="BE242"/>
  <c r="BE258"/>
  <c r="BE263"/>
  <c r="BE270"/>
  <c r="BE272"/>
  <c r="BE281"/>
  <c r="BE287"/>
  <c r="BE297"/>
  <c r="BE309"/>
  <c r="BE316"/>
  <c r="BE327"/>
  <c r="BE329"/>
  <c r="BE332"/>
  <c r="BE333"/>
  <c r="BE338"/>
  <c r="BE358"/>
  <c r="BE360"/>
  <c r="BE361"/>
  <c r="BE363"/>
  <c r="BE374"/>
  <c r="BE376"/>
  <c r="BE378"/>
  <c r="BE382"/>
  <c r="BE390"/>
  <c r="BE391"/>
  <c r="BE393"/>
  <c r="BE395"/>
  <c r="BE397"/>
  <c r="BE398"/>
  <c r="BE412"/>
  <c r="BE416"/>
  <c r="BE417"/>
  <c r="BE430"/>
  <c r="BE432"/>
  <c r="BE436"/>
  <c r="BE439"/>
  <c r="BE441"/>
  <c r="BE442"/>
  <c r="BE450"/>
  <c r="BE459"/>
  <c r="BE461"/>
  <c r="BE471"/>
  <c r="BE472"/>
  <c r="BE474"/>
  <c r="BE479"/>
  <c r="F122"/>
  <c r="BE132"/>
  <c r="BE134"/>
  <c r="BE150"/>
  <c r="BE156"/>
  <c r="BE160"/>
  <c r="BE166"/>
  <c r="BE172"/>
  <c r="BE176"/>
  <c r="BE184"/>
  <c r="BE186"/>
  <c r="BE189"/>
  <c r="BE190"/>
  <c r="BE192"/>
  <c r="BE204"/>
  <c r="BE205"/>
  <c r="BE218"/>
  <c r="BE224"/>
  <c r="BE226"/>
  <c r="BE236"/>
  <c r="BE244"/>
  <c r="BE257"/>
  <c r="BE261"/>
  <c r="BE267"/>
  <c r="BE271"/>
  <c r="BE277"/>
  <c r="BE290"/>
  <c r="BE291"/>
  <c r="BE303"/>
  <c r="BE305"/>
  <c r="BE322"/>
  <c r="BE326"/>
  <c r="BE335"/>
  <c r="BE341"/>
  <c r="BE346"/>
  <c r="BE348"/>
  <c r="BE351"/>
  <c r="BE352"/>
  <c r="BE365"/>
  <c r="BE369"/>
  <c r="BE372"/>
  <c r="BE386"/>
  <c r="BE388"/>
  <c r="BE389"/>
  <c r="BE394"/>
  <c r="BE400"/>
  <c r="BE406"/>
  <c r="BE407"/>
  <c r="BE409"/>
  <c r="BE410"/>
  <c r="BE411"/>
  <c r="BE419"/>
  <c r="BE422"/>
  <c r="BE423"/>
  <c r="BE428"/>
  <c r="BE449"/>
  <c r="BE455"/>
  <c r="BE467"/>
  <c r="BE481"/>
  <c r="BE482"/>
  <c r="BE486"/>
  <c r="BE488"/>
  <c r="E85"/>
  <c r="J123"/>
  <c r="BE136"/>
  <c r="BE142"/>
  <c r="BE144"/>
  <c r="BE148"/>
  <c r="BE152"/>
  <c r="BE182"/>
  <c r="BE188"/>
  <c r="BE203"/>
  <c r="BE206"/>
  <c r="BE214"/>
  <c r="BE220"/>
  <c r="BE222"/>
  <c r="BE232"/>
  <c r="BE238"/>
  <c r="BE240"/>
  <c r="BE246"/>
  <c r="BE249"/>
  <c r="BE251"/>
  <c r="BE254"/>
  <c r="BE255"/>
  <c r="BE260"/>
  <c r="BE274"/>
  <c r="BE278"/>
  <c r="BE280"/>
  <c r="BE283"/>
  <c r="BE288"/>
  <c r="BE293"/>
  <c r="BE299"/>
  <c r="BE300"/>
  <c r="BE302"/>
  <c r="BE306"/>
  <c r="BE315"/>
  <c r="BE318"/>
  <c r="BE319"/>
  <c r="BE321"/>
  <c r="BE323"/>
  <c r="BE324"/>
  <c r="BE340"/>
  <c r="BE342"/>
  <c r="BE343"/>
  <c r="BE345"/>
  <c r="BE349"/>
  <c r="BE355"/>
  <c r="BE366"/>
  <c r="BE368"/>
  <c r="BE371"/>
  <c r="BE377"/>
  <c r="BE381"/>
  <c r="BE384"/>
  <c r="BE403"/>
  <c r="BE415"/>
  <c r="BE425"/>
  <c r="BE434"/>
  <c r="BE444"/>
  <c r="BE446"/>
  <c r="BE453"/>
  <c r="BE457"/>
  <c r="BE463"/>
  <c r="BE465"/>
  <c r="BE469"/>
  <c r="BE476"/>
  <c r="BE478"/>
  <c r="J89"/>
  <c r="BE130"/>
  <c r="BE146"/>
  <c r="BE154"/>
  <c r="BE162"/>
  <c r="BE168"/>
  <c r="BE174"/>
  <c r="BE195"/>
  <c r="BE201"/>
  <c r="BE216"/>
  <c r="BE230"/>
  <c r="BE234"/>
  <c r="BE252"/>
  <c r="BE253"/>
  <c r="BE264"/>
  <c r="BE265"/>
  <c r="BE268"/>
  <c r="BE275"/>
  <c r="BE285"/>
  <c r="BE289"/>
  <c r="BE294"/>
  <c r="BE296"/>
  <c r="BE308"/>
  <c r="BE311"/>
  <c r="BE312"/>
  <c r="BE314"/>
  <c r="BE330"/>
  <c r="BE347"/>
  <c r="BE354"/>
  <c r="BE357"/>
  <c r="BE370"/>
  <c r="BE380"/>
  <c r="BE383"/>
  <c r="BE387"/>
  <c r="BE404"/>
  <c r="BE414"/>
  <c r="BE429"/>
  <c r="BE438"/>
  <c r="BE447"/>
  <c r="BE452"/>
  <c i="17" r="BK132"/>
  <c i="18" r="E107"/>
  <c r="BE121"/>
  <c r="BE132"/>
  <c r="J111"/>
  <c r="BE129"/>
  <c r="F114"/>
  <c r="BE119"/>
  <c r="BE120"/>
  <c i="17" r="E85"/>
  <c r="J89"/>
  <c r="F128"/>
  <c r="BE134"/>
  <c r="BE174"/>
  <c r="BE254"/>
  <c r="BE269"/>
  <c r="BE278"/>
  <c r="BE342"/>
  <c r="BE356"/>
  <c r="BE419"/>
  <c r="BE426"/>
  <c r="BE429"/>
  <c r="BE430"/>
  <c r="BE456"/>
  <c r="BE470"/>
  <c r="BE477"/>
  <c r="BE484"/>
  <c r="BE488"/>
  <c r="BE513"/>
  <c r="BE514"/>
  <c r="BE527"/>
  <c r="BE530"/>
  <c r="BE531"/>
  <c r="BE541"/>
  <c r="BE544"/>
  <c r="BE549"/>
  <c r="BE559"/>
  <c r="BE576"/>
  <c r="BE587"/>
  <c r="BE613"/>
  <c r="BE621"/>
  <c r="BE641"/>
  <c r="BE644"/>
  <c r="BE646"/>
  <c r="BE674"/>
  <c i="16" r="BK121"/>
  <c r="J121"/>
  <c r="J98"/>
  <c i="17" r="BE168"/>
  <c r="BE189"/>
  <c r="BE213"/>
  <c r="BE242"/>
  <c r="BE273"/>
  <c r="BE282"/>
  <c r="BE297"/>
  <c r="BE324"/>
  <c r="BE328"/>
  <c r="BE335"/>
  <c r="BE338"/>
  <c r="BE359"/>
  <c r="BE363"/>
  <c r="BE367"/>
  <c r="BE375"/>
  <c r="BE384"/>
  <c r="BE416"/>
  <c r="BE445"/>
  <c r="BE460"/>
  <c r="BE463"/>
  <c r="BE467"/>
  <c r="BE491"/>
  <c r="BE500"/>
  <c r="BE503"/>
  <c r="BE507"/>
  <c r="BE515"/>
  <c r="BE517"/>
  <c r="BE532"/>
  <c r="BE535"/>
  <c r="BE537"/>
  <c r="BE556"/>
  <c r="BE571"/>
  <c r="BE580"/>
  <c r="BE601"/>
  <c r="BE604"/>
  <c r="BE625"/>
  <c r="BE651"/>
  <c r="BE655"/>
  <c r="BE664"/>
  <c r="BE668"/>
  <c r="BE151"/>
  <c r="BE170"/>
  <c r="BE172"/>
  <c r="BE191"/>
  <c r="BE199"/>
  <c r="BE236"/>
  <c r="BE239"/>
  <c r="BE257"/>
  <c r="BE309"/>
  <c r="BE314"/>
  <c r="BE318"/>
  <c r="BE321"/>
  <c r="BE332"/>
  <c r="BE365"/>
  <c r="BE371"/>
  <c r="BE377"/>
  <c r="BE390"/>
  <c r="BE393"/>
  <c r="BE410"/>
  <c r="BE422"/>
  <c r="BE431"/>
  <c r="BE434"/>
  <c r="BE438"/>
  <c r="BE449"/>
  <c r="BE452"/>
  <c r="BE481"/>
  <c r="BE512"/>
  <c r="BE519"/>
  <c r="BE528"/>
  <c r="BE552"/>
  <c r="BE568"/>
  <c r="BE573"/>
  <c r="BE598"/>
  <c r="BE629"/>
  <c r="BE636"/>
  <c r="BE662"/>
  <c r="BE679"/>
  <c r="BE681"/>
  <c r="BE682"/>
  <c r="BE683"/>
  <c r="BE684"/>
  <c r="BE220"/>
  <c r="BE232"/>
  <c r="BE286"/>
  <c r="BE301"/>
  <c r="BE305"/>
  <c r="BE345"/>
  <c r="BE349"/>
  <c r="BE352"/>
  <c r="BE369"/>
  <c r="BE379"/>
  <c r="BE381"/>
  <c r="BE413"/>
  <c r="BE442"/>
  <c r="BE474"/>
  <c r="BE518"/>
  <c r="BE521"/>
  <c r="BE524"/>
  <c r="BE533"/>
  <c r="BE564"/>
  <c r="BE583"/>
  <c r="BE585"/>
  <c r="BE586"/>
  <c r="BE589"/>
  <c r="BE617"/>
  <c r="BE632"/>
  <c r="BE639"/>
  <c r="BE659"/>
  <c r="BE677"/>
  <c i="16" r="E85"/>
  <c r="J91"/>
  <c r="BE125"/>
  <c r="BE123"/>
  <c r="BE124"/>
  <c r="BE126"/>
  <c r="BE128"/>
  <c r="BE127"/>
  <c r="F94"/>
  <c i="15" r="F94"/>
  <c r="E110"/>
  <c r="BE125"/>
  <c r="BE127"/>
  <c r="BE136"/>
  <c r="BE128"/>
  <c r="BE139"/>
  <c r="J91"/>
  <c r="BE129"/>
  <c r="BE131"/>
  <c r="BE132"/>
  <c r="BE133"/>
  <c r="BE135"/>
  <c r="BE138"/>
  <c i="14" r="E85"/>
  <c r="BE127"/>
  <c r="BE138"/>
  <c r="F119"/>
  <c r="BE125"/>
  <c r="BE128"/>
  <c r="BE132"/>
  <c r="BE134"/>
  <c r="BE135"/>
  <c r="BE139"/>
  <c r="BE142"/>
  <c r="J91"/>
  <c r="BE129"/>
  <c r="BE131"/>
  <c r="BE136"/>
  <c r="BE141"/>
  <c i="13" r="E85"/>
  <c r="BE134"/>
  <c r="BE138"/>
  <c r="BE139"/>
  <c r="BE146"/>
  <c r="BE125"/>
  <c r="BE132"/>
  <c r="BE140"/>
  <c r="BE149"/>
  <c r="BE150"/>
  <c r="J91"/>
  <c r="F94"/>
  <c r="BE131"/>
  <c r="BE135"/>
  <c r="BE145"/>
  <c r="BE127"/>
  <c r="BE128"/>
  <c r="BE129"/>
  <c r="BE133"/>
  <c r="BE137"/>
  <c r="BE144"/>
  <c r="BE148"/>
  <c i="12" r="J116"/>
  <c r="BE129"/>
  <c r="BE131"/>
  <c r="BE151"/>
  <c r="BE167"/>
  <c r="E85"/>
  <c r="F94"/>
  <c r="BE127"/>
  <c r="BE134"/>
  <c r="BE135"/>
  <c r="BE137"/>
  <c r="BE150"/>
  <c r="BE155"/>
  <c r="BE161"/>
  <c r="BE163"/>
  <c r="BE125"/>
  <c r="BE128"/>
  <c r="BE132"/>
  <c r="BE138"/>
  <c r="BE140"/>
  <c r="BE141"/>
  <c r="BE143"/>
  <c r="BE144"/>
  <c r="BE145"/>
  <c r="BE146"/>
  <c r="BE147"/>
  <c r="BE156"/>
  <c r="BE162"/>
  <c r="BE171"/>
  <c r="BE148"/>
  <c r="BE157"/>
  <c r="BE168"/>
  <c r="BE169"/>
  <c i="11" r="E110"/>
  <c r="BE127"/>
  <c r="BE131"/>
  <c r="BE138"/>
  <c r="BE144"/>
  <c r="BE151"/>
  <c r="BE162"/>
  <c r="J91"/>
  <c r="BE125"/>
  <c r="BE135"/>
  <c r="BE140"/>
  <c r="BE145"/>
  <c r="BE147"/>
  <c r="BE150"/>
  <c r="BE155"/>
  <c r="BE156"/>
  <c r="BE157"/>
  <c r="BE161"/>
  <c r="BE163"/>
  <c i="10" r="BK122"/>
  <c r="J122"/>
  <c r="J98"/>
  <c r="J124"/>
  <c r="J100"/>
  <c i="11" r="F94"/>
  <c r="BE128"/>
  <c r="BE129"/>
  <c r="BE141"/>
  <c r="BE148"/>
  <c r="BE164"/>
  <c r="BE132"/>
  <c r="BE134"/>
  <c r="BE137"/>
  <c r="BE143"/>
  <c r="BE146"/>
  <c i="10" r="F94"/>
  <c r="BE129"/>
  <c r="BE131"/>
  <c r="BE140"/>
  <c r="BE141"/>
  <c r="BE143"/>
  <c r="BE144"/>
  <c r="BE145"/>
  <c r="BE147"/>
  <c r="BE148"/>
  <c r="BE156"/>
  <c r="BE161"/>
  <c r="E110"/>
  <c r="BE128"/>
  <c r="BE162"/>
  <c r="BE164"/>
  <c r="J91"/>
  <c r="BE125"/>
  <c r="BE132"/>
  <c r="BE134"/>
  <c r="BE135"/>
  <c r="BE138"/>
  <c r="BE146"/>
  <c r="BE150"/>
  <c r="BE151"/>
  <c r="BE154"/>
  <c r="BE165"/>
  <c r="BE127"/>
  <c r="BE137"/>
  <c r="BE155"/>
  <c r="BE163"/>
  <c r="BE166"/>
  <c i="9" r="J91"/>
  <c r="F94"/>
  <c r="BE125"/>
  <c r="BE127"/>
  <c r="BE130"/>
  <c r="BE136"/>
  <c r="BE138"/>
  <c r="BE139"/>
  <c r="BE159"/>
  <c r="BE161"/>
  <c r="BE163"/>
  <c r="BE166"/>
  <c r="BE169"/>
  <c r="BE173"/>
  <c r="BE175"/>
  <c r="BE185"/>
  <c r="BE186"/>
  <c r="BE197"/>
  <c r="BE205"/>
  <c r="BE207"/>
  <c r="BE209"/>
  <c r="E85"/>
  <c r="BE132"/>
  <c r="BE133"/>
  <c r="BE140"/>
  <c r="BE145"/>
  <c r="BE146"/>
  <c r="BE160"/>
  <c r="BE172"/>
  <c r="BE182"/>
  <c r="BE187"/>
  <c r="BE196"/>
  <c r="BE198"/>
  <c r="BE135"/>
  <c r="BE141"/>
  <c r="BE148"/>
  <c r="BE153"/>
  <c r="BE162"/>
  <c r="BE170"/>
  <c r="BE177"/>
  <c r="BE178"/>
  <c r="BE201"/>
  <c r="BE206"/>
  <c r="BE128"/>
  <c r="BE131"/>
  <c r="BE134"/>
  <c r="BE147"/>
  <c r="BE152"/>
  <c r="BE154"/>
  <c r="BE155"/>
  <c r="BE165"/>
  <c r="BE168"/>
  <c r="BE174"/>
  <c r="BE179"/>
  <c r="BE180"/>
  <c r="BE183"/>
  <c r="BE184"/>
  <c r="BE199"/>
  <c r="BE200"/>
  <c r="BE208"/>
  <c r="BE210"/>
  <c r="BE211"/>
  <c i="8" r="J91"/>
  <c r="BE130"/>
  <c r="BE152"/>
  <c r="BE156"/>
  <c r="BE161"/>
  <c r="BE171"/>
  <c r="BE176"/>
  <c r="BE177"/>
  <c r="BE185"/>
  <c r="BE203"/>
  <c r="BE215"/>
  <c r="BE216"/>
  <c r="BE218"/>
  <c r="BE131"/>
  <c r="BE144"/>
  <c r="BE151"/>
  <c r="BE153"/>
  <c r="BE166"/>
  <c r="BE167"/>
  <c r="BE168"/>
  <c r="BE186"/>
  <c r="BE187"/>
  <c r="BE191"/>
  <c r="BE201"/>
  <c r="BE205"/>
  <c r="BE206"/>
  <c r="BE214"/>
  <c r="BE217"/>
  <c r="F94"/>
  <c r="BE125"/>
  <c r="BE127"/>
  <c r="BE128"/>
  <c r="BE129"/>
  <c r="BE133"/>
  <c r="BE135"/>
  <c r="BE137"/>
  <c r="BE147"/>
  <c r="BE157"/>
  <c r="BE165"/>
  <c r="BE174"/>
  <c r="BE175"/>
  <c r="BE180"/>
  <c r="BE182"/>
  <c r="BE184"/>
  <c r="BE189"/>
  <c r="BE190"/>
  <c r="BE204"/>
  <c r="BE207"/>
  <c r="BE209"/>
  <c r="BE219"/>
  <c r="BE220"/>
  <c r="E85"/>
  <c r="BE132"/>
  <c r="BE134"/>
  <c r="BE138"/>
  <c r="BE139"/>
  <c r="BE140"/>
  <c r="BE145"/>
  <c r="BE146"/>
  <c r="BE154"/>
  <c r="BE162"/>
  <c r="BE163"/>
  <c r="BE169"/>
  <c r="BE172"/>
  <c r="BE179"/>
  <c r="BE181"/>
  <c r="BE192"/>
  <c r="BE202"/>
  <c r="BE210"/>
  <c i="7" r="F94"/>
  <c r="E110"/>
  <c r="BE128"/>
  <c r="BE129"/>
  <c r="BE132"/>
  <c r="BE133"/>
  <c r="BE134"/>
  <c r="BE135"/>
  <c r="BE140"/>
  <c r="BE153"/>
  <c r="BE154"/>
  <c r="BE157"/>
  <c r="BE158"/>
  <c r="BE163"/>
  <c r="BE164"/>
  <c r="BE170"/>
  <c r="BE177"/>
  <c r="BE179"/>
  <c r="BE182"/>
  <c r="BE184"/>
  <c r="BE185"/>
  <c r="BE191"/>
  <c r="BE196"/>
  <c r="BE215"/>
  <c r="BE225"/>
  <c r="BE226"/>
  <c r="BE231"/>
  <c r="BE233"/>
  <c r="BE144"/>
  <c r="BE145"/>
  <c r="BE165"/>
  <c r="BE186"/>
  <c r="BE189"/>
  <c r="BE190"/>
  <c r="BE211"/>
  <c r="BE213"/>
  <c r="BE139"/>
  <c r="BE148"/>
  <c r="BE152"/>
  <c r="BE155"/>
  <c r="BE166"/>
  <c r="BE168"/>
  <c r="BE175"/>
  <c r="BE176"/>
  <c r="BE181"/>
  <c r="BE195"/>
  <c r="BE197"/>
  <c r="BE198"/>
  <c r="BE199"/>
  <c r="BE201"/>
  <c r="BE214"/>
  <c r="BE216"/>
  <c r="BE217"/>
  <c r="BE219"/>
  <c r="BE227"/>
  <c r="BE229"/>
  <c r="J91"/>
  <c r="BE125"/>
  <c r="BE127"/>
  <c r="BE130"/>
  <c r="BE131"/>
  <c r="BE137"/>
  <c r="BE138"/>
  <c r="BE146"/>
  <c r="BE147"/>
  <c r="BE162"/>
  <c r="BE167"/>
  <c r="BE171"/>
  <c r="BE180"/>
  <c r="BE187"/>
  <c r="BE192"/>
  <c r="BE194"/>
  <c r="BE202"/>
  <c r="BE212"/>
  <c r="BE220"/>
  <c r="BE224"/>
  <c i="6" r="J91"/>
  <c r="BE136"/>
  <c r="BE165"/>
  <c r="BE169"/>
  <c r="BE196"/>
  <c r="F94"/>
  <c r="E115"/>
  <c r="BE130"/>
  <c r="BE133"/>
  <c r="BE150"/>
  <c r="BE154"/>
  <c r="BE172"/>
  <c r="BE178"/>
  <c r="BE180"/>
  <c r="BE185"/>
  <c r="BE187"/>
  <c r="BE208"/>
  <c r="BE213"/>
  <c r="BE214"/>
  <c r="BE216"/>
  <c r="BE219"/>
  <c r="BE220"/>
  <c r="BE222"/>
  <c r="BE139"/>
  <c r="BE146"/>
  <c r="BE162"/>
  <c r="BE174"/>
  <c r="BE212"/>
  <c i="5" r="F94"/>
  <c r="BE143"/>
  <c r="BE162"/>
  <c r="BE164"/>
  <c r="BE171"/>
  <c r="BE192"/>
  <c r="BE195"/>
  <c r="BE200"/>
  <c r="BE206"/>
  <c r="BE213"/>
  <c r="BE214"/>
  <c r="BE215"/>
  <c r="BE216"/>
  <c i="4" r="J134"/>
  <c r="J102"/>
  <c i="5" r="BE135"/>
  <c r="BE136"/>
  <c r="BE166"/>
  <c r="BE168"/>
  <c r="BE182"/>
  <c r="BE190"/>
  <c r="BE210"/>
  <c r="E85"/>
  <c r="J91"/>
  <c r="BE132"/>
  <c r="BE144"/>
  <c r="BE145"/>
  <c r="BE149"/>
  <c r="BE153"/>
  <c r="BE157"/>
  <c r="BE160"/>
  <c r="BE173"/>
  <c r="BE176"/>
  <c r="BE178"/>
  <c r="BE180"/>
  <c r="BE186"/>
  <c r="BE191"/>
  <c r="BE204"/>
  <c r="BE140"/>
  <c r="BE142"/>
  <c r="BE150"/>
  <c r="BE154"/>
  <c r="BE184"/>
  <c r="BE197"/>
  <c i="3" r="J131"/>
  <c r="J98"/>
  <c i="4" r="J91"/>
  <c r="BE149"/>
  <c r="BE151"/>
  <c r="BE153"/>
  <c r="BE161"/>
  <c r="BE163"/>
  <c r="BE170"/>
  <c r="BE184"/>
  <c r="BE186"/>
  <c r="BE218"/>
  <c r="BE222"/>
  <c r="BE223"/>
  <c r="BE224"/>
  <c r="E117"/>
  <c r="BE143"/>
  <c r="BE157"/>
  <c r="BE177"/>
  <c r="BE188"/>
  <c r="BE190"/>
  <c r="BE196"/>
  <c r="BE217"/>
  <c r="BE219"/>
  <c r="F94"/>
  <c r="BE139"/>
  <c r="BE140"/>
  <c r="BE144"/>
  <c r="BE192"/>
  <c r="BE195"/>
  <c r="BE132"/>
  <c r="BE135"/>
  <c r="BE141"/>
  <c r="BE142"/>
  <c r="BE147"/>
  <c r="BE155"/>
  <c r="BE159"/>
  <c r="BE197"/>
  <c r="BE198"/>
  <c r="BE199"/>
  <c r="BE200"/>
  <c r="BE203"/>
  <c r="BE205"/>
  <c r="BE207"/>
  <c r="BE209"/>
  <c r="BE211"/>
  <c r="BE213"/>
  <c r="BE215"/>
  <c i="3" r="F126"/>
  <c r="BE276"/>
  <c r="BE316"/>
  <c r="BE350"/>
  <c r="BE360"/>
  <c r="BE411"/>
  <c r="BE460"/>
  <c r="BE463"/>
  <c r="BE475"/>
  <c r="BE486"/>
  <c r="BE514"/>
  <c r="BE530"/>
  <c r="BE544"/>
  <c r="BE575"/>
  <c r="BE598"/>
  <c r="BE617"/>
  <c r="BE629"/>
  <c r="BE633"/>
  <c r="BE637"/>
  <c r="BE639"/>
  <c r="BE662"/>
  <c i="2" r="J1360"/>
  <c r="J113"/>
  <c i="3" r="E119"/>
  <c r="BE132"/>
  <c r="BE210"/>
  <c r="BE259"/>
  <c r="BE268"/>
  <c r="BE315"/>
  <c r="BE318"/>
  <c r="BE319"/>
  <c r="BE320"/>
  <c r="BE324"/>
  <c r="BE335"/>
  <c r="BE353"/>
  <c r="BE356"/>
  <c r="BE385"/>
  <c r="BE402"/>
  <c r="BE423"/>
  <c r="BE437"/>
  <c r="BE452"/>
  <c r="BE494"/>
  <c r="BE525"/>
  <c r="BE535"/>
  <c r="BE538"/>
  <c r="BE542"/>
  <c r="BE570"/>
  <c r="BE594"/>
  <c r="BE602"/>
  <c r="BE641"/>
  <c r="BE655"/>
  <c r="BE684"/>
  <c r="BE693"/>
  <c r="BE707"/>
  <c r="BE718"/>
  <c r="BE750"/>
  <c r="BE754"/>
  <c r="J89"/>
  <c r="BE243"/>
  <c r="BE272"/>
  <c r="BE278"/>
  <c r="BE309"/>
  <c r="BE444"/>
  <c r="BE451"/>
  <c r="BE473"/>
  <c r="BE502"/>
  <c r="BE506"/>
  <c r="BE524"/>
  <c r="BE528"/>
  <c r="BE547"/>
  <c r="BE550"/>
  <c r="BE554"/>
  <c r="BE558"/>
  <c r="BE562"/>
  <c r="BE585"/>
  <c r="BE647"/>
  <c r="BE651"/>
  <c r="BE659"/>
  <c r="BE664"/>
  <c r="BE679"/>
  <c r="BE681"/>
  <c r="BE686"/>
  <c r="BE691"/>
  <c r="BE695"/>
  <c r="BE697"/>
  <c r="BE703"/>
  <c r="BE714"/>
  <c r="BE722"/>
  <c r="BE726"/>
  <c r="BE734"/>
  <c r="BE737"/>
  <c r="BE740"/>
  <c r="BE743"/>
  <c r="BE753"/>
  <c r="BE171"/>
  <c r="BE241"/>
  <c r="BE249"/>
  <c r="BE251"/>
  <c r="BE288"/>
  <c r="BE314"/>
  <c r="BE317"/>
  <c r="BE365"/>
  <c r="BE372"/>
  <c r="BE405"/>
  <c r="BE408"/>
  <c r="BE419"/>
  <c r="BE430"/>
  <c r="BE470"/>
  <c r="BE498"/>
  <c r="BE510"/>
  <c r="BE518"/>
  <c r="BE522"/>
  <c r="BE532"/>
  <c r="BE566"/>
  <c r="BE580"/>
  <c r="BE590"/>
  <c r="BE609"/>
  <c r="BE613"/>
  <c r="BE621"/>
  <c r="BE625"/>
  <c r="BE638"/>
  <c r="BE644"/>
  <c r="BE688"/>
  <c r="BE701"/>
  <c r="BE716"/>
  <c r="BE730"/>
  <c r="BE746"/>
  <c r="BE757"/>
  <c i="2" r="E85"/>
  <c r="F92"/>
  <c r="BE171"/>
  <c r="BE183"/>
  <c r="BE191"/>
  <c r="BE239"/>
  <c r="BE254"/>
  <c r="BE268"/>
  <c r="BE276"/>
  <c r="BE280"/>
  <c r="BE284"/>
  <c r="BE318"/>
  <c r="BE331"/>
  <c r="BE361"/>
  <c r="BE449"/>
  <c r="BE471"/>
  <c r="BE524"/>
  <c r="BE549"/>
  <c r="BE581"/>
  <c r="BE588"/>
  <c r="BE621"/>
  <c r="BE669"/>
  <c r="BE724"/>
  <c r="BE782"/>
  <c r="BE786"/>
  <c r="BE809"/>
  <c r="BE842"/>
  <c r="BE868"/>
  <c r="BE875"/>
  <c r="BE909"/>
  <c r="BE913"/>
  <c r="BE917"/>
  <c r="BE921"/>
  <c r="BE972"/>
  <c r="BE997"/>
  <c r="BE1029"/>
  <c r="BE1082"/>
  <c r="BE1089"/>
  <c r="BE1095"/>
  <c r="BE1122"/>
  <c r="BE1143"/>
  <c r="BE1164"/>
  <c r="BE1180"/>
  <c r="BE1187"/>
  <c r="BE1208"/>
  <c r="BE1303"/>
  <c r="BE1323"/>
  <c r="BE1334"/>
  <c r="BE1349"/>
  <c r="BE1352"/>
  <c r="BE1353"/>
  <c r="BE1357"/>
  <c r="BE1383"/>
  <c r="BE1423"/>
  <c r="BE1438"/>
  <c r="BE1449"/>
  <c r="BE1455"/>
  <c r="BE1468"/>
  <c r="BE1497"/>
  <c r="BE1538"/>
  <c r="BE1626"/>
  <c r="BE1637"/>
  <c r="BE1665"/>
  <c r="BE1674"/>
  <c r="BE1738"/>
  <c r="BE1757"/>
  <c r="BE1767"/>
  <c r="BE1818"/>
  <c r="BE1947"/>
  <c r="BE1987"/>
  <c r="BE2001"/>
  <c r="BE2103"/>
  <c r="BE2125"/>
  <c r="BE2149"/>
  <c r="BE2172"/>
  <c r="BE2219"/>
  <c r="BE2235"/>
  <c r="BE2237"/>
  <c r="BE2246"/>
  <c r="BE2250"/>
  <c r="BE2251"/>
  <c r="BE2266"/>
  <c r="BE2284"/>
  <c r="BE2291"/>
  <c r="BE2292"/>
  <c r="BE2302"/>
  <c r="BE2316"/>
  <c r="BE2346"/>
  <c r="BE2353"/>
  <c r="BE2363"/>
  <c r="BE2413"/>
  <c r="BE2416"/>
  <c r="BE2438"/>
  <c r="BE2444"/>
  <c r="BE2447"/>
  <c r="BE2458"/>
  <c r="BE2472"/>
  <c r="BE2487"/>
  <c r="BE2517"/>
  <c r="BE2519"/>
  <c r="BE2575"/>
  <c r="BE2603"/>
  <c r="BE2606"/>
  <c r="BE2617"/>
  <c r="BE2632"/>
  <c r="BE2650"/>
  <c r="BE2708"/>
  <c r="BE305"/>
  <c r="BE346"/>
  <c r="BE372"/>
  <c r="BE396"/>
  <c r="BE398"/>
  <c r="BE415"/>
  <c r="BE436"/>
  <c r="BE453"/>
  <c r="BE487"/>
  <c r="BE496"/>
  <c r="BE510"/>
  <c r="BE518"/>
  <c r="BE520"/>
  <c r="BE530"/>
  <c r="BE538"/>
  <c r="BE542"/>
  <c r="BE554"/>
  <c r="BE563"/>
  <c r="BE573"/>
  <c r="BE577"/>
  <c r="BE610"/>
  <c r="BE660"/>
  <c r="BE673"/>
  <c r="BE752"/>
  <c r="BE817"/>
  <c r="BE925"/>
  <c r="BE976"/>
  <c r="BE980"/>
  <c r="BE1015"/>
  <c r="BE1024"/>
  <c r="BE1035"/>
  <c r="BE1037"/>
  <c r="BE1098"/>
  <c r="BE1109"/>
  <c r="BE1126"/>
  <c r="BE1174"/>
  <c r="BE1212"/>
  <c r="BE1217"/>
  <c r="BE1227"/>
  <c r="BE1250"/>
  <c r="BE1251"/>
  <c r="BE1274"/>
  <c r="BE1287"/>
  <c r="BE1328"/>
  <c r="BE1343"/>
  <c r="BE1365"/>
  <c r="BE1390"/>
  <c r="BE1431"/>
  <c r="BE1475"/>
  <c r="BE1495"/>
  <c r="BE1594"/>
  <c r="BE1612"/>
  <c r="BE1630"/>
  <c r="BE1634"/>
  <c r="BE1655"/>
  <c r="BE1669"/>
  <c r="BE1691"/>
  <c r="BE1696"/>
  <c r="BE1709"/>
  <c r="BE1719"/>
  <c r="BE1774"/>
  <c r="BE1793"/>
  <c r="BE1811"/>
  <c r="BE1821"/>
  <c r="BE1837"/>
  <c r="BE1891"/>
  <c r="BE1899"/>
  <c r="BE1944"/>
  <c r="BE1951"/>
  <c r="BE2022"/>
  <c r="BE2035"/>
  <c r="BE2084"/>
  <c r="BE2093"/>
  <c r="BE2111"/>
  <c r="BE2136"/>
  <c r="BE2180"/>
  <c r="BE2188"/>
  <c r="BE2196"/>
  <c r="BE2218"/>
  <c r="BE2241"/>
  <c r="BE2270"/>
  <c r="BE2283"/>
  <c r="BE2297"/>
  <c r="BE2320"/>
  <c r="BE2330"/>
  <c r="BE2359"/>
  <c r="BE2375"/>
  <c r="BE2390"/>
  <c r="BE2454"/>
  <c r="BE2461"/>
  <c r="BE2476"/>
  <c r="BE2492"/>
  <c r="BE2503"/>
  <c r="BE2522"/>
  <c r="BE2548"/>
  <c r="BE2590"/>
  <c r="BE2647"/>
  <c r="BE2682"/>
  <c r="BE2686"/>
  <c r="BE2721"/>
  <c r="BE2735"/>
  <c r="J89"/>
  <c r="BE155"/>
  <c r="BE177"/>
  <c r="BE210"/>
  <c r="BE223"/>
  <c r="BE262"/>
  <c r="BE273"/>
  <c r="BE282"/>
  <c r="BE288"/>
  <c r="BE329"/>
  <c r="BE378"/>
  <c r="BE425"/>
  <c r="BE505"/>
  <c r="BE508"/>
  <c r="BE512"/>
  <c r="BE514"/>
  <c r="BE522"/>
  <c r="BE526"/>
  <c r="BE528"/>
  <c r="BE558"/>
  <c r="BE569"/>
  <c r="BE623"/>
  <c r="BE647"/>
  <c r="BE652"/>
  <c r="BE664"/>
  <c r="BE760"/>
  <c r="BE761"/>
  <c r="BE765"/>
  <c r="BE813"/>
  <c r="BE846"/>
  <c r="BE852"/>
  <c r="BE856"/>
  <c r="BE960"/>
  <c r="BE964"/>
  <c r="BE968"/>
  <c r="BE984"/>
  <c r="BE1039"/>
  <c r="BE1065"/>
  <c r="BE1136"/>
  <c r="BE1150"/>
  <c r="BE1157"/>
  <c r="BE1194"/>
  <c r="BE1226"/>
  <c r="BE1230"/>
  <c r="BE1264"/>
  <c r="BE1276"/>
  <c r="BE1297"/>
  <c r="BE1310"/>
  <c r="BE1316"/>
  <c r="BE1320"/>
  <c r="BE1335"/>
  <c r="BE1339"/>
  <c r="BE1345"/>
  <c r="BE1351"/>
  <c r="BE1361"/>
  <c r="BE1417"/>
  <c r="BE1435"/>
  <c r="BE1452"/>
  <c r="BE1478"/>
  <c r="BE1506"/>
  <c r="BE1509"/>
  <c r="BE1510"/>
  <c r="BE1566"/>
  <c r="BE1578"/>
  <c r="BE1588"/>
  <c r="BE1715"/>
  <c r="BE1749"/>
  <c r="BE1761"/>
  <c r="BE1819"/>
  <c r="BE1859"/>
  <c r="BE1876"/>
  <c r="BE1933"/>
  <c r="BE1941"/>
  <c r="BE1967"/>
  <c r="BE1976"/>
  <c r="BE1979"/>
  <c r="BE2005"/>
  <c r="BE2045"/>
  <c r="BE2053"/>
  <c r="BE2122"/>
  <c r="BE2146"/>
  <c r="BE2154"/>
  <c r="BE2163"/>
  <c r="BE2207"/>
  <c r="BE2226"/>
  <c r="BE2233"/>
  <c r="BE2236"/>
  <c r="BE2249"/>
  <c r="BE2257"/>
  <c r="BE2273"/>
  <c r="BE2313"/>
  <c r="BE2324"/>
  <c r="BE2336"/>
  <c r="BE2342"/>
  <c r="BE2362"/>
  <c r="BE2369"/>
  <c r="BE2387"/>
  <c r="BE2407"/>
  <c r="BE2410"/>
  <c r="BE2414"/>
  <c r="BE2429"/>
  <c r="BE2441"/>
  <c r="BE2450"/>
  <c r="BE2463"/>
  <c r="BE2490"/>
  <c r="BE2500"/>
  <c r="BE2506"/>
  <c r="BE2629"/>
  <c r="BE2645"/>
  <c r="BE2729"/>
  <c r="BE2739"/>
  <c r="BE2742"/>
  <c r="BE2745"/>
  <c r="BE2753"/>
  <c r="BE2761"/>
  <c r="BE2769"/>
  <c r="BE2777"/>
  <c r="BE2786"/>
  <c r="BE2795"/>
  <c r="BE2804"/>
  <c r="BE2813"/>
  <c r="BE2822"/>
  <c r="BE2832"/>
  <c r="BE2840"/>
  <c r="BE2849"/>
  <c r="BE2854"/>
  <c r="BE2859"/>
  <c r="BE2864"/>
  <c r="BE2873"/>
  <c r="BE2885"/>
  <c r="BE2898"/>
  <c r="BE2908"/>
  <c r="BE2920"/>
  <c r="BE2929"/>
  <c r="BE2938"/>
  <c r="BE2950"/>
  <c r="BE2954"/>
  <c r="BE2957"/>
  <c r="BE2972"/>
  <c r="BE2974"/>
  <c r="BE2977"/>
  <c r="BE202"/>
  <c r="BE218"/>
  <c r="BE236"/>
  <c r="BE247"/>
  <c r="BE359"/>
  <c r="BE366"/>
  <c r="BE390"/>
  <c r="BE393"/>
  <c r="BE402"/>
  <c r="BE493"/>
  <c r="BE516"/>
  <c r="BE567"/>
  <c r="BE595"/>
  <c r="BE638"/>
  <c r="BE729"/>
  <c r="BE741"/>
  <c r="BE754"/>
  <c r="BE776"/>
  <c r="BE838"/>
  <c r="BE860"/>
  <c r="BE864"/>
  <c r="BE905"/>
  <c r="BE988"/>
  <c r="BE1008"/>
  <c r="BE1026"/>
  <c r="BE1053"/>
  <c r="BE1077"/>
  <c r="BE1105"/>
  <c r="BE1113"/>
  <c r="BE1117"/>
  <c r="BE1132"/>
  <c r="BE1170"/>
  <c r="BE1201"/>
  <c r="BE1248"/>
  <c r="BE1249"/>
  <c r="BE1270"/>
  <c r="BE1272"/>
  <c r="BE1283"/>
  <c r="BE1289"/>
  <c r="BE1301"/>
  <c r="BE1306"/>
  <c r="BE1312"/>
  <c r="BE1333"/>
  <c r="BE1350"/>
  <c r="BE1355"/>
  <c r="BE1413"/>
  <c r="BE1446"/>
  <c r="BE1465"/>
  <c r="BE1485"/>
  <c r="BE1501"/>
  <c r="BE1504"/>
  <c r="BE1514"/>
  <c r="BE1517"/>
  <c r="BE1520"/>
  <c r="BE1541"/>
  <c r="BE1570"/>
  <c r="BE1575"/>
  <c r="BE1591"/>
  <c r="BE1609"/>
  <c r="BE1615"/>
  <c r="BE1661"/>
  <c r="BE1731"/>
  <c r="BE1754"/>
  <c r="BE1789"/>
  <c r="BE1804"/>
  <c r="BE1826"/>
  <c r="BE1831"/>
  <c r="BE1841"/>
  <c r="BE1844"/>
  <c r="BE1873"/>
  <c r="BE1888"/>
  <c r="BE1896"/>
  <c r="BE1903"/>
  <c r="BE1921"/>
  <c r="BE1954"/>
  <c r="BE1957"/>
  <c r="BE1973"/>
  <c r="BE2056"/>
  <c r="BE2065"/>
  <c r="BE2074"/>
  <c r="BE2190"/>
  <c r="BE2192"/>
  <c r="BE2195"/>
  <c r="BE2234"/>
  <c r="BE2260"/>
  <c r="BE2296"/>
  <c r="BE2306"/>
  <c r="BE2356"/>
  <c r="BE2378"/>
  <c r="BE2552"/>
  <c r="BE2558"/>
  <c r="BE2601"/>
  <c r="BE2621"/>
  <c r="BE2668"/>
  <c r="BE2732"/>
  <c r="J34"/>
  <c i="1" r="AW95"/>
  <c i="3" r="J34"/>
  <c i="1" r="AW96"/>
  <c i="4" r="J36"/>
  <c i="1" r="AW98"/>
  <c i="4" r="F38"/>
  <c i="1" r="BC98"/>
  <c i="4" r="F39"/>
  <c i="1" r="BD98"/>
  <c i="5" r="F37"/>
  <c i="1" r="BB99"/>
  <c i="6" r="F36"/>
  <c i="1" r="BA100"/>
  <c i="6" r="J36"/>
  <c i="1" r="AW100"/>
  <c i="6" r="F39"/>
  <c i="1" r="BD100"/>
  <c i="7" r="F38"/>
  <c i="1" r="BC102"/>
  <c i="7" r="F36"/>
  <c i="1" r="BA102"/>
  <c i="8" r="F37"/>
  <c i="1" r="BB103"/>
  <c i="8" r="F38"/>
  <c i="1" r="BC103"/>
  <c i="9" r="F37"/>
  <c i="1" r="BB104"/>
  <c i="10" r="J36"/>
  <c i="1" r="AW105"/>
  <c i="10" r="F38"/>
  <c i="1" r="BC105"/>
  <c i="11" r="J36"/>
  <c i="1" r="AW106"/>
  <c i="12" r="F38"/>
  <c i="1" r="BC107"/>
  <c i="13" r="F37"/>
  <c i="1" r="BB108"/>
  <c i="14" r="F38"/>
  <c i="1" r="BC109"/>
  <c i="15" r="F39"/>
  <c i="1" r="BD110"/>
  <c i="15" r="J36"/>
  <c i="1" r="AW110"/>
  <c i="16" r="F36"/>
  <c i="1" r="BA111"/>
  <c i="17" r="F36"/>
  <c i="1" r="BC112"/>
  <c i="18" r="F34"/>
  <c i="1" r="BA113"/>
  <c i="18" r="F37"/>
  <c i="1" r="BD113"/>
  <c i="19" r="F34"/>
  <c i="1" r="BA114"/>
  <c i="19" r="F37"/>
  <c i="1" r="BD114"/>
  <c i="21" r="F37"/>
  <c i="1" r="BD116"/>
  <c i="22" r="F37"/>
  <c i="1" r="BD117"/>
  <c i="23" r="J34"/>
  <c i="1" r="AW118"/>
  <c i="24" r="J34"/>
  <c i="1" r="AW119"/>
  <c i="25" r="J34"/>
  <c i="1" r="AW120"/>
  <c i="26" r="F35"/>
  <c i="1" r="BB121"/>
  <c i="27" r="F35"/>
  <c i="1" r="BB122"/>
  <c i="27" r="F34"/>
  <c i="1" r="BA122"/>
  <c i="28" r="F36"/>
  <c i="1" r="BC123"/>
  <c i="29" r="J34"/>
  <c i="1" r="AW124"/>
  <c i="2" r="F34"/>
  <c i="1" r="BA95"/>
  <c i="3" r="F36"/>
  <c i="1" r="BC96"/>
  <c i="3" r="F37"/>
  <c i="1" r="BD96"/>
  <c i="5" r="F36"/>
  <c i="1" r="BA99"/>
  <c i="5" r="F39"/>
  <c i="1" r="BD99"/>
  <c i="6" r="F38"/>
  <c i="1" r="BC100"/>
  <c i="7" r="F39"/>
  <c i="1" r="BD102"/>
  <c i="8" r="F39"/>
  <c i="1" r="BD103"/>
  <c i="8" r="J36"/>
  <c i="1" r="AW103"/>
  <c i="9" r="F36"/>
  <c i="1" r="BA104"/>
  <c i="9" r="F38"/>
  <c i="1" r="BC104"/>
  <c i="10" r="F37"/>
  <c i="1" r="BB105"/>
  <c i="11" r="F37"/>
  <c i="1" r="BB106"/>
  <c i="12" r="F37"/>
  <c i="1" r="BB107"/>
  <c i="12" r="F36"/>
  <c i="1" r="BA107"/>
  <c i="13" r="F36"/>
  <c i="1" r="BA108"/>
  <c i="13" r="F39"/>
  <c i="1" r="BD108"/>
  <c i="14" r="F39"/>
  <c i="1" r="BD109"/>
  <c i="15" r="F37"/>
  <c i="1" r="BB110"/>
  <c i="16" r="F39"/>
  <c i="1" r="BD111"/>
  <c i="17" r="F34"/>
  <c i="1" r="BA112"/>
  <c i="18" r="F35"/>
  <c i="1" r="BB113"/>
  <c i="18" r="J34"/>
  <c i="1" r="AW113"/>
  <c i="19" r="J34"/>
  <c i="1" r="AW114"/>
  <c i="20" r="F34"/>
  <c i="1" r="BA115"/>
  <c i="20" r="F35"/>
  <c i="1" r="BB115"/>
  <c i="21" r="J34"/>
  <c i="1" r="AW116"/>
  <c i="22" r="F35"/>
  <c i="1" r="BB117"/>
  <c i="22" r="F36"/>
  <c i="1" r="BC117"/>
  <c i="23" r="F35"/>
  <c i="1" r="BB118"/>
  <c i="24" r="F36"/>
  <c i="1" r="BC119"/>
  <c i="24" r="F37"/>
  <c i="1" r="BD119"/>
  <c i="25" r="F35"/>
  <c i="1" r="BB120"/>
  <c i="26" r="F36"/>
  <c i="1" r="BC121"/>
  <c i="27" r="F37"/>
  <c i="1" r="BD122"/>
  <c i="28" r="F37"/>
  <c i="1" r="BD123"/>
  <c i="29" r="F34"/>
  <c i="1" r="BA124"/>
  <c i="2" r="F37"/>
  <c i="1" r="BD95"/>
  <c i="2" r="F35"/>
  <c i="1" r="BB95"/>
  <c i="11" r="F39"/>
  <c i="1" r="BD106"/>
  <c i="12" r="F39"/>
  <c i="1" r="BD107"/>
  <c i="13" r="J36"/>
  <c i="1" r="AW108"/>
  <c i="14" r="F36"/>
  <c i="1" r="BA109"/>
  <c i="15" r="F38"/>
  <c i="1" r="BC110"/>
  <c i="16" r="J36"/>
  <c i="1" r="AW111"/>
  <c i="16" r="F37"/>
  <c i="1" r="BB111"/>
  <c i="17" r="J34"/>
  <c i="1" r="AW112"/>
  <c i="18" r="F36"/>
  <c i="1" r="BC113"/>
  <c i="19" r="F35"/>
  <c i="1" r="BB114"/>
  <c i="20" r="F37"/>
  <c i="1" r="BD115"/>
  <c i="21" r="F35"/>
  <c i="1" r="BB116"/>
  <c i="21" r="F34"/>
  <c i="1" r="BA116"/>
  <c i="22" r="J34"/>
  <c i="1" r="AW117"/>
  <c i="23" r="F34"/>
  <c i="1" r="BA118"/>
  <c i="23" r="F37"/>
  <c i="1" r="BD118"/>
  <c i="25" r="F36"/>
  <c i="1" r="BC120"/>
  <c i="25" r="F34"/>
  <c i="1" r="BA120"/>
  <c i="26" r="F34"/>
  <c i="1" r="BA121"/>
  <c i="27" r="F36"/>
  <c i="1" r="BC122"/>
  <c i="28" r="F34"/>
  <c i="1" r="BA123"/>
  <c i="28" r="F35"/>
  <c i="1" r="BB123"/>
  <c i="29" r="F36"/>
  <c i="1" r="BC124"/>
  <c r="AS94"/>
  <c i="2" r="F36"/>
  <c i="1" r="BC95"/>
  <c i="3" r="F35"/>
  <c i="1" r="BB96"/>
  <c i="3" r="F34"/>
  <c i="1" r="BA96"/>
  <c i="4" r="F36"/>
  <c i="1" r="BA98"/>
  <c i="4" r="F37"/>
  <c i="1" r="BB98"/>
  <c i="5" r="J36"/>
  <c i="1" r="AW99"/>
  <c i="5" r="F38"/>
  <c i="1" r="BC99"/>
  <c i="6" r="F37"/>
  <c i="1" r="BB100"/>
  <c i="7" r="J36"/>
  <c i="1" r="AW102"/>
  <c i="7" r="F37"/>
  <c i="1" r="BB102"/>
  <c i="8" r="F36"/>
  <c i="1" r="BA103"/>
  <c i="9" r="J36"/>
  <c i="1" r="AW104"/>
  <c i="9" r="F39"/>
  <c i="1" r="BD104"/>
  <c i="10" r="F36"/>
  <c i="1" r="BA105"/>
  <c i="10" r="F39"/>
  <c i="1" r="BD105"/>
  <c i="11" r="F36"/>
  <c i="1" r="BA106"/>
  <c i="11" r="F38"/>
  <c i="1" r="BC106"/>
  <c i="12" r="J36"/>
  <c i="1" r="AW107"/>
  <c i="13" r="F38"/>
  <c i="1" r="BC108"/>
  <c i="14" r="F37"/>
  <c i="1" r="BB109"/>
  <c i="14" r="J36"/>
  <c i="1" r="AW109"/>
  <c i="15" r="F36"/>
  <c i="1" r="BA110"/>
  <c i="16" r="F38"/>
  <c i="1" r="BC111"/>
  <c i="17" r="F37"/>
  <c i="1" r="BD112"/>
  <c i="17" r="F35"/>
  <c i="1" r="BB112"/>
  <c i="19" r="F36"/>
  <c i="1" r="BC114"/>
  <c i="20" r="J34"/>
  <c i="1" r="AW115"/>
  <c i="20" r="F36"/>
  <c i="1" r="BC115"/>
  <c i="21" r="F36"/>
  <c i="1" r="BC116"/>
  <c i="22" r="F34"/>
  <c i="1" r="BA117"/>
  <c i="23" r="F36"/>
  <c i="1" r="BC118"/>
  <c i="24" r="F35"/>
  <c i="1" r="BB119"/>
  <c i="24" r="F34"/>
  <c i="1" r="BA119"/>
  <c i="25" r="F37"/>
  <c i="1" r="BD120"/>
  <c i="26" r="F37"/>
  <c i="1" r="BD121"/>
  <c i="26" r="J34"/>
  <c i="1" r="AW121"/>
  <c i="27" r="J34"/>
  <c i="1" r="AW122"/>
  <c i="28" r="J34"/>
  <c i="1" r="AW123"/>
  <c i="29" r="F37"/>
  <c i="1" r="BD124"/>
  <c i="29" r="F35"/>
  <c i="1" r="BB124"/>
  <c i="29" l="1" r="R122"/>
  <c r="R121"/>
  <c i="20" r="P125"/>
  <c r="P124"/>
  <c r="P123"/>
  <c i="1" r="AU115"/>
  <c i="23" r="T131"/>
  <c r="T130"/>
  <c i="20" r="BK125"/>
  <c r="J125"/>
  <c r="J98"/>
  <c i="19" r="R127"/>
  <c r="R126"/>
  <c i="17" r="P132"/>
  <c r="P131"/>
  <c i="1" r="AU112"/>
  <c i="5" r="R133"/>
  <c r="R129"/>
  <c i="29" r="T122"/>
  <c r="T121"/>
  <c i="3" r="T130"/>
  <c r="T129"/>
  <c i="2" r="T1359"/>
  <c i="26" r="T122"/>
  <c r="T121"/>
  <c i="23" r="R131"/>
  <c r="R130"/>
  <c i="22" r="P124"/>
  <c r="P123"/>
  <c i="1" r="AU117"/>
  <c i="4" r="P133"/>
  <c r="P129"/>
  <c i="1" r="AU98"/>
  <c i="17" r="R131"/>
  <c i="5" r="P133"/>
  <c r="P129"/>
  <c i="1" r="AU99"/>
  <c i="4" r="T133"/>
  <c r="T129"/>
  <c i="2" r="R1359"/>
  <c i="27" r="R120"/>
  <c i="26" r="R122"/>
  <c r="R121"/>
  <c i="24" r="R288"/>
  <c i="20" r="T123"/>
  <c i="3" r="R130"/>
  <c i="2" r="P1359"/>
  <c i="4" r="BK133"/>
  <c i="2" r="T153"/>
  <c r="T152"/>
  <c i="25" r="T124"/>
  <c r="T123"/>
  <c i="24" r="BK288"/>
  <c r="BK128"/>
  <c r="J128"/>
  <c r="J97"/>
  <c i="17" r="T132"/>
  <c r="T131"/>
  <c i="24" r="P288"/>
  <c i="23" r="P131"/>
  <c r="P130"/>
  <c i="1" r="AU118"/>
  <c i="25" r="P124"/>
  <c r="P123"/>
  <c i="1" r="AU120"/>
  <c i="2" r="R153"/>
  <c r="R152"/>
  <c i="29" r="P122"/>
  <c r="P121"/>
  <c i="1" r="AU124"/>
  <c i="19" r="P127"/>
  <c r="P126"/>
  <c i="1" r="AU114"/>
  <c i="6" r="R128"/>
  <c r="R127"/>
  <c i="24" r="T128"/>
  <c r="T127"/>
  <c i="19" r="T127"/>
  <c r="T126"/>
  <c i="3" r="R492"/>
  <c r="R129"/>
  <c i="2" r="BK1359"/>
  <c r="J1359"/>
  <c r="J112"/>
  <c i="24" r="R128"/>
  <c r="R127"/>
  <c i="22" r="R124"/>
  <c r="R123"/>
  <c i="2" r="P153"/>
  <c r="P152"/>
  <c i="1" r="AU95"/>
  <c i="24" r="P128"/>
  <c r="P127"/>
  <c i="1" r="AU119"/>
  <c i="6" r="P128"/>
  <c r="P127"/>
  <c i="1" r="AU100"/>
  <c i="3" r="P492"/>
  <c r="P129"/>
  <c i="1" r="AU96"/>
  <c i="27" r="P120"/>
  <c i="1" r="AU122"/>
  <c i="20" r="R125"/>
  <c r="R124"/>
  <c r="R123"/>
  <c i="26" r="P122"/>
  <c r="P121"/>
  <c i="1" r="AU121"/>
  <c i="22" r="T124"/>
  <c r="T123"/>
  <c i="5" r="T133"/>
  <c r="T129"/>
  <c i="3" r="BK130"/>
  <c r="J130"/>
  <c r="J97"/>
  <c i="5" r="BK130"/>
  <c r="J130"/>
  <c r="J99"/>
  <c i="6" r="BK128"/>
  <c r="J128"/>
  <c r="J99"/>
  <c i="11" r="BK123"/>
  <c r="J123"/>
  <c r="J99"/>
  <c i="14" r="BK123"/>
  <c r="J123"/>
  <c r="J99"/>
  <c i="15" r="BK123"/>
  <c r="J123"/>
  <c r="J99"/>
  <c i="2" r="BK153"/>
  <c r="J153"/>
  <c r="J97"/>
  <c i="3" r="BK492"/>
  <c r="J492"/>
  <c r="J104"/>
  <c i="7" r="BK123"/>
  <c r="J123"/>
  <c r="J99"/>
  <c i="4" r="BK130"/>
  <c r="J130"/>
  <c r="J99"/>
  <c i="9" r="BK123"/>
  <c r="BK122"/>
  <c r="J122"/>
  <c r="J98"/>
  <c i="13" r="BK123"/>
  <c r="J123"/>
  <c r="J99"/>
  <c i="17" r="BK666"/>
  <c r="J666"/>
  <c r="J110"/>
  <c i="19" r="BK127"/>
  <c r="BK126"/>
  <c r="J126"/>
  <c r="BK484"/>
  <c r="J484"/>
  <c r="J105"/>
  <c i="22" r="BK206"/>
  <c r="J206"/>
  <c r="J102"/>
  <c i="23" r="BK131"/>
  <c r="BK130"/>
  <c r="J130"/>
  <c i="26" r="BK122"/>
  <c r="J122"/>
  <c r="J97"/>
  <c i="27" r="BK121"/>
  <c r="J121"/>
  <c r="J97"/>
  <c i="28" r="BK119"/>
  <c r="J119"/>
  <c r="J97"/>
  <c i="5" r="BK133"/>
  <c r="J133"/>
  <c r="J101"/>
  <c i="8" r="BK123"/>
  <c r="J123"/>
  <c r="J99"/>
  <c i="12" r="BK123"/>
  <c r="J123"/>
  <c r="J99"/>
  <c i="18" r="BK117"/>
  <c r="J117"/>
  <c r="J96"/>
  <c i="21" r="BK131"/>
  <c r="J131"/>
  <c r="J97"/>
  <c i="29" r="BK122"/>
  <c r="J122"/>
  <c r="J97"/>
  <c i="25" r="BK123"/>
  <c r="J123"/>
  <c i="22" r="J124"/>
  <c r="J97"/>
  <c i="17" r="J132"/>
  <c r="J97"/>
  <c i="1" r="AU101"/>
  <c i="2" r="F33"/>
  <c i="1" r="AZ95"/>
  <c i="20" r="J33"/>
  <c i="1" r="AV115"/>
  <c r="AT115"/>
  <c i="22" r="J33"/>
  <c i="1" r="AV117"/>
  <c r="AT117"/>
  <c i="23" r="F33"/>
  <c i="1" r="AZ118"/>
  <c i="25" r="J33"/>
  <c i="1" r="AV120"/>
  <c r="AT120"/>
  <c i="28" r="F33"/>
  <c i="1" r="AZ123"/>
  <c i="29" r="F33"/>
  <c i="1" r="AZ124"/>
  <c i="23" r="J30"/>
  <c i="1" r="AG118"/>
  <c i="2" r="J33"/>
  <c i="1" r="AV95"/>
  <c r="AT95"/>
  <c i="20" r="F33"/>
  <c i="1" r="AZ115"/>
  <c i="21" r="F33"/>
  <c i="1" r="AZ116"/>
  <c i="24" r="F33"/>
  <c i="1" r="AZ119"/>
  <c i="26" r="J33"/>
  <c i="1" r="AV121"/>
  <c r="AT121"/>
  <c i="27" r="F33"/>
  <c i="1" r="AZ122"/>
  <c i="3" r="J33"/>
  <c i="1" r="AV96"/>
  <c r="AT96"/>
  <c i="4" r="F35"/>
  <c i="1" r="AZ98"/>
  <c i="5" r="J35"/>
  <c i="1" r="AV99"/>
  <c r="AT99"/>
  <c r="BC97"/>
  <c r="AY97"/>
  <c i="6" r="J35"/>
  <c i="1" r="AV100"/>
  <c r="AT100"/>
  <c r="BD97"/>
  <c i="7" r="J35"/>
  <c i="1" r="AV102"/>
  <c r="AT102"/>
  <c i="8" r="F35"/>
  <c i="1" r="AZ103"/>
  <c i="9" r="J35"/>
  <c i="1" r="AV104"/>
  <c r="AT104"/>
  <c i="10" r="J35"/>
  <c i="1" r="AV105"/>
  <c r="AT105"/>
  <c i="11" r="J35"/>
  <c i="1" r="AV106"/>
  <c r="AT106"/>
  <c i="12" r="J35"/>
  <c i="1" r="AV107"/>
  <c r="AT107"/>
  <c i="13" r="F35"/>
  <c i="1" r="AZ108"/>
  <c i="14" r="F35"/>
  <c i="1" r="AZ109"/>
  <c i="15" r="F35"/>
  <c i="1" r="AZ110"/>
  <c i="16" r="F35"/>
  <c i="1" r="AZ111"/>
  <c i="16" r="J35"/>
  <c i="1" r="AV111"/>
  <c r="AT111"/>
  <c r="BA101"/>
  <c r="AW101"/>
  <c i="17" r="F33"/>
  <c i="1" r="AZ112"/>
  <c i="18" r="F33"/>
  <c i="1" r="AZ113"/>
  <c i="19" r="F33"/>
  <c i="1" r="AZ114"/>
  <c i="21" r="J33"/>
  <c i="1" r="AV116"/>
  <c r="AT116"/>
  <c i="24" r="J33"/>
  <c i="1" r="AV119"/>
  <c r="AT119"/>
  <c i="25" r="F33"/>
  <c i="1" r="AZ120"/>
  <c i="28" r="J33"/>
  <c i="1" r="AV123"/>
  <c r="AT123"/>
  <c i="29" r="J33"/>
  <c i="1" r="AV124"/>
  <c r="AT124"/>
  <c i="19" r="J30"/>
  <c i="1" r="AG114"/>
  <c i="3" r="F33"/>
  <c i="1" r="AZ96"/>
  <c i="4" r="J35"/>
  <c i="1" r="AV98"/>
  <c r="AT98"/>
  <c i="5" r="F35"/>
  <c i="1" r="AZ99"/>
  <c i="6" r="F35"/>
  <c i="1" r="AZ100"/>
  <c r="BA97"/>
  <c r="AW97"/>
  <c r="BB97"/>
  <c r="AX97"/>
  <c i="7" r="F35"/>
  <c i="1" r="AZ102"/>
  <c i="8" r="J35"/>
  <c i="1" r="AV103"/>
  <c r="AT103"/>
  <c i="9" r="F35"/>
  <c i="1" r="AZ104"/>
  <c i="10" r="F35"/>
  <c i="1" r="AZ105"/>
  <c i="10" r="J32"/>
  <c i="1" r="AG105"/>
  <c i="11" r="F35"/>
  <c i="1" r="AZ106"/>
  <c i="12" r="F35"/>
  <c i="1" r="AZ107"/>
  <c i="13" r="J35"/>
  <c i="1" r="AV108"/>
  <c r="AT108"/>
  <c i="14" r="J35"/>
  <c i="1" r="AV109"/>
  <c r="AT109"/>
  <c i="15" r="J35"/>
  <c i="1" r="AV110"/>
  <c r="AT110"/>
  <c r="BD101"/>
  <c r="BC101"/>
  <c r="AY101"/>
  <c r="BB101"/>
  <c r="AX101"/>
  <c i="16" r="J32"/>
  <c i="1" r="AG111"/>
  <c i="17" r="J33"/>
  <c i="1" r="AV112"/>
  <c r="AT112"/>
  <c i="18" r="J33"/>
  <c i="1" r="AV113"/>
  <c r="AT113"/>
  <c i="19" r="J33"/>
  <c i="1" r="AV114"/>
  <c r="AT114"/>
  <c r="AN114"/>
  <c i="22" r="F33"/>
  <c i="1" r="AZ117"/>
  <c i="23" r="J33"/>
  <c i="1" r="AV118"/>
  <c r="AT118"/>
  <c r="AN118"/>
  <c i="25" r="J30"/>
  <c i="1" r="AG120"/>
  <c i="26" r="F33"/>
  <c i="1" r="AZ121"/>
  <c i="27" r="J33"/>
  <c i="1" r="AV122"/>
  <c r="AT122"/>
  <c i="4" l="1" r="BK129"/>
  <c r="J129"/>
  <c r="J133"/>
  <c r="J101"/>
  <c i="6" r="BK127"/>
  <c r="J127"/>
  <c r="J98"/>
  <c i="15" r="BK122"/>
  <c r="J122"/>
  <c i="3" r="BK129"/>
  <c r="J129"/>
  <c r="J96"/>
  <c i="2" r="BK152"/>
  <c r="J152"/>
  <c i="23" r="J131"/>
  <c r="J97"/>
  <c i="21" r="BK130"/>
  <c r="J130"/>
  <c i="7" r="BK122"/>
  <c r="J122"/>
  <c i="8" r="BK122"/>
  <c r="J122"/>
  <c i="17" r="BK131"/>
  <c r="J131"/>
  <c i="9" r="J123"/>
  <c r="J99"/>
  <c i="22" r="BK123"/>
  <c r="J123"/>
  <c r="J96"/>
  <c i="14" r="BK122"/>
  <c r="J122"/>
  <c r="J98"/>
  <c i="27" r="BK120"/>
  <c r="J120"/>
  <c r="J96"/>
  <c i="29" r="BK121"/>
  <c r="J121"/>
  <c r="J96"/>
  <c i="5" r="BK129"/>
  <c r="J129"/>
  <c i="20" r="BK124"/>
  <c r="J124"/>
  <c r="J97"/>
  <c i="19" r="J127"/>
  <c r="J97"/>
  <c i="26" r="BK121"/>
  <c r="J121"/>
  <c r="J96"/>
  <c i="28" r="BK118"/>
  <c r="J118"/>
  <c i="11" r="BK122"/>
  <c r="J122"/>
  <c i="12" r="BK122"/>
  <c r="J122"/>
  <c i="13" r="BK122"/>
  <c r="J122"/>
  <c i="19" r="J96"/>
  <c i="23" r="J96"/>
  <c i="24" r="BK127"/>
  <c r="J127"/>
  <c r="J96"/>
  <c r="J288"/>
  <c r="J100"/>
  <c i="1" r="AN120"/>
  <c i="25" r="J96"/>
  <c r="J39"/>
  <c i="23" r="J39"/>
  <c i="19" r="J39"/>
  <c i="1" r="AN111"/>
  <c i="16" r="J41"/>
  <c i="1" r="AN105"/>
  <c i="10" r="J41"/>
  <c i="4" r="J32"/>
  <c i="1" r="AG98"/>
  <c i="2" r="J30"/>
  <c i="1" r="AG95"/>
  <c i="9" r="J32"/>
  <c i="1" r="AG104"/>
  <c i="8" r="J32"/>
  <c i="1" r="AG103"/>
  <c i="11" r="J32"/>
  <c i="1" r="AG106"/>
  <c r="AZ97"/>
  <c r="AV97"/>
  <c r="AT97"/>
  <c r="BB94"/>
  <c r="W31"/>
  <c r="AU97"/>
  <c i="18" r="J30"/>
  <c i="1" r="AG113"/>
  <c i="21" r="J30"/>
  <c i="1" r="AG116"/>
  <c i="17" r="J30"/>
  <c i="1" r="AG112"/>
  <c i="12" r="J32"/>
  <c i="1" r="AG107"/>
  <c r="BA94"/>
  <c r="AW94"/>
  <c r="AK30"/>
  <c i="15" r="J32"/>
  <c i="1" r="AG110"/>
  <c i="7" r="J32"/>
  <c i="1" r="AG102"/>
  <c i="28" r="J30"/>
  <c i="1" r="AG123"/>
  <c r="BC94"/>
  <c r="W32"/>
  <c i="5" r="J32"/>
  <c i="1" r="AG99"/>
  <c i="13" r="J32"/>
  <c i="1" r="AG108"/>
  <c r="AZ101"/>
  <c r="AV101"/>
  <c r="AT101"/>
  <c r="BD94"/>
  <c r="W33"/>
  <c i="11" l="1" r="J41"/>
  <c i="8" r="J41"/>
  <c i="12" r="J41"/>
  <c i="7" r="J41"/>
  <c i="15" r="J41"/>
  <c i="28" r="J39"/>
  <c i="21" r="J39"/>
  <c i="18" r="J39"/>
  <c i="9" r="J41"/>
  <c i="5" r="J41"/>
  <c i="13" r="J41"/>
  <c i="17" r="J39"/>
  <c i="4" r="J41"/>
  <c i="2" r="J39"/>
  <c i="5" r="J98"/>
  <c i="11" r="J98"/>
  <c i="12" r="J98"/>
  <c i="17" r="J96"/>
  <c i="21" r="J96"/>
  <c i="4" r="J98"/>
  <c i="20" r="BK123"/>
  <c r="J123"/>
  <c r="J96"/>
  <c i="7" r="J98"/>
  <c i="2" r="J96"/>
  <c i="15" r="J98"/>
  <c i="13" r="J98"/>
  <c i="8" r="J98"/>
  <c i="28" r="J96"/>
  <c i="1" r="AN95"/>
  <c r="AN99"/>
  <c r="AN102"/>
  <c r="AN104"/>
  <c r="AN106"/>
  <c r="AN107"/>
  <c r="AN116"/>
  <c r="AN123"/>
  <c r="AN98"/>
  <c r="AN103"/>
  <c r="AN108"/>
  <c r="AN110"/>
  <c r="AN112"/>
  <c r="AN113"/>
  <c i="3" r="J30"/>
  <c i="1" r="AG96"/>
  <c r="AN96"/>
  <c i="26" r="J30"/>
  <c i="1" r="AG121"/>
  <c i="27" r="J30"/>
  <c i="1" r="AG122"/>
  <c r="AN122"/>
  <c r="W30"/>
  <c r="AU94"/>
  <c i="6" r="J32"/>
  <c i="1" r="AG100"/>
  <c r="AG97"/>
  <c i="24" r="J30"/>
  <c i="1" r="AG119"/>
  <c r="AN119"/>
  <c r="AY94"/>
  <c r="AZ94"/>
  <c r="W29"/>
  <c i="14" r="J32"/>
  <c i="1" r="AG109"/>
  <c i="22" r="J30"/>
  <c i="1" r="AG117"/>
  <c r="AN117"/>
  <c i="29" r="J30"/>
  <c i="1" r="AG124"/>
  <c r="AX94"/>
  <c i="27" l="1" r="J39"/>
  <c i="14" r="J41"/>
  <c i="29" r="J39"/>
  <c i="6" r="J41"/>
  <c i="24" r="J39"/>
  <c i="22" r="J39"/>
  <c i="26" r="J39"/>
  <c i="3" r="J39"/>
  <c i="1" r="AN121"/>
  <c r="AN100"/>
  <c r="AN124"/>
  <c r="AN109"/>
  <c r="AG101"/>
  <c r="AN97"/>
  <c r="AN101"/>
  <c i="20" r="J30"/>
  <c i="1" r="AG115"/>
  <c r="AN115"/>
  <c r="AV94"/>
  <c r="AK29"/>
  <c i="20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<sst xmlns="http://schemas.openxmlformats.org/spreadsheetml/2006/main">
  <si>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</si>
  <si>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</si>
  <si>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</si>
  <si>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</si>
  <si>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</si>
  <si>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{2b3ad31a-430a-4ad5-ab60-5dd22e28179d}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</si>
  <si>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</si>
  <si>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</si>
  <si>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</si>
  <si>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</si>
  <si>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</si>
  <si>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</si>
  <si>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</si>
  <si>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</si>
  <si>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SONA6725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</si>
  <si>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</si>
  <si>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</si>
  <si>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IZS Ostrov - stanice JSDH - revize 2022</t>
  </si>
  <si>
    <t>KSO:</t>
  </si>
  <si>
    <t>CC-CZ:</t>
  </si>
  <si>
    <t>Místo:</t>
  </si>
  <si>
    <t xml:space="preserve"> </t>
  </si>
  <si>
    <t>Datum:</t>
  </si>
  <si>
    <t>2. 5. 2022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</si>
  <si>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</si>
  <si>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</si>
  <si>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</si>
  <si>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</si>
  <si>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</si>
  <si>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</si>
  <si>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</si>
  <si>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BPO spol.s.r.o.Ostrov</t>
  </si>
  <si>
    <t>True</t>
  </si>
  <si>
    <t>Zpracovatel:</t>
  </si>
  <si>
    <t>Poznámka:</t>
  </si>
  <si>
    <t xml:space="preserve">„V případě, kdy jsou v zadávací dokumentaci vč. jejích příloh specifikovány jako příklad konkrétní materiály a výrobky, jedná se o vzorové, ale nikoli jediné zadavatelem/objednatelem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uchazeč/zhotovitel může nabídnout obdobné výrobky (nebo technologie) ve stejné nebo vyšší kvalitě (alternativní výrobky). V tomto případě musí uchazeč/zhotovitel doložit srovnatelné vlastnosti těchto výrobků příslušnými doklady. Pokud by mělo použití alternativních výrobků za následek změny v projektové dokumentaci, ponese náklady spojené se změnou uchazeč/zhotovitel. Zadavatel/objednatel si vyhrazuje právo odsouhlasit veškeré postupy prací, použité materiály a povrchové úpravy.“_x000d_
_x000d_
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</si>
  <si>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</si>
  <si>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</si>
  <si>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</si>
  <si>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</si>
  <si>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</si>
  <si>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</si>
  <si>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</si>
  <si>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</si>
  <si>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</si>
  <si>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</si>
  <si>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</si>
  <si>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</si>
  <si>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</si>
  <si>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</si>
  <si>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</si>
  <si>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</si>
  <si>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</si>
  <si>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</si>
  <si>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</si>
  <si>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</si>
  <si>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</si>
  <si>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</si>
  <si>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</si>
  <si>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</si>
  <si>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</si>
  <si>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</si>
  <si>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</si>
  <si>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</si>
  <si>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</si>
  <si>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</si>
  <si>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</si>
  <si>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</si>
  <si>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</si>
  <si>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</si>
  <si>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</si>
  <si>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</si>
  <si>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</si>
  <si>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</si>
  <si>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</si>
  <si>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</si>
  <si>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</si>
  <si>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</si>
  <si>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</si>
  <si>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</si>
  <si>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</si>
  <si>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</si>
  <si>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253 Budova JSDH - Architektonicko-stavební část </t>
  </si>
  <si>
    <t>STA</t>
  </si>
  <si>
    <t>1</t>
  </si>
  <si>
    <t>{ce890593-1c47-4b65-b377-83df8d39d891}</t>
  </si>
  <si>
    <t>801 67</t>
  </si>
  <si>
    <t>2</t>
  </si>
  <si>
    <t>02</t>
  </si>
  <si>
    <t>SO 253 Budova JSDH - ZTI</t>
  </si>
  <si>
    <t>{7345b784-a7ef-4ff0-8854-c2c40ee01c2c}</t>
  </si>
  <si>
    <t>03</t>
  </si>
  <si>
    <t>SO 253 Budova JSDH - Vytápění</t>
  </si>
  <si>
    <t>{7e8fd715-48f7-48f0-ac42-3e2544ecaf1f}</t>
  </si>
  <si>
    <t>03-1</t>
  </si>
  <si>
    <t>Topný systém</t>
  </si>
  <si>
    <t>Soupis</t>
  </si>
  <si>
    <t>{01ce8d2f-e656-4f6b-885d-cffb339ce7b0}</t>
  </si>
  <si>
    <t>03-2</t>
  </si>
  <si>
    <t>Výměníková stanice</t>
  </si>
  <si>
    <t>{fb86d1b8-1071-4e46-bc33-9fa33a68ccc7}</t>
  </si>
  <si>
    <t>03-3</t>
  </si>
  <si>
    <t>Horkovodní přípojka</t>
  </si>
  <si>
    <t>{48ebe7c2-9324-432b-b124-f80d7cc1a5c1}</t>
  </si>
  <si>
    <t>04</t>
  </si>
  <si>
    <t>SO 253 Budova JSDH - Vzduchotechnika a chlazení</t>
  </si>
  <si>
    <t>{865b7350-8f66-4d28-8aea-cc30a6eca7d1}</t>
  </si>
  <si>
    <t>VZT-01</t>
  </si>
  <si>
    <t>Zařízení č.1 - Šatny a technické zázemí</t>
  </si>
  <si>
    <t>{c8b5e19c-066d-4038-a1f7-99d16726bac5}</t>
  </si>
  <si>
    <t>VZT-02</t>
  </si>
  <si>
    <t>Zařízení č.2 - Krizový štáb a tělocvična</t>
  </si>
  <si>
    <t>{9ee07b67-01cc-4bb5-bf71-99d5b3123aea}</t>
  </si>
  <si>
    <t>VZT-03</t>
  </si>
  <si>
    <t>Zařízení č.3 - Velitel a ložnice</t>
  </si>
  <si>
    <t>{a1ea090f-fa7e-4852-9c6f-c2596ad2a1d7}</t>
  </si>
  <si>
    <t>VZT-04</t>
  </si>
  <si>
    <t>Zařízení č.4 - Mycí box</t>
  </si>
  <si>
    <t>{f1074954-3ece-46ba-aa31-9868d90586d6}</t>
  </si>
  <si>
    <t>VZT-05</t>
  </si>
  <si>
    <t>Zařízení č.5 - Dílna</t>
  </si>
  <si>
    <t>{90bd46c5-6bfd-4a9f-9521-ba25f114e5b3}</t>
  </si>
  <si>
    <t>VZT-06</t>
  </si>
  <si>
    <t>Zařízení č.6 - Garáže</t>
  </si>
  <si>
    <t>{48a3f198-0994-467f-8ec3-d6c93cc91b37}</t>
  </si>
  <si>
    <t>VZT-08</t>
  </si>
  <si>
    <t>Zařízení č.8 - Sklad PHM</t>
  </si>
  <si>
    <t>{cb3503b2-344b-41bc-a7dc-1a08ebc8d364}</t>
  </si>
  <si>
    <t>VZT-09</t>
  </si>
  <si>
    <t>Zařízení č.9 - Strojovna na ÚT</t>
  </si>
  <si>
    <t>{49822c06-3cc1-42e8-8e0a-7f7e8b817ad3}</t>
  </si>
  <si>
    <t>VZT-10</t>
  </si>
  <si>
    <t>Zařízení č.10 - Rozvodna</t>
  </si>
  <si>
    <t>{81ccbb20-fdfc-4133-b411-4aa96433b0dd}</t>
  </si>
  <si>
    <t>VZT-11</t>
  </si>
  <si>
    <t>Ostatní</t>
  </si>
  <si>
    <t>{d98a47ca-9625-4f16-a41d-fcb1a471334c}</t>
  </si>
  <si>
    <t>05</t>
  </si>
  <si>
    <t>SO 253 Budova JSDH - Vodovodní přípojka</t>
  </si>
  <si>
    <t>{87abf02c-55ba-4400-96cb-119998e0484a}</t>
  </si>
  <si>
    <t>06</t>
  </si>
  <si>
    <t>SO 253 Budova JSDH - Technologie mycího boxu</t>
  </si>
  <si>
    <t>{4dfc84e2-daf2-4cb7-be20-5ac0c4cc83bc}</t>
  </si>
  <si>
    <t>07</t>
  </si>
  <si>
    <t>SO 253 Budova JSDH - Slaboproudé elektroinstalace</t>
  </si>
  <si>
    <t>{f5ab6d74-e104-42ce-862b-ea30d126f449}</t>
  </si>
  <si>
    <t>08</t>
  </si>
  <si>
    <t>SO 253 - Rozvody stlačeného vzduchu</t>
  </si>
  <si>
    <t>{464368c8-d6d7-4998-9ee9-b38649006d12}</t>
  </si>
  <si>
    <t>09</t>
  </si>
  <si>
    <t>SO 253 - Silnoproudá elektroinstalace</t>
  </si>
  <si>
    <t>{1bcc7d61-75d2-4ae7-b01c-8d26d26dba62}</t>
  </si>
  <si>
    <t>10</t>
  </si>
  <si>
    <t>SO 253 - Monitoring a přenos dat na dispečink OT a.s.</t>
  </si>
  <si>
    <t>{c9fb07d7-3936-4816-bc29-371d1e2f5f8f}</t>
  </si>
  <si>
    <t>11</t>
  </si>
  <si>
    <t>SO 253 - M a R</t>
  </si>
  <si>
    <t>{7433836b-6c12-4506-aae3-336dd7318b66}</t>
  </si>
  <si>
    <t>12</t>
  </si>
  <si>
    <t xml:space="preserve">SO 254 Komunikace a zpevněné plochy -  etapa 2b </t>
  </si>
  <si>
    <t>{e466ed01-4c25-46cf-a844-986f4dea7284}</t>
  </si>
  <si>
    <t>827 21</t>
  </si>
  <si>
    <t>13</t>
  </si>
  <si>
    <t xml:space="preserve">SO 255 Dešťová kanalizace -  etapa 2b</t>
  </si>
  <si>
    <t>{baa91be6-90f9-4cf4-be66-3e3578d9ebdb}</t>
  </si>
  <si>
    <t>14</t>
  </si>
  <si>
    <t xml:space="preserve">SO 256 Oplocení  -  etapa 2b</t>
  </si>
  <si>
    <t>{ea92c56f-c162-44bd-8065-7041d18888ce}</t>
  </si>
  <si>
    <t>Vybavení objektu</t>
  </si>
  <si>
    <t>{9397869b-4c04-4ee4-b678-19cb7479d075}</t>
  </si>
  <si>
    <t>16</t>
  </si>
  <si>
    <t>IT vybavení</t>
  </si>
  <si>
    <t>{cfb0e595-2444-42b0-a4c1-937aad0b839d}</t>
  </si>
  <si>
    <t>17</t>
  </si>
  <si>
    <t>VRN stavby</t>
  </si>
  <si>
    <t>{c52828bd-d1ff-4617-9959-ba73b5b24ff6}</t>
  </si>
  <si>
    <t>KRYCÍ LIST SOUPISU PRACÍ</t>
  </si>
  <si>
    <t>Objekt:</t>
  </si>
  <si>
    <t xml:space="preserve">01 - SO 253 Budova JSDH - Architektonicko-stavební část </t>
  </si>
  <si>
    <t>zak.č.9278-26</t>
  </si>
  <si>
    <t>Ostrov</t>
  </si>
  <si>
    <t>BPO spol. s r.o.,Lidická 1239,36317 OSTROV</t>
  </si>
  <si>
    <t>Tomanová Ing.</t>
  </si>
  <si>
    <t>veškeré položky týkající se montáží a dodávek jsou oceněny ,,dle popisu v PD"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</si>
  <si>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</si>
  <si>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</si>
  <si>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</si>
  <si>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</si>
  <si>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</si>
  <si>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</si>
  <si>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</si>
  <si>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</si>
  <si>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</si>
  <si>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3-OK - Svislé, vodorovné a kompletní ocelové konstrukce montované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</si>
  <si>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</si>
  <si>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</si>
  <si>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</si>
  <si>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</si>
  <si>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</si>
  <si>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</si>
  <si>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</si>
  <si>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</si>
  <si>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</si>
  <si>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</si>
  <si>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</si>
  <si>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</si>
  <si>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</si>
  <si>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</si>
  <si>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</si>
  <si>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</si>
  <si>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</si>
  <si>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</si>
  <si>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</si>
  <si>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</si>
  <si>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</si>
  <si>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</si>
  <si>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</si>
  <si>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</si>
  <si>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</si>
  <si>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</si>
  <si>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</si>
  <si>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OTV 01 - Výplně otvorů - plastová okna</t>
  </si>
  <si>
    <t xml:space="preserve">    OTV 02 - Výplně otvorů - Al vnější dveře</t>
  </si>
  <si>
    <t xml:space="preserve">    OTV 03 - Výplně otvorů - Al vnitřní stěny</t>
  </si>
  <si>
    <t xml:space="preserve">    OTV 04 - Výplně otvorů - vnitřní dřevěné dveře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</si>
  <si>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</si>
  <si>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</si>
  <si>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</si>
  <si>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</si>
  <si>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</si>
  <si>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</si>
  <si>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</si>
  <si>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</si>
  <si>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</si>
  <si>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</si>
  <si>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</si>
  <si>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</si>
  <si>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</si>
  <si>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</si>
  <si>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</si>
  <si>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</si>
  <si>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</si>
  <si>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</si>
  <si>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</si>
  <si>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v hornině třídy těžitelnosti I skupiny 1 a 2 objem do 1000 m3 strojně</t>
  </si>
  <si>
    <t>m3</t>
  </si>
  <si>
    <t>CS ÚRS 2022 01</t>
  </si>
  <si>
    <t>4</t>
  </si>
  <si>
    <t>-1646758226</t>
  </si>
  <si>
    <t>Online PSC</t>
  </si>
  <si>
    <t>https://podminky.urs.cz/item/CS_URS_2022_01/122151105</t>
  </si>
  <si>
    <t>VV</t>
  </si>
  <si>
    <t>současné navážky nad úroveň terénu -1,00 (hutněné podloží)</t>
  </si>
  <si>
    <t>výměra spočítána projektantem</t>
  </si>
  <si>
    <t>190,0</t>
  </si>
  <si>
    <t>Mezisoučet A</t>
  </si>
  <si>
    <t>3</t>
  </si>
  <si>
    <t xml:space="preserve">odkopávky pro případnou lokální sanaci podloží </t>
  </si>
  <si>
    <t>- bude upřesněno při realizaci dle naměřených hodnot únosnosti</t>
  </si>
  <si>
    <t>předpoklad: cca 15% nových násypů</t>
  </si>
  <si>
    <t>50,0*0,15+0,5</t>
  </si>
  <si>
    <t>Mezisoučet B</t>
  </si>
  <si>
    <t>nutná výměna zeminy podloží v tl. cca 0,5 m - předpoklad 100% zastavěné plochy</t>
  </si>
  <si>
    <t>1170*0,50</t>
  </si>
  <si>
    <t>Mezisoučet C</t>
  </si>
  <si>
    <t>Součet</t>
  </si>
  <si>
    <t>132251101</t>
  </si>
  <si>
    <t>Hloubení rýh nezapažených š do 800 mm v hornině třídy těžitelnosti I skupiny 3 objem do 20 m3 strojně</t>
  </si>
  <si>
    <t>559119329</t>
  </si>
  <si>
    <t>https://podminky.urs.cz/item/CS_URS_2022_01/132251101</t>
  </si>
  <si>
    <t>rýha pro drenáž</t>
  </si>
  <si>
    <t>0,4*0,4*120+0,8</t>
  </si>
  <si>
    <t>20,0*0,1</t>
  </si>
  <si>
    <t>132212121</t>
  </si>
  <si>
    <t>Hloubení zapažených rýh šířky do 800 mm v soudržných horninách třídy těžitelnosti I skupiny 3 ručně</t>
  </si>
  <si>
    <t>-2088371289</t>
  </si>
  <si>
    <t>https://podminky.urs.cz/item/CS_URS_2022_01/132212121</t>
  </si>
  <si>
    <t>rýhy pro jímky v m.č. H1.20 a H.16</t>
  </si>
  <si>
    <t>(0,6+0,9)/2*0,1*0,9*(8+2)</t>
  </si>
  <si>
    <t>0,325</t>
  </si>
  <si>
    <t>132251251</t>
  </si>
  <si>
    <t>Hloubení rýh nezapažených š do 2000 mm v hornině třídy těžitelnosti I skupiny 3 objem do 20 m3 strojně</t>
  </si>
  <si>
    <t>1482569620</t>
  </si>
  <si>
    <t>https://podminky.urs.cz/item/CS_URS_2022_01/132251251</t>
  </si>
  <si>
    <t>rýhy pro šachty Š1,Š2,Š3 a přilehlé pasy - pod úrovní -1,00 m</t>
  </si>
  <si>
    <t>0,4*1,1*1,3*3</t>
  </si>
  <si>
    <t>0,4*(0,8*1,4+0,425*2,0)</t>
  </si>
  <si>
    <t>0,7*0,6*1,1</t>
  </si>
  <si>
    <t>3,0*0,2+0,434</t>
  </si>
  <si>
    <t>5</t>
  </si>
  <si>
    <t>131251103</t>
  </si>
  <si>
    <t>Hloubení jam nezapažených v hornině třídy těžitelnosti I skupiny 3 objem do 100 m3 strojně</t>
  </si>
  <si>
    <t>626407196</t>
  </si>
  <si>
    <t>https://podminky.urs.cz/item/CS_URS_2022_01/131251103</t>
  </si>
  <si>
    <t>výkop pro sedimentační jímku - pod úrovní -1.00 m</t>
  </si>
  <si>
    <t>(1,8+4,0)/2*2,3*(4,4+2,0*2)</t>
  </si>
  <si>
    <t>56,0*0,05+0,172</t>
  </si>
  <si>
    <t>výkop pro základ věže - pod úrovní -1.00 m</t>
  </si>
  <si>
    <t>0,35*5,8*4,0</t>
  </si>
  <si>
    <t>8,12*0,05+0,474</t>
  </si>
  <si>
    <t>6</t>
  </si>
  <si>
    <t>162351103</t>
  </si>
  <si>
    <t>Vodorovné přemístění přes 50 do 500 m výkopku/sypaniny z horniny třídy těžitelnosti I skupiny 1 až 3</t>
  </si>
  <si>
    <t>55605099</t>
  </si>
  <si>
    <t>https://podminky.urs.cz/item/CS_URS_2022_01/162351103</t>
  </si>
  <si>
    <t>odkopávky dle pol.122151104 (na místo určené investorem)</t>
  </si>
  <si>
    <t>783</t>
  </si>
  <si>
    <t>výkopy na místo určené investorem</t>
  </si>
  <si>
    <t>pol.132251101+132212111+132251251+131251103</t>
  </si>
  <si>
    <t>22,0+1,0+4,0+68,0</t>
  </si>
  <si>
    <t>7</t>
  </si>
  <si>
    <t>162751117</t>
  </si>
  <si>
    <t>Vodorovné přemístění přes 9 000 do 10000 m výkopku/sypaniny z horniny třídy těžitelnosti I skupiny 1 až 3</t>
  </si>
  <si>
    <t>607552749</t>
  </si>
  <si>
    <t>https://podminky.urs.cz/item/CS_URS_2022_01/162751117</t>
  </si>
  <si>
    <t>dovoz zeminy vhodné na zásypy a násypy ze zemníku</t>
  </si>
  <si>
    <t>předpoklad 30km - pol.174101101</t>
  </si>
  <si>
    <t>42,5</t>
  </si>
  <si>
    <t>pol.122151104 mezisoučet C</t>
  </si>
  <si>
    <t>585,0</t>
  </si>
  <si>
    <t>8</t>
  </si>
  <si>
    <t>162751119</t>
  </si>
  <si>
    <t>Příplatek k vodorovnému přemístění výkopku/sypaniny z horniny třídy těžitelnosti I skupiny 1 až 3 ZKD 1000 m přes 10000 m</t>
  </si>
  <si>
    <t>-2023136692</t>
  </si>
  <si>
    <t>https://podminky.urs.cz/item/CS_URS_2022_01/162751119</t>
  </si>
  <si>
    <t>dovoz zeminy vhodné na zásypy ze zemníku</t>
  </si>
  <si>
    <t xml:space="preserve">předpoklad 30km - pol.162751117 </t>
  </si>
  <si>
    <t>627,5*(30-10)</t>
  </si>
  <si>
    <t>9</t>
  </si>
  <si>
    <t>171151112</t>
  </si>
  <si>
    <t>Uložení sypaniny z hornin nesoudržných kamenitých do násypů zhutněných strojně</t>
  </si>
  <si>
    <t>-1836355620</t>
  </si>
  <si>
    <t>https://podminky.urs.cz/item/CS_URS_2022_01/171151112</t>
  </si>
  <si>
    <t>hutněný násyp do úrovně terénu -1.00 m - štěrkodrtí</t>
  </si>
  <si>
    <t>předpoklad</t>
  </si>
  <si>
    <t>50,0</t>
  </si>
  <si>
    <t>pro případnou lokální sanaci - předpoklad</t>
  </si>
  <si>
    <t>50,0*0,15</t>
  </si>
  <si>
    <t>3,5</t>
  </si>
  <si>
    <t>případná sanace výměnou zeminy - pol.122251101mezisoučet C</t>
  </si>
  <si>
    <t>585</t>
  </si>
  <si>
    <t>M</t>
  </si>
  <si>
    <t>58344197</t>
  </si>
  <si>
    <t>štěrkodrť frakce 0/63</t>
  </si>
  <si>
    <t>t</t>
  </si>
  <si>
    <t>953941869</t>
  </si>
  <si>
    <t>dodávka, doprava k pol.171151112mezisoučet A</t>
  </si>
  <si>
    <t>61,0*2,0</t>
  </si>
  <si>
    <t>174101101</t>
  </si>
  <si>
    <t>Zásyp jam, šachet rýh nebo kolem objektů sypaninou se zhutněním</t>
  </si>
  <si>
    <t>-687395980</t>
  </si>
  <si>
    <t>https://podminky.urs.cz/item/CS_URS_2022_01/174101101</t>
  </si>
  <si>
    <t>zásyp vhodnou hutnitelnou zeminou</t>
  </si>
  <si>
    <t>výkop - pol.131251103 mezisoučet A</t>
  </si>
  <si>
    <t>59,0</t>
  </si>
  <si>
    <t>méně objem sedimentační jímky s obetonováním a obsypem (pod úrovní -1,00)</t>
  </si>
  <si>
    <t>-(1,3+3,1)/2*7,5</t>
  </si>
  <si>
    <t>1036420R</t>
  </si>
  <si>
    <t>zemina pro terénní úpravy - tříděná, vhodná pro hutněné zásypy</t>
  </si>
  <si>
    <t>-981392494</t>
  </si>
  <si>
    <t>dodávka (nákup ) k pol.174101101</t>
  </si>
  <si>
    <t>42,5*2,0</t>
  </si>
  <si>
    <t>dodávka (nákup) k pol.171151112mezisoučet B</t>
  </si>
  <si>
    <t>585*2,0</t>
  </si>
  <si>
    <t>zemina musí splňovat požadavky uvedené v PD</t>
  </si>
  <si>
    <t>122251407</t>
  </si>
  <si>
    <t>Vykopávky v zemníku na suchu v hornině třídy těžitelnosti I skupiny 3 objem přes 5000 m3 strojně</t>
  </si>
  <si>
    <t>-26159980</t>
  </si>
  <si>
    <t>https://podminky.urs.cz/item/CS_URS_2022_01/122251407</t>
  </si>
  <si>
    <t>naložení zeminy určené do zásypů</t>
  </si>
  <si>
    <t>pol.174101101</t>
  </si>
  <si>
    <t>181951112</t>
  </si>
  <si>
    <t>Úprava pláně v hornině třídy těžitelnosti I skupiny 1 až 3 se zhutněním strojně</t>
  </si>
  <si>
    <t>m2</t>
  </si>
  <si>
    <t>-994263944</t>
  </si>
  <si>
    <t>https://podminky.urs.cz/item/CS_URS_2022_01/181951112</t>
  </si>
  <si>
    <t>1200,0</t>
  </si>
  <si>
    <t>Únosnost pláně musí odpovídat požadavků v projektové dokumentaci.</t>
  </si>
  <si>
    <t>174151101</t>
  </si>
  <si>
    <t>-189682542</t>
  </si>
  <si>
    <t>https://podminky.urs.cz/item/CS_URS_2022_01/174151101</t>
  </si>
  <si>
    <t>finální vrstva podloží - zásyp mezi betonové zákl.pasy</t>
  </si>
  <si>
    <t>spočítáno projektantem</t>
  </si>
  <si>
    <t>485,0+40,5</t>
  </si>
  <si>
    <t>58935146</t>
  </si>
  <si>
    <t>mechanicky zpevněné kamenivo MZK</t>
  </si>
  <si>
    <t>304536938</t>
  </si>
  <si>
    <t>dodávka, doprava k pol.174151101, ztratné 4%</t>
  </si>
  <si>
    <t>525,5*1,04+0,48</t>
  </si>
  <si>
    <t>167151111</t>
  </si>
  <si>
    <t>Nakládání výkopku z hornin třídy těžitelnosti I skupiny 1 až 3 přes 100 m3</t>
  </si>
  <si>
    <t>-1910603228</t>
  </si>
  <si>
    <t>https://podminky.urs.cz/item/CS_URS_2022_01/167151111</t>
  </si>
  <si>
    <t>zemina z deponie bránící ve výstavbě</t>
  </si>
  <si>
    <t>500</t>
  </si>
  <si>
    <t>18</t>
  </si>
  <si>
    <t>1868647716</t>
  </si>
  <si>
    <t>19</t>
  </si>
  <si>
    <t>171251201</t>
  </si>
  <si>
    <t>Uložení sypaniny na skládky nebo meziskládky</t>
  </si>
  <si>
    <t>-1836218073</t>
  </si>
  <si>
    <t>https://podminky.urs.cz/item/CS_URS_2022_01/171251201</t>
  </si>
  <si>
    <t>20</t>
  </si>
  <si>
    <t>171201231</t>
  </si>
  <si>
    <t>Poplatek za uložení zeminy a kamení na recyklační skládce (skládkovné) kód odpadu 17 05 04</t>
  </si>
  <si>
    <t>-1480830001</t>
  </si>
  <si>
    <t>https://podminky.urs.cz/item/CS_URS_2022_01/171201231</t>
  </si>
  <si>
    <t>500*2,0</t>
  </si>
  <si>
    <t>Zakládání</t>
  </si>
  <si>
    <t>273313511</t>
  </si>
  <si>
    <t>Základové desky z betonu tř. C 12/15</t>
  </si>
  <si>
    <t>-625085867</t>
  </si>
  <si>
    <t>https://podminky.urs.cz/item/CS_URS_2022_01/273313511</t>
  </si>
  <si>
    <t>betonáž do výkopu + 5%</t>
  </si>
  <si>
    <t>podkladní beton pod základovou ŽB desku podlahy - tl. 50 mm - viz skladby podlah</t>
  </si>
  <si>
    <t>Mezisoučet</t>
  </si>
  <si>
    <t>0,05*(6,2*26,5+2,75*14,1+1,75*21,0+20,75*6,125+6,125*23,75)*1,05</t>
  </si>
  <si>
    <t>-0,05*(1,3*1,1*3)*1,05</t>
  </si>
  <si>
    <t>podkladní beton pod garážemi cca 100 mm - viz skladby podlah</t>
  </si>
  <si>
    <t>0,1*13,75*26,4*1,05</t>
  </si>
  <si>
    <t>38,1*0,02+0,238</t>
  </si>
  <si>
    <t xml:space="preserve">pod základem věže -  tl.100 mm</t>
  </si>
  <si>
    <t>0,1*5,8*4,0*1,05</t>
  </si>
  <si>
    <t>podbetonování kanalizace a další nevykázané podbetonávky</t>
  </si>
  <si>
    <t>5,0+3,77+0,004</t>
  </si>
  <si>
    <t>podkladní beton pod základové pasy</t>
  </si>
  <si>
    <t>0,10*1,20*255</t>
  </si>
  <si>
    <t>22</t>
  </si>
  <si>
    <t>273322611</t>
  </si>
  <si>
    <t>Základové desky ze ŽB se zvýšenými nároky na prostředí tř. C 30/37</t>
  </si>
  <si>
    <t>-1786889563</t>
  </si>
  <si>
    <t>https://podminky.urs.cz/item/CS_URS_2022_01/273322611</t>
  </si>
  <si>
    <t>pod věží - tl.1,0 m</t>
  </si>
  <si>
    <t>1,0*5,8*4,0</t>
  </si>
  <si>
    <t>podlahová deska tl. 250 mm</t>
  </si>
  <si>
    <t>0,25*14,9*27,2</t>
  </si>
  <si>
    <t>podlahová deska tl. 150 mm</t>
  </si>
  <si>
    <t>0,15*(6,425*30,0+14,8*3,0+15,0+20,9)</t>
  </si>
  <si>
    <t>dokončení desek</t>
  </si>
  <si>
    <t>8,5+0,022</t>
  </si>
  <si>
    <t>navíc pro kabelový kanál</t>
  </si>
  <si>
    <t>0,3</t>
  </si>
  <si>
    <t>23</t>
  </si>
  <si>
    <t>273351121</t>
  </si>
  <si>
    <t>Zřízení bednění základových desek</t>
  </si>
  <si>
    <t>796415649</t>
  </si>
  <si>
    <t>https://podminky.urs.cz/item/CS_URS_2022_01/273351121</t>
  </si>
  <si>
    <t>věž - tl. 1000 mm</t>
  </si>
  <si>
    <t>1,0*(5,8+4,0)*2</t>
  </si>
  <si>
    <t>podlahová deska tl.250 mm</t>
  </si>
  <si>
    <t>0,25*(28,0+15,0)</t>
  </si>
  <si>
    <t>podlahová deska tl.150 mm</t>
  </si>
  <si>
    <t>0,15*(6,4+30,0+6,0+21,0+15,0+24,0)</t>
  </si>
  <si>
    <t>ostatní nevykázané (pro šachty, kanály..)</t>
  </si>
  <si>
    <t>19,2+0,09</t>
  </si>
  <si>
    <t>24</t>
  </si>
  <si>
    <t>273351122</t>
  </si>
  <si>
    <t>Odstranění bednění základových desek</t>
  </si>
  <si>
    <t>1732142619</t>
  </si>
  <si>
    <t>https://podminky.urs.cz/item/CS_URS_2022_01/273351122</t>
  </si>
  <si>
    <t>25</t>
  </si>
  <si>
    <t>274322611</t>
  </si>
  <si>
    <t>Základové pasy ze ŽB se zvýšenými nároky na prostředí tř. C 30/37</t>
  </si>
  <si>
    <t>-1082409220</t>
  </si>
  <si>
    <t>https://podminky.urs.cz/item/CS_URS_2022_01/274322611</t>
  </si>
  <si>
    <t>0,6*(0,6+13,5+0,65*27,0+0,425*13,5)</t>
  </si>
  <si>
    <t>0,7*(0,8*24,7+0,6*21,2+0,425*(30,0+4,8))</t>
  </si>
  <si>
    <t>1,1*(0,425*2,0+0,8*1,4)</t>
  </si>
  <si>
    <t>1,4*0,425*1,1</t>
  </si>
  <si>
    <t>0,7*0,425*(5,6+21,0-1,1+14,2+2,4)</t>
  </si>
  <si>
    <t>0,7*0,6*(6,2+21,0+23,3)</t>
  </si>
  <si>
    <t>obvodový sokl pod zateplení</t>
  </si>
  <si>
    <t>0,175*0,4*(1,7+30,4+6,0+21,0+15,0+23,8+13,8)</t>
  </si>
  <si>
    <t>0,15*0,4*27,2</t>
  </si>
  <si>
    <t>podbetonování kanalizace a další nevykázané podbetonávky a obetonování</t>
  </si>
  <si>
    <t>21,47</t>
  </si>
  <si>
    <t>26</t>
  </si>
  <si>
    <t>274351121</t>
  </si>
  <si>
    <t>Zřízení bednění základových pasů rovného</t>
  </si>
  <si>
    <t>-909564251</t>
  </si>
  <si>
    <t>https://podminky.urs.cz/item/CS_URS_2022_01/274351121</t>
  </si>
  <si>
    <t>základové pasy</t>
  </si>
  <si>
    <t>1,4*1,1*2+1,0*1,9+1,1*(2,0+1,2+1,4+0,8)</t>
  </si>
  <si>
    <t>0,6*(13,45*4+14,0+27,0+5,65*2+19,9*2)</t>
  </si>
  <si>
    <t>0,7*(6,0+4,8+26,2+24,8+7,5+30,4+6,0)</t>
  </si>
  <si>
    <t>0,7*(21,0+15,0+24,0+23,4*4+13,8*2)</t>
  </si>
  <si>
    <t>0,7*(5,8*4+20,4+19,3)</t>
  </si>
  <si>
    <t>0,4*(1,7+30,4+6,0+21,0+15,0+23,8+27,2+13,8)</t>
  </si>
  <si>
    <t>399,0*0,05+42,17</t>
  </si>
  <si>
    <t>27</t>
  </si>
  <si>
    <t>274351122</t>
  </si>
  <si>
    <t>Odstranění bednění základových pasů rovného</t>
  </si>
  <si>
    <t>-1861532553</t>
  </si>
  <si>
    <t>https://podminky.urs.cz/item/CS_URS_2022_01/274351122</t>
  </si>
  <si>
    <t>28</t>
  </si>
  <si>
    <t>274361821</t>
  </si>
  <si>
    <t>Výztuž základových pasů betonářskou ocelí 10 505 (R)</t>
  </si>
  <si>
    <t>760964995</t>
  </si>
  <si>
    <t>https://podminky.urs.cz/item/CS_URS_2022_01/274361821</t>
  </si>
  <si>
    <t>předpoklad množství výztuže dle projektanta - 100kg oceli /1 m3 betonu</t>
  </si>
  <si>
    <t>pol.274322611</t>
  </si>
  <si>
    <t>123,0*0,1</t>
  </si>
  <si>
    <t>29</t>
  </si>
  <si>
    <t>273362021</t>
  </si>
  <si>
    <t>Výztuž základových desek svařovanými sítěmi Kari</t>
  </si>
  <si>
    <t>1113170409</t>
  </si>
  <si>
    <t>https://podminky.urs.cz/item/CS_URS_2022_01/273362021</t>
  </si>
  <si>
    <t>předpoklad množství výztuže dle projektanta - 165kg oceli /1 m3 betonu</t>
  </si>
  <si>
    <t>pro rozpočet množtví rozděleno 20% betonářská ocel + 80% výztužné sítě</t>
  </si>
  <si>
    <t>pol.273322611</t>
  </si>
  <si>
    <t>174,0*0,165*0,8</t>
  </si>
  <si>
    <t>30</t>
  </si>
  <si>
    <t>273361821</t>
  </si>
  <si>
    <t>Výztuž základových desek betonářskou ocelí 10 505 (R)</t>
  </si>
  <si>
    <t>-562803889</t>
  </si>
  <si>
    <t>https://podminky.urs.cz/item/CS_URS_2022_01/273361821</t>
  </si>
  <si>
    <t>174,0*0,165*0,2</t>
  </si>
  <si>
    <t>31</t>
  </si>
  <si>
    <t>27401010R</t>
  </si>
  <si>
    <t>Vytvoření prostupů do 0,05 m2 ve zdech nosných osazením chrániček z trub (bez dodání chrániček) - srovnatelně i pro základové prahy</t>
  </si>
  <si>
    <t>m</t>
  </si>
  <si>
    <t>-1881265034</t>
  </si>
  <si>
    <t xml:space="preserve">prostupy zákl.prahy pro rozvody ZTI a kabely - </t>
  </si>
  <si>
    <t>polohu a počet nutno koordinovat s projektem</t>
  </si>
  <si>
    <t>příslušných profesí</t>
  </si>
  <si>
    <t>chránička d= do 150 mm</t>
  </si>
  <si>
    <t>10+0,6*3</t>
  </si>
  <si>
    <t xml:space="preserve">chránička d= do250 mm </t>
  </si>
  <si>
    <t>10,0</t>
  </si>
  <si>
    <t>základovou podlahovou deskou</t>
  </si>
  <si>
    <t>chránicka do d=250 mm</t>
  </si>
  <si>
    <t>13,0</t>
  </si>
  <si>
    <t>32</t>
  </si>
  <si>
    <t>27401020R</t>
  </si>
  <si>
    <t>chránička pro rozvody d=do 150 mm - dodávka, doprava</t>
  </si>
  <si>
    <t>-213795907</t>
  </si>
  <si>
    <t>dodávka, doprava k pol.27401010R</t>
  </si>
  <si>
    <t>10,0+0,6*3</t>
  </si>
  <si>
    <t>33</t>
  </si>
  <si>
    <t>27401030R</t>
  </si>
  <si>
    <t>chránička pro rozvody d=do 250 mm - dodávka, doprava</t>
  </si>
  <si>
    <t>1962536152</t>
  </si>
  <si>
    <t>34</t>
  </si>
  <si>
    <t>212750104</t>
  </si>
  <si>
    <t>Trativod z drenážních trubek PVC-U SN 4 perforace 360° včetně lože otevřený výkop DN 200 pro budovy plocha pro vtékání vody min. 80 cm2/m</t>
  </si>
  <si>
    <t>-1776391216</t>
  </si>
  <si>
    <t>https://podminky.urs.cz/item/CS_URS_2022_01/212750104</t>
  </si>
  <si>
    <t>35</t>
  </si>
  <si>
    <t>211571111</t>
  </si>
  <si>
    <t>Výplň odvodňovacích žeber nebo trativodů štěrkopískem tříděným</t>
  </si>
  <si>
    <t>-1578984522</t>
  </si>
  <si>
    <t>https://podminky.urs.cz/item/CS_URS_2022_01/211571111</t>
  </si>
  <si>
    <t>0,4*0,5*120</t>
  </si>
  <si>
    <t>Svislé a kompletní konstrukce</t>
  </si>
  <si>
    <t>36</t>
  </si>
  <si>
    <t>311274124</t>
  </si>
  <si>
    <t>Zdivo nosné z tvárnic zvukově izolačních z betonu lehkého keramického tl 240 mm</t>
  </si>
  <si>
    <t>44619811</t>
  </si>
  <si>
    <t>https://podminky.urs.cz/item/CS_URS_2022_01/311274124</t>
  </si>
  <si>
    <t>pevnostní třída 12 MPa</t>
  </si>
  <si>
    <t>0,24*3,1*(21,5*2+24,5*2+14,5)</t>
  </si>
  <si>
    <t>0,24*3,1*(30,0+12,5+6,25*2)</t>
  </si>
  <si>
    <t>0,24*(3,1+1,8)*13,75</t>
  </si>
  <si>
    <t>méně otvory</t>
  </si>
  <si>
    <t>-0,24*(1,75*(1,25*5+1,0*9+2,65*2))</t>
  </si>
  <si>
    <t>-0,24*(0,75*0,75*2+1,0*0,75*11+0,45*0,45*3)</t>
  </si>
  <si>
    <t>-0,24*(2,65*1,6+2,1*(0,9+1,1))</t>
  </si>
  <si>
    <t>-0,24*(1,97*(0,9*7+1,0*2+0,8+0,7*2))</t>
  </si>
  <si>
    <t>5,6+0,091</t>
  </si>
  <si>
    <t>37</t>
  </si>
  <si>
    <t>311274123</t>
  </si>
  <si>
    <t>Zdivo nosné z tvárnic zvukově izolačních z betonu lehkého keramického tl 300 mm</t>
  </si>
  <si>
    <t>102535114</t>
  </si>
  <si>
    <t>https://podminky.urs.cz/item/CS_URS_2022_01/311274123</t>
  </si>
  <si>
    <t>0,3*(3,1+1,8)*13,75*2</t>
  </si>
  <si>
    <t>v místě nik pro uložení stř. konstrukce</t>
  </si>
  <si>
    <t>0,3*1,8*(3,15*4+2,0)</t>
  </si>
  <si>
    <t>-0,3*(1,97*1,0+0,75*3,0*3)</t>
  </si>
  <si>
    <t>2,307</t>
  </si>
  <si>
    <t>38</t>
  </si>
  <si>
    <t>31127412R</t>
  </si>
  <si>
    <t xml:space="preserve">Zdivo nosné z tvárnic  z betonu lehkého keramického 435/500 mm</t>
  </si>
  <si>
    <t>399853755</t>
  </si>
  <si>
    <t>zdivo v úrovni nad věnci</t>
  </si>
  <si>
    <t xml:space="preserve">nad vnitřní stěnou </t>
  </si>
  <si>
    <t>0,435*1,8*27</t>
  </si>
  <si>
    <t>méně zdivo tl.300 mm</t>
  </si>
  <si>
    <t>-0,3*1,8*(3,15*4+2,0)</t>
  </si>
  <si>
    <t>obvodová zeď s vraty - nad věncem V2</t>
  </si>
  <si>
    <t>0,435*0,5*27,0</t>
  </si>
  <si>
    <t>2,87</t>
  </si>
  <si>
    <t>39</t>
  </si>
  <si>
    <t>31127413R</t>
  </si>
  <si>
    <t>Zdivo nosné z tvárnic pro vyztužení zdiva z betonu lehkého keramického 435/500 mm</t>
  </si>
  <si>
    <t>1233638726</t>
  </si>
  <si>
    <t>zdivo do úrovně věnce - vnitřní stěna</t>
  </si>
  <si>
    <t>0,435*3,1*27,0</t>
  </si>
  <si>
    <t>-0,435*1,97*(0,9*2+1,0*3)</t>
  </si>
  <si>
    <t xml:space="preserve">obvodová zeď s vraty </t>
  </si>
  <si>
    <t>0,435*(4,15+0,5)*27,0</t>
  </si>
  <si>
    <t>méně vrata</t>
  </si>
  <si>
    <t>-0,435*4,15*3,5*5</t>
  </si>
  <si>
    <t>méně věněc V2</t>
  </si>
  <si>
    <t>-0,435*0,5*(12,6+4,1*2)</t>
  </si>
  <si>
    <t>3,205</t>
  </si>
  <si>
    <t>40</t>
  </si>
  <si>
    <t>311321611</t>
  </si>
  <si>
    <t>Nosná zeď ze ŽB tř. C 30/37 bez výztuže</t>
  </si>
  <si>
    <t>1351995548</t>
  </si>
  <si>
    <t>https://podminky.urs.cz/item/CS_URS_2022_01/311321611</t>
  </si>
  <si>
    <t>betonová výplň zdiva z tvárnic pro vyztužení - pol.31127413R</t>
  </si>
  <si>
    <t>54,0*0,85</t>
  </si>
  <si>
    <t>41</t>
  </si>
  <si>
    <t>311361821</t>
  </si>
  <si>
    <t>Výztuž nosných zdí betonářskou ocelí 10 505</t>
  </si>
  <si>
    <t>-235994688</t>
  </si>
  <si>
    <t>https://podminky.urs.cz/item/CS_URS_2022_01/311361821</t>
  </si>
  <si>
    <t>výztuž zdiva z tvárnic pro vyztužení - k pol.31127413R</t>
  </si>
  <si>
    <t>vyztužení ve vodorovném i svislém směru, svislá výztuž zakotvena do základů</t>
  </si>
  <si>
    <t>10,0kg výztuže /m2 zdiva</t>
  </si>
  <si>
    <t>3,1*27,0</t>
  </si>
  <si>
    <t>-1,97*(0,9*2+1,0*3)</t>
  </si>
  <si>
    <t>(4,15+0,5)*27,0</t>
  </si>
  <si>
    <t>-4,15*3,5*5</t>
  </si>
  <si>
    <t>-0,5*(12,6+4,1*2)</t>
  </si>
  <si>
    <t>Mezisoučet A - plocha zdiva</t>
  </si>
  <si>
    <t>116,8*10,0*0,001*1,1+0,015</t>
  </si>
  <si>
    <t>Mezisoučet B - hmotnost výztuže v t</t>
  </si>
  <si>
    <t>42</t>
  </si>
  <si>
    <t>342273110</t>
  </si>
  <si>
    <t>Příčka z bloků z lehkého keramického betonu tl 70 mm</t>
  </si>
  <si>
    <t>-702669604</t>
  </si>
  <si>
    <t>https://podminky.urs.cz/item/CS_URS_2022_01/342273110</t>
  </si>
  <si>
    <t>pevnostní třída 4 MPa</t>
  </si>
  <si>
    <t>3,1*(1,8+1,2+1,5+2,0+1,4+1,8)</t>
  </si>
  <si>
    <t>-1,97*0,7*3</t>
  </si>
  <si>
    <t>3,1*(3,1+1,9*4+2,05)</t>
  </si>
  <si>
    <t>-1,97*0,7*4</t>
  </si>
  <si>
    <t>3,058</t>
  </si>
  <si>
    <t>věž - hrazděné zdivo do ocelové konstrukce</t>
  </si>
  <si>
    <t>vyzdívání musí probíhat současně s montáží OK</t>
  </si>
  <si>
    <t>13,5*(2,8+4,5)*2</t>
  </si>
  <si>
    <t>-(1,2*1,5*4+1,325*2,65*2)</t>
  </si>
  <si>
    <t>10,123</t>
  </si>
  <si>
    <t>43</t>
  </si>
  <si>
    <t>342241192</t>
  </si>
  <si>
    <t>Příplatek k příčkám z cihel za vyzdívání do ocelové kostry</t>
  </si>
  <si>
    <t>-1040320564</t>
  </si>
  <si>
    <t>https://podminky.urs.cz/item/CS_URS_2022_01/342241192</t>
  </si>
  <si>
    <t>věž - hrázděné zdivo do ocelové konstrukce</t>
  </si>
  <si>
    <t>pol.342273110 mezisoučet B</t>
  </si>
  <si>
    <t>193,0</t>
  </si>
  <si>
    <t>44</t>
  </si>
  <si>
    <t>34227300R</t>
  </si>
  <si>
    <t>Příplatek pro hrázděné zdivo pro vyplnění spár a doklínování k ocelové konstrukci</t>
  </si>
  <si>
    <t>-1921441048</t>
  </si>
  <si>
    <t>45</t>
  </si>
  <si>
    <t>342273111</t>
  </si>
  <si>
    <t>Příčka tl 115 mm z bloků z lehkého keramického betonu tl 115 mm</t>
  </si>
  <si>
    <t>1981616089</t>
  </si>
  <si>
    <t>https://podminky.urs.cz/item/CS_URS_2022_01/342273111</t>
  </si>
  <si>
    <t>3,1*(6,2*7+2,4*2+5,1+1,5*2+4,0)</t>
  </si>
  <si>
    <t>3,1*(6,25*6+3,1+2,05+2,75)</t>
  </si>
  <si>
    <t>3,1*(3,0+2,5+3,4+3,3+2,0+1,75)</t>
  </si>
  <si>
    <t>-1,97*(0,7*2+0,8*5+0,9*3+1,0*2)</t>
  </si>
  <si>
    <t>17,782</t>
  </si>
  <si>
    <t>46</t>
  </si>
  <si>
    <t>342273112</t>
  </si>
  <si>
    <t>Příčka tl 175 mm z bloků z lehkého keramického betonu tl 175 mm</t>
  </si>
  <si>
    <t>853824865</t>
  </si>
  <si>
    <t>https://podminky.urs.cz/item/CS_URS_2022_01/342273112</t>
  </si>
  <si>
    <t>3,1*4,5+0,05</t>
  </si>
  <si>
    <t>47</t>
  </si>
  <si>
    <t>317144152</t>
  </si>
  <si>
    <t>Překlad z lehkého betonu střední š 240 v 240 dl 990 mm</t>
  </si>
  <si>
    <t>kus</t>
  </si>
  <si>
    <t>-196869670</t>
  </si>
  <si>
    <t>https://podminky.urs.cz/item/CS_URS_2022_01/317144152</t>
  </si>
  <si>
    <t>48</t>
  </si>
  <si>
    <t>317144153</t>
  </si>
  <si>
    <t>Překlad z lehkého betonu střední š 240 v 240 dl 1240 mm</t>
  </si>
  <si>
    <t>-1228495057</t>
  </si>
  <si>
    <t>https://podminky.urs.cz/item/CS_URS_2022_01/317144153</t>
  </si>
  <si>
    <t>49</t>
  </si>
  <si>
    <t>317144154</t>
  </si>
  <si>
    <t>Překlad z lehkého betonu střední š 240 v 240 dl 1490 mm</t>
  </si>
  <si>
    <t>-658334965</t>
  </si>
  <si>
    <t>https://podminky.urs.cz/item/CS_URS_2022_01/317144154</t>
  </si>
  <si>
    <t>50</t>
  </si>
  <si>
    <t>317144155</t>
  </si>
  <si>
    <t>Překlad z lehkého betonu střední š 240 v 240 dl 1740 mm</t>
  </si>
  <si>
    <t>-1560855316</t>
  </si>
  <si>
    <t>https://podminky.urs.cz/item/CS_URS_2022_01/317144155</t>
  </si>
  <si>
    <t>51</t>
  </si>
  <si>
    <t>317144158</t>
  </si>
  <si>
    <t>Překlad z lehkého betonu střední š 240 v 240 dl 2490 mm</t>
  </si>
  <si>
    <t>1305762901</t>
  </si>
  <si>
    <t>https://podminky.urs.cz/item/CS_URS_2022_01/317144158</t>
  </si>
  <si>
    <t>52</t>
  </si>
  <si>
    <t>317144157</t>
  </si>
  <si>
    <t>Překlad z lehkého betonu střední š 240 v 240 dl 2240 mm</t>
  </si>
  <si>
    <t>771743999</t>
  </si>
  <si>
    <t>https://podminky.urs.cz/item/CS_URS_2022_01/317144157</t>
  </si>
  <si>
    <t>53</t>
  </si>
  <si>
    <t>317144142</t>
  </si>
  <si>
    <t>Překlad z lehkého betonu střední š 175 v 240 dl 990 mm</t>
  </si>
  <si>
    <t>-576825795</t>
  </si>
  <si>
    <t>https://podminky.urs.cz/item/CS_URS_2022_01/317144142</t>
  </si>
  <si>
    <t>54</t>
  </si>
  <si>
    <t>317144144</t>
  </si>
  <si>
    <t>Překlad z lehkého betonu střední š 175 v 240 dl 1490 mm</t>
  </si>
  <si>
    <t>1868629988</t>
  </si>
  <si>
    <t>https://podminky.urs.cz/item/CS_URS_2022_01/317144144</t>
  </si>
  <si>
    <t>55</t>
  </si>
  <si>
    <t>317144132</t>
  </si>
  <si>
    <t>Překlad z lehkého betonu střední š 115 v 240 dl 990 mm</t>
  </si>
  <si>
    <t>329576512</t>
  </si>
  <si>
    <t>https://podminky.urs.cz/item/CS_URS_2022_01/317144132</t>
  </si>
  <si>
    <t>56</t>
  </si>
  <si>
    <t>317144134</t>
  </si>
  <si>
    <t>Překlad z lehkého betonu střední š 115 v 240 dl 1490 mm</t>
  </si>
  <si>
    <t>-1372930403</t>
  </si>
  <si>
    <t>https://podminky.urs.cz/item/CS_URS_2022_01/317144134</t>
  </si>
  <si>
    <t>57</t>
  </si>
  <si>
    <t>317144133</t>
  </si>
  <si>
    <t>Překlad z lehkého betonu střední š 115 v 240 dl 1240 mm</t>
  </si>
  <si>
    <t>2029401810</t>
  </si>
  <si>
    <t>https://podminky.urs.cz/item/CS_URS_2022_01/317144133</t>
  </si>
  <si>
    <t>58</t>
  </si>
  <si>
    <t>317941121</t>
  </si>
  <si>
    <t>Osazování ocelových válcovaných nosníků na zdivu I, IE, U, UE nebo L do č. 12 nebo výšky do 120 mm</t>
  </si>
  <si>
    <t>-1446811388</t>
  </si>
  <si>
    <t>https://podminky.urs.cz/item/CS_URS_2022_01/317941121</t>
  </si>
  <si>
    <t>překlady - výkres č.2</t>
  </si>
  <si>
    <t xml:space="preserve">2x L25/25/3  (1,12kg/m) - dl. 1100 mm ....14 ks</t>
  </si>
  <si>
    <t>2*1,12*1,1*14*0,001*1,1</t>
  </si>
  <si>
    <t xml:space="preserve">ostatní nevykázané - např. nad otvory pro VZT ve zdivu </t>
  </si>
  <si>
    <t>250,0*0,001</t>
  </si>
  <si>
    <t>59</t>
  </si>
  <si>
    <t>13010402</t>
  </si>
  <si>
    <t>úhelník ocelový rovnostranný jakost S235JR (11 375) 25x25x3mm</t>
  </si>
  <si>
    <t>-1045036842</t>
  </si>
  <si>
    <t>P</t>
  </si>
  <si>
    <t>Poznámka k položce:_x000d_
Hmotnost: 1,21 kg/m</t>
  </si>
  <si>
    <t>dodávka, doprava k pol.317941121</t>
  </si>
  <si>
    <t>0,288*1,05</t>
  </si>
  <si>
    <t>60</t>
  </si>
  <si>
    <t>317234410</t>
  </si>
  <si>
    <t>Vyzdívka mezi nosníky z cihel pálených na MC</t>
  </si>
  <si>
    <t>-930533942</t>
  </si>
  <si>
    <t>https://podminky.urs.cz/item/CS_URS_2022_01/317234410</t>
  </si>
  <si>
    <t>osazené oc. nosníky L 25/25/3 - včetně vyklínování</t>
  </si>
  <si>
    <t>0,1*0,05*1,1*14</t>
  </si>
  <si>
    <t>ostatní nevykázané nosníky</t>
  </si>
  <si>
    <t>0,4</t>
  </si>
  <si>
    <t>61</t>
  </si>
  <si>
    <t>342291121</t>
  </si>
  <si>
    <t>Ukotvení příček k cihelným konstrukcím plochými kotvami</t>
  </si>
  <si>
    <t>155479324</t>
  </si>
  <si>
    <t>https://podminky.urs.cz/item/CS_URS_2022_01/342291121</t>
  </si>
  <si>
    <t>3,1*83</t>
  </si>
  <si>
    <t>25,7</t>
  </si>
  <si>
    <t>62</t>
  </si>
  <si>
    <t>30011100R</t>
  </si>
  <si>
    <t>Příplatek na vytvoření prostupů zděnými konstrukcemi podle projektu VZT a jejich utěsnění a úpravu povrchu</t>
  </si>
  <si>
    <t>-815282468</t>
  </si>
  <si>
    <t>množství se upřesní při realizaci</t>
  </si>
  <si>
    <t>70</t>
  </si>
  <si>
    <t>3-OK</t>
  </si>
  <si>
    <t>Svislé, vodorovné a kompletní ocelové konstrukce montované</t>
  </si>
  <si>
    <t>63</t>
  </si>
  <si>
    <t>337173111</t>
  </si>
  <si>
    <t>Montáž ocelových kcí skeletů 3 až 4 podlažních budov</t>
  </si>
  <si>
    <t>443441245</t>
  </si>
  <si>
    <t>https://podminky.urs.cz/item/CS_URS_2022_01/337173111</t>
  </si>
  <si>
    <t>ocelová konstrukce věže</t>
  </si>
  <si>
    <t>dle výkazu oceli na výkresu č.6 (konstrukční část)</t>
  </si>
  <si>
    <t>5,647</t>
  </si>
  <si>
    <t>64</t>
  </si>
  <si>
    <t>411171132</t>
  </si>
  <si>
    <t>Montáž ocelových kcí podlah a plošin hmotnosti přes 30 do 50 kg/m2 pokrytých rošty</t>
  </si>
  <si>
    <t>-250857321</t>
  </si>
  <si>
    <t>https://podminky.urs.cz/item/CS_URS_2022_01/411171132</t>
  </si>
  <si>
    <t>477,0*0,001</t>
  </si>
  <si>
    <t>65</t>
  </si>
  <si>
    <t>3300110R</t>
  </si>
  <si>
    <t>dodávka, doprava ocelové konstrukce k pol.337173111, materiál ocel S235</t>
  </si>
  <si>
    <t>kg</t>
  </si>
  <si>
    <t>971572340</t>
  </si>
  <si>
    <t>5,647*1000</t>
  </si>
  <si>
    <t>66</t>
  </si>
  <si>
    <t>3300120R</t>
  </si>
  <si>
    <t>pororošt SP 30x30/30x2-2860x700 mm pozink</t>
  </si>
  <si>
    <t>-388270124</t>
  </si>
  <si>
    <t>dodávka, doprava k pol.411171132</t>
  </si>
  <si>
    <t>cca 73,5 kg/1ks</t>
  </si>
  <si>
    <t>67</t>
  </si>
  <si>
    <t>3300130R</t>
  </si>
  <si>
    <t>pororošt SP 30x30/30x2-875x1075 mm pozink</t>
  </si>
  <si>
    <t>1102618960</t>
  </si>
  <si>
    <t>cca 36 kg/1ks</t>
  </si>
  <si>
    <t>68</t>
  </si>
  <si>
    <t>33710010R</t>
  </si>
  <si>
    <t>Zavětrování střechy věže ocelovou tyčí pr.10 mm + napínák - montáž, dodávka, doprava</t>
  </si>
  <si>
    <t>1600311450</t>
  </si>
  <si>
    <t>zavětrování dle výkresu č.5</t>
  </si>
  <si>
    <t>3,0*2,9</t>
  </si>
  <si>
    <t>Vodorovné konstrukce</t>
  </si>
  <si>
    <t>69</t>
  </si>
  <si>
    <t>417351711</t>
  </si>
  <si>
    <t>Ztracené bednění věnců z U-profilů z lehkého keramického betonu pro zdivo tl 240 mm</t>
  </si>
  <si>
    <t>-1751560695</t>
  </si>
  <si>
    <t>https://podminky.urs.cz/item/CS_URS_2022_01/417351711</t>
  </si>
  <si>
    <t>dle výkresu č.15 Věnce</t>
  </si>
  <si>
    <t>věnec V1</t>
  </si>
  <si>
    <t>13,75*2+6,5+30,0+12,7+15,0+20,75*2+23,75*2</t>
  </si>
  <si>
    <t>4,3</t>
  </si>
  <si>
    <t>417351712</t>
  </si>
  <si>
    <t>Ztracené bednění věnců z U-profilů z lehkého keramického betonu pro zdivo tl 300 mm</t>
  </si>
  <si>
    <t>-379497407</t>
  </si>
  <si>
    <t>https://podminky.urs.cz/item/CS_URS_2022_01/417351712</t>
  </si>
  <si>
    <t>věnec V4</t>
  </si>
  <si>
    <t>13,75*4</t>
  </si>
  <si>
    <t>2,0</t>
  </si>
  <si>
    <t>71</t>
  </si>
  <si>
    <t>417321414</t>
  </si>
  <si>
    <t>Ztužující pásy a věnce ze ŽB tř. C 20/25</t>
  </si>
  <si>
    <t>-1075083966</t>
  </si>
  <si>
    <t>https://podminky.urs.cz/item/CS_URS_2022_01/417321414</t>
  </si>
  <si>
    <t>věnec V1 - dle pol.417351711</t>
  </si>
  <si>
    <t>185,0*0,15*0,2</t>
  </si>
  <si>
    <t xml:space="preserve">věnec V2 </t>
  </si>
  <si>
    <t>0,5*0,5*(12,6+4,1*2)</t>
  </si>
  <si>
    <t>věnec V3</t>
  </si>
  <si>
    <t>0,5*0,25*27,0*3</t>
  </si>
  <si>
    <t>věnec V4 - dle pol.417351712</t>
  </si>
  <si>
    <t>57,0*0,2*0,2</t>
  </si>
  <si>
    <t>věnec příček 125 - rozměr 120/100 mm</t>
  </si>
  <si>
    <t>122,0*0,12*0,1</t>
  </si>
  <si>
    <t>1,381</t>
  </si>
  <si>
    <t>72</t>
  </si>
  <si>
    <t>417351115</t>
  </si>
  <si>
    <t>Zřízení bednění ztužujících věnců</t>
  </si>
  <si>
    <t>1291764154</t>
  </si>
  <si>
    <t>https://podminky.urs.cz/item/CS_URS_2022_01/417351115</t>
  </si>
  <si>
    <t>věnec V2</t>
  </si>
  <si>
    <t>2*0,5*(12,6+4,1*2)+0,5*3,5*5</t>
  </si>
  <si>
    <t>2*0,25*27,0*3</t>
  </si>
  <si>
    <t>122,0*0,1*2</t>
  </si>
  <si>
    <t>9,55</t>
  </si>
  <si>
    <t>73</t>
  </si>
  <si>
    <t>417351116</t>
  </si>
  <si>
    <t>Odstranění bednění ztužujících věnců</t>
  </si>
  <si>
    <t>1411929987</t>
  </si>
  <si>
    <t>https://podminky.urs.cz/item/CS_URS_2022_01/417351116</t>
  </si>
  <si>
    <t>74</t>
  </si>
  <si>
    <t>417361821</t>
  </si>
  <si>
    <t>Výztuž ztužujících pásů a věnců betonářskou ocelí 10 505</t>
  </si>
  <si>
    <t>-1324916307</t>
  </si>
  <si>
    <t>https://podminky.urs.cz/item/CS_URS_2022_01/417361821</t>
  </si>
  <si>
    <t>věnec V1 - 4kg/m - dle pol.417351711</t>
  </si>
  <si>
    <t>185,0*4,0*0,001</t>
  </si>
  <si>
    <t>věnec V2 - 20kg/m</t>
  </si>
  <si>
    <t>20,0*(12,6+4,1*2)*0,001</t>
  </si>
  <si>
    <t>věnec V3 - 10kg/m</t>
  </si>
  <si>
    <t>10,0*27,0*3*0,001</t>
  </si>
  <si>
    <t>věnec V4 - 5kg/m - dle pol.417351712</t>
  </si>
  <si>
    <t>57,0*5,0*0,001</t>
  </si>
  <si>
    <t>věnec příček 125 - rozměr 120/100 mm - 1,5kg/m</t>
  </si>
  <si>
    <t>122,0*1,5*0,001</t>
  </si>
  <si>
    <t>0,122</t>
  </si>
  <si>
    <t>Souče</t>
  </si>
  <si>
    <t>75</t>
  </si>
  <si>
    <t>452311171</t>
  </si>
  <si>
    <t>Podkladní desky z betonu prostého tř. C 30/37 otevřený výkop</t>
  </si>
  <si>
    <t>709137618</t>
  </si>
  <si>
    <t>https://podminky.urs.cz/item/CS_URS_2022_01/452311171</t>
  </si>
  <si>
    <t>pod čistící jímkou</t>
  </si>
  <si>
    <t>0,2*1,4*5,2*1,04</t>
  </si>
  <si>
    <t>pod vodoměrnou šachtou</t>
  </si>
  <si>
    <t>0,1*4,0*3,5</t>
  </si>
  <si>
    <t>0,386</t>
  </si>
  <si>
    <t>Komunikace pozemní</t>
  </si>
  <si>
    <t>76</t>
  </si>
  <si>
    <t>564871111</t>
  </si>
  <si>
    <t>Podklad ze štěrkodrtě ŠD plochy přes 100 m2 tl 250 mm</t>
  </si>
  <si>
    <t>-326639628</t>
  </si>
  <si>
    <t>https://podminky.urs.cz/item/CS_URS_2022_01/564871111</t>
  </si>
  <si>
    <t>podkladní vrstva okapového chodníku - dle pol.637211321</t>
  </si>
  <si>
    <t>28,0</t>
  </si>
  <si>
    <t>Úprava povrchů vnitřních</t>
  </si>
  <si>
    <t>77</t>
  </si>
  <si>
    <t>615142012</t>
  </si>
  <si>
    <t>Potažení vnitřních nosníků rabicovým pletivem</t>
  </si>
  <si>
    <t>-216874889</t>
  </si>
  <si>
    <t>https://podminky.urs.cz/item/CS_URS_2022_01/615142012</t>
  </si>
  <si>
    <t>ocelové překlady L 25/25/3</t>
  </si>
  <si>
    <t>0,05*1,1*2*14</t>
  </si>
  <si>
    <t>ostatní nevykázané oc. nosníky</t>
  </si>
  <si>
    <t>0,46</t>
  </si>
  <si>
    <t>78</t>
  </si>
  <si>
    <t>612331121</t>
  </si>
  <si>
    <t>Cementová omítka hladká jednovrstvá vnitřních stěn nanášená ručně</t>
  </si>
  <si>
    <t>641182045</t>
  </si>
  <si>
    <t>https://podminky.urs.cz/item/CS_URS_2022_01/612331121</t>
  </si>
  <si>
    <t>omítka na rabicové pletivo - dle pol.615142012</t>
  </si>
  <si>
    <t>12,0</t>
  </si>
  <si>
    <t>79</t>
  </si>
  <si>
    <t>612331191</t>
  </si>
  <si>
    <t>Příplatek k cementové omítce vnitřních stěn za každých dalších 5 mm tloušťky ručně</t>
  </si>
  <si>
    <t>-1879014316</t>
  </si>
  <si>
    <t>https://podminky.urs.cz/item/CS_URS_2022_01/612331191</t>
  </si>
  <si>
    <t>celková tl. omítka cca 20 mm</t>
  </si>
  <si>
    <t>k pol.612331121</t>
  </si>
  <si>
    <t>2,0*2</t>
  </si>
  <si>
    <t>80</t>
  </si>
  <si>
    <t>612311121</t>
  </si>
  <si>
    <t>Vápenná omítka hladká jednovrstvá vnitřních stěn nanášená ručně</t>
  </si>
  <si>
    <t>-2052874855</t>
  </si>
  <si>
    <t>https://podminky.urs.cz/item/CS_URS_2022_01/612311121</t>
  </si>
  <si>
    <t>pod keramický obklad - dle pol.781474114</t>
  </si>
  <si>
    <t>354,0</t>
  </si>
  <si>
    <t>81</t>
  </si>
  <si>
    <t>612311141</t>
  </si>
  <si>
    <t>Vápenná omítka štuková dvouvrstvá vnitřních stěn nanášená ručně</t>
  </si>
  <si>
    <t>301864644</t>
  </si>
  <si>
    <t>https://podminky.urs.cz/item/CS_URS_2022_01/612311141</t>
  </si>
  <si>
    <t>místnost H1.01 až H1.11</t>
  </si>
  <si>
    <t>2,65*(11,4*2+1,75)-(2,65*1,75+1,97*(0,7*2+0,9*2))</t>
  </si>
  <si>
    <t>2,65*(44,7-1,75)-(2,65*1,6+1,97*(0,8+0,9*6+1,0*3))</t>
  </si>
  <si>
    <t>2,65*13,3-(1,97*1,0+1,0*0,75)</t>
  </si>
  <si>
    <t>2,65*18,4-(1,97*0,9+1,0*0,75*2)</t>
  </si>
  <si>
    <t>2,4*11,3-1,97*0,7*3</t>
  </si>
  <si>
    <t>2,4*13,4-(1,97*0,7*3+1,0*0,75)</t>
  </si>
  <si>
    <t>2,65*19,4-(1,97*1,0*2+1,0*0,75*2)</t>
  </si>
  <si>
    <t>2,4*12,3-1,97*(0,7+1,0)</t>
  </si>
  <si>
    <t>2,95*8,0-(1,97*0,8+1,0*0,75)</t>
  </si>
  <si>
    <t>2,65*15,3-(1,97*(0,8+0,9)+1,0*0,75*2)</t>
  </si>
  <si>
    <t>2,4*5,5-1,97*0,7</t>
  </si>
  <si>
    <t>místnost H1.12 až H1.18</t>
  </si>
  <si>
    <t>2,65*11,2-(2,1*1,1+1,0*0,75)</t>
  </si>
  <si>
    <t>2,65*15,6-1,97*0,7</t>
  </si>
  <si>
    <t>2,95*12,8-1,97*0,9*2</t>
  </si>
  <si>
    <t>2,95*9,4-1,97*0,9</t>
  </si>
  <si>
    <t>2,65*17,5-(2,65*1,75+1,97*1,0)</t>
  </si>
  <si>
    <t>2,65*10,5-(1,97*0,9+1,0*0,75)</t>
  </si>
  <si>
    <t>2,65*14,8-(2,1*0,9+1,97*1,0)</t>
  </si>
  <si>
    <t>místnost H1.19, H1.20</t>
  </si>
  <si>
    <t>5,0*39,4-(1,97*1,0*3+3,45*4,0+0,75*3,0*3)</t>
  </si>
  <si>
    <t>5,0*56,0-(1,97*1,0*3+1,25*2,5+3,45*4,0*3)</t>
  </si>
  <si>
    <t>5,0*39,0-(1,97*(1,0*2+0,9*2)+3,45*4)</t>
  </si>
  <si>
    <t>-(5,0*13,75*2-1,97*1,0*2)</t>
  </si>
  <si>
    <t>místnost H1.22 až H1.30</t>
  </si>
  <si>
    <t>2,65*27,0-(1,97*(0,8+0,9)+1,0*1,75*4)</t>
  </si>
  <si>
    <t>2,65*8,3-1,97*0,8</t>
  </si>
  <si>
    <t>2,65*8,5</t>
  </si>
  <si>
    <t>2,4*25,7-1,97*0,7*3</t>
  </si>
  <si>
    <t>2,4*10,58-1,97*0,7*3</t>
  </si>
  <si>
    <t>2,65*21,0-(1,97*0,9+1,25*1,75)*3</t>
  </si>
  <si>
    <t>2,65*10,6-(1,97*0,8+1,25*1,75)</t>
  </si>
  <si>
    <t>místnost H1.31 až H1.37</t>
  </si>
  <si>
    <t>2,65*20,2-(1,97*1,0+1,25*1,75)</t>
  </si>
  <si>
    <t>2,65*11,6-1,97*0,9</t>
  </si>
  <si>
    <t>2,65*18,3-1,97*0,9</t>
  </si>
  <si>
    <t>2,4*5,7-1,97*0,8</t>
  </si>
  <si>
    <t>2,4*11,4-1,97*0,8</t>
  </si>
  <si>
    <t>2,65*10,2-1,97*0,8</t>
  </si>
  <si>
    <t>2,65*30,3-(1,97*(0,9+0,8*2)+1,0*1,75*5)</t>
  </si>
  <si>
    <t>79,726</t>
  </si>
  <si>
    <t>méně keramický obklad - pol.781474114</t>
  </si>
  <si>
    <t>-354,0</t>
  </si>
  <si>
    <t>ostění, nadpraží otvorů, výklenky, niky</t>
  </si>
  <si>
    <t>1282,0*0,06+0,08</t>
  </si>
  <si>
    <t>82</t>
  </si>
  <si>
    <t>612131101</t>
  </si>
  <si>
    <t>Cementový postřik vnitřních stěn nanášený celoplošně ručně</t>
  </si>
  <si>
    <t>-1451138399</t>
  </si>
  <si>
    <t>https://podminky.urs.cz/item/CS_URS_2022_01/612131101</t>
  </si>
  <si>
    <t>příprava podkladu před provedením omítek</t>
  </si>
  <si>
    <t>pol.612311121+612311141</t>
  </si>
  <si>
    <t>354,0+1391,0</t>
  </si>
  <si>
    <t>83</t>
  </si>
  <si>
    <t>612142001</t>
  </si>
  <si>
    <t>Potažení vnitřních stěn sklovláknitým pletivem vtlačeným do tenkovrstvé hmoty</t>
  </si>
  <si>
    <t>609351912</t>
  </si>
  <si>
    <t>https://podminky.urs.cz/item/CS_URS_2022_01/612142001</t>
  </si>
  <si>
    <t>přechod mezi různými druhy konstrukčních materiálů</t>
  </si>
  <si>
    <t>zdivo x betonové věnce</t>
  </si>
  <si>
    <t>0,8*(4,1*2+12,6)</t>
  </si>
  <si>
    <t>0,85*27,5*2</t>
  </si>
  <si>
    <t>vnitřní plocha obvodové stěny garáží s vraty (W4a+W4b)</t>
  </si>
  <si>
    <t>5,0*(1,75+2,375+2,5+0,75*21,375-0,3*2+0,25*2)</t>
  </si>
  <si>
    <t>1,0*3,5*5</t>
  </si>
  <si>
    <t>20,329</t>
  </si>
  <si>
    <t>Úprava povrchů vnějších</t>
  </si>
  <si>
    <t>84</t>
  </si>
  <si>
    <t>622135002</t>
  </si>
  <si>
    <t>Vyrovnání podkladu vnějších stěn maltou cementovou tl do 10 mm</t>
  </si>
  <si>
    <t>-1294607150</t>
  </si>
  <si>
    <t>https://podminky.urs.cz/item/CS_URS_2022_01/622135002</t>
  </si>
  <si>
    <t>stěna W4b - sokl nad terénem</t>
  </si>
  <si>
    <t>stěna W6b - sokl nad terénem</t>
  </si>
  <si>
    <t>5,0</t>
  </si>
  <si>
    <t>stěna W2 - sokl nad terénem</t>
  </si>
  <si>
    <t>33,0</t>
  </si>
  <si>
    <t>sokl pod stěnou W7</t>
  </si>
  <si>
    <t>0,8*4,7+0,24</t>
  </si>
  <si>
    <t>85</t>
  </si>
  <si>
    <t>622135092</t>
  </si>
  <si>
    <t>Příplatek k vyrovnání vnějších stěn maltou cementovou za každých dalších 5 mm tl</t>
  </si>
  <si>
    <t>-478071520</t>
  </si>
  <si>
    <t>https://podminky.urs.cz/item/CS_URS_2022_01/622135092</t>
  </si>
  <si>
    <t>86</t>
  </si>
  <si>
    <t>622321141</t>
  </si>
  <si>
    <t>Vápenocementová omítka štuková dvouvrstvá vnějších stěn nanášená ručně</t>
  </si>
  <si>
    <t>-792686765</t>
  </si>
  <si>
    <t>https://podminky.urs.cz/item/CS_URS_2022_01/622321141</t>
  </si>
  <si>
    <t>věž - vnitřní povrchy stěn</t>
  </si>
  <si>
    <t>14,3*13,5-(1,4*2,4*2+1,3*2,6*2)</t>
  </si>
  <si>
    <t>9,43</t>
  </si>
  <si>
    <t>87</t>
  </si>
  <si>
    <t>62232000R</t>
  </si>
  <si>
    <t>Příplatek na dotmelení styku omítly stěn věžě s ocelovou konstrukcí pružným tmelem</t>
  </si>
  <si>
    <t>-808760962</t>
  </si>
  <si>
    <t>88</t>
  </si>
  <si>
    <t>621211011</t>
  </si>
  <si>
    <t>Montáž kontaktního zateplení vnějších podhledů lepením a mechanickým kotvením polystyrénových desek do betonu nebo zdiva tl přes 40 do 80 mm</t>
  </si>
  <si>
    <t>116209063</t>
  </si>
  <si>
    <t>https://podminky.urs.cz/item/CS_URS_2022_01/621211011</t>
  </si>
  <si>
    <t>nadpraží vrat - tl.50 mm</t>
  </si>
  <si>
    <t>0,55*3,5*5+0,375</t>
  </si>
  <si>
    <t>89</t>
  </si>
  <si>
    <t>622211011</t>
  </si>
  <si>
    <t>Montáž kontaktního zateplení vnějších stěn lepením a mechanickým kotvením polystyrénových desek do betonu a zdiva tl přes 40 do 80 mm</t>
  </si>
  <si>
    <t>1130441298</t>
  </si>
  <si>
    <t>https://podminky.urs.cz/item/CS_URS_2022_01/622211011</t>
  </si>
  <si>
    <t>ostění vrat</t>
  </si>
  <si>
    <t>nad soklem - tl.50 mm</t>
  </si>
  <si>
    <t>0,55*4,0*2*5</t>
  </si>
  <si>
    <t>1,0</t>
  </si>
  <si>
    <t>sokl nad terénem - tl. 50 mm</t>
  </si>
  <si>
    <t>0,3*0,55*2*5+0,35</t>
  </si>
  <si>
    <t>90</t>
  </si>
  <si>
    <t>28375933</t>
  </si>
  <si>
    <t>deska EPS 70 fasádní λ=0,039 tl 50mm</t>
  </si>
  <si>
    <t>-565547876</t>
  </si>
  <si>
    <t>ztratné 2%</t>
  </si>
  <si>
    <t>dodávka, doprava k pol.621211011+622211011 mezisoučet A</t>
  </si>
  <si>
    <t>10,0*1,02+23,0*1,02</t>
  </si>
  <si>
    <t>0,34</t>
  </si>
  <si>
    <t>91</t>
  </si>
  <si>
    <t>28376440</t>
  </si>
  <si>
    <t>deska z polystyrénu XPS, hrana rovná a strukturovaný povrch 300kPa tl 50mm</t>
  </si>
  <si>
    <t>1969835464</t>
  </si>
  <si>
    <t>dodávka, doprava k pol.622211011 mezisoučet A</t>
  </si>
  <si>
    <t>2,0*1,02+0,46</t>
  </si>
  <si>
    <t>92</t>
  </si>
  <si>
    <t>622211021</t>
  </si>
  <si>
    <t>Montáž kontaktního zateplení vnějších stěn lepením a mechanickým kotvením polystyrénových desek do betonu a zdiva tl přes 80 do 120 mm</t>
  </si>
  <si>
    <t>1082645382</t>
  </si>
  <si>
    <t>https://podminky.urs.cz/item/CS_URS_2022_01/622211021</t>
  </si>
  <si>
    <t>EPS tl.120 mm</t>
  </si>
  <si>
    <t>stěna W4a</t>
  </si>
  <si>
    <t>5,0*(1,75+2,375+2,3+0,75*2+1,375)</t>
  </si>
  <si>
    <t>5,5</t>
  </si>
  <si>
    <t>stěna W6a</t>
  </si>
  <si>
    <t>1,25*3,5*5</t>
  </si>
  <si>
    <t>1,7*7,0*5*2+0,5*15,0+7,5*1,6*0,5*2</t>
  </si>
  <si>
    <t>5,0*14,6-0,75*3,0*3</t>
  </si>
  <si>
    <t>23,375</t>
  </si>
  <si>
    <t xml:space="preserve">XPS tl.100 </t>
  </si>
  <si>
    <t>stěna W4b</t>
  </si>
  <si>
    <t>0,3*(1,75+2,375+2,5+0,75*2+1,375)</t>
  </si>
  <si>
    <t>0,65</t>
  </si>
  <si>
    <t>stěna W6b</t>
  </si>
  <si>
    <t>0,3*14,6</t>
  </si>
  <si>
    <t>0,62</t>
  </si>
  <si>
    <t>Mezisoučet D</t>
  </si>
  <si>
    <t>93</t>
  </si>
  <si>
    <t>28375939</t>
  </si>
  <si>
    <t>deska EPS 70 fasádní λ=0,039 tl 120mm</t>
  </si>
  <si>
    <t>-1543637596</t>
  </si>
  <si>
    <t>dodávka doprava k pol.622211021 mezisoučet A+B</t>
  </si>
  <si>
    <t>(52,0+250,0)*1,02+0,96</t>
  </si>
  <si>
    <t>94</t>
  </si>
  <si>
    <t>28376443</t>
  </si>
  <si>
    <t>deska z polystyrénu XPS, hrana rovná a strukturovaný povrch 300kPa tl 100mm</t>
  </si>
  <si>
    <t>1611377958</t>
  </si>
  <si>
    <t>dodávka doprava k pol.622211021 mezisoučet C+D</t>
  </si>
  <si>
    <t>(3,5+5,0)*1,02+0,33</t>
  </si>
  <si>
    <t>95</t>
  </si>
  <si>
    <t>622211031</t>
  </si>
  <si>
    <t xml:space="preserve">Montáž kontaktního zateplení vnějších stěn lepením a mechanickým kotvením polystyrénových desek  do betonu a zdiva tl přes 120 do 160 mm</t>
  </si>
  <si>
    <t>1351110330</t>
  </si>
  <si>
    <t>https://podminky.urs.cz/item/CS_URS_2022_01/622211031</t>
  </si>
  <si>
    <t>XPS tl.140</t>
  </si>
  <si>
    <t>stěna W2 (včetně soklu stěny W7)</t>
  </si>
  <si>
    <t>0,3*(4,3+30,0+15,0+2,5+24,5+21,1+4,7-3,0-1,7)</t>
  </si>
  <si>
    <t>3,78</t>
  </si>
  <si>
    <t>EPS 160</t>
  </si>
  <si>
    <t>stěna W1</t>
  </si>
  <si>
    <t>3,0*(6,1+30,0+2,5)</t>
  </si>
  <si>
    <t>-(2,6*2,7+0,75*1,0*11+0,5*0,6+1,75*2,6+1,2*2,6)</t>
  </si>
  <si>
    <t>3,0*(15,0+24,5+21,1)</t>
  </si>
  <si>
    <t>-(3,0*2,65+1,7*2,6+1,0*1,75*9+0,75*0,75*2+1,25*1,75*5)</t>
  </si>
  <si>
    <t>7,8*1,7*0,5*2</t>
  </si>
  <si>
    <t>25,563</t>
  </si>
  <si>
    <t>stěna W7 - EPS 160</t>
  </si>
  <si>
    <t>3,2*4,7+4,7*(2,0+1,0)/2</t>
  </si>
  <si>
    <t>2,91</t>
  </si>
  <si>
    <t>96</t>
  </si>
  <si>
    <t>28375952</t>
  </si>
  <si>
    <t>deska EPS 70 fasádní λ=0,039 tl 160mm</t>
  </si>
  <si>
    <t>-1494985188</t>
  </si>
  <si>
    <t>dodávka doprava k pol.622211031 mezisoučet B+C</t>
  </si>
  <si>
    <t>(273,0+25,0)*1,02+0,04</t>
  </si>
  <si>
    <t>97</t>
  </si>
  <si>
    <t>28376445</t>
  </si>
  <si>
    <t>deska z polystyrénu XPS, hrana rovná a strukturovaný povrch 300kPa tl 140mm</t>
  </si>
  <si>
    <t>1204428623</t>
  </si>
  <si>
    <t>dodávka doprava k pol.622211031 mezisoučet A</t>
  </si>
  <si>
    <t>33,0*1,02+0,34</t>
  </si>
  <si>
    <t>98</t>
  </si>
  <si>
    <t>622221031</t>
  </si>
  <si>
    <t>Montáž kontaktního zateplení vnějších stěn lepením a mechanickým kotvením TI z minerální vlny s podélnou orientací do zdiva a betonu tl přes 120 do 160 mm</t>
  </si>
  <si>
    <t>-591848783</t>
  </si>
  <si>
    <t>https://podminky.urs.cz/item/CS_URS_2022_01/622221031</t>
  </si>
  <si>
    <t>stěna W3</t>
  </si>
  <si>
    <t>1,0*2,8+3,2*2,65*2</t>
  </si>
  <si>
    <t>2,24</t>
  </si>
  <si>
    <t>99</t>
  </si>
  <si>
    <t>63151538</t>
  </si>
  <si>
    <t>deska tepelně izolační minerální kontaktních fasád podélné vlákno λ=0,036 tl 160mm</t>
  </si>
  <si>
    <t>-1560067029</t>
  </si>
  <si>
    <t xml:space="preserve">dodávka doprava k pol.622221031 </t>
  </si>
  <si>
    <t>22,0*1,02+0,56</t>
  </si>
  <si>
    <t>100</t>
  </si>
  <si>
    <t>621251101</t>
  </si>
  <si>
    <t xml:space="preserve">Příplatek k cenám kontaktního zateplení podhledů za zápustnou montáž a použití  použití tepelněizolačních zátek z polystyrenu</t>
  </si>
  <si>
    <t>1183199784</t>
  </si>
  <si>
    <t>https://podminky.urs.cz/item/CS_URS_2022_01/621251101</t>
  </si>
  <si>
    <t>pol.621211011</t>
  </si>
  <si>
    <t>101</t>
  </si>
  <si>
    <t>622251101</t>
  </si>
  <si>
    <t>Příplatek k cenám kontaktního zateplení vnějších stěn za zápustnou montáž a použití tepelněizolačních zátek z polystyrenu</t>
  </si>
  <si>
    <t>-522433481</t>
  </si>
  <si>
    <t>https://podminky.urs.cz/item/CS_URS_2022_01/622251101</t>
  </si>
  <si>
    <t>pol.622211011+622211021+622211031</t>
  </si>
  <si>
    <t>25,0+310,5+331,0</t>
  </si>
  <si>
    <t>102</t>
  </si>
  <si>
    <t>622251105</t>
  </si>
  <si>
    <t>Příplatek k cenám kontaktního zateplení vnějších stěn za zápustnou montáž a použití použití tepelněizolačních zátek z minerální vlny</t>
  </si>
  <si>
    <t>-1077865007</t>
  </si>
  <si>
    <t>https://podminky.urs.cz/item/CS_URS_2022_01/622251105</t>
  </si>
  <si>
    <t xml:space="preserve">pol.622221031 </t>
  </si>
  <si>
    <t>22,0</t>
  </si>
  <si>
    <t>103</t>
  </si>
  <si>
    <t>629991011</t>
  </si>
  <si>
    <t>Zakrytí výplní otvorů a svislých ploch fólií přilepenou lepící páskou</t>
  </si>
  <si>
    <t>1643829488</t>
  </si>
  <si>
    <t>https://podminky.urs.cz/item/CS_URS_2022_01/629991011</t>
  </si>
  <si>
    <t>1,25*1,75*5+1,0*1,75*9+1,0*0,75*11+0,75*3,0*3+0,75*0,75*2</t>
  </si>
  <si>
    <t>1,75*2,65*2+1,25*2,65+1,05*2,65+1,6*2,65</t>
  </si>
  <si>
    <t>3,5*4,0*5</t>
  </si>
  <si>
    <t>13,577</t>
  </si>
  <si>
    <t>104</t>
  </si>
  <si>
    <t>622252001</t>
  </si>
  <si>
    <t>Montáž profilů kontaktního zateplení připevněných mechanicky</t>
  </si>
  <si>
    <t>2068793804</t>
  </si>
  <si>
    <t>https://podminky.urs.cz/item/CS_URS_2022_01/622252001</t>
  </si>
  <si>
    <t>XPS 50 mm</t>
  </si>
  <si>
    <t>0,5*2*5</t>
  </si>
  <si>
    <t xml:space="preserve">XPS 100 -  W4b+W6b</t>
  </si>
  <si>
    <t>1,75+2,375+2,5+0,75*2+1,375</t>
  </si>
  <si>
    <t>14,6</t>
  </si>
  <si>
    <t>2,9</t>
  </si>
  <si>
    <t>EPS 120 mm - W4a+W6a</t>
  </si>
  <si>
    <t>3,5*5+30,0+14,6+0,75*3</t>
  </si>
  <si>
    <t>8,15</t>
  </si>
  <si>
    <t>XPS 140 mm - W2</t>
  </si>
  <si>
    <t>4,3+30,0+15,0+2,5+24,5+21,2-3-1,7</t>
  </si>
  <si>
    <t>10,2</t>
  </si>
  <si>
    <t>mineral 160 mm + EPS 160 mm</t>
  </si>
  <si>
    <t>W3</t>
  </si>
  <si>
    <t>2,8+3,2</t>
  </si>
  <si>
    <t>W7</t>
  </si>
  <si>
    <t>W1</t>
  </si>
  <si>
    <t>6,1+30,0+2,5+15,0+24,5+21,1+15,0</t>
  </si>
  <si>
    <t>-12-1,75-3-1,7</t>
  </si>
  <si>
    <t>11,25</t>
  </si>
  <si>
    <t>Mezisoučet E</t>
  </si>
  <si>
    <t>105</t>
  </si>
  <si>
    <t>59051663</t>
  </si>
  <si>
    <t>profil zakládací Al tl 0,7mm pro ETICS pro izolant tl 50mm</t>
  </si>
  <si>
    <t>344767415</t>
  </si>
  <si>
    <t>ztratné 5%</t>
  </si>
  <si>
    <t>pol.622252001 mezisoučet A</t>
  </si>
  <si>
    <t>5,0*1,05+0,05</t>
  </si>
  <si>
    <t>106</t>
  </si>
  <si>
    <t>59051647</t>
  </si>
  <si>
    <t>profil zakládací Al tl 0,7mm pro ETICS pro izolant tl 100mm</t>
  </si>
  <si>
    <t>-492179865</t>
  </si>
  <si>
    <t>pol.622252001 mezisoučet B</t>
  </si>
  <si>
    <t>27,0*1,05+0,05</t>
  </si>
  <si>
    <t>107</t>
  </si>
  <si>
    <t>59051649</t>
  </si>
  <si>
    <t>profil zakládací Al tl 0,7mm pro ETICS pro izolant tl 120mm</t>
  </si>
  <si>
    <t>-410385352</t>
  </si>
  <si>
    <t>pol.622252001 mezisoučet C</t>
  </si>
  <si>
    <t>82,0*1,05</t>
  </si>
  <si>
    <t>108</t>
  </si>
  <si>
    <t>59051651</t>
  </si>
  <si>
    <t>profil zakládací Al tl 0,7mm pro ETICS pro izolant tl 140mm</t>
  </si>
  <si>
    <t>868330219</t>
  </si>
  <si>
    <t>pol.622252001 mezisoučet D</t>
  </si>
  <si>
    <t>103,0*1,05+0,05</t>
  </si>
  <si>
    <t>109</t>
  </si>
  <si>
    <t>59051653</t>
  </si>
  <si>
    <t>profil zakládací Al tl 0,7mm pro ETICS pro izolant tl 160mm</t>
  </si>
  <si>
    <t>499390651</t>
  </si>
  <si>
    <t>pol.622252001 mezisoučet E</t>
  </si>
  <si>
    <t>118,0*1,05</t>
  </si>
  <si>
    <t>110</t>
  </si>
  <si>
    <t>622252002</t>
  </si>
  <si>
    <t>Montáž profilů kontaktního zateplení lepených</t>
  </si>
  <si>
    <t>1785200556</t>
  </si>
  <si>
    <t>https://podminky.urs.cz/item/CS_URS_2022_01/622252002</t>
  </si>
  <si>
    <t>profil rohový s tkaninou - pro svislé rohy otvorů</t>
  </si>
  <si>
    <t>1,75*28+0,75*26+3,0*6+2,65*10,0</t>
  </si>
  <si>
    <t>profil rohový s tkaninou - pro svislé rohy budovy</t>
  </si>
  <si>
    <t>3,3*4+5,3*2+1,5+0,5</t>
  </si>
  <si>
    <t>3,2</t>
  </si>
  <si>
    <t>profil s okapnicí pro nadpraží</t>
  </si>
  <si>
    <t>1,25*5+1,0*20+0,75*5+1,75*2+1,25+1,05+1,6</t>
  </si>
  <si>
    <t>detail 1</t>
  </si>
  <si>
    <t>15,0</t>
  </si>
  <si>
    <t>5,6</t>
  </si>
  <si>
    <t>profil parapetní</t>
  </si>
  <si>
    <t>1,25*5+1,0*20+0,75*5</t>
  </si>
  <si>
    <t>3,0</t>
  </si>
  <si>
    <t>profil okenní připojovací</t>
  </si>
  <si>
    <t>(1,25+1,75)*2*5</t>
  </si>
  <si>
    <t>(1,0+1,75)*2*9</t>
  </si>
  <si>
    <t>(1,0+0,75)*2*11</t>
  </si>
  <si>
    <t>(0,75+3,0)*2*3</t>
  </si>
  <si>
    <t>0,75*4*2+1,75*2+1,25+1,05+1,6+2,65*10</t>
  </si>
  <si>
    <t>18,6</t>
  </si>
  <si>
    <t>dilatační profil rohový</t>
  </si>
  <si>
    <t>20,0</t>
  </si>
  <si>
    <t>Mezisoučet F</t>
  </si>
  <si>
    <t>dilatace stěnová</t>
  </si>
  <si>
    <t>Mezisoučet G</t>
  </si>
  <si>
    <t>111</t>
  </si>
  <si>
    <t>63127464</t>
  </si>
  <si>
    <t>profil rohový Al 15x15mm s výztužnou tkaninou š 100mm pro ETICS</t>
  </si>
  <si>
    <t>-1844907062</t>
  </si>
  <si>
    <t>dodávka, doprava k pol.622252002 mezisoučet A</t>
  </si>
  <si>
    <t>125,0*1,05+0,05</t>
  </si>
  <si>
    <t>112</t>
  </si>
  <si>
    <t>63127466</t>
  </si>
  <si>
    <t>profil rohový Al 23x23mm s výztužnou tkaninou š 100mm pro ETICS</t>
  </si>
  <si>
    <t>2026324822</t>
  </si>
  <si>
    <t>dodávka, doprava k pol.622252002 mezisoučet B</t>
  </si>
  <si>
    <t>29,0*1,05+0,05</t>
  </si>
  <si>
    <t>113</t>
  </si>
  <si>
    <t>59051510</t>
  </si>
  <si>
    <t>profil začišťovací s okapnicí PVC s výztužnou tkaninou pro nadpraží ETICS</t>
  </si>
  <si>
    <t>107014292</t>
  </si>
  <si>
    <t>dodávka, doprava k pol.622252002 mezisoučet C</t>
  </si>
  <si>
    <t>58,0*1,05+0,1</t>
  </si>
  <si>
    <t>114</t>
  </si>
  <si>
    <t>59051512</t>
  </si>
  <si>
    <t>profil začišťovací s okapnicí PVC s výztužnou tkaninou pro parapet ETICS</t>
  </si>
  <si>
    <t>380820590</t>
  </si>
  <si>
    <t>dodávka, doprava k pol.622252002 mezisoučet D</t>
  </si>
  <si>
    <t>33,0*1,05+0,05</t>
  </si>
  <si>
    <t>115</t>
  </si>
  <si>
    <t>59051476</t>
  </si>
  <si>
    <t>profil začišťovací PVC 9mm s výztužnou tkaninou pro ostění ETICS</t>
  </si>
  <si>
    <t>-628570142</t>
  </si>
  <si>
    <t>dodávka, doprava k pol.622252002 mezisoučet E</t>
  </si>
  <si>
    <t>199,0*1,05+0,05</t>
  </si>
  <si>
    <t>116</t>
  </si>
  <si>
    <t>59051502</t>
  </si>
  <si>
    <t>profil dilatační rohový PVC s výztužnou tkaninou pro ETICS</t>
  </si>
  <si>
    <t>738621727</t>
  </si>
  <si>
    <t>dodávka, doprava k pol.622252002 mezisoučet F</t>
  </si>
  <si>
    <t>20,0*1,05</t>
  </si>
  <si>
    <t>117</t>
  </si>
  <si>
    <t>59051500</t>
  </si>
  <si>
    <t>profil dilatační stěnový PVC s výztužnou tkaninou pro ETICS</t>
  </si>
  <si>
    <t>-1367591556</t>
  </si>
  <si>
    <t>dodávka, doprava k pol.622252002 mezisoučet G</t>
  </si>
  <si>
    <t>10,0*1,05</t>
  </si>
  <si>
    <t>118</t>
  </si>
  <si>
    <t>622521002</t>
  </si>
  <si>
    <t>Tenkovrstvá silikátová zatíraná omítka zrnitost 1,0 mm vnějších stěn</t>
  </si>
  <si>
    <t>-540318058</t>
  </si>
  <si>
    <t>https://podminky.urs.cz/item/CS_URS_2022_01/622521002</t>
  </si>
  <si>
    <t>výkres č.8 - plocha ,,d"</t>
  </si>
  <si>
    <t>2,8*1,75*2+1,0*0,75+0,5*1,75*3+0,9*0,7*3</t>
  </si>
  <si>
    <t>1,9*1,75+0,5*1,75*4</t>
  </si>
  <si>
    <t>1,25*3,5*5+0,75*0,7*3+0,75*1,1*3</t>
  </si>
  <si>
    <t>5,185</t>
  </si>
  <si>
    <t>Barva omítky dle projektové dokumentace.</t>
  </si>
  <si>
    <t>119</t>
  </si>
  <si>
    <t>622521022</t>
  </si>
  <si>
    <t>Tenkovrstvá silikátová zatíraná omítka zrnitost 2,0 mm vnějších stěn</t>
  </si>
  <si>
    <t>-489281038</t>
  </si>
  <si>
    <t>https://podminky.urs.cz/item/CS_URS_2022_01/622521022</t>
  </si>
  <si>
    <t>výkres č.8 - plocha ,,a"</t>
  </si>
  <si>
    <t>plocha W1</t>
  </si>
  <si>
    <t>273,0</t>
  </si>
  <si>
    <t>méně plocha ,,d"</t>
  </si>
  <si>
    <t>-(2,8*1,75*2+1,0*0,75+0,5*1,75*3+0,9*0,7*3)</t>
  </si>
  <si>
    <t>-(1,9*1,75+0,5*1,75*4)</t>
  </si>
  <si>
    <t>12,89</t>
  </si>
  <si>
    <t>120</t>
  </si>
  <si>
    <t>621521032</t>
  </si>
  <si>
    <t>Tenkovrstvá silikátová zatíraná omítka zrnitost 3,0 mm vnějších podhledů</t>
  </si>
  <si>
    <t>566646230</t>
  </si>
  <si>
    <t>https://podminky.urs.cz/item/CS_URS_2022_01/621521032</t>
  </si>
  <si>
    <t>plocha ,,c" - nadpraží vrat</t>
  </si>
  <si>
    <t>0,55*3,5*5</t>
  </si>
  <si>
    <t>1,375</t>
  </si>
  <si>
    <t>121</t>
  </si>
  <si>
    <t>622521032</t>
  </si>
  <si>
    <t>Tenkovrstvá silikátová zatíraná omítka zrnitost 3,0 mm vnějších stěn</t>
  </si>
  <si>
    <t>-869368384</t>
  </si>
  <si>
    <t>https://podminky.urs.cz/item/CS_URS_2022_01/622521032</t>
  </si>
  <si>
    <t>výkres č.8 - plocha ,,c"</t>
  </si>
  <si>
    <t>plocha W4a+W6a</t>
  </si>
  <si>
    <t>52,0+250,0</t>
  </si>
  <si>
    <t>stění vrat</t>
  </si>
  <si>
    <t>122</t>
  </si>
  <si>
    <t>621151011</t>
  </si>
  <si>
    <t>Penetrační silikátový nátěr vnějších pastovitých tenkovrstvých omítek podhledů</t>
  </si>
  <si>
    <t>-1053815397</t>
  </si>
  <si>
    <t>https://podminky.urs.cz/item/CS_URS_2022_01/621151011</t>
  </si>
  <si>
    <t>123</t>
  </si>
  <si>
    <t>622151011</t>
  </si>
  <si>
    <t>Penetrační silikátový nátěr vnějších pastovitých tenkovrstvých omítek stěn</t>
  </si>
  <si>
    <t>-769772404</t>
  </si>
  <si>
    <t>https://podminky.urs.cz/item/CS_URS_2022_01/622151011</t>
  </si>
  <si>
    <t>53+264+324</t>
  </si>
  <si>
    <t>124</t>
  </si>
  <si>
    <t>622511112</t>
  </si>
  <si>
    <t>Tenkovrstvá akrylátová mozaiková střednězrnná omítka vnějších stěn</t>
  </si>
  <si>
    <t>-1165779719</t>
  </si>
  <si>
    <t>https://podminky.urs.cz/item/CS_URS_2022_01/622511112</t>
  </si>
  <si>
    <t>výkres č.8 - plocha ,,e"</t>
  </si>
  <si>
    <t>plocha W2+W4b+W6b</t>
  </si>
  <si>
    <t>33,0+3,5+5,0</t>
  </si>
  <si>
    <t>125</t>
  </si>
  <si>
    <t>622151001</t>
  </si>
  <si>
    <t>Penetrační akrylátový nátěr vnějších pastovitých tenkovrstvých omítek stěn</t>
  </si>
  <si>
    <t>-2005323721</t>
  </si>
  <si>
    <t>https://podminky.urs.cz/item/CS_URS_2022_01/622151001</t>
  </si>
  <si>
    <t>126</t>
  </si>
  <si>
    <t>62999904R</t>
  </si>
  <si>
    <t>Příplatek k úpravám vnějších povrchů za větší pracnost (časté střídání barev a různých druhů omítek)</t>
  </si>
  <si>
    <t>-932554531</t>
  </si>
  <si>
    <t>53,0+264,0+11,0+324,0+41,5</t>
  </si>
  <si>
    <t>127</t>
  </si>
  <si>
    <t>622142001</t>
  </si>
  <si>
    <t>Potažení vnějších stěn sklovláknitým pletivem vtlačeným do tenkovrstvé hmoty</t>
  </si>
  <si>
    <t>-18298689</t>
  </si>
  <si>
    <t>https://podminky.urs.cz/item/CS_URS_2022_01/622142001</t>
  </si>
  <si>
    <t>armovaci vrstva tl.5 mm</t>
  </si>
  <si>
    <t>stěna W5a</t>
  </si>
  <si>
    <t>3,1*13,45</t>
  </si>
  <si>
    <t>4,7*13,45*2+1,3*2,3</t>
  </si>
  <si>
    <t>8,885</t>
  </si>
  <si>
    <t>stěna W5b</t>
  </si>
  <si>
    <t>3,1*13,45-1,5*1,2*4</t>
  </si>
  <si>
    <t>3,505</t>
  </si>
  <si>
    <t>Podlahy a podlahové konstrukce</t>
  </si>
  <si>
    <t>128</t>
  </si>
  <si>
    <t>632481213</t>
  </si>
  <si>
    <t>Separační vrstva z PE fólie</t>
  </si>
  <si>
    <t>1225143974</t>
  </si>
  <si>
    <t>https://podminky.urs.cz/item/CS_URS_2022_01/632481213</t>
  </si>
  <si>
    <t>separační fólie pod :</t>
  </si>
  <si>
    <t xml:space="preserve">podkladní beton tl.50 mm pod základovou ŽB desku podlahy  - viz skladby podlah</t>
  </si>
  <si>
    <t>6,2*26,5+2,75*14,1+1,75*21,0+20,75*6,125+6,125*23,75</t>
  </si>
  <si>
    <t xml:space="preserve">podkladní beton tl.100 mm pod garážemi  - viz skladby podlah</t>
  </si>
  <si>
    <t>13,75*26,4</t>
  </si>
  <si>
    <t>podkladní beton základu věže</t>
  </si>
  <si>
    <t>5,8*4,0</t>
  </si>
  <si>
    <t>další nevykázané plochy</t>
  </si>
  <si>
    <t>54,412</t>
  </si>
  <si>
    <t>129</t>
  </si>
  <si>
    <t>631311115</t>
  </si>
  <si>
    <t>Mazanina tl přes 50 do 80 mm z betonu prostého bez zvýšených nároků na prostředí tř. C 20/25</t>
  </si>
  <si>
    <t>-1461838759</t>
  </si>
  <si>
    <t>https://podminky.urs.cz/item/CS_URS_2022_01/631311115</t>
  </si>
  <si>
    <t>nad ŽB podlahovou deskou</t>
  </si>
  <si>
    <t>podlaha F1.3 - spádová mazanina ve spádu 50-60 mm</t>
  </si>
  <si>
    <t>dle pol.713121111 mezisoučet F1.3</t>
  </si>
  <si>
    <t>43,0*(0,05+0,06)/2+0,135</t>
  </si>
  <si>
    <t>podbetonování ocelových překladů(L25/25/3) na zeď</t>
  </si>
  <si>
    <t>0,05*0,05*0,05*14*2*1,15</t>
  </si>
  <si>
    <t>0,096</t>
  </si>
  <si>
    <t>130</t>
  </si>
  <si>
    <t>631311117</t>
  </si>
  <si>
    <t>Mazanina tl přes 50 do 80 mm z betonu prostého bez zvýšených nároků na prostředí tř. C 30/37</t>
  </si>
  <si>
    <t>-1319757535</t>
  </si>
  <si>
    <t>https://podminky.urs.cz/item/CS_URS_2022_01/631311117</t>
  </si>
  <si>
    <t>výplň šachtového poklopu - šachta Š1+Š2+Š3</t>
  </si>
  <si>
    <t>0,06*1,2*1,2*3+0,041</t>
  </si>
  <si>
    <t>131</t>
  </si>
  <si>
    <t>631311125</t>
  </si>
  <si>
    <t>Mazanina tl přes 80 do 120 mm z betonu prostého bez zvýšených nároků na prostředí tř. C 20/25</t>
  </si>
  <si>
    <t>-771354631</t>
  </si>
  <si>
    <t>https://podminky.urs.cz/item/CS_URS_2022_01/631311125</t>
  </si>
  <si>
    <t>podlaha F1.6 - spádová mazanina ve spádu 90-140 mm</t>
  </si>
  <si>
    <t>14,0*(0,09+0,14)/2+0,09</t>
  </si>
  <si>
    <t>132</t>
  </si>
  <si>
    <t>631311137</t>
  </si>
  <si>
    <t>Mazanina tl přes 120 do 240 mm z betonu prostého bez zvýšených nároků na prostředí tř. C 30/37</t>
  </si>
  <si>
    <t>1668304393</t>
  </si>
  <si>
    <t>https://podminky.urs.cz/item/CS_URS_2022_01/631311137</t>
  </si>
  <si>
    <t>podlaha F1.4 - spádová mazanina ve spádu 130-150 mm</t>
  </si>
  <si>
    <t>dle pol.711141559 mezisoučet F1.4</t>
  </si>
  <si>
    <t>391,0*(0,13+0,15)/2+0,06</t>
  </si>
  <si>
    <t>133</t>
  </si>
  <si>
    <t>63245000R</t>
  </si>
  <si>
    <t>Litý cementový potěr (CF 25) provedený v ploše tl.60 mm</t>
  </si>
  <si>
    <t>-1446704556</t>
  </si>
  <si>
    <t>podlaha F1.1, F1.2, F1.7, F1.8</t>
  </si>
  <si>
    <t>181,0+52,0+170,0+46,0</t>
  </si>
  <si>
    <t>134</t>
  </si>
  <si>
    <t>631319011</t>
  </si>
  <si>
    <t>Příplatek k mazanině tl přes 50 do 80 mm za přehlazení povrchu</t>
  </si>
  <si>
    <t>507480088</t>
  </si>
  <si>
    <t>https://podminky.urs.cz/item/CS_URS_2022_01/631319011</t>
  </si>
  <si>
    <t>pol.631311117</t>
  </si>
  <si>
    <t>pol.631311115</t>
  </si>
  <si>
    <t>2,6</t>
  </si>
  <si>
    <t>135</t>
  </si>
  <si>
    <t>631319012</t>
  </si>
  <si>
    <t>Příplatek k mazanině tl přes 80 do 120 mm za přehlazení povrchu</t>
  </si>
  <si>
    <t>477460668</t>
  </si>
  <si>
    <t>https://podminky.urs.cz/item/CS_URS_2022_01/631319012</t>
  </si>
  <si>
    <t xml:space="preserve">pol.631311125 </t>
  </si>
  <si>
    <t>136</t>
  </si>
  <si>
    <t>631319013</t>
  </si>
  <si>
    <t>Příplatek k mazanině tl přes 120 do 240 mm za přehlazení povrchu</t>
  </si>
  <si>
    <t>-1810757643</t>
  </si>
  <si>
    <t>https://podminky.urs.cz/item/CS_URS_2022_01/631319013</t>
  </si>
  <si>
    <t>pol.631311137</t>
  </si>
  <si>
    <t>54,8</t>
  </si>
  <si>
    <t>137</t>
  </si>
  <si>
    <t>631319171</t>
  </si>
  <si>
    <t>Příplatek k mazanině tl přes 50 do 80 mm za stržení povrchu spodní vrstvy před vložením výztuže</t>
  </si>
  <si>
    <t>1376354838</t>
  </si>
  <si>
    <t>https://podminky.urs.cz/item/CS_URS_2022_01/631319171</t>
  </si>
  <si>
    <t>pol.63131117</t>
  </si>
  <si>
    <t>138</t>
  </si>
  <si>
    <t>631362021</t>
  </si>
  <si>
    <t>Výztuž mazanin svařovanými sítěmi Kari</t>
  </si>
  <si>
    <t>1957597489</t>
  </si>
  <si>
    <t>https://podminky.urs.cz/item/CS_URS_2022_01/631362021</t>
  </si>
  <si>
    <t>Q188 (3,01kg/m2</t>
  </si>
  <si>
    <t>1,2*1,2*3*3,01*1,25*0,001</t>
  </si>
  <si>
    <t>139</t>
  </si>
  <si>
    <t>632451021</t>
  </si>
  <si>
    <t>Vyrovnávací potěr tl od 10 do 20 mm z MC 15 provedený v pásu</t>
  </si>
  <si>
    <t>-1161459312</t>
  </si>
  <si>
    <t>https://podminky.urs.cz/item/CS_URS_2022_01/632451021</t>
  </si>
  <si>
    <t>výkres č.13 - detail parapetu oken - XPS tl.20 mm</t>
  </si>
  <si>
    <t>0,1*32,0+0,8</t>
  </si>
  <si>
    <t>140</t>
  </si>
  <si>
    <t>637211321</t>
  </si>
  <si>
    <t>Okapový chodník z betonových vymývaných dlaždic do tl 50 mm kladených do písku se zalitím spár MC</t>
  </si>
  <si>
    <t>-1220388678</t>
  </si>
  <si>
    <t>https://podminky.urs.cz/item/CS_URS_2022_01/637211321</t>
  </si>
  <si>
    <t>0,5*(20,5+20,5+6,0+7,0)</t>
  </si>
  <si>
    <t>Osazování výplní otvorů</t>
  </si>
  <si>
    <t>141</t>
  </si>
  <si>
    <t>642942111</t>
  </si>
  <si>
    <t>Osazování zárubní nebo rámů dveřních kovových do 2,5 m2 na MC</t>
  </si>
  <si>
    <t>1001048503</t>
  </si>
  <si>
    <t>https://podminky.urs.cz/item/CS_URS_2022_01/642942111</t>
  </si>
  <si>
    <t>pro dveře D6a+D7a+D8+D9+D10+D11</t>
  </si>
  <si>
    <t>4+9+6+3+1+7</t>
  </si>
  <si>
    <t>142</t>
  </si>
  <si>
    <t>55331350</t>
  </si>
  <si>
    <t>zárubeň jednokřídlá ocelová pro zdění tl stěny 75-100mm rozměru 800/1970, 2100mm</t>
  </si>
  <si>
    <t>-18276436</t>
  </si>
  <si>
    <t>Poznámka k položce:_x000d_
YH, YH s drážkou, YZP</t>
  </si>
  <si>
    <t>dodávka, doprava k pol.642942111</t>
  </si>
  <si>
    <t>pro dveře D11</t>
  </si>
  <si>
    <t>popis a rozměra viz výkres č.11</t>
  </si>
  <si>
    <t>Výrobu zajistit až po přeměření skutečné velikosti otvorů.</t>
  </si>
  <si>
    <t>143</t>
  </si>
  <si>
    <t>55331371</t>
  </si>
  <si>
    <t>zárubeň jednokřídlá ocelová pro zdění tl stěny 110-150mm rozměru 800/1970, 2100mm</t>
  </si>
  <si>
    <t>1187312769</t>
  </si>
  <si>
    <t>pro dveře D9+D10</t>
  </si>
  <si>
    <t>3+1</t>
  </si>
  <si>
    <t>144</t>
  </si>
  <si>
    <t>55331373</t>
  </si>
  <si>
    <t>zárubeň jednokřídlá ocelová pro zdění tl stěny 110-150mm rozměru 900/1970, 2100mm</t>
  </si>
  <si>
    <t>286169424</t>
  </si>
  <si>
    <t>pro dveře D8</t>
  </si>
  <si>
    <t>145</t>
  </si>
  <si>
    <t>55331375</t>
  </si>
  <si>
    <t>zárubeň jednokřídlá ocelová pro zdění tl stěny 110-150mm rozměru 1100/1970, 2100mm</t>
  </si>
  <si>
    <t>1672059427</t>
  </si>
  <si>
    <t>pro dveře D6a</t>
  </si>
  <si>
    <t>146</t>
  </si>
  <si>
    <t>5533137R</t>
  </si>
  <si>
    <t>zárubeň ocelová pro běžné zdění a pórobeton 125 levá/pravá 1000</t>
  </si>
  <si>
    <t>-1465926065</t>
  </si>
  <si>
    <t>pro dveře D7a</t>
  </si>
  <si>
    <t>147</t>
  </si>
  <si>
    <t>642945111</t>
  </si>
  <si>
    <t>Osazování protipožárních nebo protiplynových zárubní dveří jednokřídlových do 2,5 m2</t>
  </si>
  <si>
    <t>-693029995</t>
  </si>
  <si>
    <t>https://podminky.urs.cz/item/CS_URS_2022_01/642945111</t>
  </si>
  <si>
    <t>dveře D6+D7</t>
  </si>
  <si>
    <t>4+4</t>
  </si>
  <si>
    <t>148</t>
  </si>
  <si>
    <t>5530110R</t>
  </si>
  <si>
    <t>zárubeň ocelová protipožární pro zdění š1000 mm, hloubka 125 mm, pravá/levá</t>
  </si>
  <si>
    <t>-108136846</t>
  </si>
  <si>
    <t>dodávka, doprava k pol.642945111</t>
  </si>
  <si>
    <t>pro dveře D7</t>
  </si>
  <si>
    <t>požární odolnost EW 30DP3-C2, popis a rozměra viz výkres č.11</t>
  </si>
  <si>
    <t>149</t>
  </si>
  <si>
    <t>5530120R</t>
  </si>
  <si>
    <t>zárubeň ocelová protipožární pro zdění š 1100 mm hloubka 125 mm, pravá/levá</t>
  </si>
  <si>
    <t>271181699</t>
  </si>
  <si>
    <t>pro dveře D6</t>
  </si>
  <si>
    <t>Trubní vedení</t>
  </si>
  <si>
    <t>150</t>
  </si>
  <si>
    <t>89331211R</t>
  </si>
  <si>
    <t>Šachty armaturní z ŽB půdorysné pl do 1,50 m2 (bez poklopu) - šachta Š1 (obestavěný prostor 2,15 m3 OP) - montáž, dodávka, doprava</t>
  </si>
  <si>
    <t>-325335427</t>
  </si>
  <si>
    <t>V položce je zahrnuto:</t>
  </si>
  <si>
    <t xml:space="preserve">ŽB šachta +přizdívky ze ztraceného bednění z beton. tvarovek + výztuž a výplň tvarovek </t>
  </si>
  <si>
    <t>betonem C12/15 + podkladní bet.deska tl.100 z betonu C 12/15 + hydroizolace</t>
  </si>
  <si>
    <t>viz výkres č.14</t>
  </si>
  <si>
    <t>obestavěný prostor 2,15 m3 OP</t>
  </si>
  <si>
    <t>151</t>
  </si>
  <si>
    <t>89331212R</t>
  </si>
  <si>
    <t>Šachty armaturní z ŽB půdorysné pl do 1,50 m2 (bez poklopu) - šachta Š2 (obestavěný prostor 2,72 m3 OP) - montáž, dodávka, doprava</t>
  </si>
  <si>
    <t>461177154</t>
  </si>
  <si>
    <t>obestavěný prostor 2,72 m3 OP</t>
  </si>
  <si>
    <t>152</t>
  </si>
  <si>
    <t>89331213R</t>
  </si>
  <si>
    <t>Šachty armaturní z ŽB půdorysné pl do 1,50 m2 (bez poklopu) - šachta Š3 (obestavěný prostor 2,58 m3 OP) - montáž, dodávka, doprava</t>
  </si>
  <si>
    <t>-696941687</t>
  </si>
  <si>
    <t>obestavěný prostor 2,58 m3 OP</t>
  </si>
  <si>
    <t>153</t>
  </si>
  <si>
    <t>899102112</t>
  </si>
  <si>
    <t>Osazení poklopů litinových nebo ocelových včetně rámů pro třídu zatížení A15, A50</t>
  </si>
  <si>
    <t>1740275932</t>
  </si>
  <si>
    <t>https://podminky.urs.cz/item/CS_URS_2022_01/899102112</t>
  </si>
  <si>
    <t>šachta Š1-Š3</t>
  </si>
  <si>
    <t>154</t>
  </si>
  <si>
    <t>6630010R</t>
  </si>
  <si>
    <t>hliníkový šachtový poklop s rámem s volitelným povrchem (keramická dlažba) vel. cca 1,2 x 1,2 m</t>
  </si>
  <si>
    <t>1636488569</t>
  </si>
  <si>
    <t>dodávka, doprava k pol.899102112</t>
  </si>
  <si>
    <t>Poznámka :</t>
  </si>
  <si>
    <t>Zálivka poklopu betonem+ výztuž - vykázáno v od.63</t>
  </si>
  <si>
    <t>155</t>
  </si>
  <si>
    <t>899503111</t>
  </si>
  <si>
    <t>Stupadla do šachet polyetylenová zapouštěcí kapsová osazovaná při zdění a betonování</t>
  </si>
  <si>
    <t>1448355558</t>
  </si>
  <si>
    <t>https://podminky.urs.cz/item/CS_URS_2022_01/899503111</t>
  </si>
  <si>
    <t>šachta Š1</t>
  </si>
  <si>
    <t>šachta Š2</t>
  </si>
  <si>
    <t>šachta Š3</t>
  </si>
  <si>
    <t>156</t>
  </si>
  <si>
    <t>8933001_R</t>
  </si>
  <si>
    <t>Chránička ze sedimentační jímky d= do 200 mm, vyvedeno obloukem nad podlahu, délka cca 3 m - montáž, dodávka, doprava (vč.případného lože a obsypu)</t>
  </si>
  <si>
    <t>286598912</t>
  </si>
  <si>
    <t>157</t>
  </si>
  <si>
    <t>89922000R</t>
  </si>
  <si>
    <t>Osazení a montáž prefabrikované vodoměrné šachty + zkouška vodotěsnosti</t>
  </si>
  <si>
    <t>194299160</t>
  </si>
  <si>
    <t>včetně všech doplňků a zajišťujících prvků</t>
  </si>
  <si>
    <t>158</t>
  </si>
  <si>
    <t>8992220R</t>
  </si>
  <si>
    <t>vodoměrná šachta - prefabrikovaná nádrž obdélníková cca 2700/2000/2100 (vnitřní rozměr) včetně poklopu</t>
  </si>
  <si>
    <t>-424423617</t>
  </si>
  <si>
    <t>dodávka, doprava k pol.89922000R</t>
  </si>
  <si>
    <t>Beton C40/50 XC4/XF3/XA2 (vodonepropustná konstrukce)</t>
  </si>
  <si>
    <t>Vnitřní rozměry a vnější rozměry a další neuvedené údaje na výkresu č.14</t>
  </si>
  <si>
    <t>Vztlaková pojistka u paty nádrže 250x200mm po celém obvodu</t>
  </si>
  <si>
    <t>• 1x základní díl nádrže</t>
  </si>
  <si>
    <t>• 1x zákrytová deska</t>
  </si>
  <si>
    <t>• 1x šachtový vstup 700x800 včetně nabetonovaného komínku výšky 250mm</t>
  </si>
  <si>
    <t>• zabetonovaný poklop Kompozit 700x800mm A15 vodotěsný</t>
  </si>
  <si>
    <t xml:space="preserve">   protiskluzný, uzamykatelný</t>
  </si>
  <si>
    <t xml:space="preserve">• 8 x osazeny oplastovaná stupadla </t>
  </si>
  <si>
    <t>• 4 x jádrový vývrt pro napojovací potrubí</t>
  </si>
  <si>
    <t>• hmotnost nejtěžšího dílce 16,6t</t>
  </si>
  <si>
    <t>kompet :</t>
  </si>
  <si>
    <t>ocel.nosníky pro potrubí vykázány v odd.767</t>
  </si>
  <si>
    <t>podkladní deska vykázána v odd.4</t>
  </si>
  <si>
    <t>159</t>
  </si>
  <si>
    <t>89394210R</t>
  </si>
  <si>
    <t>Pojezdový rošt s rámem ze zátěžového plastu, rozměr 400x400x45mm + atypická záchytná jímka 300x300x250mm z nerezového plechu tl.3mm s lemem pro natavení hydroizolace - montáž a dodávka vč.dopravy</t>
  </si>
  <si>
    <t>kpl</t>
  </si>
  <si>
    <t>906845811</t>
  </si>
  <si>
    <t>160</t>
  </si>
  <si>
    <t>89394220R</t>
  </si>
  <si>
    <t>Rošt s rámem z plastu, rozměr 400x400x45mm + atypická záchytná jímka 300x300x250mm z nerezového plechu tl.3mm s lemem pro natavení hydroizolace - věž - montáž a dodávka vč.dopravy</t>
  </si>
  <si>
    <t>433155674</t>
  </si>
  <si>
    <t>161</t>
  </si>
  <si>
    <t>89394230R</t>
  </si>
  <si>
    <t>Vodotěsný poklop 600x600mm ze zátěžového plastu vč.těsnění a dalšího příslušenství (pro sedimentační jímku) - montáž a dodávka vč.dopravy</t>
  </si>
  <si>
    <t>1124170242</t>
  </si>
  <si>
    <t>162</t>
  </si>
  <si>
    <t>899620141</t>
  </si>
  <si>
    <t>Obetonování plastové šachty z polypropylenu betonem prostým tř. C 20/25 otevřený výkop</t>
  </si>
  <si>
    <t>1650105297</t>
  </si>
  <si>
    <t>https://podminky.urs.cz/item/CS_URS_2022_01/899620141</t>
  </si>
  <si>
    <t>srovnatelně pro sedimentační jímku</t>
  </si>
  <si>
    <t>do výkopu</t>
  </si>
  <si>
    <t>0,2*1,25*(4,5+1,4)*2</t>
  </si>
  <si>
    <t>1,25*0,85*0,5*(4,5+1,4)*2</t>
  </si>
  <si>
    <t>1,013</t>
  </si>
  <si>
    <t>do bednění</t>
  </si>
  <si>
    <t>0,3*0,6*(4,5+1,6)*2</t>
  </si>
  <si>
    <t>2,072</t>
  </si>
  <si>
    <t xml:space="preserve">Obetonování se provede dle pokynů a požadavků </t>
  </si>
  <si>
    <t>dodavatele.</t>
  </si>
  <si>
    <t>163</t>
  </si>
  <si>
    <t>899640111</t>
  </si>
  <si>
    <t>Bednění pro obetonování plastových šachet hranatých otevřený výkop</t>
  </si>
  <si>
    <t>-426307820</t>
  </si>
  <si>
    <t>https://podminky.urs.cz/item/CS_URS_2022_01/899640111</t>
  </si>
  <si>
    <t>část sedim.jímky</t>
  </si>
  <si>
    <t>0,6*(5,4+1,4+1,6)*2</t>
  </si>
  <si>
    <t>1,92</t>
  </si>
  <si>
    <t>164</t>
  </si>
  <si>
    <t>893941240R</t>
  </si>
  <si>
    <t>Odtokový žlab štěrbinový nerezový bez krycí mřížky, dl. žlabu 7,95 m + 1x svislý odtok do dna žlabu - montáž, dodávka vč.dopravy</t>
  </si>
  <si>
    <t>-1749828461</t>
  </si>
  <si>
    <t>Lešení a stavební výtahy</t>
  </si>
  <si>
    <t>165</t>
  </si>
  <si>
    <t>949101111</t>
  </si>
  <si>
    <t>Lešení pomocné pro objekty pozemních staveb s lešeňovou podlahou v do 1,9 m zatížení do 150 kg/m2</t>
  </si>
  <si>
    <t>501679287</t>
  </si>
  <si>
    <t>https://podminky.urs.cz/item/CS_URS_2022_01/949101111</t>
  </si>
  <si>
    <t>166</t>
  </si>
  <si>
    <t>949101112</t>
  </si>
  <si>
    <t>Lešení pomocné pro objekty pozemních staveb s lešeňovou podlahou v přes 1,9 do 3,5 m zatížení do 150 kg/m2</t>
  </si>
  <si>
    <t>576113558</t>
  </si>
  <si>
    <t>https://podminky.urs.cz/item/CS_URS_2022_01/949101112</t>
  </si>
  <si>
    <t>167</t>
  </si>
  <si>
    <t>941111121</t>
  </si>
  <si>
    <t>Montáž lešení řadového trubkového lehkého s podlahami zatížení do 200 kg/m2 š přes 0,9 do 1,2 m v do 10 m</t>
  </si>
  <si>
    <t>-538252018</t>
  </si>
  <si>
    <t>https://podminky.urs.cz/item/CS_URS_2022_01/941111121</t>
  </si>
  <si>
    <t>fasáda</t>
  </si>
  <si>
    <t>(3,7-1,54)*(24,0+1,2*2+15,0+1,2*2+21,0+1,2)</t>
  </si>
  <si>
    <t>(3,7-1,5)*(6,0+1,2+30,0+1,2*2+7,0+1,2)</t>
  </si>
  <si>
    <t>8,28</t>
  </si>
  <si>
    <t>168</t>
  </si>
  <si>
    <t>941111221</t>
  </si>
  <si>
    <t>Příplatek k lešení řadovému trubkovému lehkému s podlahami š 1,2 m v 10 m za první a ZKD den použití</t>
  </si>
  <si>
    <t>336690956</t>
  </si>
  <si>
    <t>https://podminky.urs.cz/item/CS_URS_2022_01/941111221</t>
  </si>
  <si>
    <t>celkem 60 dní</t>
  </si>
  <si>
    <t>256,0*60</t>
  </si>
  <si>
    <t>169</t>
  </si>
  <si>
    <t>941111821</t>
  </si>
  <si>
    <t>Demontáž lešení řadového trubkového lehkého s podlahami zatížení do 200 kg/m2 š přes 0,9 do 1,2 m v do 10 m</t>
  </si>
  <si>
    <t>1896434610</t>
  </si>
  <si>
    <t>https://podminky.urs.cz/item/CS_URS_2022_01/941111821</t>
  </si>
  <si>
    <t>170</t>
  </si>
  <si>
    <t>941111122</t>
  </si>
  <si>
    <t>Montáž lešení řadového trubkového lehkého s podlahami zatížení do 200 kg/m2 š přes 0,9 do 1,2 m v přes 10 do 25 m</t>
  </si>
  <si>
    <t>320557151</t>
  </si>
  <si>
    <t>https://podminky.urs.cz/item/CS_URS_2022_01/941111122</t>
  </si>
  <si>
    <t>věž - fasáda</t>
  </si>
  <si>
    <t>(14,2-1,5)*(4,7+1,2*2)</t>
  </si>
  <si>
    <t>(13,5-1,5)*(3,1+1,2*2)*2</t>
  </si>
  <si>
    <t>(8,5-1,5)*(4,7+1,2*2)</t>
  </si>
  <si>
    <t>6,13</t>
  </si>
  <si>
    <t>171</t>
  </si>
  <si>
    <t>941111222</t>
  </si>
  <si>
    <t>Příplatek k lešení řadovému trubkovému lehkému s podlahami š 1,2 m v 25 m za první a ZKD den použití</t>
  </si>
  <si>
    <t>-1148139869</t>
  </si>
  <si>
    <t>https://podminky.urs.cz/item/CS_URS_2022_01/941111222</t>
  </si>
  <si>
    <t>278,0*60</t>
  </si>
  <si>
    <t>172</t>
  </si>
  <si>
    <t>941111822</t>
  </si>
  <si>
    <t>Demontáž lešení řadového trubkového lehkého s podlahami zatížení do 200 kg/m2 š přes 0,9 do 1,2 m v přes 10 do 25 m</t>
  </si>
  <si>
    <t>2096993877</t>
  </si>
  <si>
    <t>https://podminky.urs.cz/item/CS_URS_2022_01/941111822</t>
  </si>
  <si>
    <t>173</t>
  </si>
  <si>
    <t>944511111</t>
  </si>
  <si>
    <t>Montáž ochranné sítě z textilie z umělých vláken</t>
  </si>
  <si>
    <t>1664361776</t>
  </si>
  <si>
    <t>https://podminky.urs.cz/item/CS_URS_2022_01/944511111</t>
  </si>
  <si>
    <t>256,0+278,0</t>
  </si>
  <si>
    <t>174</t>
  </si>
  <si>
    <t>944511211</t>
  </si>
  <si>
    <t>Příplatek k ochranné síti za první a ZKD den použití</t>
  </si>
  <si>
    <t>-1500719982</t>
  </si>
  <si>
    <t>https://podminky.urs.cz/item/CS_URS_2022_01/944511211</t>
  </si>
  <si>
    <t>534,0*60</t>
  </si>
  <si>
    <t>175</t>
  </si>
  <si>
    <t>944511811</t>
  </si>
  <si>
    <t>Demontáž ochranné sítě z textilie z umělých vláken</t>
  </si>
  <si>
    <t>131786664</t>
  </si>
  <si>
    <t>https://podminky.urs.cz/item/CS_URS_2022_01/944511811</t>
  </si>
  <si>
    <t>176</t>
  </si>
  <si>
    <t>943211112</t>
  </si>
  <si>
    <t>Montáž lešení prostorového rámového lehkého s podlahami zatížení do 200 kg/m2 v přes 10 do 25 m</t>
  </si>
  <si>
    <t>491665333</t>
  </si>
  <si>
    <t>https://podminky.urs.cz/item/CS_URS_2022_01/943211112</t>
  </si>
  <si>
    <t>uvnitř věžě</t>
  </si>
  <si>
    <t>13,5*14,2+0,3</t>
  </si>
  <si>
    <t>177</t>
  </si>
  <si>
    <t>943211212</t>
  </si>
  <si>
    <t>Příplatek k lešení prostorovému rámovému lehkému s podlahami v přes 10 do 25 m za první a ZKD den použití</t>
  </si>
  <si>
    <t>-312431458</t>
  </si>
  <si>
    <t>https://podminky.urs.cz/item/CS_URS_2022_01/943211212</t>
  </si>
  <si>
    <t>celkem 45 cdní</t>
  </si>
  <si>
    <t>192,0*45</t>
  </si>
  <si>
    <t>178</t>
  </si>
  <si>
    <t>943211812</t>
  </si>
  <si>
    <t>Demontáž lešení prostorového rámového lehkého s podlahami zatížení do 200 kg/m2 v přes 10 do 25 m</t>
  </si>
  <si>
    <t>426553487</t>
  </si>
  <si>
    <t>https://podminky.urs.cz/item/CS_URS_2022_01/943211812</t>
  </si>
  <si>
    <t>Různé dokončovací konstrukce a práce pozemních staveb</t>
  </si>
  <si>
    <t>179</t>
  </si>
  <si>
    <t>953312125</t>
  </si>
  <si>
    <t>Vložky do svislých dilatačních spár z extrudovaných polystyrénových desek tl. přes 40 do 50 mm</t>
  </si>
  <si>
    <t>-2065608875</t>
  </si>
  <si>
    <t>https://podminky.urs.cz/item/CS_URS_2022_01/953312125</t>
  </si>
  <si>
    <t>mezi konstrukce mi pod terénem</t>
  </si>
  <si>
    <t>bude upřesněno při stavbě</t>
  </si>
  <si>
    <t>25,0</t>
  </si>
  <si>
    <t>180</t>
  </si>
  <si>
    <t>95333010R</t>
  </si>
  <si>
    <t>Plynotěsný prostup základovou deskou - montáž, dodávka, doprava</t>
  </si>
  <si>
    <t>-1387252296</t>
  </si>
  <si>
    <t>systémové řešeí</t>
  </si>
  <si>
    <t>ocel.chránička s vodotěsně navařenou přírubou + natavená</t>
  </si>
  <si>
    <t>protiradonová hydroizolace + tmelení a mikropryžové těsnění</t>
  </si>
  <si>
    <t>181</t>
  </si>
  <si>
    <t>95333020R</t>
  </si>
  <si>
    <t>Prostupy stropem pro rozvody VZT d do 450 mm</t>
  </si>
  <si>
    <t>1910655455</t>
  </si>
  <si>
    <t>182</t>
  </si>
  <si>
    <t>95333030R</t>
  </si>
  <si>
    <t>Prostupy pro VZTa ostatní rozvody zděnými konstrukcemi a jejich úprava</t>
  </si>
  <si>
    <t>926023523</t>
  </si>
  <si>
    <t>183</t>
  </si>
  <si>
    <t>953945231</t>
  </si>
  <si>
    <t>Kotvy mechanické M 12 dl 135 mm pro těžká kotvení do betonu, ŽB nebo kamene s vyvrtáním otvoru</t>
  </si>
  <si>
    <t>1538537524</t>
  </si>
  <si>
    <t>https://podminky.urs.cz/item/CS_URS_2022_01/953945231</t>
  </si>
  <si>
    <t>kotvení OK věže - výkres č.6 (konstrukční část) - detail 2</t>
  </si>
  <si>
    <t>184</t>
  </si>
  <si>
    <t>953945251</t>
  </si>
  <si>
    <t>Kotvy mechanické M 20 dl 185 mm pro těžká kotvení do betonu, ŽB nebo kamene s vyvrtáním otvoru</t>
  </si>
  <si>
    <t>-538006073</t>
  </si>
  <si>
    <t>https://podminky.urs.cz/item/CS_URS_2022_01/953945251</t>
  </si>
  <si>
    <t>kotvení OK věže - výkres č.6 (konstrukční část) - detail 1</t>
  </si>
  <si>
    <t>185</t>
  </si>
  <si>
    <t>952901111</t>
  </si>
  <si>
    <t>Vyčištění budov bytové a občanské výstavby při výšce podlaží do 4 m</t>
  </si>
  <si>
    <t>-855497686</t>
  </si>
  <si>
    <t>https://podminky.urs.cz/item/CS_URS_2022_01/952901111</t>
  </si>
  <si>
    <t>186</t>
  </si>
  <si>
    <t>95005010R</t>
  </si>
  <si>
    <t>Typové požární ucpávky prostupů požárními konstrukcemi (požární tmely, malty...)</t>
  </si>
  <si>
    <t>-424010648</t>
  </si>
  <si>
    <t>bude upřesněno při realizace</t>
  </si>
  <si>
    <t>4,0</t>
  </si>
  <si>
    <t>187</t>
  </si>
  <si>
    <t>95000011R</t>
  </si>
  <si>
    <t>Osazení ručních hasicích přístrojů</t>
  </si>
  <si>
    <t>800201442</t>
  </si>
  <si>
    <t>188</t>
  </si>
  <si>
    <t>44932111R</t>
  </si>
  <si>
    <t>ruční hasící přístroj práškový s hasící schopností 21A (6HJl) - dodávka vč.dopravy</t>
  </si>
  <si>
    <t>-1368954206</t>
  </si>
  <si>
    <t>189</t>
  </si>
  <si>
    <t>44932112R</t>
  </si>
  <si>
    <t>ruční hasící přístroj pěnový nebo práškový s hasící schopností 183B (10HJl) - dodávka vč.dopravy</t>
  </si>
  <si>
    <t>-821742058</t>
  </si>
  <si>
    <t>190</t>
  </si>
  <si>
    <t>9500000R2</t>
  </si>
  <si>
    <t>Požárně bezpečnostní značky - osazení + dodávka vč.dopravy</t>
  </si>
  <si>
    <t>-821828897</t>
  </si>
  <si>
    <t>191</t>
  </si>
  <si>
    <t>936174311</t>
  </si>
  <si>
    <t>Montáž stojanu na kola pro 5 kol kotevními šrouby na pevný podklad</t>
  </si>
  <si>
    <t>-1744717741</t>
  </si>
  <si>
    <t>https://podminky.urs.cz/item/CS_URS_2022_01/936174311</t>
  </si>
  <si>
    <t>192</t>
  </si>
  <si>
    <t>74910151</t>
  </si>
  <si>
    <t>stojan na kola na 5 kol jednostranný, kov 570x1750x500mm</t>
  </si>
  <si>
    <t>348047859</t>
  </si>
  <si>
    <t>998</t>
  </si>
  <si>
    <t>Přesun hmot</t>
  </si>
  <si>
    <t>193</t>
  </si>
  <si>
    <t>998011003</t>
  </si>
  <si>
    <t>Přesun hmot pro budovy zděné v přes 12 do 24 m</t>
  </si>
  <si>
    <t>-1068844778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</si>
  <si>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</si>
  <si>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</si>
  <si>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</si>
  <si>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</si>
  <si>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</si>
  <si>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194</t>
  </si>
  <si>
    <t>711111001</t>
  </si>
  <si>
    <t>Provedení izolace proti zemní vlhkosti vodorovné za studena nátěrem penetračním</t>
  </si>
  <si>
    <t>1157966691</t>
  </si>
  <si>
    <t>https://podminky.urs.cz/item/CS_URS_2022_01/711111001</t>
  </si>
  <si>
    <t>dle pol.711141559</t>
  </si>
  <si>
    <t>883,0</t>
  </si>
  <si>
    <t>195</t>
  </si>
  <si>
    <t>711112001</t>
  </si>
  <si>
    <t>Provedení izolace proti zemní vlhkosti svislé za studena nátěrem penetračním</t>
  </si>
  <si>
    <t>669302064</t>
  </si>
  <si>
    <t>https://podminky.urs.cz/item/CS_URS_2022_01/711112001</t>
  </si>
  <si>
    <t>0,7*4,7+0,71</t>
  </si>
  <si>
    <t>sokl pod terénem</t>
  </si>
  <si>
    <t>1,0*(24,0+15,0+21,0+6,0+30,0+6,0)</t>
  </si>
  <si>
    <t>1,0*(27,0+0,5+14,2)</t>
  </si>
  <si>
    <t>10,3</t>
  </si>
  <si>
    <t>196</t>
  </si>
  <si>
    <t>11163150</t>
  </si>
  <si>
    <t>lak penetrační asfaltový</t>
  </si>
  <si>
    <t>-1903348786</t>
  </si>
  <si>
    <t>Poznámka k položce:_x000d_
Spotřeba 0,3-0,4kg/m2</t>
  </si>
  <si>
    <t>dodávka, doprava k pol.711111001, koef.množství = 0,0003</t>
  </si>
  <si>
    <t>883,0*0,0003</t>
  </si>
  <si>
    <t>dodávka, doprava k pol.711112001, koef.množství = 0,00035</t>
  </si>
  <si>
    <t>205,0*0,00035</t>
  </si>
  <si>
    <t>197</t>
  </si>
  <si>
    <t>711141559</t>
  </si>
  <si>
    <t>Provedení izolace proti zemní vlhkosti pásy přitavením vodorovné NAIP</t>
  </si>
  <si>
    <t>-1050886866</t>
  </si>
  <si>
    <t>https://podminky.urs.cz/item/CS_URS_2022_01/711141559</t>
  </si>
  <si>
    <t>podlaha F1.1.</t>
  </si>
  <si>
    <t>dle pol.713121111 mezisoučet F1.1</t>
  </si>
  <si>
    <t>181,0</t>
  </si>
  <si>
    <t>podlaha F1.2</t>
  </si>
  <si>
    <t>dle pol.713121111 mezisoučet F1.2</t>
  </si>
  <si>
    <t>52,0</t>
  </si>
  <si>
    <t>podlaha F1.3</t>
  </si>
  <si>
    <t>43,0</t>
  </si>
  <si>
    <t>podlaha F1.7</t>
  </si>
  <si>
    <t>dle pol.713121111 mezisoučet F1.7</t>
  </si>
  <si>
    <t>170,0</t>
  </si>
  <si>
    <t>podlaha F1.8</t>
  </si>
  <si>
    <t>dle pol.713121111 mezisoučet F1.8</t>
  </si>
  <si>
    <t>46,0</t>
  </si>
  <si>
    <t xml:space="preserve">podlaha  F1.4</t>
  </si>
  <si>
    <t>13,1+84,0+282,2</t>
  </si>
  <si>
    <t>11,7</t>
  </si>
  <si>
    <t xml:space="preserve">Mezisoučet  F1.4</t>
  </si>
  <si>
    <t>198</t>
  </si>
  <si>
    <t>711142559</t>
  </si>
  <si>
    <t>Provedení izolace proti zemní vlhkosti pásy přitavením svislé NAIP</t>
  </si>
  <si>
    <t>1079787487</t>
  </si>
  <si>
    <t>https://podminky.urs.cz/item/CS_URS_2022_01/711142559</t>
  </si>
  <si>
    <t>dle pol.711112001</t>
  </si>
  <si>
    <t>205,0</t>
  </si>
  <si>
    <t>199</t>
  </si>
  <si>
    <t>62855001</t>
  </si>
  <si>
    <t>pás asfaltový natavitelný modifikovaný SBS tl 4,0mm s vložkou z polyesterové rohože a spalitelnou PE fólií nebo jemnozrnným minerálním posypem na horním povrchu</t>
  </si>
  <si>
    <t>-13860399</t>
  </si>
  <si>
    <t>dodávka, doprava k pol.711141559, ztratné 15%</t>
  </si>
  <si>
    <t>883,0*1,15+0,55</t>
  </si>
  <si>
    <t>dodávka, doprava k pol.711141559, ztratné 20%</t>
  </si>
  <si>
    <t>205,0*1,2</t>
  </si>
  <si>
    <t>200</t>
  </si>
  <si>
    <t>711113117</t>
  </si>
  <si>
    <t>Izolace proti vlhkosti vodorovná za studena těsnicí stěrkou jednosložkovou na bázi cementu</t>
  </si>
  <si>
    <t>739412127</t>
  </si>
  <si>
    <t>https://podminky.urs.cz/item/CS_URS_2022_01/711113117</t>
  </si>
  <si>
    <t>podlaha F1.2+F1.3</t>
  </si>
  <si>
    <t>52,0+43,0</t>
  </si>
  <si>
    <t>sokl</t>
  </si>
  <si>
    <t>140,0*0,15</t>
  </si>
  <si>
    <t>201</t>
  </si>
  <si>
    <t>711199101</t>
  </si>
  <si>
    <t>Provedení těsnícího pásu do spoje dilatační nebo styčné spáry podlaha - stěna</t>
  </si>
  <si>
    <t>1145371340</t>
  </si>
  <si>
    <t>https://podminky.urs.cz/item/CS_URS_2022_01/711199101</t>
  </si>
  <si>
    <t>přechod podlaha x stěna</t>
  </si>
  <si>
    <t>140,0</t>
  </si>
  <si>
    <t>202</t>
  </si>
  <si>
    <t>28355020</t>
  </si>
  <si>
    <t>páska pružná těsnící hydroizolační š do 85mm</t>
  </si>
  <si>
    <t>-2075419581</t>
  </si>
  <si>
    <t>dodávka, doprava k pol.7111991001</t>
  </si>
  <si>
    <t>140,0*1,05</t>
  </si>
  <si>
    <t>203</t>
  </si>
  <si>
    <t>71146120R</t>
  </si>
  <si>
    <t>Provedení parozábrany vodorovné fólií zesílením spojů páskem</t>
  </si>
  <si>
    <t>-105727643</t>
  </si>
  <si>
    <t>včetně kotvení</t>
  </si>
  <si>
    <t>střecha R2 nad garážemí</t>
  </si>
  <si>
    <t>26,5*14,0</t>
  </si>
  <si>
    <t>střecha přízemí R1</t>
  </si>
  <si>
    <t>23,7*14,5+29,5*6,5</t>
  </si>
  <si>
    <t>45,6</t>
  </si>
  <si>
    <t>204</t>
  </si>
  <si>
    <t>63150800R</t>
  </si>
  <si>
    <t>parozábrana foliová, faktor dif.odporu min.100000, plošná hmotnost 120g/m2</t>
  </si>
  <si>
    <t>-1202358287</t>
  </si>
  <si>
    <t>dodávka, doprava k pol.71146120R, ztarné, přesahy 20%</t>
  </si>
  <si>
    <t>952,0*1,2+0,6</t>
  </si>
  <si>
    <t>205</t>
  </si>
  <si>
    <t>2832220R</t>
  </si>
  <si>
    <t>páska těsnící pro parozábranu</t>
  </si>
  <si>
    <t>-1297447322</t>
  </si>
  <si>
    <t>dodávka, doprava k pol.71146120R, ztarné, 5%</t>
  </si>
  <si>
    <t>1904,0*1,05+0,8</t>
  </si>
  <si>
    <t>206</t>
  </si>
  <si>
    <t>998711103</t>
  </si>
  <si>
    <t>Přesun hmot tonážní pro izolace proti vodě, vlhkosti a plynům v objektech v přes 12 do 60 m</t>
  </si>
  <si>
    <t>-678946822</t>
  </si>
  <si>
    <t>https://podminky.urs.cz/item/CS_URS_2022_01/998711103</t>
  </si>
  <si>
    <t>712</t>
  </si>
  <si>
    <t>Povlakové krytiny</t>
  </si>
  <si>
    <t>207</t>
  </si>
  <si>
    <t>712361701</t>
  </si>
  <si>
    <t>Provedení povlakové krytiny střech do 10° fólií položenou volně s přilepením spojů</t>
  </si>
  <si>
    <t>-1580163107</t>
  </si>
  <si>
    <t>https://podminky.urs.cz/item/CS_URS_2022_01/712361701</t>
  </si>
  <si>
    <t>včetně vytažení (napojení) na sousední navazující svislé plochy</t>
  </si>
  <si>
    <t>dle pol.762341210 mezisoučet A</t>
  </si>
  <si>
    <t>462,0</t>
  </si>
  <si>
    <t>dle pol.762341210 mezisoučet B</t>
  </si>
  <si>
    <t>631,0</t>
  </si>
  <si>
    <t>208</t>
  </si>
  <si>
    <t>2832928R</t>
  </si>
  <si>
    <t>fólie nekontaktní difuzní, výztužná mřížka, lepené spoje min. 160g/m2</t>
  </si>
  <si>
    <t>406402444</t>
  </si>
  <si>
    <t>dodávka, doprava k pol.712361701, přesahy, ztratné 15%</t>
  </si>
  <si>
    <t>1093,0*1,15+0,05</t>
  </si>
  <si>
    <t>209</t>
  </si>
  <si>
    <t>712441559</t>
  </si>
  <si>
    <t>Provedení povlakové krytiny střech přes 10° do 30° pásy přitavením NAIP v plné ploše</t>
  </si>
  <si>
    <t>228093101</t>
  </si>
  <si>
    <t>https://podminky.urs.cz/item/CS_URS_2022_01/712441559</t>
  </si>
  <si>
    <t>pol.764121411</t>
  </si>
  <si>
    <t>1110,0</t>
  </si>
  <si>
    <t>pol.76422140R</t>
  </si>
  <si>
    <t>27,0*0,8+0,4</t>
  </si>
  <si>
    <t>210</t>
  </si>
  <si>
    <t>6283200R</t>
  </si>
  <si>
    <t>pás podkladní pod Al falcovanou krytinu</t>
  </si>
  <si>
    <t>165463888</t>
  </si>
  <si>
    <t>dodávka, doprava k pol.712441559, ztratné 15%</t>
  </si>
  <si>
    <t>1132,0*1,15+0,2</t>
  </si>
  <si>
    <t>211</t>
  </si>
  <si>
    <t>712363001</t>
  </si>
  <si>
    <t>Provedení povlakové krytiny střech do 10° termoplastickou fólií PVC rozvinutím a natažením v ploše</t>
  </si>
  <si>
    <t>-551611341</t>
  </si>
  <si>
    <t>https://podminky.urs.cz/item/CS_URS_2022_01/712363001</t>
  </si>
  <si>
    <t>markýza</t>
  </si>
  <si>
    <t>2,9*1,0+0,25*(2,9+1,0)</t>
  </si>
  <si>
    <t>(0,1+0,1)*(2,9+1,0)</t>
  </si>
  <si>
    <t>0,345</t>
  </si>
  <si>
    <t>212</t>
  </si>
  <si>
    <t>28322012</t>
  </si>
  <si>
    <t>fólie hydroizolační střešní mPVC mechanicky kotvená tl 1,5mm šedá</t>
  </si>
  <si>
    <t>-635299515</t>
  </si>
  <si>
    <t xml:space="preserve">dodávka, doprava </t>
  </si>
  <si>
    <t>k pol.712363001 - ztratné 15%</t>
  </si>
  <si>
    <t>5,0*1,15</t>
  </si>
  <si>
    <t xml:space="preserve">pol.712363008 </t>
  </si>
  <si>
    <t>8,0*0,06*1,15</t>
  </si>
  <si>
    <t>pol.712363112</t>
  </si>
  <si>
    <t>30*0,1*0,1*1,15</t>
  </si>
  <si>
    <t>6,6*0,1+0,193</t>
  </si>
  <si>
    <t>213</t>
  </si>
  <si>
    <t>712363003</t>
  </si>
  <si>
    <t>Provedení povlakové krytina střech do 10° spoj 2 pásů fólií PVC horkovzdušným navařením</t>
  </si>
  <si>
    <t>-1073573015</t>
  </si>
  <si>
    <t>https://podminky.urs.cz/item/CS_URS_2022_01/712363003</t>
  </si>
  <si>
    <t>214</t>
  </si>
  <si>
    <t>712363008</t>
  </si>
  <si>
    <t>Provedení krytiny střech do 10° pojištění spoje nalepením pruhu fólie horkým vzduchem</t>
  </si>
  <si>
    <t>-1781283937</t>
  </si>
  <si>
    <t>https://podminky.urs.cz/item/CS_URS_2022_01/712363008</t>
  </si>
  <si>
    <t>pol.712363003</t>
  </si>
  <si>
    <t>8,0</t>
  </si>
  <si>
    <t>215</t>
  </si>
  <si>
    <t>712363112</t>
  </si>
  <si>
    <t>Provedení povlakové krytiny střech do 10° překrytí talířové hmoždinky pruhem navařené fólie</t>
  </si>
  <si>
    <t>-2102384876</t>
  </si>
  <si>
    <t>https://podminky.urs.cz/item/CS_URS_2022_01/712363112</t>
  </si>
  <si>
    <t>5,0*6</t>
  </si>
  <si>
    <t>216</t>
  </si>
  <si>
    <t>712391176</t>
  </si>
  <si>
    <t>Provedení povlakové krytiny střech do 10° připevnění izolace kotvícími terči</t>
  </si>
  <si>
    <t>1427108428</t>
  </si>
  <si>
    <t>https://podminky.urs.cz/item/CS_URS_2022_01/712391176</t>
  </si>
  <si>
    <t>217</t>
  </si>
  <si>
    <t>59000001R</t>
  </si>
  <si>
    <t>kotvící terč do cementotřískových desek - dodávka včetně dopravy</t>
  </si>
  <si>
    <t>173046783</t>
  </si>
  <si>
    <t>ztratné 10%- pol.712391176</t>
  </si>
  <si>
    <t>30*1,1</t>
  </si>
  <si>
    <t>218</t>
  </si>
  <si>
    <t>7120000R2</t>
  </si>
  <si>
    <t xml:space="preserve">Vpusť střešní z měkčeného PVC  DN 750, opatřená lapačem listí - montáž a dodávka vč.dopravy</t>
  </si>
  <si>
    <t>1095415563</t>
  </si>
  <si>
    <t>219</t>
  </si>
  <si>
    <t>712391171</t>
  </si>
  <si>
    <t>Provedení povlakové krytiny střech do 10° podkladní textilní vrstvy</t>
  </si>
  <si>
    <t>1852607266</t>
  </si>
  <si>
    <t>https://podminky.urs.cz/item/CS_URS_2022_01/712391171</t>
  </si>
  <si>
    <t>dle pol.712363001</t>
  </si>
  <si>
    <t>220</t>
  </si>
  <si>
    <t>69311060</t>
  </si>
  <si>
    <t>geotextilie netkaná separační, ochranná, filtrační, drenážní PP 200g/m2</t>
  </si>
  <si>
    <t>-681240864</t>
  </si>
  <si>
    <t>dodávka, doprava k pol.712391171, ztratné 15%</t>
  </si>
  <si>
    <t>5,0*1,15+0,25</t>
  </si>
  <si>
    <t>221</t>
  </si>
  <si>
    <t>998712103</t>
  </si>
  <si>
    <t>Přesun hmot tonážní tonážní pro krytiny povlakové v objektech v přes 12 do 24 m</t>
  </si>
  <si>
    <t>1235659779</t>
  </si>
  <si>
    <t>https://podminky.urs.cz/item/CS_URS_2022_01/998712103</t>
  </si>
  <si>
    <t>713</t>
  </si>
  <si>
    <t>Izolace tepelné</t>
  </si>
  <si>
    <t>222</t>
  </si>
  <si>
    <t>713111111</t>
  </si>
  <si>
    <t>Montáž izolace tepelné vrchem stropů volně kladenými rohožemi, pásy, dílci, deskami</t>
  </si>
  <si>
    <t>1134576503</t>
  </si>
  <si>
    <t>https://podminky.urs.cz/item/CS_URS_2022_01/713111111</t>
  </si>
  <si>
    <t>minerální izolace mezi spodní pás vazníků - tl.100 mm</t>
  </si>
  <si>
    <t>27,9*15,65</t>
  </si>
  <si>
    <t>minerální izolace mezi rošt pod vazníky - tl.100</t>
  </si>
  <si>
    <t>16,365</t>
  </si>
  <si>
    <t>24,45*15,9+30,58*7,0+0,185</t>
  </si>
  <si>
    <t>minerální izolace mezi rošt pod vazníky - 2x tl.100</t>
  </si>
  <si>
    <t>34,2</t>
  </si>
  <si>
    <t>223</t>
  </si>
  <si>
    <t>6314810R</t>
  </si>
  <si>
    <t xml:space="preserve">deska tepelně izolační minerální  tl 100mm</t>
  </si>
  <si>
    <t>-172339234</t>
  </si>
  <si>
    <t>dodávka, doprava k pol.713111111, ztratné 2%</t>
  </si>
  <si>
    <t>2532,0*1,02+0,36</t>
  </si>
  <si>
    <t>224</t>
  </si>
  <si>
    <t>713121111</t>
  </si>
  <si>
    <t>Montáž izolace tepelné podlah volně kladenými rohožemi, pásy, dílci, deskami 1 vrstva</t>
  </si>
  <si>
    <t>259402784</t>
  </si>
  <si>
    <t>https://podminky.urs.cz/item/CS_URS_2022_01/713121111</t>
  </si>
  <si>
    <t>podlahový polystytén EPS 150 S tl.80 mm</t>
  </si>
  <si>
    <t>podlaha F1.1</t>
  </si>
  <si>
    <t>20,0+45,03+24,21+25,0+4,0+7,59+13,2</t>
  </si>
  <si>
    <t>6,75+11,95+1,91+7,92+6,48</t>
  </si>
  <si>
    <t>6,96</t>
  </si>
  <si>
    <t xml:space="preserve">Mezisoučet  F1.1</t>
  </si>
  <si>
    <t xml:space="preserve">podlaha  F1.2</t>
  </si>
  <si>
    <t>3,59+5,59+14,22+1,75+4,69+5,0+10,92+3,38</t>
  </si>
  <si>
    <t>2,86</t>
  </si>
  <si>
    <t xml:space="preserve">Mezisoučet  F1.2</t>
  </si>
  <si>
    <t xml:space="preserve">podlaha  F1.3</t>
  </si>
  <si>
    <t>10,66+8,25+5,63+16,25</t>
  </si>
  <si>
    <t>2,21</t>
  </si>
  <si>
    <t xml:space="preserve">Mezisoučet  F1.3</t>
  </si>
  <si>
    <t>23,3+24,5+24,5+6,9+22,66+7,5+53,59</t>
  </si>
  <si>
    <t>7,05</t>
  </si>
  <si>
    <t xml:space="preserve">Mezisoučet  F1.7</t>
  </si>
  <si>
    <t xml:space="preserve">podlaha  F1.8</t>
  </si>
  <si>
    <t>43,95</t>
  </si>
  <si>
    <t>2,05</t>
  </si>
  <si>
    <t xml:space="preserve">Mezisoučet  F1.8</t>
  </si>
  <si>
    <t>225</t>
  </si>
  <si>
    <t>28375912</t>
  </si>
  <si>
    <t>deska EPS 150 pro konstrukce s vysokým zatížením λ=0,035 tl 80mm</t>
  </si>
  <si>
    <t>-2111256216</t>
  </si>
  <si>
    <t>EPS 150S stabil</t>
  </si>
  <si>
    <t>dodávka, doprava k pol.713121111, ztratné 2%</t>
  </si>
  <si>
    <t>492,0*1,02+0,16</t>
  </si>
  <si>
    <t>226</t>
  </si>
  <si>
    <t>713191132</t>
  </si>
  <si>
    <t>Montáž izolace tepelné podlah, stropů vrchem nebo střech překrytí separační fólií z PE</t>
  </si>
  <si>
    <t>813722852</t>
  </si>
  <si>
    <t>https://podminky.urs.cz/item/CS_URS_2022_01/713191132</t>
  </si>
  <si>
    <t>překrytí tepelné izolace - separační vrstva fólie</t>
  </si>
  <si>
    <t>dle pol.713121111</t>
  </si>
  <si>
    <t>492,0*1,1+0,8</t>
  </si>
  <si>
    <t>227</t>
  </si>
  <si>
    <t>28323058</t>
  </si>
  <si>
    <t>fólie PE (500 kg/m3) separační podlahová oddělující tepelnou izolaci tl 1,5mm</t>
  </si>
  <si>
    <t>-1013349045</t>
  </si>
  <si>
    <t>dodávka, doprava k pol.713191132, ztratné , přesahy +15%</t>
  </si>
  <si>
    <t>542,0*1,15+0,7</t>
  </si>
  <si>
    <t>228</t>
  </si>
  <si>
    <t>713131141</t>
  </si>
  <si>
    <t>Montáž izolace tepelné stěn a základů lepením celoplošně rohoží, pásů, dílců, desek</t>
  </si>
  <si>
    <t>-1795946039</t>
  </si>
  <si>
    <t>https://podminky.urs.cz/item/CS_URS_2022_01/713131141</t>
  </si>
  <si>
    <t>výkres č.13 - detail 1</t>
  </si>
  <si>
    <t>0,35*15,0</t>
  </si>
  <si>
    <t>0,75</t>
  </si>
  <si>
    <t xml:space="preserve">Mezisoučet A </t>
  </si>
  <si>
    <t>229</t>
  </si>
  <si>
    <t>1567335503</t>
  </si>
  <si>
    <t>dodávka, doprava k pol.713131141 mezisoučet A</t>
  </si>
  <si>
    <t>6,0*1,05</t>
  </si>
  <si>
    <t>230</t>
  </si>
  <si>
    <t>28376470</t>
  </si>
  <si>
    <t>deska z polystyrénu XPS, hrana rovná a strukturovaný povrch 200kPa tl 20mm</t>
  </si>
  <si>
    <t>353394961</t>
  </si>
  <si>
    <t>dodávka, doprava k pol.713131141 mezisoučet B</t>
  </si>
  <si>
    <t>4,0*1,05</t>
  </si>
  <si>
    <t>231</t>
  </si>
  <si>
    <t>713121211</t>
  </si>
  <si>
    <t>Montáž izolace tepelné podlah volně kladenými okrajovými pásky</t>
  </si>
  <si>
    <t>1479451622</t>
  </si>
  <si>
    <t>https://podminky.urs.cz/item/CS_URS_2022_01/713121211</t>
  </si>
  <si>
    <t>pásek š. do 150 mm, tl.5 mm</t>
  </si>
  <si>
    <t>podlaha F1.4</t>
  </si>
  <si>
    <t>17,5+39,4+68,0</t>
  </si>
  <si>
    <t>13,1</t>
  </si>
  <si>
    <t>pásek š. do 100 mm, tl.5 mm</t>
  </si>
  <si>
    <t>podlaha F1.1 až F1.3, F1.5, F1.7, F1.8</t>
  </si>
  <si>
    <t>26,2+44,7+13,3+22,6+11,3+13,4+19,4+12,25+8,0+15,3+5,5+11,2</t>
  </si>
  <si>
    <t>15,6+12,8+9,4+10,5+14,8+39,0+27,0+8,3+8,5+25,7+10,5</t>
  </si>
  <si>
    <t>21,0*3+10,6+20,2+11,6+18,3+5,7+11,4+10,2+30,3</t>
  </si>
  <si>
    <t>28,45</t>
  </si>
  <si>
    <t>232</t>
  </si>
  <si>
    <t>6315201R</t>
  </si>
  <si>
    <t>pásek izolační podlahový tl.5 mm š.do100 mm</t>
  </si>
  <si>
    <t>-762971633</t>
  </si>
  <si>
    <t>dodávka, doprava k pol.713121211 mezisoučet B, ztratné 5%</t>
  </si>
  <si>
    <t>595,0*1,05+0,25</t>
  </si>
  <si>
    <t>233</t>
  </si>
  <si>
    <t>6315202R</t>
  </si>
  <si>
    <t>pásek izolační podlahový tl.5 mm š.do150 mm</t>
  </si>
  <si>
    <t>-580545741</t>
  </si>
  <si>
    <t>dodávka, doprava k pol.713121211 mezisoučet A, ztratné 5%</t>
  </si>
  <si>
    <t>138,0*1,05+0,1</t>
  </si>
  <si>
    <t>234</t>
  </si>
  <si>
    <t>395583106</t>
  </si>
  <si>
    <t>základy obvodové stěny garáží - tl.100 mm</t>
  </si>
  <si>
    <t>základy obvodové stěny vytápěných místností - tl.140 mm</t>
  </si>
  <si>
    <t>11,0</t>
  </si>
  <si>
    <t>235</t>
  </si>
  <si>
    <t>768774129</t>
  </si>
  <si>
    <t>dodávka doprava k pol.713131141 mezisoučet A</t>
  </si>
  <si>
    <t>46,0*1,02+0,08</t>
  </si>
  <si>
    <t>236</t>
  </si>
  <si>
    <t>-1393332384</t>
  </si>
  <si>
    <t>dodávka doprava k pol.713131141 mezisoučet B</t>
  </si>
  <si>
    <t>113,0*1,02+0,74</t>
  </si>
  <si>
    <t>237</t>
  </si>
  <si>
    <t>998713102</t>
  </si>
  <si>
    <t>Přesun hmot tonážní pro izolace tepelné v objektech v přes 6 do 12 m</t>
  </si>
  <si>
    <t>79684397</t>
  </si>
  <si>
    <t>https://podminky.urs.cz/item/CS_URS_2022_01/998713102</t>
  </si>
  <si>
    <t>762</t>
  </si>
  <si>
    <t>Konstrukce tesařské</t>
  </si>
  <si>
    <t>238</t>
  </si>
  <si>
    <t>762341210</t>
  </si>
  <si>
    <t>Montáž bednění střech rovných a šikmých sklonu do 60° z hrubých prken na sraz tl do 32 mm</t>
  </si>
  <si>
    <t>1531022976</t>
  </si>
  <si>
    <t>https://podminky.urs.cz/item/CS_URS_2022_01/762341210</t>
  </si>
  <si>
    <t>(27,9+12,5)/2*7,85/Cos(12)*2</t>
  </si>
  <si>
    <t>15,65*8,0*0,5/Cos(12)*2</t>
  </si>
  <si>
    <t>9,778</t>
  </si>
  <si>
    <t>(24,3+16,35)/2*8,0/Cos(12)*2</t>
  </si>
  <si>
    <t>15,9*8,0*0,5/Cos(12)</t>
  </si>
  <si>
    <t>30,9*7,0/Cos(12)</t>
  </si>
  <si>
    <t>12,382</t>
  </si>
  <si>
    <t>střecha věže</t>
  </si>
  <si>
    <t>5,3*3,1/Cos(12)</t>
  </si>
  <si>
    <t>0,203</t>
  </si>
  <si>
    <t>239</t>
  </si>
  <si>
    <t>76234100R</t>
  </si>
  <si>
    <t xml:space="preserve">Montáž pozedního prkna 25/160 mm včetně kotevních prvků </t>
  </si>
  <si>
    <t>-84238084</t>
  </si>
  <si>
    <t>(27,0+14,0)*2</t>
  </si>
  <si>
    <t>24,0+15,0+21,0+6,0+30,0+24,0+21,0+6,5</t>
  </si>
  <si>
    <t>3,15*4+1,7</t>
  </si>
  <si>
    <t>12,2</t>
  </si>
  <si>
    <t>240</t>
  </si>
  <si>
    <t>76234200R</t>
  </si>
  <si>
    <t>Montáž hranolů spádového klínu (detail 2), včetně spojovacích a kotvících prvků</t>
  </si>
  <si>
    <t>-1532697139</t>
  </si>
  <si>
    <t>dřevěné hranoly 80/40-200 á 900 mm</t>
  </si>
  <si>
    <t>výkres č.13 - detail 2</t>
  </si>
  <si>
    <t>4,5/0,9*0,85+0,75</t>
  </si>
  <si>
    <t>241</t>
  </si>
  <si>
    <t>76234300R</t>
  </si>
  <si>
    <t>Montáž hranolů ke stěně včetně spojovacích a kotvících prvků</t>
  </si>
  <si>
    <t>-1817728685</t>
  </si>
  <si>
    <t>napojení pultové střechy</t>
  </si>
  <si>
    <t xml:space="preserve">hranoly 40/60-250mm  á 600 mm</t>
  </si>
  <si>
    <t>27/0,6*0,25*1,1+0,125</t>
  </si>
  <si>
    <t>242</t>
  </si>
  <si>
    <t>762342316</t>
  </si>
  <si>
    <t>Montáž laťování na střechách složitých sklonu do 60° osové vzdálenosti přes 360 do 600 mm</t>
  </si>
  <si>
    <t>1767575375</t>
  </si>
  <si>
    <t>https://podminky.urs.cz/item/CS_URS_2022_01/762342316</t>
  </si>
  <si>
    <t>srovnatelná položka pro :</t>
  </si>
  <si>
    <t>montáž latí mezi horní pásy vaznílů (zapuštěné pomocné latě50/60 mm po 1 m)</t>
  </si>
  <si>
    <t>1093,0</t>
  </si>
  <si>
    <t>243</t>
  </si>
  <si>
    <t>762341610</t>
  </si>
  <si>
    <t>Montáž bednění štítových okapových říms z hrubých prken tl do 32 mm</t>
  </si>
  <si>
    <t>-1343910145</t>
  </si>
  <si>
    <t>https://podminky.urs.cz/item/CS_URS_2022_01/762341610</t>
  </si>
  <si>
    <t xml:space="preserve">dle pol.764121415 </t>
  </si>
  <si>
    <t>valbová střecha - čelo římsy</t>
  </si>
  <si>
    <t>57,0</t>
  </si>
  <si>
    <t xml:space="preserve">sedlová střecha </t>
  </si>
  <si>
    <t>čelo římsy</t>
  </si>
  <si>
    <t>štít sedlové střechy</t>
  </si>
  <si>
    <t>3,7</t>
  </si>
  <si>
    <t>dle pol.76422140 - podhled římsy</t>
  </si>
  <si>
    <t>valbová střecha</t>
  </si>
  <si>
    <t>42,0</t>
  </si>
  <si>
    <t>sedlová střecha</t>
  </si>
  <si>
    <t>244</t>
  </si>
  <si>
    <t>762342441</t>
  </si>
  <si>
    <t>Montáž lišt trojúhelníkových sklonu do 60°</t>
  </si>
  <si>
    <t>-2019515632</t>
  </si>
  <si>
    <t>https://podminky.urs.cz/item/CS_URS_2022_01/762342441</t>
  </si>
  <si>
    <t>1260,0</t>
  </si>
  <si>
    <t>63,0</t>
  </si>
  <si>
    <t>245</t>
  </si>
  <si>
    <t>762395000</t>
  </si>
  <si>
    <t>Spojovací prostředky krovů, bednění, laťování, nadstřešních konstrukcí</t>
  </si>
  <si>
    <t>-816914691</t>
  </si>
  <si>
    <t>https://podminky.urs.cz/item/CS_URS_2022_01/762395000</t>
  </si>
  <si>
    <t>pol.60511081 mezisoučet A</t>
  </si>
  <si>
    <t>31,184</t>
  </si>
  <si>
    <t>pol.60514114</t>
  </si>
  <si>
    <t>7,973</t>
  </si>
  <si>
    <t>pol.60512126 mezisoučet C</t>
  </si>
  <si>
    <t>0,1</t>
  </si>
  <si>
    <t>pol.762341037</t>
  </si>
  <si>
    <t>3,5*0,024</t>
  </si>
  <si>
    <t>pol.60726280</t>
  </si>
  <si>
    <t>3,0*0,024</t>
  </si>
  <si>
    <t>246</t>
  </si>
  <si>
    <t>762521104</t>
  </si>
  <si>
    <t>Položení podlahy z hrubých prken na sraz</t>
  </si>
  <si>
    <t>-2127850791</t>
  </si>
  <si>
    <t>https://podminky.urs.cz/item/CS_URS_2022_01/762521104</t>
  </si>
  <si>
    <t>pochozí lávka na půdě</t>
  </si>
  <si>
    <t>0,6*(16,45+19,5+18,0)</t>
  </si>
  <si>
    <t>32,4*0,02+0,982</t>
  </si>
  <si>
    <t>247</t>
  </si>
  <si>
    <t>762595001</t>
  </si>
  <si>
    <t>Spojovací prostředky pro položení dřevěných podlah a zakrytí kanálů</t>
  </si>
  <si>
    <t>-1882033147</t>
  </si>
  <si>
    <t>https://podminky.urs.cz/item/CS_URS_2022_01/762595001</t>
  </si>
  <si>
    <t>pro lávky</t>
  </si>
  <si>
    <t>248</t>
  </si>
  <si>
    <t>60511081</t>
  </si>
  <si>
    <t>řezivo jehličnaté středové smrk tl 18-32mm dl 4-5m</t>
  </si>
  <si>
    <t>432793396</t>
  </si>
  <si>
    <t>dodávka, doprava k pol.762341210, ztratné 10%</t>
  </si>
  <si>
    <t>1110,0*0,025*1,1</t>
  </si>
  <si>
    <t>dodávka, doprava k pol.76234100R, ztratné 10%</t>
  </si>
  <si>
    <t>256,0*0,16*0,025*1,1</t>
  </si>
  <si>
    <t>dodávka, doprava k pol.762521104, ztratné 10%</t>
  </si>
  <si>
    <t>34,0*0,025*1,1</t>
  </si>
  <si>
    <t xml:space="preserve">Mezisoučet  B</t>
  </si>
  <si>
    <t>dodávka, doprava k pol.762341610, ztratné 10%</t>
  </si>
  <si>
    <t>107,0*0,025*1,1</t>
  </si>
  <si>
    <t>249</t>
  </si>
  <si>
    <t>60514114</t>
  </si>
  <si>
    <t>řezivo jehličnaté lať impregnovaná dl 4 m</t>
  </si>
  <si>
    <t>-221313208</t>
  </si>
  <si>
    <t>dodávka, doprava k pol.762762342316, ztratné 10% - latě 50/60</t>
  </si>
  <si>
    <t>1m/1m2</t>
  </si>
  <si>
    <t>1093,0*0,05*0,06*1,1</t>
  </si>
  <si>
    <t>dodávka, doprava k pol.762342441, ztratné 10% - latě 50/60 mm</t>
  </si>
  <si>
    <t>1323,0*0,05*0,06*1,1</t>
  </si>
  <si>
    <t>250</t>
  </si>
  <si>
    <t>762429001</t>
  </si>
  <si>
    <t>Montáž obložení stropu podkladový rošt</t>
  </si>
  <si>
    <t>439874947</t>
  </si>
  <si>
    <t>https://podminky.urs.cz/item/CS_URS_2022_01/762429001</t>
  </si>
  <si>
    <t>rošt z hranolů 1x 50/100 po 0,9 m - pro minerální izolaci</t>
  </si>
  <si>
    <t>krov nad garážemi</t>
  </si>
  <si>
    <t>26,3*17</t>
  </si>
  <si>
    <t>22,9</t>
  </si>
  <si>
    <t>rošt z hranolů 2x 50/100 po 0,9 m křížem - pro minerální izolaci</t>
  </si>
  <si>
    <t>krov přízemní části</t>
  </si>
  <si>
    <t>14,5*28+24,0*18+6,5*34+29,5*8</t>
  </si>
  <si>
    <t>39,0</t>
  </si>
  <si>
    <t>251</t>
  </si>
  <si>
    <t>76242121R</t>
  </si>
  <si>
    <t>Montáž obložení ostění a parapetu okenních otvorů ve věži z dubových fošen včetně kotevních prvků</t>
  </si>
  <si>
    <t>1597950368</t>
  </si>
  <si>
    <t>4x otvor 1,3x1,5 m, kotveno M10 po 250 mm</t>
  </si>
  <si>
    <t>0,225*(1,3+1,5)*2*4</t>
  </si>
  <si>
    <t>0,06</t>
  </si>
  <si>
    <t>252</t>
  </si>
  <si>
    <t>6051410R</t>
  </si>
  <si>
    <t>dubové fošny broušené tl.50 mm, impregnace do vnějšího prostředí, upravený povrch</t>
  </si>
  <si>
    <t>1767241779</t>
  </si>
  <si>
    <t>dodávka, doprava k pol.76242121R, ztratné 10%</t>
  </si>
  <si>
    <t>5,1*1,1+0,09</t>
  </si>
  <si>
    <t>253</t>
  </si>
  <si>
    <t>762495000</t>
  </si>
  <si>
    <t>Spojovací prostředky pro montáž olištování, obložení stropů, střešních podhledů a stěn</t>
  </si>
  <si>
    <t>1050931318</t>
  </si>
  <si>
    <t>https://podminky.urs.cz/item/CS_URS_2022_01/762495000</t>
  </si>
  <si>
    <t>dle pol.60512126 mezisoučet A</t>
  </si>
  <si>
    <t>254</t>
  </si>
  <si>
    <t>762713110</t>
  </si>
  <si>
    <t>Montáž prostorové vázané kce z hraněného řeziva průřezové pl do 120 cm2</t>
  </si>
  <si>
    <t>1698845250</t>
  </si>
  <si>
    <t>https://podminky.urs.cz/item/CS_URS_2022_01/762713110</t>
  </si>
  <si>
    <t>zábradlí pochozí půdní lávky</t>
  </si>
  <si>
    <t>(16,45+19,5+18,0)*1,1/0,90+0,061</t>
  </si>
  <si>
    <t>255</t>
  </si>
  <si>
    <t>762795000</t>
  </si>
  <si>
    <t>Spojovací prostředky pro montáž prostorových vázaných kcí</t>
  </si>
  <si>
    <t>-1996195698</t>
  </si>
  <si>
    <t>https://podminky.urs.cz/item/CS_URS_2022_01/762795000</t>
  </si>
  <si>
    <t>dle pol.60512126 mezisoučet B</t>
  </si>
  <si>
    <t>0,33</t>
  </si>
  <si>
    <t>pol.60512125</t>
  </si>
  <si>
    <t>0,102</t>
  </si>
  <si>
    <t>256</t>
  </si>
  <si>
    <t>60512126</t>
  </si>
  <si>
    <t>hranol stavební řezivo průřezu do 120cm2 dl 6-8m</t>
  </si>
  <si>
    <t>-2019587555</t>
  </si>
  <si>
    <t>dodávka, doprava k pol.762429001, ztratné 10%</t>
  </si>
  <si>
    <t>hranol 50/100 mm</t>
  </si>
  <si>
    <t>1804,0*0,05*0,1*1,1+0,078</t>
  </si>
  <si>
    <t>dodávka, doprava k pol.762713110, ztratné 10%</t>
  </si>
  <si>
    <t>hranol 50/50 mm</t>
  </si>
  <si>
    <t>0,05*0,05*120*1,10</t>
  </si>
  <si>
    <t>hranol spádový 80/40-200mm k pol.76234200R, ztratné 10%</t>
  </si>
  <si>
    <t>5,0*0,08*0,2*1,1+0,012</t>
  </si>
  <si>
    <t>hranol 40/60-250 mm k pol.76234300R, ztratné 10%</t>
  </si>
  <si>
    <t>12,5*0,04*0,06*1,1</t>
  </si>
  <si>
    <t>257</t>
  </si>
  <si>
    <t>762430023</t>
  </si>
  <si>
    <t>Obložení stěn z cementotřískových desek tl 16 mm nebroušených na pero a drážku šroubovaných</t>
  </si>
  <si>
    <t>-910593776</t>
  </si>
  <si>
    <t>https://podminky.urs.cz/item/CS_URS_2022_01/762430023</t>
  </si>
  <si>
    <t>pod plechový obklad - W3+W5a - pol.76401010R</t>
  </si>
  <si>
    <t>258</t>
  </si>
  <si>
    <t>762439001</t>
  </si>
  <si>
    <t>Montáž obložení stěn podkladový rošt</t>
  </si>
  <si>
    <t>-1032164937</t>
  </si>
  <si>
    <t>https://podminky.urs.cz/item/CS_URS_2022_01/762439001</t>
  </si>
  <si>
    <t>stěna W3 - z hranolů 50/125 mm - kotveno přes zateplovací systém</t>
  </si>
  <si>
    <t>2,8*3+3,2*7+0,2</t>
  </si>
  <si>
    <t>stěna W5a - z hranolů 50/75 mm - kotveno do zdiva</t>
  </si>
  <si>
    <t>13,45*(7+11)</t>
  </si>
  <si>
    <t>(9,2+8,0)/2*11</t>
  </si>
  <si>
    <t>7,3</t>
  </si>
  <si>
    <t>259</t>
  </si>
  <si>
    <t>60512127</t>
  </si>
  <si>
    <t>hranol stavební řezivo průřezu do 120cm2 přes dl 8m</t>
  </si>
  <si>
    <t>1915149419</t>
  </si>
  <si>
    <t>ztratné 10%</t>
  </si>
  <si>
    <t>dodávka doprava k pol.762439201 mezisoučet A</t>
  </si>
  <si>
    <t>31,0*0,125*0,05*1,1</t>
  </si>
  <si>
    <t>dodávka doprava k pol.762439201 mezisoučet B</t>
  </si>
  <si>
    <t>344,0*0,05*0,075*1,1</t>
  </si>
  <si>
    <t>260</t>
  </si>
  <si>
    <t>762495000.1</t>
  </si>
  <si>
    <t>-934157740</t>
  </si>
  <si>
    <t>https://podminky.urs.cz/item/CS_URS_2022_01/762495000.1</t>
  </si>
  <si>
    <t>obložení stěn - pol.762430023</t>
  </si>
  <si>
    <t>rošt</t>
  </si>
  <si>
    <t>261</t>
  </si>
  <si>
    <t>76249500R</t>
  </si>
  <si>
    <t>Příplatek na kotevní prvky do zatepleného zdiva</t>
  </si>
  <si>
    <t>858492384</t>
  </si>
  <si>
    <t>262</t>
  </si>
  <si>
    <t>7620000R1</t>
  </si>
  <si>
    <t>Systémový větrací hřeben 150/500mm podle typového detailu krytiny - montáž, dodávka, doprava materiálu vč.spojovacích prvků a impregnace</t>
  </si>
  <si>
    <t>-819032830</t>
  </si>
  <si>
    <t>11,8+15,2</t>
  </si>
  <si>
    <t>263</t>
  </si>
  <si>
    <t>76236131R</t>
  </si>
  <si>
    <t>Konstrukční a vyrovnávací vrstva pod klempířské prvkyz z desek dřevoštěpkových tl. 20 mm - montáž, dodávka, doprava včetně kotevních prvků</t>
  </si>
  <si>
    <t>-179091711</t>
  </si>
  <si>
    <t>0,25*15,0</t>
  </si>
  <si>
    <t>0,25</t>
  </si>
  <si>
    <t>264</t>
  </si>
  <si>
    <t>76236132R</t>
  </si>
  <si>
    <t>Konstrukční a vyrovnávací vrstva pod klempířské prvkyz z desek dřevoštěpkových tl. 12-15 mm - montáž, dodávka, doprava včetně kotevních prvků</t>
  </si>
  <si>
    <t>-899354743</t>
  </si>
  <si>
    <t>napojení pultové střechy u stěny</t>
  </si>
  <si>
    <t>0,15*27,0+0,1*27,0</t>
  </si>
  <si>
    <t>265</t>
  </si>
  <si>
    <t>762341037</t>
  </si>
  <si>
    <t>Bednění střech rovných sklon do 60° z desek OSB tl 25 mm na sraz šroubovaných na rošt</t>
  </si>
  <si>
    <t>-1576184744</t>
  </si>
  <si>
    <t>https://podminky.urs.cz/item/CS_URS_2022_01/762341037</t>
  </si>
  <si>
    <t>2,8*1,0+0,1*(2,8+1,0*2)</t>
  </si>
  <si>
    <t>0,22</t>
  </si>
  <si>
    <t>266</t>
  </si>
  <si>
    <t>762341670</t>
  </si>
  <si>
    <t>Montáž bednění štítových okapových říms z dřevotřískových na sraz</t>
  </si>
  <si>
    <t>-1584752368</t>
  </si>
  <si>
    <t>https://podminky.urs.cz/item/CS_URS_2022_01/762341670</t>
  </si>
  <si>
    <t>0,25*2,9+0,35*(2,9+1,0)+0,01</t>
  </si>
  <si>
    <t>267</t>
  </si>
  <si>
    <t>60726280</t>
  </si>
  <si>
    <t>deska dřevoštěpková OSB 3 P+D nebroušená tl 25mm</t>
  </si>
  <si>
    <t>-392907965</t>
  </si>
  <si>
    <t>dodávka, doprava k pol.762341670, ztratné 10%</t>
  </si>
  <si>
    <t>2,1*1,1+0,69</t>
  </si>
  <si>
    <t>268</t>
  </si>
  <si>
    <t>762713210</t>
  </si>
  <si>
    <t>Montáž prostorové vázané kce s ocelovými spojkami z hraněného řeziva průřezové pl do 120 cm2</t>
  </si>
  <si>
    <t>-1754431970</t>
  </si>
  <si>
    <t>https://podminky.urs.cz/item/CS_URS_2022_01/762713210</t>
  </si>
  <si>
    <t xml:space="preserve">srovnatelná položka pro montáž dřevěných  hranolů markýzy</t>
  </si>
  <si>
    <t>hranol 60/180</t>
  </si>
  <si>
    <t>2,9+1,0+0,1</t>
  </si>
  <si>
    <t>hranol 60/50</t>
  </si>
  <si>
    <t>(2,9+0,1)+2*1,0</t>
  </si>
  <si>
    <t>hranol 60/60</t>
  </si>
  <si>
    <t>hranol 60/85</t>
  </si>
  <si>
    <t>hranol 60/100</t>
  </si>
  <si>
    <t>0,25*6</t>
  </si>
  <si>
    <t>2,5</t>
  </si>
  <si>
    <t>269</t>
  </si>
  <si>
    <t>60512125</t>
  </si>
  <si>
    <t>hranol stavební řezivo průřezu do 120cm2 do dl 6m</t>
  </si>
  <si>
    <t>992453292</t>
  </si>
  <si>
    <t>dodávka, doprava k pol.762713210, ztratné 10%</t>
  </si>
  <si>
    <t>4,0*0,06*0,18*1,1</t>
  </si>
  <si>
    <t>((2,9+0,1)+2*1,0)*0,06*0,05*1,1</t>
  </si>
  <si>
    <t>1,0*0,06*0,06*1,1</t>
  </si>
  <si>
    <t>1,0*0,06*0,085*1,1</t>
  </si>
  <si>
    <t>0,25*6*0,06*0,1*1,1</t>
  </si>
  <si>
    <t>2,5*0,06*0,1*1,1</t>
  </si>
  <si>
    <t>270</t>
  </si>
  <si>
    <t>76277010R</t>
  </si>
  <si>
    <t>Univerzální montážní deska tl.160 mm, svislá únosnost Fvr,k=min.5 kN, moment únosnosti Mr,k=min.3kN.m - montáž, dodávka, doprava vč.kotevních prvků</t>
  </si>
  <si>
    <t>-1917512646</t>
  </si>
  <si>
    <t>kotvení markýzy n afasádu, dle výkresu č.12 + TZ</t>
  </si>
  <si>
    <t>271</t>
  </si>
  <si>
    <t>762083121</t>
  </si>
  <si>
    <t>Impregnace řeziva proti dřevokaznému hmyzu, houbám a plísním máčením třída ohrožení 1 a 2</t>
  </si>
  <si>
    <t>-1042318776</t>
  </si>
  <si>
    <t>https://podminky.urs.cz/item/CS_URS_2022_01/762083121</t>
  </si>
  <si>
    <t>z odd.766 - pol.60512125</t>
  </si>
  <si>
    <t>0,412</t>
  </si>
  <si>
    <t>z odd.762</t>
  </si>
  <si>
    <t>pol.60511081+60512126+60512127</t>
  </si>
  <si>
    <t>35,529+10,83+1,632</t>
  </si>
  <si>
    <t>pol.60512125+6072628</t>
  </si>
  <si>
    <t>0,102+3,0*0,025</t>
  </si>
  <si>
    <t>pol.76236131R + 76236132R</t>
  </si>
  <si>
    <t>4,0*0,02+7,0*0,015</t>
  </si>
  <si>
    <t>272</t>
  </si>
  <si>
    <t>998762103</t>
  </si>
  <si>
    <t>Přesun hmot tonážní pro kce tesařské v objektech v přes 12 do 24 m</t>
  </si>
  <si>
    <t>-40460373</t>
  </si>
  <si>
    <t>https://podminky.urs.cz/item/CS_URS_2022_01/998762103</t>
  </si>
  <si>
    <t>763</t>
  </si>
  <si>
    <t>Konstrukce suché výstavby</t>
  </si>
  <si>
    <t>273</t>
  </si>
  <si>
    <t>76311331R</t>
  </si>
  <si>
    <t>SDK příčka instalační tl 155 mm zdvojený profil CW+UW 50 desky 2xA 12,5 s minerální izolací</t>
  </si>
  <si>
    <t>-2036588961</t>
  </si>
  <si>
    <t>hygienické zázemí v.1200 mm</t>
  </si>
  <si>
    <t>1,2*(1,25+0,9*2+1,0)</t>
  </si>
  <si>
    <t>1,14</t>
  </si>
  <si>
    <t>274</t>
  </si>
  <si>
    <t>763121714</t>
  </si>
  <si>
    <t>SDK stěna předsazená základní penetrační nátěr</t>
  </si>
  <si>
    <t>-1133089051</t>
  </si>
  <si>
    <t>https://podminky.urs.cz/item/CS_URS_2022_01/763121714</t>
  </si>
  <si>
    <t>6,0+0,15*(1,25+0,9*2+1,0)+0,392</t>
  </si>
  <si>
    <t>275</t>
  </si>
  <si>
    <t>763331113</t>
  </si>
  <si>
    <t>Cementovláknitý podhled desky 1x12,5 dvouvrstvá spodní kce profil CD+UD bez izolace EI 15</t>
  </si>
  <si>
    <t>1414464991</t>
  </si>
  <si>
    <t>https://podminky.urs.cz/item/CS_URS_2022_01/763331113</t>
  </si>
  <si>
    <t>podhled stropu věže</t>
  </si>
  <si>
    <t>4,5*3,0+0,5</t>
  </si>
  <si>
    <t>276</t>
  </si>
  <si>
    <t>763132251</t>
  </si>
  <si>
    <t>SDK podhled samostatný požární předěl 2xA 12,5 mm bez TI EI 30 dvouvrstvá spodní kce CD+UD</t>
  </si>
  <si>
    <t>-1243684107</t>
  </si>
  <si>
    <t>https://podminky.urs.cz/item/CS_URS_2022_01/763132251</t>
  </si>
  <si>
    <t xml:space="preserve">parametry tohoto podhledu dle PBŘ  (REI 30)</t>
  </si>
  <si>
    <t>místnosti, které mají pouze tento podhled (pod vazníky) - SDP 1</t>
  </si>
  <si>
    <t>místnost H1.03, H1.09, H1.14, H1.15, H1.33</t>
  </si>
  <si>
    <t>10,7+4,0+9,8+5,6+3,0+0,9</t>
  </si>
  <si>
    <t xml:space="preserve">místnosti, které mají 2 podhledy  - SDP</t>
  </si>
  <si>
    <t>protipožární podhled (pod vazníky)</t>
  </si>
  <si>
    <t>883,0-7,2-13,5</t>
  </si>
  <si>
    <t>méně mezisoučet A</t>
  </si>
  <si>
    <t>-34,0</t>
  </si>
  <si>
    <t>10,7</t>
  </si>
  <si>
    <t>Položka pro SDK konstrukce zahrnují také náklady na tmelení a všechny</t>
  </si>
  <si>
    <t>závěsné, ukončovací, výztužné a doplňkové profily.</t>
  </si>
  <si>
    <t>277</t>
  </si>
  <si>
    <t>763131411</t>
  </si>
  <si>
    <t>SDK podhled desky 1xA 12,5 bez izolace dvouvrstvá spodní kce profil CD+UD</t>
  </si>
  <si>
    <t>1011939647</t>
  </si>
  <si>
    <t>https://podminky.urs.cz/item/CS_URS_2022_01/763131411</t>
  </si>
  <si>
    <t>spodní podhled místností</t>
  </si>
  <si>
    <t>pol.763132252 mezisoučet B</t>
  </si>
  <si>
    <t>828,3</t>
  </si>
  <si>
    <t>méně pol.763131451</t>
  </si>
  <si>
    <t>-10,5</t>
  </si>
  <si>
    <t>278</t>
  </si>
  <si>
    <t>763131451</t>
  </si>
  <si>
    <t>SDK podhled deska 1xH2 12,5 bez izolace dvouvrstvá spodní kce profil CD+UD</t>
  </si>
  <si>
    <t>-846539556</t>
  </si>
  <si>
    <t>https://podminky.urs.cz/item/CS_URS_2022_01/763131451</t>
  </si>
  <si>
    <t>spodní podhled místnosti - smáčené</t>
  </si>
  <si>
    <t>část místností (sprchy) H1.05, H1.06, H1.24</t>
  </si>
  <si>
    <t>1,7+3,8+5,0</t>
  </si>
  <si>
    <t>279</t>
  </si>
  <si>
    <t>763131714</t>
  </si>
  <si>
    <t>SDK podhled základní penetrační nátěr</t>
  </si>
  <si>
    <t>-1056182191</t>
  </si>
  <si>
    <t>https://podminky.urs.cz/item/CS_URS_2022_01/763131714</t>
  </si>
  <si>
    <t>873,0+828,0+10,5</t>
  </si>
  <si>
    <t>280</t>
  </si>
  <si>
    <t>763131761</t>
  </si>
  <si>
    <t>Příplatek k SDK podhledu za plochu do 3 m2 jednotlivě</t>
  </si>
  <si>
    <t>-1878620133</t>
  </si>
  <si>
    <t>https://podminky.urs.cz/item/CS_URS_2022_01/763131761</t>
  </si>
  <si>
    <t>(1,75+1,91)*2+0,08</t>
  </si>
  <si>
    <t>281</t>
  </si>
  <si>
    <t>76317121R</t>
  </si>
  <si>
    <t>Montáž revizních dvířek SDK kcí vel. do 0,5 m2 pro podhledy</t>
  </si>
  <si>
    <t>235371327</t>
  </si>
  <si>
    <t>revizní dvířka podhledů - předpoklad</t>
  </si>
  <si>
    <t>Množství se upřesní při provádění stavby. Bude se fakturovat dle skutečnosti.</t>
  </si>
  <si>
    <t>282</t>
  </si>
  <si>
    <t>5903016R</t>
  </si>
  <si>
    <t>dvířka revizní pro SDK podhledy tl 12,5mm 600x600mm</t>
  </si>
  <si>
    <t>-790167788</t>
  </si>
  <si>
    <t>dodávka, doprava k pol.763171213</t>
  </si>
  <si>
    <t>283</t>
  </si>
  <si>
    <t>76341111R</t>
  </si>
  <si>
    <t>Sanitární příčky do mokrého prostředí, kompaktní desky s HPL laminátem</t>
  </si>
  <si>
    <t>-1149369062</t>
  </si>
  <si>
    <t>sprchy</t>
  </si>
  <si>
    <t>2,0*(1,0+0,3*3+0,9+0,3*4)</t>
  </si>
  <si>
    <t>284</t>
  </si>
  <si>
    <t>76300330R</t>
  </si>
  <si>
    <t>Montáž, výroba,dodávka a doprava dřevěných příhradových vazníků se spoji z hřebíkových desek včetně impregnace, včetně potřebného kotvení a zavětrování - garáže a přízemní část</t>
  </si>
  <si>
    <t>-416765311</t>
  </si>
  <si>
    <t>výměra v:</t>
  </si>
  <si>
    <t>půdorysná plocha střechy - dle výkresu č.4 Krov</t>
  </si>
  <si>
    <t>nad garážemi</t>
  </si>
  <si>
    <t>27,575*15,65</t>
  </si>
  <si>
    <t>přízemní část</t>
  </si>
  <si>
    <t>21,0*15,9+3,5*22,0</t>
  </si>
  <si>
    <t>(30,9-3,5)*6,95</t>
  </si>
  <si>
    <t>0,121</t>
  </si>
  <si>
    <t>285</t>
  </si>
  <si>
    <t>76300340R</t>
  </si>
  <si>
    <t>Montáž, výroba,dodávka a doprava dřevěných příhradových vazníků se spoji z hřebíkových desek včetně impregnace, včetně potřebného kotvení a zavětrování - věž</t>
  </si>
  <si>
    <t>1831808480</t>
  </si>
  <si>
    <t>výměra v :</t>
  </si>
  <si>
    <t>půdorysná plocha střechy věže - dle výkresu č.4 Krov</t>
  </si>
  <si>
    <t>5,3*3,1</t>
  </si>
  <si>
    <t>0,57</t>
  </si>
  <si>
    <t>286</t>
  </si>
  <si>
    <t>76333110R</t>
  </si>
  <si>
    <t xml:space="preserve">Podhled z cementotřískových desek 1x10,0 mm s upraveným povrchem do vnějšího prostředí,  dvouvrstvá spodní kce profil CD+UD bez izolace  - montáž, dodávka, doprava</t>
  </si>
  <si>
    <t>189702741</t>
  </si>
  <si>
    <t>markýza, barva dle PD</t>
  </si>
  <si>
    <t>2,8*1,0</t>
  </si>
  <si>
    <t>287</t>
  </si>
  <si>
    <t>998763102</t>
  </si>
  <si>
    <t>Přesun hmot tonážní pro dřevostavby v objektech v přes 12 do 24 m</t>
  </si>
  <si>
    <t>385959291</t>
  </si>
  <si>
    <t>https://podminky.urs.cz/item/CS_URS_2022_01/998763102</t>
  </si>
  <si>
    <t>764</t>
  </si>
  <si>
    <t>Konstrukce klempířské</t>
  </si>
  <si>
    <t>288</t>
  </si>
  <si>
    <t>76401010R</t>
  </si>
  <si>
    <t>Obklad stěny z Al plechu 0,7mm s jednoduchou ležatou drážkou,výška rastru lamel 250 mm</t>
  </si>
  <si>
    <t>1708619481</t>
  </si>
  <si>
    <t>3,1*13,45+4,7*13,45-1,3*2,3</t>
  </si>
  <si>
    <t>4,7*(9,2+8,0)/2</t>
  </si>
  <si>
    <t>16,66</t>
  </si>
  <si>
    <t>289</t>
  </si>
  <si>
    <t>764121411</t>
  </si>
  <si>
    <t>Krytina střechy rovné drážkováním ze svitků z Al plechu rš 670 mm sklonu do 30°</t>
  </si>
  <si>
    <t>-1884010335</t>
  </si>
  <si>
    <t>https://podminky.urs.cz/item/CS_URS_2022_01/764121411</t>
  </si>
  <si>
    <t>výkres č.5 Střecha , včetně vytažení na príléhající svislé plochy stěn</t>
  </si>
  <si>
    <t>valbová střecha - dle pol.762341210 A+B</t>
  </si>
  <si>
    <t>462+631,0</t>
  </si>
  <si>
    <t>sedlová střecha - dle pol.762341210 C</t>
  </si>
  <si>
    <t>17,0</t>
  </si>
  <si>
    <t>Krytina s dvojitou drážkou na bednění z Al plechu pro falcované krytiny s upraveným</t>
  </si>
  <si>
    <t xml:space="preserve">povrchem. Vlastnosti, požadavky,úprava povrchu , tloušťka a barva Al plechu </t>
  </si>
  <si>
    <t>dle PD a techn.zprávy.</t>
  </si>
  <si>
    <t>V položkách klempířských prvků je uvažováno a vykázáno všechno pomocné</t>
  </si>
  <si>
    <t xml:space="preserve">příslušenství  (háky, příponky,pomocné a lemovací plechy atd.....)</t>
  </si>
  <si>
    <t>290</t>
  </si>
  <si>
    <t>764121491</t>
  </si>
  <si>
    <t>Příplatek k cenám krytiny z Al plechu za těsnění drážek sklonu do 10°</t>
  </si>
  <si>
    <t>1550710333</t>
  </si>
  <si>
    <t>https://podminky.urs.cz/item/CS_URS_2022_01/764121491</t>
  </si>
  <si>
    <t>dle pol.764121411</t>
  </si>
  <si>
    <t>291</t>
  </si>
  <si>
    <t>764121415</t>
  </si>
  <si>
    <t>Krytina střechy rovné drážkováním ze svitků z Al plechu rš 670 mm sklonu přes 60°</t>
  </si>
  <si>
    <t>-849446040</t>
  </si>
  <si>
    <t>https://podminky.urs.cz/item/CS_URS_2022_01/764121415</t>
  </si>
  <si>
    <t>výkres č.5 Střecha - výměry dle projektanta</t>
  </si>
  <si>
    <t>292</t>
  </si>
  <si>
    <t>76412110R</t>
  </si>
  <si>
    <t>Oplechování spodní plochy střešní římsy s jednoduchou ležatou drážkou - montáž, dodávka, doprava</t>
  </si>
  <si>
    <t>-1429060101</t>
  </si>
  <si>
    <t>293</t>
  </si>
  <si>
    <t>76422140R</t>
  </si>
  <si>
    <t>Oplechování větraného hřebene bez větrací mřížky z Al plechu rš 600-800 mm</t>
  </si>
  <si>
    <t>1667174227</t>
  </si>
  <si>
    <t xml:space="preserve">šířka větracích štěrbin min.50 mm, štěrbiny zakryty perforovaným plechem + </t>
  </si>
  <si>
    <t>PE síťkou</t>
  </si>
  <si>
    <t>položka nezahrnuje větrací mřížku a PE síťku</t>
  </si>
  <si>
    <t xml:space="preserve">Vlastnosti, požadavky,úprava povrchu , tloušťka a barva Al plechu </t>
  </si>
  <si>
    <t>294</t>
  </si>
  <si>
    <t>76422200R</t>
  </si>
  <si>
    <t>Větrací mřížka jednoduchá z perforovaného plechu rš.100 mm - montáž, dodávka, doprava</t>
  </si>
  <si>
    <t>-1268722078</t>
  </si>
  <si>
    <t>dle výkresu č.5 Střecha</t>
  </si>
  <si>
    <t>provětrání okapu</t>
  </si>
  <si>
    <t>187,0</t>
  </si>
  <si>
    <t>provětrání hřebeny + střecha u stěny</t>
  </si>
  <si>
    <t>83,0</t>
  </si>
  <si>
    <t>6,0</t>
  </si>
  <si>
    <t>295</t>
  </si>
  <si>
    <t>76422300R</t>
  </si>
  <si>
    <t>PE síťka větrací mřížky - montáž, dodávka, doprava</t>
  </si>
  <si>
    <t>51595405</t>
  </si>
  <si>
    <t>dle pol.76422200R</t>
  </si>
  <si>
    <t>276,0</t>
  </si>
  <si>
    <t>296</t>
  </si>
  <si>
    <t>764021421</t>
  </si>
  <si>
    <t>Dilatační připojovací lišta z Al plechu včetně tmelení rš 100 mm</t>
  </si>
  <si>
    <t>725057028</t>
  </si>
  <si>
    <t>https://podminky.urs.cz/item/CS_URS_2022_01/764021421</t>
  </si>
  <si>
    <t>297</t>
  </si>
  <si>
    <t>764021424</t>
  </si>
  <si>
    <t>Dilatační připojovací lišta z Al plechu včetně tmelení rš 200 mm</t>
  </si>
  <si>
    <t>593942099</t>
  </si>
  <si>
    <t>https://podminky.urs.cz/item/CS_URS_2022_01/764021424</t>
  </si>
  <si>
    <t>4,5</t>
  </si>
  <si>
    <t>298</t>
  </si>
  <si>
    <t>764222431</t>
  </si>
  <si>
    <t>Oplechování rovné okapové hrany z Al plechu rš 150 mm</t>
  </si>
  <si>
    <t>-1667392915</t>
  </si>
  <si>
    <t>https://podminky.urs.cz/item/CS_URS_2022_01/764222431</t>
  </si>
  <si>
    <t>okapnice k difúzní fólii</t>
  </si>
  <si>
    <t>299</t>
  </si>
  <si>
    <t>764222432</t>
  </si>
  <si>
    <t>Oplechování rovné okapové hrany z Al plechu rš 200 mm</t>
  </si>
  <si>
    <t>-1666615578</t>
  </si>
  <si>
    <t>https://podminky.urs.cz/item/CS_URS_2022_01/764222432</t>
  </si>
  <si>
    <t>nad otvory ve věži</t>
  </si>
  <si>
    <t>300</t>
  </si>
  <si>
    <t>764222433</t>
  </si>
  <si>
    <t>Oplechování rovné okapové hrany z Al plechu rš 250 mm</t>
  </si>
  <si>
    <t>-44181834</t>
  </si>
  <si>
    <t>https://podminky.urs.cz/item/CS_URS_2022_01/764222433</t>
  </si>
  <si>
    <t>srovnatelně pro zatahovací plech okapu rš 250 mm</t>
  </si>
  <si>
    <t>301</t>
  </si>
  <si>
    <t>764324412</t>
  </si>
  <si>
    <t>Lemování prostupů střech s krytinou skládanou nebo plechovou bez lišty z Al plechu</t>
  </si>
  <si>
    <t>-1938706557</t>
  </si>
  <si>
    <t>https://podminky.urs.cz/item/CS_URS_2022_01/764324412</t>
  </si>
  <si>
    <t>prostupy VZT + výlezy na střechu</t>
  </si>
  <si>
    <t>0,6*(0,4+1,0)*2*2</t>
  </si>
  <si>
    <t>0,6*(0,6+1,2)*2*3</t>
  </si>
  <si>
    <t>ostatní nevykázané</t>
  </si>
  <si>
    <t>10,16</t>
  </si>
  <si>
    <t>302</t>
  </si>
  <si>
    <t>764325423</t>
  </si>
  <si>
    <t>Lemování trub, konzol nebo držáků z Al plechu střech s krytinou skládanou D přes 100 do 150 mm</t>
  </si>
  <si>
    <t>1185969913</t>
  </si>
  <si>
    <t>https://podminky.urs.cz/item/CS_URS_2022_01/764325423</t>
  </si>
  <si>
    <t>větrací hlavice</t>
  </si>
  <si>
    <t>ostatní</t>
  </si>
  <si>
    <t>303</t>
  </si>
  <si>
    <t>76432542R</t>
  </si>
  <si>
    <t>Lemování trub, konzol nebo držáků z Al plechu střech s krytinou z plechu průměru do 355 mm</t>
  </si>
  <si>
    <t>-772223282</t>
  </si>
  <si>
    <t>oplechování VZT</t>
  </si>
  <si>
    <t>304</t>
  </si>
  <si>
    <t>764226404</t>
  </si>
  <si>
    <t>Oplechování parapetů rovných mechanicky kotvené z Al plechu rš 330 mm</t>
  </si>
  <si>
    <t>1184303301</t>
  </si>
  <si>
    <t>https://podminky.urs.cz/item/CS_URS_2022_01/764226404</t>
  </si>
  <si>
    <t>okenní parapety</t>
  </si>
  <si>
    <t>1,3*5+1,05*9+1,05*11+0,8*3+0,8*2</t>
  </si>
  <si>
    <t>0,5</t>
  </si>
  <si>
    <t>305</t>
  </si>
  <si>
    <t>764226402</t>
  </si>
  <si>
    <t>Oplechování parapetů rovných mechanicky kotvené z Al plechu rš 200 mm</t>
  </si>
  <si>
    <t>1599645679</t>
  </si>
  <si>
    <t>https://podminky.urs.cz/item/CS_URS_2022_01/764226402</t>
  </si>
  <si>
    <t>parapety věže</t>
  </si>
  <si>
    <t>306</t>
  </si>
  <si>
    <t>76432141R</t>
  </si>
  <si>
    <t>Lemování šikmého parapetu z Al plechu rš 330 mm</t>
  </si>
  <si>
    <t>-799351004</t>
  </si>
  <si>
    <t>výkres č.13 - detail parapetu oken</t>
  </si>
  <si>
    <t>32,0</t>
  </si>
  <si>
    <t>307</t>
  </si>
  <si>
    <t>764222404</t>
  </si>
  <si>
    <t>Oplechování štítu závětrnou lištou z Al plechu rš 330 mm</t>
  </si>
  <si>
    <t>1587715021</t>
  </si>
  <si>
    <t>https://podminky.urs.cz/item/CS_URS_2022_01/764222404</t>
  </si>
  <si>
    <t>srovnatelná položka pro oplechování dř.desky v detailu</t>
  </si>
  <si>
    <t>27,0</t>
  </si>
  <si>
    <t>308</t>
  </si>
  <si>
    <t>764521403</t>
  </si>
  <si>
    <t>Žlab podokapní půlkruhový z Al plechu rš 250 mm</t>
  </si>
  <si>
    <t>-1801691221</t>
  </si>
  <si>
    <t>https://podminky.urs.cz/item/CS_URS_2022_01/764521403</t>
  </si>
  <si>
    <t>dle výkresu č.5 Střecha, d=110 mm</t>
  </si>
  <si>
    <t>309</t>
  </si>
  <si>
    <t>764521404</t>
  </si>
  <si>
    <t>Žlab podokapní půlkruhový z Al plechu rš 330 mm</t>
  </si>
  <si>
    <t>-1105287741</t>
  </si>
  <si>
    <t>https://podminky.urs.cz/item/CS_URS_2022_01/764521404</t>
  </si>
  <si>
    <t>dle výkresu č.5 Střecha, d=153 mm</t>
  </si>
  <si>
    <t>310</t>
  </si>
  <si>
    <t>764527404</t>
  </si>
  <si>
    <t>Dilatace žlabů z Al plechu dilatačního vložením pásu s pryžovou vložkou rš 330 mm</t>
  </si>
  <si>
    <t>-418089041</t>
  </si>
  <si>
    <t>https://podminky.urs.cz/item/CS_URS_2022_01/764527404</t>
  </si>
  <si>
    <t>311</t>
  </si>
  <si>
    <t>764521424</t>
  </si>
  <si>
    <t>Roh nebo kout půlkruhového podokapního žlabu z Al plechu rš 330 mm</t>
  </si>
  <si>
    <t>1294259029</t>
  </si>
  <si>
    <t>https://podminky.urs.cz/item/CS_URS_2022_01/764521424</t>
  </si>
  <si>
    <t>312</t>
  </si>
  <si>
    <t>764521443</t>
  </si>
  <si>
    <t>Kotlík oválný (trychtýřový) pro podokapní žlaby z Al plechu 250/80 mm</t>
  </si>
  <si>
    <t>407726952</t>
  </si>
  <si>
    <t>https://podminky.urs.cz/item/CS_URS_2022_01/764521443</t>
  </si>
  <si>
    <t>313</t>
  </si>
  <si>
    <t>764521444</t>
  </si>
  <si>
    <t>Kotlík oválný (trychtýřový) pro podokapní žlaby z Al plechu 330/100 mm</t>
  </si>
  <si>
    <t>-602147550</t>
  </si>
  <si>
    <t>https://podminky.urs.cz/item/CS_URS_2022_01/764521444</t>
  </si>
  <si>
    <t>314</t>
  </si>
  <si>
    <t>55350174</t>
  </si>
  <si>
    <t>lapač nečistot plast 103mm univerzální</t>
  </si>
  <si>
    <t>1272672867</t>
  </si>
  <si>
    <t>lapač listí ke kotlíku</t>
  </si>
  <si>
    <t>315</t>
  </si>
  <si>
    <t>55350175</t>
  </si>
  <si>
    <t>objímka k lapači nečistot plast univerzální</t>
  </si>
  <si>
    <t>-1303203449</t>
  </si>
  <si>
    <t>316</t>
  </si>
  <si>
    <t>764528421</t>
  </si>
  <si>
    <t>Svody kruhové včetně objímek, kolen, odskoků z Al plechu průměru 80 mm</t>
  </si>
  <si>
    <t>-1801484618</t>
  </si>
  <si>
    <t>https://podminky.urs.cz/item/CS_URS_2022_01/764528421</t>
  </si>
  <si>
    <t>13,6*2</t>
  </si>
  <si>
    <t>0,8</t>
  </si>
  <si>
    <t>317</t>
  </si>
  <si>
    <t>764528422</t>
  </si>
  <si>
    <t>Svody kruhové včetně objímek, kolen, odskoků z Al plechu průměru 100 mm</t>
  </si>
  <si>
    <t>522059604</t>
  </si>
  <si>
    <t>https://podminky.urs.cz/item/CS_URS_2022_01/764528422</t>
  </si>
  <si>
    <t>5,25*6+0,8*6+3,6*11</t>
  </si>
  <si>
    <t>1,1</t>
  </si>
  <si>
    <t>318</t>
  </si>
  <si>
    <t>76422345R</t>
  </si>
  <si>
    <t>Střešní výlez pro nevytápěnou krytinu plechovou 600x600 mm, rám dřevěný impregnovaný+křídlo z Al plechu práškově lakovaného+tvrzené sklo včetně lemování pro falcované krytuny - montáž, dodávka, doprava</t>
  </si>
  <si>
    <t>1522867877</t>
  </si>
  <si>
    <t>319</t>
  </si>
  <si>
    <t>76422340R</t>
  </si>
  <si>
    <t>Sněhový zachytávač krytiny z Al plechu dvoutrubkový dl.3 m včetně spojek a držáků pro falcovanou krytinu - montáž, dodávka, doprava</t>
  </si>
  <si>
    <t>-1651472381</t>
  </si>
  <si>
    <t>320</t>
  </si>
  <si>
    <t>76422350R</t>
  </si>
  <si>
    <t>Sněhový zachytávač krytiny z Al plechu dvoutrubkový dl.1,5 m včetně spojek a držáků pro falcovanou krytinu - montáž, dodávka, doprava</t>
  </si>
  <si>
    <t>1413246769</t>
  </si>
  <si>
    <t>321</t>
  </si>
  <si>
    <t>76422360R</t>
  </si>
  <si>
    <t>Nalepovací prostup pr.120-170 mm pro falcovanou krytinu - montáž, dodávka, doprava</t>
  </si>
  <si>
    <t>-1838645683</t>
  </si>
  <si>
    <t>322</t>
  </si>
  <si>
    <t>76422370R</t>
  </si>
  <si>
    <t>Nástavec odvětrávací pr.120 mm ( barva dle PD) - montáž, dodávka, doprava</t>
  </si>
  <si>
    <t>-1452671844</t>
  </si>
  <si>
    <t>323</t>
  </si>
  <si>
    <t>76422380R</t>
  </si>
  <si>
    <t>Stoupací plošina 250x600 včetně držáků pro falcovanou krytinu - montáž, dodávka, doprava</t>
  </si>
  <si>
    <t>2078926245</t>
  </si>
  <si>
    <t>324</t>
  </si>
  <si>
    <t>76422390R</t>
  </si>
  <si>
    <t>Stoupací plošina 250x1200 mm včetně držáků pro falcovanou krytinu - montáž, dodávka, doprava</t>
  </si>
  <si>
    <t>-1002721722</t>
  </si>
  <si>
    <t>325</t>
  </si>
  <si>
    <t>76422510R</t>
  </si>
  <si>
    <t>K1 - typové oplechování atiky rš 300 mm, lakovaný Al plech tl.0,7 mm, včetně příponek - montáž, dodávka, doprava</t>
  </si>
  <si>
    <t>-555181138</t>
  </si>
  <si>
    <t>výkres č.12</t>
  </si>
  <si>
    <t>typový výrobek součástí systému krytiny PVC</t>
  </si>
  <si>
    <t>326</t>
  </si>
  <si>
    <t>764021423</t>
  </si>
  <si>
    <t>Dilatační připojovací lišta z Al plechu včetně tmelení rš 150 mm</t>
  </si>
  <si>
    <t>1061585354</t>
  </si>
  <si>
    <t>https://podminky.urs.cz/item/CS_URS_2022_01/764021423</t>
  </si>
  <si>
    <t>K2 - dilatační lišta rš 150 mm, lakovaný Al plech tl.0,7 mm</t>
  </si>
  <si>
    <t>327</t>
  </si>
  <si>
    <t>998764103</t>
  </si>
  <si>
    <t>Přesun hmot tonážní pro konstrukce klempířské v objektech v přes 12 do 24 m</t>
  </si>
  <si>
    <t>-632823342</t>
  </si>
  <si>
    <t>https://podminky.urs.cz/item/CS_URS_2022_01/998764103</t>
  </si>
  <si>
    <t>766</t>
  </si>
  <si>
    <t>Konstrukce truhlářské</t>
  </si>
  <si>
    <t>328</t>
  </si>
  <si>
    <t>76623111R</t>
  </si>
  <si>
    <t xml:space="preserve">Montáž sklápěcích půdních schodů  s vyřezáním otvoru a kompletizací</t>
  </si>
  <si>
    <t>-888245862</t>
  </si>
  <si>
    <t>329</t>
  </si>
  <si>
    <t>5534758R</t>
  </si>
  <si>
    <t>schody skládací protipožární,mech. z Al profilů, pro výšku max. 310 cm, s tepelnou izolací U=1,1 stropní zaklápěcí desky, rozměr půdního otvoru 1,3x0,6 m</t>
  </si>
  <si>
    <t>-988299719</t>
  </si>
  <si>
    <t>330</t>
  </si>
  <si>
    <t>766412233</t>
  </si>
  <si>
    <t>Montáž obložení stěn pl přes 1 m2 palubkami z tvrdého dřeva š přes 80 do 100 mm</t>
  </si>
  <si>
    <t>-1534683800</t>
  </si>
  <si>
    <t>https://podminky.urs.cz/item/CS_URS_2022_01/766412233</t>
  </si>
  <si>
    <t>331</t>
  </si>
  <si>
    <t>6119000R</t>
  </si>
  <si>
    <t>palubky z tvrdého dřeva do vnějšího prostředí 35/100 mm s impregnací a upraveným povrchem</t>
  </si>
  <si>
    <t>1375734031</t>
  </si>
  <si>
    <t>dodávka, doprava k pol.766412233, ztratné 10%</t>
  </si>
  <si>
    <t>38,0*1,1+0,2</t>
  </si>
  <si>
    <t>332</t>
  </si>
  <si>
    <t>766417211</t>
  </si>
  <si>
    <t>Montáž obložení stěn podkladového roštu</t>
  </si>
  <si>
    <t>1504852012</t>
  </si>
  <si>
    <t>https://podminky.urs.cz/item/CS_URS_2022_01/766417211</t>
  </si>
  <si>
    <t>W5b - z hranolů 60/60 mm, kotveno do zdiva</t>
  </si>
  <si>
    <t>7*13,45</t>
  </si>
  <si>
    <t>9,85</t>
  </si>
  <si>
    <t>333</t>
  </si>
  <si>
    <t>1274219693</t>
  </si>
  <si>
    <t>dodávka, doprava k pol.766417211, ztratné 10%</t>
  </si>
  <si>
    <t>104,0*0,06*0,06*1,1</t>
  </si>
  <si>
    <t>334</t>
  </si>
  <si>
    <t>998766103</t>
  </si>
  <si>
    <t>Přesun hmot tonážní pro kce truhlářské v objektech v přes 12 do 24 m</t>
  </si>
  <si>
    <t>-1399803079</t>
  </si>
  <si>
    <t>https://podminky.urs.cz/item/CS_URS_2022_01/998766103</t>
  </si>
  <si>
    <t>767</t>
  </si>
  <si>
    <t>Konstrukce zámečnické</t>
  </si>
  <si>
    <t>335</t>
  </si>
  <si>
    <t>7670011R1</t>
  </si>
  <si>
    <t>Automatická sekční vrata 3500x4000 mm (š x v) z poplastovaného plechu, zateplená, 2 části prosklené tep.izol.dvojsklem, povrch stucco,barva bílá (RAL 9002), vč.kování a doplňků, zárubeň-vodící lišty - montáž, dodávka, doprava</t>
  </si>
  <si>
    <t>-1836720125</t>
  </si>
  <si>
    <t>Poznámka k položce:_x000d_
prvek V1</t>
  </si>
  <si>
    <t xml:space="preserve">Všechy požadavky, vlastnosti a doplňky(např.elektropohon,ovládání a další) </t>
  </si>
  <si>
    <t>jsou uvedeny na výkrese č.11 Výpis výplní a v technické zprávě.</t>
  </si>
  <si>
    <t>součinitel prostupu tepla max.1,7W/m2K</t>
  </si>
  <si>
    <t>počet kusů :</t>
  </si>
  <si>
    <t xml:space="preserve">Položka zahrnuje též všechny pomocné konstrukce, kotvící prvky a doplňkové </t>
  </si>
  <si>
    <t>práce nutné k montáži výplní.</t>
  </si>
  <si>
    <t>336</t>
  </si>
  <si>
    <t>7670011R2</t>
  </si>
  <si>
    <t>Příplatek za montáž a dodávku integrovaných únikových dveří 800/2000mm do sekčních vrat V1</t>
  </si>
  <si>
    <t>-315465588</t>
  </si>
  <si>
    <t>337</t>
  </si>
  <si>
    <t>767995113</t>
  </si>
  <si>
    <t>Montáž atypických zámečnických konstrukcí hm přes 10 do 20 kg</t>
  </si>
  <si>
    <t>-536605621</t>
  </si>
  <si>
    <t>https://podminky.urs.cz/item/CS_URS_2022_01/767995113</t>
  </si>
  <si>
    <t>vodoměrná šachta</t>
  </si>
  <si>
    <t>ocel.nosníky pro podporu potrubí U80 (cca 5 m) včetně</t>
  </si>
  <si>
    <t>kotevních plechů a mechan.kotev</t>
  </si>
  <si>
    <t>výkres č.14</t>
  </si>
  <si>
    <t>338</t>
  </si>
  <si>
    <t>76700100R</t>
  </si>
  <si>
    <t xml:space="preserve">dodávka, doprava k pol.767995113 </t>
  </si>
  <si>
    <t>-56097393</t>
  </si>
  <si>
    <t>339</t>
  </si>
  <si>
    <t>767995112</t>
  </si>
  <si>
    <t>Montáž atypických zámečnických konstrukcí hm přes 5 do 10 kg</t>
  </si>
  <si>
    <t>144378657</t>
  </si>
  <si>
    <t>https://podminky.urs.cz/item/CS_URS_2022_01/767995112</t>
  </si>
  <si>
    <t>konzoly markýzy U100 s kotevní deskou P8x120x120 (4x)</t>
  </si>
  <si>
    <t>60,0</t>
  </si>
  <si>
    <t>340</t>
  </si>
  <si>
    <t>76700111R</t>
  </si>
  <si>
    <t>dodávka, doprava k pol.767995112 - materiál ocel.S235, včetně kotevních prvků</t>
  </si>
  <si>
    <t>279919112</t>
  </si>
  <si>
    <t>341</t>
  </si>
  <si>
    <t>767161126</t>
  </si>
  <si>
    <t>Montáž zábradlí rovného z trubek do ocelové konstrukce hm přes 20 do 30 kg</t>
  </si>
  <si>
    <t>909704639</t>
  </si>
  <si>
    <t>https://podminky.urs.cz/item/CS_URS_2022_01/767161126</t>
  </si>
  <si>
    <t>zábradlí ocelové plošiny ve věži</t>
  </si>
  <si>
    <t>10,8</t>
  </si>
  <si>
    <t>342</t>
  </si>
  <si>
    <t>76700110R</t>
  </si>
  <si>
    <t>ocelové trubkové zábradlí, materiál S235</t>
  </si>
  <si>
    <t>-1137030844</t>
  </si>
  <si>
    <t>dodávka, doprva a k pol.767161126</t>
  </si>
  <si>
    <t>270,0</t>
  </si>
  <si>
    <t>343</t>
  </si>
  <si>
    <t>767861012</t>
  </si>
  <si>
    <t>Montáž vnitřních kovových žebříků přímých dl přes 2 do 5 m kotvených do ocelové konstrukce</t>
  </si>
  <si>
    <t>670609658</t>
  </si>
  <si>
    <t>https://podminky.urs.cz/item/CS_URS_2022_01/767861012</t>
  </si>
  <si>
    <t>žebřík dl.4,97 m</t>
  </si>
  <si>
    <t>žebřík dl.3,2 m</t>
  </si>
  <si>
    <t>344</t>
  </si>
  <si>
    <t>767834112</t>
  </si>
  <si>
    <t>Příplatek k ceně za montáž ochranného koše svařovaný</t>
  </si>
  <si>
    <t>-1967254041</t>
  </si>
  <si>
    <t>https://podminky.urs.cz/item/CS_URS_2022_01/767834112</t>
  </si>
  <si>
    <t>1,0*4</t>
  </si>
  <si>
    <t>345</t>
  </si>
  <si>
    <t>76700210R</t>
  </si>
  <si>
    <t>žebřík štěřinový vnitřní dl.3,2m s ochranným košem dl. 970 mm, matriál S235</t>
  </si>
  <si>
    <t>-437937076</t>
  </si>
  <si>
    <t>dodávka, doprava k pol.767861012</t>
  </si>
  <si>
    <t>cca 149 kg/1 žebřík</t>
  </si>
  <si>
    <t>346</t>
  </si>
  <si>
    <t>76700220R</t>
  </si>
  <si>
    <t>žebřík štěřinový vnitřní dl.4,97m s ochranným košem dl. 970 mm, matriál S235</t>
  </si>
  <si>
    <t>-651073068</t>
  </si>
  <si>
    <t>cca 231 kg/1 žebřík</t>
  </si>
  <si>
    <t>347</t>
  </si>
  <si>
    <t>767881132</t>
  </si>
  <si>
    <t>Montáž bodů záchytného systému do šikmé střechy se střešní krytinou falcovanou</t>
  </si>
  <si>
    <t>504072182</t>
  </si>
  <si>
    <t>https://podminky.urs.cz/item/CS_URS_2022_01/767881132</t>
  </si>
  <si>
    <t>cetrifikovaný kotvící bod pro falcované šikmé střechy</t>
  </si>
  <si>
    <t>min. tl. Al plechu 0,7 mm</t>
  </si>
  <si>
    <t>kotvení shora na dojitou stojatou drážku</t>
  </si>
  <si>
    <t>348</t>
  </si>
  <si>
    <t>70921424</t>
  </si>
  <si>
    <t>kotvicí bod pro šikmé střechy s falcovanou krytinou</t>
  </si>
  <si>
    <t>-309456610</t>
  </si>
  <si>
    <t>Poznámka k položce:_x000d_
kotvení shora na dvojitou stojatou drážku pomocí přítlačných šroubů</t>
  </si>
  <si>
    <t>kotvení shora na dojitou stojatou drážku - materiál: nerezová ocel 1.430</t>
  </si>
  <si>
    <t>349</t>
  </si>
  <si>
    <t>767531111</t>
  </si>
  <si>
    <t>Montáž vstupních kovových nebo plastových rohoží čistících zón</t>
  </si>
  <si>
    <t>1889615170</t>
  </si>
  <si>
    <t>https://podminky.urs.cz/item/CS_URS_2022_01/767531111</t>
  </si>
  <si>
    <t>vnitřní čistící zóna ČZ2</t>
  </si>
  <si>
    <t>1,6*1,5+2,3*1,75</t>
  </si>
  <si>
    <t>0,075</t>
  </si>
  <si>
    <t>350</t>
  </si>
  <si>
    <t>6975212R</t>
  </si>
  <si>
    <t>rohož - vnitřní čistící zóna</t>
  </si>
  <si>
    <t>1512571273</t>
  </si>
  <si>
    <t>vlastnosti dle TZ</t>
  </si>
  <si>
    <t>dodávka, doprava k pol.767531111</t>
  </si>
  <si>
    <t>6,5*1,05+0,175</t>
  </si>
  <si>
    <t>351</t>
  </si>
  <si>
    <t>767531121</t>
  </si>
  <si>
    <t>Osazení zapuštěného rámu z L profilů k čistícím rohožím</t>
  </si>
  <si>
    <t>-1253843521</t>
  </si>
  <si>
    <t>https://podminky.urs.cz/item/CS_URS_2022_01/767531121</t>
  </si>
  <si>
    <t>ČZ 2</t>
  </si>
  <si>
    <t>(1,6+1,5)*2</t>
  </si>
  <si>
    <t>(2,3+1,75)*2</t>
  </si>
  <si>
    <t>0,2</t>
  </si>
  <si>
    <t>352</t>
  </si>
  <si>
    <t>6975216R1</t>
  </si>
  <si>
    <t>rám nerezový pro zapuštění rohože</t>
  </si>
  <si>
    <t>-1351656740</t>
  </si>
  <si>
    <t>dodávka, doprava k pol.767531121</t>
  </si>
  <si>
    <t>14,5*1,02+0,21</t>
  </si>
  <si>
    <t>353</t>
  </si>
  <si>
    <t>7675310R1</t>
  </si>
  <si>
    <t>ČZ 1 - venkovní čistící zóna na hrubé nečistoty - venkovní rošt pozinkovaný (oka 30x10mm) zapuštěn do venkovní dlažby + box z polymerbetonu hl. 80 mm s odvodněním štěrkovým trativodem - montáž, dodávka vč,dopravy</t>
  </si>
  <si>
    <t>1601122359</t>
  </si>
  <si>
    <t>ČZ 1 - 2 ks</t>
  </si>
  <si>
    <t>0,5*1,0*2</t>
  </si>
  <si>
    <t>354</t>
  </si>
  <si>
    <t>7675310R2</t>
  </si>
  <si>
    <t>ČZ 1 - venkovní čistící zóna na hrubé nečistoty - venkovní rošt pozinkovaný (oka 30x10mm) zapuštěn do venkovní dlažby + 6x box z polymerbetonu hl. 80 mm s odvodněním štěrkovým trativodem - montáž, dodávka vč,dopravy</t>
  </si>
  <si>
    <t>1210939279</t>
  </si>
  <si>
    <t>ČZ 1 - 1 ks</t>
  </si>
  <si>
    <t>1,5*1,5</t>
  </si>
  <si>
    <t>355</t>
  </si>
  <si>
    <t>76700222R</t>
  </si>
  <si>
    <t>Tabule s číslicí 150 - zámečnický prvek o rozměru 2250x1125, plech tl.10mm - kotven s odsazením do fasády 100mm, opatřen nátěrem do vnějšího prostředí (hmotnost cca 115 kg) - montáž a dodávka vč.dopravy</t>
  </si>
  <si>
    <t>1677559472</t>
  </si>
  <si>
    <t>356</t>
  </si>
  <si>
    <t>7670033R1</t>
  </si>
  <si>
    <t>Al lamelový horizontální slunolam 1000/2000 s vyložením 1,2 m před fasádu, povrch prášková polyesterová barva, kotvení do univerzální montážní desky pro tl.zateplení 160 mm</t>
  </si>
  <si>
    <t>-301776007</t>
  </si>
  <si>
    <t>včetně montáže a dodávka kotevní desky pro zateplení</t>
  </si>
  <si>
    <t>fasády v tl.160 mm</t>
  </si>
  <si>
    <t>popis slunolamů v PD, jejich celková délka = 12,5 m</t>
  </si>
  <si>
    <t>počet kusů délky 2 m - 3ks</t>
  </si>
  <si>
    <t>357</t>
  </si>
  <si>
    <t>7670033R2</t>
  </si>
  <si>
    <t>Al lamelový horizontální slunolam 1000/6500mm s vyložením 1,2 m před fasádu, povrch prášková polyesterová barva, kotvení do univerzální montážní desky pro tl.zateplení 160 mm</t>
  </si>
  <si>
    <t>-1453405457</t>
  </si>
  <si>
    <t>včetně montáže a dodávky kotevní desky pro zateplení</t>
  </si>
  <si>
    <t>počet kusů délky 6,5 m - 1ks</t>
  </si>
  <si>
    <t>358</t>
  </si>
  <si>
    <t>998767103</t>
  </si>
  <si>
    <t>Přesun hmot tonážní pro zámečnické konstrukce v objektech v přes 12 do 24 m</t>
  </si>
  <si>
    <t>-1564255892</t>
  </si>
  <si>
    <t>https://podminky.urs.cz/item/CS_URS_2022_01/998767103</t>
  </si>
  <si>
    <t>771</t>
  </si>
  <si>
    <t>Podlahy z dlaždic</t>
  </si>
  <si>
    <t>359</t>
  </si>
  <si>
    <t>771574266</t>
  </si>
  <si>
    <t>Montáž podlah keramických pro mechanické zatížení protiskluzných lepených flexibilním lepidlem přes 22 do 25 ks/m2</t>
  </si>
  <si>
    <t>-896128768</t>
  </si>
  <si>
    <t>https://podminky.urs.cz/item/CS_URS_2022_01/771574266</t>
  </si>
  <si>
    <t>srovnatelná položka pro vodovzdorný tmel</t>
  </si>
  <si>
    <t>protiskluzná dlažba - protiskluznost dle TZ (ČSN 744505)</t>
  </si>
  <si>
    <t>dilatační spáry v rastru 3,0x3,0 m</t>
  </si>
  <si>
    <t>20,0+45,03+10,66+24,21+3,59+5,59+25,0+8,25+4,0+14,22</t>
  </si>
  <si>
    <t>1,75+1,59+5,63+4,69+5,0+10,92+3,38+16,25+1,91+7,92+6,48+13,5</t>
  </si>
  <si>
    <t>12,43</t>
  </si>
  <si>
    <t>360</t>
  </si>
  <si>
    <t>5976140R</t>
  </si>
  <si>
    <t xml:space="preserve">dlažba keramická protiskluzná (vlastnosti, barva a protiskluznost dle PD a technické zprávy - ČSN 744505 </t>
  </si>
  <si>
    <t>-1469073856</t>
  </si>
  <si>
    <t>dodávka, doprava k pol.771574266, ztratné 10%</t>
  </si>
  <si>
    <t>252,0*1,1+0,8</t>
  </si>
  <si>
    <t>361</t>
  </si>
  <si>
    <t>771474113</t>
  </si>
  <si>
    <t>Montáž soklů z dlaždic keramických rovných flexibilní lepidlo v přes 90 do 120 mm</t>
  </si>
  <si>
    <t>982019300</t>
  </si>
  <si>
    <t>https://podminky.urs.cz/item/CS_URS_2022_01/771474113</t>
  </si>
  <si>
    <t>srovnatelně pro montáž do vodovzdornýho tmelu a flexubilní spárování</t>
  </si>
  <si>
    <t>místnost H1.33 až H1.36</t>
  </si>
  <si>
    <t>(3,0+6,125+1,125+1,7+2,7+2,4+2,4+3,3)*2-(0,8*3+0,9)</t>
  </si>
  <si>
    <t>místnost H1.01 až H1.04</t>
  </si>
  <si>
    <t>(9,045+2,3)*2-(0,7*2+0,9*2)</t>
  </si>
  <si>
    <t>(10,125+2,75+8,3+9,5+12,3)-(0,8+0,9*6+1,0*3+1,6)</t>
  </si>
  <si>
    <t>(2,75+3,875)*2-1,0</t>
  </si>
  <si>
    <t>(3,5+6,25+2,1)*2-(0,9+0,7*2+1,1)</t>
  </si>
  <si>
    <t>místnost H1.07, H1.09, H1.12, H1.15</t>
  </si>
  <si>
    <t>(4,0+6,25)*2-(1,0+1,1)</t>
  </si>
  <si>
    <t>2,0*4-0,8</t>
  </si>
  <si>
    <t>(3,4+2,2)*2-1,1</t>
  </si>
  <si>
    <t>(2,5+2,2)*2-0,9</t>
  </si>
  <si>
    <t>9,385</t>
  </si>
  <si>
    <t>362</t>
  </si>
  <si>
    <t>5976100R</t>
  </si>
  <si>
    <t>dlažba keramická - sokl v.do 100 mm</t>
  </si>
  <si>
    <t>-1905350932</t>
  </si>
  <si>
    <t>dodávka, doprava k pol.771474113, ztratné 10%</t>
  </si>
  <si>
    <t>180,0*1,1</t>
  </si>
  <si>
    <t>363</t>
  </si>
  <si>
    <t>771577111</t>
  </si>
  <si>
    <t>Příplatek k montáži podlah keramických lepených flexibilním lepidlem za plochu do 5 m2</t>
  </si>
  <si>
    <t>-1319569550</t>
  </si>
  <si>
    <t>https://podminky.urs.cz/item/CS_URS_2022_01/771577111</t>
  </si>
  <si>
    <t>4,0+1,75+1,59+4,69+5,0+3,38+1,91+0,18</t>
  </si>
  <si>
    <t>364</t>
  </si>
  <si>
    <t>77157711R</t>
  </si>
  <si>
    <t>Příplatek k montáži podlah keramických za vodovzdorné flexibilní spárování</t>
  </si>
  <si>
    <t>1826730763</t>
  </si>
  <si>
    <t>365</t>
  </si>
  <si>
    <t>771121011</t>
  </si>
  <si>
    <t>Nátěr penetrační na podlahu</t>
  </si>
  <si>
    <t>682190232</t>
  </si>
  <si>
    <t>https://podminky.urs.cz/item/CS_URS_2022_01/771121011</t>
  </si>
  <si>
    <t>366</t>
  </si>
  <si>
    <t>771591115</t>
  </si>
  <si>
    <t>Podlahy spárování silikonem</t>
  </si>
  <si>
    <t>2113255476</t>
  </si>
  <si>
    <t>https://podminky.urs.cz/item/CS_URS_2022_01/771591115</t>
  </si>
  <si>
    <t>srovnatelně pro spárování trvale pružným tmelem</t>
  </si>
  <si>
    <t>přechod dlažba x keramický sokl</t>
  </si>
  <si>
    <t>dle pol.771474113</t>
  </si>
  <si>
    <t>180,0</t>
  </si>
  <si>
    <t>přechod dlažba x keram. obklad</t>
  </si>
  <si>
    <t>9,2+11,3+8,9+11,9+4,8+33,0</t>
  </si>
  <si>
    <t>7,5+8,5+20,8+8,4</t>
  </si>
  <si>
    <t>v ploše a mezi dveřmi</t>
  </si>
  <si>
    <t>304,0*0,2</t>
  </si>
  <si>
    <t>18,9</t>
  </si>
  <si>
    <t>367</t>
  </si>
  <si>
    <t>77142100R</t>
  </si>
  <si>
    <t>Montáž přechodových šroubovaných lišt</t>
  </si>
  <si>
    <t>496040098</t>
  </si>
  <si>
    <t>https://podminky.urs.cz/item/CS_URS_2022_01/77142100R</t>
  </si>
  <si>
    <t>srovnatelně i pro přechodovou dveřní lištu</t>
  </si>
  <si>
    <t>35,0</t>
  </si>
  <si>
    <t>mezi různými podlahami</t>
  </si>
  <si>
    <t>368</t>
  </si>
  <si>
    <t>5905010R</t>
  </si>
  <si>
    <t>profil přechodový (lišta) nerezový dveřní</t>
  </si>
  <si>
    <t>-1869586579</t>
  </si>
  <si>
    <t>dpdávka, doprava k pol.77142100R mezisoučet A, tratné 10%</t>
  </si>
  <si>
    <t>35,0*1,1+0,5</t>
  </si>
  <si>
    <t>369</t>
  </si>
  <si>
    <t>5905020R</t>
  </si>
  <si>
    <t>profi (lišta)l přechodový nerezový pro přechod dlažba x jiná podlaha</t>
  </si>
  <si>
    <t>-1836898280</t>
  </si>
  <si>
    <t>dpdávka, doprava k pol.77142100R mezisoučet 5, tratné 10%</t>
  </si>
  <si>
    <t>5,0*1,1+0,5</t>
  </si>
  <si>
    <t>370</t>
  </si>
  <si>
    <t>998771101</t>
  </si>
  <si>
    <t>Přesun hmot tonážní pro podlahy z dlaždic v objektech v do 6 m</t>
  </si>
  <si>
    <t>-468768850</t>
  </si>
  <si>
    <t>https://podminky.urs.cz/item/CS_URS_2022_01/998771101</t>
  </si>
  <si>
    <t>776</t>
  </si>
  <si>
    <t>Podlahy povlakové</t>
  </si>
  <si>
    <t>371</t>
  </si>
  <si>
    <t>77622112R</t>
  </si>
  <si>
    <t xml:space="preserve">Lepení antistatických pásů z PVC </t>
  </si>
  <si>
    <t>878826512</t>
  </si>
  <si>
    <t xml:space="preserve">místnost H1.17  rozvodna</t>
  </si>
  <si>
    <t>6,8</t>
  </si>
  <si>
    <t>372</t>
  </si>
  <si>
    <t>2841102R</t>
  </si>
  <si>
    <t xml:space="preserve">PVC homogenní zátěžová antistatické </t>
  </si>
  <si>
    <t>-679341514</t>
  </si>
  <si>
    <t>vlastnosti, barva dle PD a TZ</t>
  </si>
  <si>
    <t>dodávka, doprava k pol.77622112R, ztratné 10%</t>
  </si>
  <si>
    <t>6,8*1,1+0,52</t>
  </si>
  <si>
    <t>373</t>
  </si>
  <si>
    <t>776421111</t>
  </si>
  <si>
    <t>Montáž obvodových lišt lepením</t>
  </si>
  <si>
    <t>-165084675</t>
  </si>
  <si>
    <t>https://podminky.urs.cz/item/CS_URS_2022_01/776421111</t>
  </si>
  <si>
    <t>374</t>
  </si>
  <si>
    <t>28411010</t>
  </si>
  <si>
    <t>lišta soklová PVC 20x100mm</t>
  </si>
  <si>
    <t>213094876</t>
  </si>
  <si>
    <t>dodávka,doprava k pol.776421111, ztratné 5%</t>
  </si>
  <si>
    <t>375</t>
  </si>
  <si>
    <t>776223112</t>
  </si>
  <si>
    <t>Spoj povlakových podlahovin z PVC svařováním za studena</t>
  </si>
  <si>
    <t>804147570</t>
  </si>
  <si>
    <t>https://podminky.urs.cz/item/CS_URS_2022_01/776223112</t>
  </si>
  <si>
    <t>376</t>
  </si>
  <si>
    <t>776251211</t>
  </si>
  <si>
    <t>Lepení čtverců z přírodního linolea (marmolea) standardním lepidlem</t>
  </si>
  <si>
    <t>-72409032</t>
  </si>
  <si>
    <t>https://podminky.urs.cz/item/CS_URS_2022_01/776251211</t>
  </si>
  <si>
    <t>místnost H1.27 až H1.32, H1.37</t>
  </si>
  <si>
    <t>23,3+24,5+24,5+6,9+22,7+7,5+53,6</t>
  </si>
  <si>
    <t>vytažení marmolea na soklový fabionový profil do výšky100-150 mm</t>
  </si>
  <si>
    <t>dle pol.77641111R</t>
  </si>
  <si>
    <t>142,0*0,15</t>
  </si>
  <si>
    <t>9,7</t>
  </si>
  <si>
    <t>377</t>
  </si>
  <si>
    <t>2841107R</t>
  </si>
  <si>
    <t xml:space="preserve">podlahová krytina z linolea přírodního zátěž, čtverce </t>
  </si>
  <si>
    <t>-1641798003</t>
  </si>
  <si>
    <t>vlastnosti, odolnost, barva dle PD a TZ</t>
  </si>
  <si>
    <t>dodávka, doprava k pol.776251211, ztratné 10%</t>
  </si>
  <si>
    <t>194,0*1,1+0,6</t>
  </si>
  <si>
    <t>378</t>
  </si>
  <si>
    <t>77641111R</t>
  </si>
  <si>
    <t>Montáž fabionového profilu pro nalepení marmolea a vytvořené soklové lišty</t>
  </si>
  <si>
    <t>-1469963739</t>
  </si>
  <si>
    <t>(4,05+6,125+0,25)*2-0,9</t>
  </si>
  <si>
    <t>(4,0+6,125+0,25)*2-0,9</t>
  </si>
  <si>
    <t>(2,875+2,4)*2-0,8</t>
  </si>
  <si>
    <t>(3,7+6,125+0,25)*2-(0,8+1,0)</t>
  </si>
  <si>
    <t>(2,4+3,125+0,25)*2-0,9</t>
  </si>
  <si>
    <t>(8,75+6,125+0,25)*2</t>
  </si>
  <si>
    <t>13,35</t>
  </si>
  <si>
    <t>379</t>
  </si>
  <si>
    <t>2841100R</t>
  </si>
  <si>
    <t>podlahová krytina z linolea přírodního - fabionový lištový profil</t>
  </si>
  <si>
    <t>1471654877</t>
  </si>
  <si>
    <t>dodávka, doprava k pol.77641111R, ztratné 5%</t>
  </si>
  <si>
    <t>142,0*1,05+0,9</t>
  </si>
  <si>
    <t>380</t>
  </si>
  <si>
    <t>776251411</t>
  </si>
  <si>
    <t>Spoj podlah z přírodního linolea (marmolea) svařováním za tepla</t>
  </si>
  <si>
    <t>451623018</t>
  </si>
  <si>
    <t>https://podminky.urs.cz/item/CS_URS_2022_01/776251411</t>
  </si>
  <si>
    <t>381</t>
  </si>
  <si>
    <t>776262121</t>
  </si>
  <si>
    <t>Lepení čtverců z pryže 2-složkovým lepidlem</t>
  </si>
  <si>
    <t>2035887993</t>
  </si>
  <si>
    <t>https://podminky.urs.cz/item/CS_URS_2022_01/776262121</t>
  </si>
  <si>
    <t>místnost H1.22 tělocvična</t>
  </si>
  <si>
    <t>44,0</t>
  </si>
  <si>
    <t>26,0*0,1</t>
  </si>
  <si>
    <t>2,4</t>
  </si>
  <si>
    <t>382</t>
  </si>
  <si>
    <t>2841020R</t>
  </si>
  <si>
    <t>krytina podlahová pryžová s protiskluzným reliéfem (penízky)</t>
  </si>
  <si>
    <t>1242722899</t>
  </si>
  <si>
    <t>dodávka, doprava k pol.776262121, ztratné 10%</t>
  </si>
  <si>
    <t>49,0*1,1+0,1</t>
  </si>
  <si>
    <t>383</t>
  </si>
  <si>
    <t>998776101</t>
  </si>
  <si>
    <t>Přesun hmot tonážní pro podlahy povlakové v objektech v do 6 m</t>
  </si>
  <si>
    <t>1457793604</t>
  </si>
  <si>
    <t>https://podminky.urs.cz/item/CS_URS_2022_01/998776101</t>
  </si>
  <si>
    <t>777</t>
  </si>
  <si>
    <t>Podlahy lité</t>
  </si>
  <si>
    <t>384</t>
  </si>
  <si>
    <t>777611121</t>
  </si>
  <si>
    <t>Krycí epoxidový průmyslový nátěr podlahy</t>
  </si>
  <si>
    <t>1697334899</t>
  </si>
  <si>
    <t>https://podminky.urs.cz/item/CS_URS_2022_01/777611121</t>
  </si>
  <si>
    <t>místnost H1.13, H1.14, H1.16, H1.18 až H1.20</t>
  </si>
  <si>
    <t>13,2+9,8+13,8+12,0+84,0+284,0</t>
  </si>
  <si>
    <t>sokl - EN v.0,1 m</t>
  </si>
  <si>
    <t>místnost H1.13, H1.16, H1.18</t>
  </si>
  <si>
    <t>0,1*((3,9+3,4+0,5)*2-0,9)</t>
  </si>
  <si>
    <t>0,1*((2,0+6,25+0,5)*2-(1,75+1,0))</t>
  </si>
  <si>
    <t>0,1*((3,9+3,0+0,5)*2-(0,9+1,0))</t>
  </si>
  <si>
    <t>8,965</t>
  </si>
  <si>
    <t>385</t>
  </si>
  <si>
    <t>777611161</t>
  </si>
  <si>
    <t>Protiskluzná úprava lité podlahy prosypem křemenným pískem</t>
  </si>
  <si>
    <t>-76706774</t>
  </si>
  <si>
    <t>https://podminky.urs.cz/item/CS_URS_2022_01/777611161</t>
  </si>
  <si>
    <t>386</t>
  </si>
  <si>
    <t>998777101</t>
  </si>
  <si>
    <t>Přesun hmot tonážní pro podlahy lité v objektech v do 6 m</t>
  </si>
  <si>
    <t>-959461740</t>
  </si>
  <si>
    <t>https://podminky.urs.cz/item/CS_URS_2022_01/998777101</t>
  </si>
  <si>
    <t>781</t>
  </si>
  <si>
    <t>Dokončovací práce - obklady</t>
  </si>
  <si>
    <t>387</t>
  </si>
  <si>
    <t>781474114</t>
  </si>
  <si>
    <t>Montáž obkladů vnitřních keramických hladkých přes 19 do 22 ks/m2 lepených flexibilním lepidlem</t>
  </si>
  <si>
    <t>1602467250</t>
  </si>
  <si>
    <t>https://podminky.urs.cz/item/CS_URS_2022_01/781474114</t>
  </si>
  <si>
    <t>místnost H1.05, H1.06, H1.08, H1.10, H1.11</t>
  </si>
  <si>
    <t>2,0*(1,9*4+0,9*2+0,95*2-0,7*3)</t>
  </si>
  <si>
    <t>2,0*(1,9*4+0,9*2+2,0*2-0,7*3)</t>
  </si>
  <si>
    <t>2,0*(4,125+2,0)*2-2,0*(0,7+1,0)</t>
  </si>
  <si>
    <t>2,0*(3,25+4,375)*2-2,0*(0,8+0,9)</t>
  </si>
  <si>
    <t>2,0*(1,75*2+1,0*2-0,7)</t>
  </si>
  <si>
    <t>místnost H1.23 až H1.26</t>
  </si>
  <si>
    <t>2,0*(1,875*2+2,5+2,0-0,8)</t>
  </si>
  <si>
    <t>2,0*(2,0*2+2,5+2,0)</t>
  </si>
  <si>
    <t>2,0*(2,5+1,5+2,575+1,3*2+1,875+0,9*2)*2-2,0*0,7*7</t>
  </si>
  <si>
    <t>2,0*(1,25+1,0+1,5*2)*2-2,0*0,7*3</t>
  </si>
  <si>
    <t>7,9</t>
  </si>
  <si>
    <t>H1.19 mycí box</t>
  </si>
  <si>
    <t>4,0*(5,95+13,75)*2</t>
  </si>
  <si>
    <t>-(3,45*4,0+0,75*2,5*3+1,95*1,0*3)</t>
  </si>
  <si>
    <t>5,675</t>
  </si>
  <si>
    <t>KO za kuchyňskou linkou a umyvadlem (H1.36 a H1.27)</t>
  </si>
  <si>
    <t>1,5*(2,7+2,4+0,6*2)</t>
  </si>
  <si>
    <t>1,5*(4,5+0,6*2)</t>
  </si>
  <si>
    <t>388</t>
  </si>
  <si>
    <t>59761040</t>
  </si>
  <si>
    <t>obklad keramický hladký přes 19 do 22ks/m2</t>
  </si>
  <si>
    <t>598556223</t>
  </si>
  <si>
    <t>vlastnosti, rozměry,typ a barva dle PD a TZ</t>
  </si>
  <si>
    <t>dodávka, doprava k pol.781474114, ztratné 10%</t>
  </si>
  <si>
    <t>354,0*1,1+0,6</t>
  </si>
  <si>
    <t>389</t>
  </si>
  <si>
    <t>781477111</t>
  </si>
  <si>
    <t>Příplatek k montáži obkladů vnitřních keramických hladkých za plochu do 10 m2</t>
  </si>
  <si>
    <t>-2124442962</t>
  </si>
  <si>
    <t>https://podminky.urs.cz/item/CS_URS_2022_01/781477111</t>
  </si>
  <si>
    <t>390</t>
  </si>
  <si>
    <t>78147711R</t>
  </si>
  <si>
    <t>Příplatek k montáži obkladů vnitřních keramických hladkých za spárování bílé nebo barevné</t>
  </si>
  <si>
    <t>-1189923758</t>
  </si>
  <si>
    <t>8,9</t>
  </si>
  <si>
    <t>391</t>
  </si>
  <si>
    <t>781494111</t>
  </si>
  <si>
    <t>Plastové profily rohové lepené flexibilním lepidlem</t>
  </si>
  <si>
    <t>1335677486</t>
  </si>
  <si>
    <t>https://podminky.urs.cz/item/CS_URS_2022_01/781494111</t>
  </si>
  <si>
    <t xml:space="preserve">svislé rohy </t>
  </si>
  <si>
    <t>2,0*(3+14+6+6+10+4+12)</t>
  </si>
  <si>
    <t>1,25*3+3,0*2*3</t>
  </si>
  <si>
    <t>vodorovné rohy</t>
  </si>
  <si>
    <t>3,0+0,75*2*3+0,7*2*3+1,25+0,9*2</t>
  </si>
  <si>
    <t>15,5</t>
  </si>
  <si>
    <t>vnitřní kouty</t>
  </si>
  <si>
    <t>1,5*5+2,0*(6+14+12+4+8+12+4+16)</t>
  </si>
  <si>
    <t>4,0*4</t>
  </si>
  <si>
    <t>18,5</t>
  </si>
  <si>
    <t>392</t>
  </si>
  <si>
    <t>781494511</t>
  </si>
  <si>
    <t>Plastové profily ukončovací lepené flexibilním lepidlem</t>
  </si>
  <si>
    <t>793660293</t>
  </si>
  <si>
    <t>https://podminky.urs.cz/item/CS_URS_2022_01/781494511</t>
  </si>
  <si>
    <t>přechod obklad x omítka</t>
  </si>
  <si>
    <t>pol.781474114 mezisoučet A</t>
  </si>
  <si>
    <t>197,0/2,0</t>
  </si>
  <si>
    <t>pol.781474114 mezisoučet B</t>
  </si>
  <si>
    <t>138,0/4,0</t>
  </si>
  <si>
    <t>obklad kuch.linek</t>
  </si>
  <si>
    <t>2,7+2,4+0,6*2+1,5*2</t>
  </si>
  <si>
    <t>4,5+0,6*2+1,5*2</t>
  </si>
  <si>
    <t>393</t>
  </si>
  <si>
    <t>781121011</t>
  </si>
  <si>
    <t>Nátěr penetrační na stěnu</t>
  </si>
  <si>
    <t>-848312203</t>
  </si>
  <si>
    <t>https://podminky.urs.cz/item/CS_URS_2022_01/781121011</t>
  </si>
  <si>
    <t>394</t>
  </si>
  <si>
    <t>998781101</t>
  </si>
  <si>
    <t>Přesun hmot tonážní pro obklady keramické v objektech v do 6 m</t>
  </si>
  <si>
    <t>-628183013</t>
  </si>
  <si>
    <t>https://podminky.urs.cz/item/CS_URS_2022_01/998781101</t>
  </si>
  <si>
    <t>Dokončovací práce - nátěry</t>
  </si>
  <si>
    <t>395</t>
  </si>
  <si>
    <t>78381000R</t>
  </si>
  <si>
    <t>Omyvatelný nátěr hladkých, zrnitých tenkovrstvých nebo štukových omítek</t>
  </si>
  <si>
    <t>1742235787</t>
  </si>
  <si>
    <t>místnost H1.04, H1.07, H1.13, H1.16, H1.18, H1.22</t>
  </si>
  <si>
    <t>2,0*(20,3+18,4+16,7+15,0+13,0+25,5)</t>
  </si>
  <si>
    <t>místnost H1.14, H1.20</t>
  </si>
  <si>
    <t>3,0*(2,5+3,9)*2+0,5*2*2-1,97*0,9</t>
  </si>
  <si>
    <t>4,0*(13,75+20,2)*2+0,5*2*2+0,5*2,5*2</t>
  </si>
  <si>
    <t>-(3,4*4,0*4+1,97*1*3+1,25*2,5+1,97*0,9*2)</t>
  </si>
  <si>
    <t>věž</t>
  </si>
  <si>
    <t>32,884</t>
  </si>
  <si>
    <t>396</t>
  </si>
  <si>
    <t>783118211</t>
  </si>
  <si>
    <t>Lakovací dvojnásobný syntetický nátěr truhlářských konstrukcí s mezibroušením</t>
  </si>
  <si>
    <t>342935719</t>
  </si>
  <si>
    <t>https://podminky.urs.cz/item/CS_URS_2022_01/783118211</t>
  </si>
  <si>
    <t>obložení palubkama W5b - pol.766412233</t>
  </si>
  <si>
    <t>38,0</t>
  </si>
  <si>
    <t>397</t>
  </si>
  <si>
    <t>783337101</t>
  </si>
  <si>
    <t>Krycí jednonásobný epoxidový nátěr zámečnických konstrukcí</t>
  </si>
  <si>
    <t>336145105</t>
  </si>
  <si>
    <t>https://podminky.urs.cz/item/CS_URS_2022_01/783337101</t>
  </si>
  <si>
    <t>zárubně (předpoklad - dodány se základním nátěrem)</t>
  </si>
  <si>
    <t>0,8*(7+1+3)</t>
  </si>
  <si>
    <t>0,85*6</t>
  </si>
  <si>
    <t>0,9*(9+4+4+5)</t>
  </si>
  <si>
    <t>2,3</t>
  </si>
  <si>
    <t>398</t>
  </si>
  <si>
    <t>78376005R</t>
  </si>
  <si>
    <t>Nátěrový systém pro ocelové a zámečnické konstrukce do prostředí C1, životnost 15 let barva RAL dle projektové dokumentace</t>
  </si>
  <si>
    <t>1308863404</t>
  </si>
  <si>
    <t xml:space="preserve">OK  - pol.767995113</t>
  </si>
  <si>
    <t>50,0*0,032</t>
  </si>
  <si>
    <t>399</t>
  </si>
  <si>
    <t>78376010R</t>
  </si>
  <si>
    <t>Nátěrový systém pro ocelové a zámečnické konstrukce do vnějšího prostředí C3, životnost 20 let barva RAL dle projektové dokumentace</t>
  </si>
  <si>
    <t>-1443772584</t>
  </si>
  <si>
    <t>OK věže</t>
  </si>
  <si>
    <t>pol.337173111 (odd.3-OK)</t>
  </si>
  <si>
    <t>5647,0*0,032+0,296</t>
  </si>
  <si>
    <t xml:space="preserve">zábradlí - věž </t>
  </si>
  <si>
    <t>pol.76700110R (odd.767)</t>
  </si>
  <si>
    <t>10,8*1,2+0,04</t>
  </si>
  <si>
    <t>žebříky ve věži</t>
  </si>
  <si>
    <t>pol.76700210R+76700220R (odd.767)</t>
  </si>
  <si>
    <t>(142,0+693,0)*0,032+0,28</t>
  </si>
  <si>
    <t>OK markýzy - pol.76700111R</t>
  </si>
  <si>
    <t>60,0*0,032+0,08</t>
  </si>
  <si>
    <t>400</t>
  </si>
  <si>
    <t>783301303</t>
  </si>
  <si>
    <t>Bezoplachové odrezivění zámečnických konstrukcí</t>
  </si>
  <si>
    <t>-1223406685</t>
  </si>
  <si>
    <t>https://podminky.urs.cz/item/CS_URS_2022_01/783301303</t>
  </si>
  <si>
    <t>401</t>
  </si>
  <si>
    <t>783301401</t>
  </si>
  <si>
    <t>Ometení zámečnických konstrukcí</t>
  </si>
  <si>
    <t>1178300043</t>
  </si>
  <si>
    <t>https://podminky.urs.cz/item/CS_URS_2022_01/783301401</t>
  </si>
  <si>
    <t>784</t>
  </si>
  <si>
    <t>Dokončovací práce - malby a tapety</t>
  </si>
  <si>
    <t>402</t>
  </si>
  <si>
    <t>784211101</t>
  </si>
  <si>
    <t>Dvojnásobné bílé malby ze směsí za mokra výborně oděruvzdorných v místnostech v do 3,80 m</t>
  </si>
  <si>
    <t>-1512039744</t>
  </si>
  <si>
    <t>https://podminky.urs.cz/item/CS_URS_2022_01/784211101</t>
  </si>
  <si>
    <t>stropy</t>
  </si>
  <si>
    <t>3,59+5,59+8,25+4,0+14,22+1,75+4,69+5,0+10,92</t>
  </si>
  <si>
    <t>3,38+23,3+16,25+1,91+7,92+6,48</t>
  </si>
  <si>
    <t>6,75</t>
  </si>
  <si>
    <t>místnost H1.05, H1.06, H1.08 až H1.11</t>
  </si>
  <si>
    <t>2,4*(11,3+13,4+12,25+5,5)</t>
  </si>
  <si>
    <t>2,95*8,0</t>
  </si>
  <si>
    <t>místnost H1.23 až H1.26, H1.33 až H1.36, H1.27</t>
  </si>
  <si>
    <t>2,65*(8,3+8,5+18,3+10,2+21,0)</t>
  </si>
  <si>
    <t>2,4*(25,7+10,5+5,7+11,4)</t>
  </si>
  <si>
    <t>21,905</t>
  </si>
  <si>
    <t>méně keram obklad - pol.781474111</t>
  </si>
  <si>
    <t>-(354,0-4,0*33)</t>
  </si>
  <si>
    <t>403</t>
  </si>
  <si>
    <t>784211103</t>
  </si>
  <si>
    <t>Dvojnásobné bílé malby ze směsí za mokra výborně oděruvzdorných v místnostech v přes 3,80 do 5,00 m</t>
  </si>
  <si>
    <t>310492807</t>
  </si>
  <si>
    <t>https://podminky.urs.cz/item/CS_URS_2022_01/784211103</t>
  </si>
  <si>
    <t>místnost H1.19</t>
  </si>
  <si>
    <t>strop</t>
  </si>
  <si>
    <t>84,0</t>
  </si>
  <si>
    <t>stěny</t>
  </si>
  <si>
    <t>(5,0-4,0)*39,4</t>
  </si>
  <si>
    <t>místnos H1.20</t>
  </si>
  <si>
    <t>282,2</t>
  </si>
  <si>
    <t>(5,0-4,0)*(13,75+20,2)*2</t>
  </si>
  <si>
    <t>24,5</t>
  </si>
  <si>
    <t>404</t>
  </si>
  <si>
    <t>784211141</t>
  </si>
  <si>
    <t>Příplatek k cenám 2x maleb ze směsí za mokra oděruvzdorných za provádění pl do 5 m2</t>
  </si>
  <si>
    <t>-1057694093</t>
  </si>
  <si>
    <t>https://podminky.urs.cz/item/CS_URS_2022_01/784211141</t>
  </si>
  <si>
    <t>3,59+4,0+5,0+3,38+1,91+0,12</t>
  </si>
  <si>
    <t>405</t>
  </si>
  <si>
    <t>784221101</t>
  </si>
  <si>
    <t>Dvojnásobné bílé malby ze směsí za sucha dobře otěruvzdorných v místnostech do 3,80 m</t>
  </si>
  <si>
    <t>-1822338716</t>
  </si>
  <si>
    <t>https://podminky.urs.cz/item/CS_URS_2022_01/784221101</t>
  </si>
  <si>
    <t>862,01</t>
  </si>
  <si>
    <t>méně pol.784211101mezisoučet A + p.784211103 mezisoučet A</t>
  </si>
  <si>
    <t>-(124,0+84,0)</t>
  </si>
  <si>
    <t>méně pol.784221103 mezisoučet A</t>
  </si>
  <si>
    <t>-293,0</t>
  </si>
  <si>
    <t>místnost č.H1.01až H1.04, H1.07, H1.12 ažH1.18</t>
  </si>
  <si>
    <t>2,65*(26,2+44,7+22,6+19,4+11,2+15,6+17,5++10,5+14,8)</t>
  </si>
  <si>
    <t>2,95*(13,3+12,8+9,4)</t>
  </si>
  <si>
    <t>místnost č.H1.22, H1.28 až H1.32, H1.37</t>
  </si>
  <si>
    <t>2,65*(27,0+21,0+21,0+10,6+20,2+11,6+30,3)</t>
  </si>
  <si>
    <t>méně omyvatelný nátěr</t>
  </si>
  <si>
    <t>z pol.78381000R</t>
  </si>
  <si>
    <t>-2,0*(20,3+18,4+16,7+15,0+13,0+25,5)</t>
  </si>
  <si>
    <t>-2,0*(2,5+3,9)*2+0,5*2*2-1,97*0,9</t>
  </si>
  <si>
    <t>22,318</t>
  </si>
  <si>
    <t>406</t>
  </si>
  <si>
    <t>784221103</t>
  </si>
  <si>
    <t>Dvojnásobné bílé malby ze směsí za sucha dobře otěruvzdorných v místnostech přes 3,80 do 5,00 m</t>
  </si>
  <si>
    <t>-801043327</t>
  </si>
  <si>
    <t>https://podminky.urs.cz/item/CS_URS_2022_01/784221103</t>
  </si>
  <si>
    <t>místnos H1.20, H1.21</t>
  </si>
  <si>
    <t>203,48+80,78</t>
  </si>
  <si>
    <t>8,74</t>
  </si>
  <si>
    <t>(5,0-4,0)*(56,0+39,0)</t>
  </si>
  <si>
    <t>786</t>
  </si>
  <si>
    <t>Dokončovací práce - čalounické úpravy</t>
  </si>
  <si>
    <t>407</t>
  </si>
  <si>
    <t>786626111</t>
  </si>
  <si>
    <t>Montáž lamelové žaluzie vnitřní nebo do oken dvojitých dřevěných</t>
  </si>
  <si>
    <t>-263592685</t>
  </si>
  <si>
    <t>https://podminky.urs.cz/item/CS_URS_2022_01/786626111</t>
  </si>
  <si>
    <t>srovnatelná položka pro montáž vnitřních horizontálních žaluzií pro</t>
  </si>
  <si>
    <t>plostová okna</t>
  </si>
  <si>
    <t>okno O1+O2+O3+O5</t>
  </si>
  <si>
    <t>1,25*1,75*5+1,0*1,75*9+1,0*0,75*11+0,75*0,75*2</t>
  </si>
  <si>
    <t>0,937</t>
  </si>
  <si>
    <t>408</t>
  </si>
  <si>
    <t>7860010R</t>
  </si>
  <si>
    <t>vnitřní horizontální žaluzie plastových oken, hliníkové lakované, řetízkové - dodávka a doprava</t>
  </si>
  <si>
    <t>2051333634</t>
  </si>
  <si>
    <t>dodávka, doprava k pol.786626111</t>
  </si>
  <si>
    <t>37,0*1,05+0,15</t>
  </si>
  <si>
    <t>409</t>
  </si>
  <si>
    <t>998786101</t>
  </si>
  <si>
    <t>Přesun hmot tonážní pro stínění a čalounické úpravy v objektech v do 6 m</t>
  </si>
  <si>
    <t>1783413596</t>
  </si>
  <si>
    <t>https://podminky.urs.cz/item/CS_URS_2022_01/998786101</t>
  </si>
  <si>
    <t>787</t>
  </si>
  <si>
    <t>Dokončovací práce - zasklívání</t>
  </si>
  <si>
    <t>410</t>
  </si>
  <si>
    <t>787911115</t>
  </si>
  <si>
    <t>Montáž neprůhledné fólie na sklo</t>
  </si>
  <si>
    <t>-194685650</t>
  </si>
  <si>
    <t>https://podminky.urs.cz/item/CS_URS_2022_01/787911115</t>
  </si>
  <si>
    <t>vnější dveře D4</t>
  </si>
  <si>
    <t>0,9*2,1+0,9*0,475+0,182</t>
  </si>
  <si>
    <t>411</t>
  </si>
  <si>
    <t>6347901R</t>
  </si>
  <si>
    <t>fólie na sklo neprůhledná</t>
  </si>
  <si>
    <t>-1113776809</t>
  </si>
  <si>
    <t>dodávka, doprava k pol.787911115, ztratné 5%</t>
  </si>
  <si>
    <t>2,5*1,05+0,375</t>
  </si>
  <si>
    <t>412</t>
  </si>
  <si>
    <t>998787102</t>
  </si>
  <si>
    <t>Přesun hmot tonážní pro zasklívání v objektech v přes 6 do 12 m</t>
  </si>
  <si>
    <t>2104070429</t>
  </si>
  <si>
    <t>https://podminky.urs.cz/item/CS_URS_2022_01/998787102</t>
  </si>
  <si>
    <t>OTV 01</t>
  </si>
  <si>
    <t>Výplně otvorů - plastová okna</t>
  </si>
  <si>
    <t>413</t>
  </si>
  <si>
    <t>76600100R</t>
  </si>
  <si>
    <t xml:space="preserve">Prvek O1 - plastové okno výklopné a otevíravé 1250x1750mm,bílé, rámy 5-komor.,tep.izol dvojsklo 1,1 W/m2K vč.kování, vč.vnitřního parapetu  - montáž a dodávka vč.dopravy</t>
  </si>
  <si>
    <t>-1982573465</t>
  </si>
  <si>
    <t xml:space="preserve">Všechy požadavky, vlastnosti a doplňky pro výplně otvorů jsou uvedeny </t>
  </si>
  <si>
    <t>na výkrese č.11 Výpis výplní a v technické zprávě.</t>
  </si>
  <si>
    <t>414</t>
  </si>
  <si>
    <t>76600110R</t>
  </si>
  <si>
    <t>Prvek O2 - plastové okno výklopné a otevíravé 1000x1750mm, bílé, rámy 5-komor.,tep.izol dvojsklo 1,1 W/m2K vč.kování, vč.vnitřního parapetu - montáž a dodávka vč.dopravy</t>
  </si>
  <si>
    <t>1507139176</t>
  </si>
  <si>
    <t>415</t>
  </si>
  <si>
    <t>76600120R</t>
  </si>
  <si>
    <t>Prvek O3 - plastové okno výklopné 1000x750mm, rámy 5-komor.,tep.izol dvojsklo 1,1 W/m2K vč.pákového ovládání 1,5m nad podlahou, vč.vnitřního parapetu - montáž a dodávka vč.dopravy</t>
  </si>
  <si>
    <t>-1728784970</t>
  </si>
  <si>
    <t>416</t>
  </si>
  <si>
    <t>76600130R</t>
  </si>
  <si>
    <t>Prvek O4 - plastové okno výklopné pevné750x3000mm, spodní1/4 výklopná, rámy 5-komor.,tep.izol dvojsklo 1,1 W/m2K vč.pákového ovládání 1,5m nad podlahou, vč.vnitřního parapetu - montáž a dodávka vč.dopravy</t>
  </si>
  <si>
    <t>-1582385907</t>
  </si>
  <si>
    <t>417</t>
  </si>
  <si>
    <t>76600150R</t>
  </si>
  <si>
    <t>Prvek O5 - plastové okno výklopné 750x750mm, rámy 5-komor.,tep.izol dvojsklo 1,1 W/m2K vč.pákového ovládání 1,5m nad podlahou, vč.vnitřního parapetu - montáž a dodávka vč.dopravy</t>
  </si>
  <si>
    <t>-815034916</t>
  </si>
  <si>
    <t>OTV 02</t>
  </si>
  <si>
    <t>Výplně otvorů - Al vnější dveře</t>
  </si>
  <si>
    <t>418</t>
  </si>
  <si>
    <t>76701100R</t>
  </si>
  <si>
    <t xml:space="preserve">Prvek D1 - Vnější Al 2-kř.dveře prosklené otevíravé 1600/2100mm + proskl.nadsvětlík pevný (1600/475mm), bílé, Al konstrukce vč.kování a doplňků, zarubeň Al rámová - montáž  a dodávka vč.dopravy</t>
  </si>
  <si>
    <t>1357702881</t>
  </si>
  <si>
    <t xml:space="preserve">Všechy požadavky, vlastnosti a doplňky (např.stavěč dveří, samozavirač...) pro Al dveře </t>
  </si>
  <si>
    <t>celá výplň Un,max = 1,1 W/m2K, bezpečnostní třída RC3</t>
  </si>
  <si>
    <t xml:space="preserve">počet kusů </t>
  </si>
  <si>
    <t>419</t>
  </si>
  <si>
    <t>76701200R</t>
  </si>
  <si>
    <t xml:space="preserve">Prvek D2 - Vnější Al 2-kř.dveře plné otevíravé 1600/2100mm plné + proskl.nadsvětlík výklopný s otvorem pro VZT (1600/475mm), bílé, Al konstrukce vč.kování a doplňků, zarubeň Al rámová - montáž  a dodávka vč.dopravy</t>
  </si>
  <si>
    <t>777307868</t>
  </si>
  <si>
    <t xml:space="preserve">Všechy požadavky, vlastnosti a doplňky (např.stavěč dveří) pro Al dveře jsou uvedeny </t>
  </si>
  <si>
    <t>celá výplň Un,max = 1,1 W/m2K</t>
  </si>
  <si>
    <t>420</t>
  </si>
  <si>
    <t>76701300R</t>
  </si>
  <si>
    <t xml:space="preserve">Prvek D3 - Vnější Al 1-kř.dveře plné otevíravé 1100/2100mm + proskl.nadsvětlík výklopný(1100/475mm) Al rámová konstrukce, bílé, vč.kování a doplňků, zarubeň Al rámová - montáž  a dodávka vč.dopravy</t>
  </si>
  <si>
    <t>-381640348</t>
  </si>
  <si>
    <t>počet kusů - levé</t>
  </si>
  <si>
    <t>421</t>
  </si>
  <si>
    <t>76701400R</t>
  </si>
  <si>
    <t xml:space="preserve">Prvek D4 - Vnější protipožární (EW30DP3-C2) Al 1-kř.dveře proskl.otevíravé 900/2100mm+proskl.nadsvětlík výklop.(1100/475mm) Al konstrukce vč.kování a doplňků, zárubeň Al protipožární,výplň bezp.tř.RC2  - montáž,dodávka,doprava</t>
  </si>
  <si>
    <t>-2019196412</t>
  </si>
  <si>
    <t xml:space="preserve">Všechy požadavky, vlastnosti a doplňky (např.stavěč dveří,samozavírač) pro Al dveře </t>
  </si>
  <si>
    <t>počet kusů - pravé</t>
  </si>
  <si>
    <t>422</t>
  </si>
  <si>
    <t>76701500R</t>
  </si>
  <si>
    <t>Prvek D5 - Vnější 1-kř.dveře prosklené 1000/2100mm + proskl.nadsvětlík pevný (v 475mm), boční světlík (š 350 mm), celá výplň bezp.tř.RC2, Al konstrukce vč.kování a doplňků, zarubeň Al rámová - montáž,dodávka, doprava</t>
  </si>
  <si>
    <t>-956326624</t>
  </si>
  <si>
    <t>OTV 03</t>
  </si>
  <si>
    <t>Výplně otvorů - Al vnitřní stěny</t>
  </si>
  <si>
    <t>423</t>
  </si>
  <si>
    <t>76702100R</t>
  </si>
  <si>
    <t>Prvek D12 - vnitřní stěna prosklená 1750x2650mm, Al rám.konstr., 1-kř.dveře otevíravé 1000/2100mm, proskl.nadsvětlík pevný, boční světlík,jednoduché sklo kromě nadsvětlíku, bezpečnostní čiré, vč.kování a doplňků, zárubeň kovová - montáž,dodávka, doprava</t>
  </si>
  <si>
    <t>-1002420376</t>
  </si>
  <si>
    <t xml:space="preserve">Všechy požadavky, vlastnosti a doplňky (např.stavěč dveří, samozavirač...) pro Al stěnu </t>
  </si>
  <si>
    <t>počet kusů - levé dveře</t>
  </si>
  <si>
    <t>424</t>
  </si>
  <si>
    <t>76702200R</t>
  </si>
  <si>
    <t>Prvek D13 - vnitřní stěna prosklená 1750x2650mm, Al rám.konstr., 1-kř.dveře otevíravé 1000/2100mm, proskl.nadsvětlík pevný,2x boční světlík,jednoduché sklo kromě nadsvětlíku, bezpečnostní čiré, vč.kování a doplňků, zárubeň kovová - montáž,dodávka, doprava</t>
  </si>
  <si>
    <t>1961891235</t>
  </si>
  <si>
    <t>počet kusů - pravé dveře</t>
  </si>
  <si>
    <t>OTV 04</t>
  </si>
  <si>
    <t>Výplně otvorů - vnitřní dřevěné dveře</t>
  </si>
  <si>
    <t>425</t>
  </si>
  <si>
    <t>766660001</t>
  </si>
  <si>
    <t>Montáž dveřních křídel otvíravých jednokřídlových š do 0,8 m do ocelové zárubně</t>
  </si>
  <si>
    <t>577071617</t>
  </si>
  <si>
    <t>https://podminky.urs.cz/item/CS_URS_2022_01/766660001</t>
  </si>
  <si>
    <t>dveře D8 + D9 + D10 + D11</t>
  </si>
  <si>
    <t>6+3+1+7</t>
  </si>
  <si>
    <t>Zárubně jsou vykázány v odd.64.</t>
  </si>
  <si>
    <t>426</t>
  </si>
  <si>
    <t>766660002</t>
  </si>
  <si>
    <t>Montáž dveřních křídel otvíravých jednokřídlových š přes 0,8 m do ocelové zárubně</t>
  </si>
  <si>
    <t>396165889</t>
  </si>
  <si>
    <t>https://podminky.urs.cz/item/CS_URS_2022_01/766660002</t>
  </si>
  <si>
    <t>dveře D6a + D7a</t>
  </si>
  <si>
    <t>4+9</t>
  </si>
  <si>
    <t>427</t>
  </si>
  <si>
    <t>766660022</t>
  </si>
  <si>
    <t>Montáž dveřních křídel otvíravých jednokřídlových š přes 0,8 m požárních do ocelové zárubně</t>
  </si>
  <si>
    <t>-647660960</t>
  </si>
  <si>
    <t>https://podminky.urs.cz/item/CS_URS_2022_01/766660022</t>
  </si>
  <si>
    <t>dveře D6 + D7</t>
  </si>
  <si>
    <t>428</t>
  </si>
  <si>
    <t>6116110R</t>
  </si>
  <si>
    <t xml:space="preserve">D6a - dveře jednokřídlé dřevěné plné hladké,  povrch HPL laminát 1000/1970 mm</t>
  </si>
  <si>
    <t>-1120996936</t>
  </si>
  <si>
    <t>dodávka, doprava k pol.766660002</t>
  </si>
  <si>
    <t>levé</t>
  </si>
  <si>
    <t xml:space="preserve">Všechy požadavky, vlastnosti a doplňky pro vnitřní dveře jsou uvedeny </t>
  </si>
  <si>
    <t>429</t>
  </si>
  <si>
    <t>6116120R</t>
  </si>
  <si>
    <t xml:space="preserve">D7a - dveře jednokřídlé dřevěné plné hladké,  povrch HPL laminát 900/1970 mm</t>
  </si>
  <si>
    <t>-1897562470</t>
  </si>
  <si>
    <t>pravé</t>
  </si>
  <si>
    <t>430</t>
  </si>
  <si>
    <t>6116130R</t>
  </si>
  <si>
    <t xml:space="preserve">D6 - dveře jednokřídlé dřevěné plné hladké,  povrch HPL laminát 1000/1970 mm, požární (EW 30DP3-C2)</t>
  </si>
  <si>
    <t>-1542644418</t>
  </si>
  <si>
    <t>dodávka, doprava k pol.766660022</t>
  </si>
  <si>
    <t>požární odolnost EW 30DP3-C2</t>
  </si>
  <si>
    <t xml:space="preserve">Všechy požadavky, vlastnosti a doplňky (bez samozavírače )pro vnitřní dveře jsou uvedeny </t>
  </si>
  <si>
    <t>431</t>
  </si>
  <si>
    <t>6116140R</t>
  </si>
  <si>
    <t xml:space="preserve">D7 - dveře jednokřídlé dřevěné plné hladké,  povrch HPL laminát 900/1970 mm, požární (EW 30DP3-C2)</t>
  </si>
  <si>
    <t>-2104995172</t>
  </si>
  <si>
    <t>432</t>
  </si>
  <si>
    <t>6116150R</t>
  </si>
  <si>
    <t xml:space="preserve">D8 - dveře jednokřídlé dřevěné plné hladké,  povrch HPL laminát 800/1970 mm</t>
  </si>
  <si>
    <t>1499487667</t>
  </si>
  <si>
    <t>dodávka, doprava k pol.766660001</t>
  </si>
  <si>
    <t>433</t>
  </si>
  <si>
    <t>6116160R</t>
  </si>
  <si>
    <t xml:space="preserve">D9 - dveře jednokřídlé dřevěné plné hladké,  povrch HPL laminát 700/1970 mm, s větrací mřížkou</t>
  </si>
  <si>
    <t>-984666565</t>
  </si>
  <si>
    <t>434</t>
  </si>
  <si>
    <t>6116170R</t>
  </si>
  <si>
    <t xml:space="preserve">D10 - dveře jednokřídlé dřevěné plné hladké,  povrch HPL laminát 700/1970 mm, s větrací mřížkou</t>
  </si>
  <si>
    <t>1626925141</t>
  </si>
  <si>
    <t>435</t>
  </si>
  <si>
    <t>6116180R</t>
  </si>
  <si>
    <t xml:space="preserve">D11 - dveře jednokřídlé dřevěné plné hladké,  povrch HPL laminát 700/1970 mm, s větrací mřížkou</t>
  </si>
  <si>
    <t>-1074482202</t>
  </si>
  <si>
    <t>436</t>
  </si>
  <si>
    <t>766660717</t>
  </si>
  <si>
    <t>Montáž dveřních křídel samozavírače na ocelovou zárubeň</t>
  </si>
  <si>
    <t>-1856314185</t>
  </si>
  <si>
    <t>https://podminky.urs.cz/item/CS_URS_2022_01/766660717</t>
  </si>
  <si>
    <t>437</t>
  </si>
  <si>
    <t>5491726R</t>
  </si>
  <si>
    <t xml:space="preserve">samozavírač požárních dveří </t>
  </si>
  <si>
    <t>380079650</t>
  </si>
  <si>
    <t>dodávka, doprava k pol.766660717</t>
  </si>
  <si>
    <t>438</t>
  </si>
  <si>
    <t>766660728</t>
  </si>
  <si>
    <t>Montáž dveřního interiérového kování - zámku</t>
  </si>
  <si>
    <t>-2007709158</t>
  </si>
  <si>
    <t>https://podminky.urs.cz/item/CS_URS_2022_01/766660728</t>
  </si>
  <si>
    <t>zámek vložkový</t>
  </si>
  <si>
    <t>dveře D6+D6a+D7+D7a+D8</t>
  </si>
  <si>
    <t>4+4+4+9+6</t>
  </si>
  <si>
    <t>zámšk dózický</t>
  </si>
  <si>
    <t>dveře D9+D10+D11</t>
  </si>
  <si>
    <t>3+1+4</t>
  </si>
  <si>
    <t>WC zámek</t>
  </si>
  <si>
    <t>dveře D11</t>
  </si>
  <si>
    <t>439</t>
  </si>
  <si>
    <t>766660729</t>
  </si>
  <si>
    <t>Montáž dveřního interiérového kování - štítku s klikou</t>
  </si>
  <si>
    <t>1109080821</t>
  </si>
  <si>
    <t>https://podminky.urs.cz/item/CS_URS_2022_01/766660729</t>
  </si>
  <si>
    <t>440</t>
  </si>
  <si>
    <t>7660011R</t>
  </si>
  <si>
    <t>kování : klika-klika + zámek (vožkový, dózický, WC zámek)</t>
  </si>
  <si>
    <t>325411147</t>
  </si>
  <si>
    <t>dodávka, doprava k pol.766660728+766660728</t>
  </si>
  <si>
    <t>441</t>
  </si>
  <si>
    <t>998766101</t>
  </si>
  <si>
    <t>Přesun hmot tonážní pro kce truhlářské v objektech v do 6 m</t>
  </si>
  <si>
    <t>-718067093</t>
  </si>
  <si>
    <t>https://podminky.urs.cz/item/CS_URS_2022_01/998766101</t>
  </si>
  <si>
    <t>02 - SO 253 Budova JSDH - ZTI</t>
  </si>
  <si>
    <t xml:space="preserve">    45 - Podkladní a vedlejší konstrukce kromě vozovek a železničního svršku</t>
  </si>
  <si>
    <t xml:space="preserve">    87 - Potrubí z trub plastických a skleněných</t>
  </si>
  <si>
    <t xml:space="preserve">    89 - Ostatní konstrukce</t>
  </si>
  <si>
    <t xml:space="preserve">    99 - Přesuny hmot a suti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</si>
  <si>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</si>
  <si>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</si>
  <si>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</si>
  <si>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</si>
  <si>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</si>
  <si>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132251255</t>
  </si>
  <si>
    <t>Hloubení rýh nezapažených š do 2000 mm v hornině třídy těžitelnosti I skupiny 3 objem do 1000 m3 strojně</t>
  </si>
  <si>
    <t>-739798184</t>
  </si>
  <si>
    <t>https://podminky.urs.cz/item/CS_URS_2022_01/132251255</t>
  </si>
  <si>
    <t>výkopy v zemině tř.3 - 70% a v zemině tř.4 - 30%</t>
  </si>
  <si>
    <t>dešťová kanalizace podél objektu</t>
  </si>
  <si>
    <t>větev1</t>
  </si>
  <si>
    <t>1,1*((2,37+1,54)/2-0,15)*22,0</t>
  </si>
  <si>
    <t>1,1*((1,44+1,2)/2-0,15)*30,0</t>
  </si>
  <si>
    <t>1,1*((2,4+1,73)/2-0,15)*8,5</t>
  </si>
  <si>
    <t>1,1*((1,85+1,73)/2-0,15)*7,4</t>
  </si>
  <si>
    <t>1,1*(1,7-0,15)*7,6</t>
  </si>
  <si>
    <t>1,1*(1,5-0,15)*3,2</t>
  </si>
  <si>
    <t>1,1*(1,5-0,15)*2,5</t>
  </si>
  <si>
    <t>1,1*(1,4-0,15)*2,5</t>
  </si>
  <si>
    <t>1,1*(1,3-0,15)*2,1</t>
  </si>
  <si>
    <t xml:space="preserve">větev 2 </t>
  </si>
  <si>
    <t>1,1*((2,3+1,9)/2-0,15)*22,0</t>
  </si>
  <si>
    <t>1,1*((1,9+1,5)/2-0,15)*30,0</t>
  </si>
  <si>
    <t>1,1*(1,5-0,15)*(2,4+1,8+2,0+2,1+1,3+1,8*3+2,0)</t>
  </si>
  <si>
    <t>1,1*(1,95-0,15)*2,4</t>
  </si>
  <si>
    <t>1,1*(2,0-0,15)*1,8</t>
  </si>
  <si>
    <t>1,1*(1,9-0,15)*2,0</t>
  </si>
  <si>
    <t>1,1*(1,8-0,15)*(2,1+1,3)</t>
  </si>
  <si>
    <t>1,1*(1,7-0,15)*(1,8+1,8)</t>
  </si>
  <si>
    <t>1,1*(1,5-0,15)*(1,8+2,0)</t>
  </si>
  <si>
    <t>rozšíření pro šachty</t>
  </si>
  <si>
    <t>4,0*5</t>
  </si>
  <si>
    <t>splašková kanalizace - přípojka</t>
  </si>
  <si>
    <t>1,1*((2,54+2,01)/2-0,15)*11,2</t>
  </si>
  <si>
    <t xml:space="preserve">ležatá  kanalizace ZTI mimo objekt</t>
  </si>
  <si>
    <t>1,1*(1,7-0,15)*(10,0+2,0)</t>
  </si>
  <si>
    <t>ležatá kanalizace ZTI uvnitř objektu</t>
  </si>
  <si>
    <t>1,1*1,6*(90,0+30,0-10,0-2,0)</t>
  </si>
  <si>
    <t>551,5*0,02+0,384</t>
  </si>
  <si>
    <t>Mezisoučet A - 100% výkopku</t>
  </si>
  <si>
    <t>z toho 70 %</t>
  </si>
  <si>
    <t>563,0*0,7+0,9</t>
  </si>
  <si>
    <t>Mezisoučet B - 70% výkopku</t>
  </si>
  <si>
    <t>V položce je započten svislý přesun výkopku a lepivost horniny.</t>
  </si>
  <si>
    <t>132351255</t>
  </si>
  <si>
    <t>Hloubení rýh nezapažených š do 2000 mm v hornině třídy těžitelnosti II skupiny 4 objem do 1000 m3 strojně</t>
  </si>
  <si>
    <t>707895639</t>
  </si>
  <si>
    <t>https://podminky.urs.cz/item/CS_URS_2022_01/132351255</t>
  </si>
  <si>
    <t>z toho 30 %</t>
  </si>
  <si>
    <t>563,0*0,3+0,1</t>
  </si>
  <si>
    <t>Mezisoučet B - 30% výkopku</t>
  </si>
  <si>
    <t>151101101</t>
  </si>
  <si>
    <t>Zřízení příložného pažení a rozepření stěn rýh hl do 2 m</t>
  </si>
  <si>
    <t>233461635</t>
  </si>
  <si>
    <t>https://podminky.urs.cz/item/CS_URS_2022_01/151101101</t>
  </si>
  <si>
    <t>2*((2,37+1,54)/2-0,15)*22,0</t>
  </si>
  <si>
    <t>2*((1,44+1,2)/2-0,15)*30,0</t>
  </si>
  <si>
    <t>2*((2,4+1,73)/2-0,15)*8,5</t>
  </si>
  <si>
    <t>2*((1,85+1,73)/2-0,15)*7,4</t>
  </si>
  <si>
    <t>2*(1,7-0,15)*7,6</t>
  </si>
  <si>
    <t>2*(1,5-0,15)*3,2</t>
  </si>
  <si>
    <t>2*(1,5-0,15)*2,5</t>
  </si>
  <si>
    <t>2*(1,4-0,15)*2,5</t>
  </si>
  <si>
    <t>2*(1,3-0,15)*2,1</t>
  </si>
  <si>
    <t>2*((2,3+1,9)/2-0,15)*22,0</t>
  </si>
  <si>
    <t>2*((1,9+1,5)/2-0,15)*30,0</t>
  </si>
  <si>
    <t>2*(1,5-0,15)*(2,4+1,8+2,0+2,1+1,3+1,8*3+2,0)</t>
  </si>
  <si>
    <t>2*(1,95-0,15)*2,4</t>
  </si>
  <si>
    <t>2*(2,0-0,15)*1,8</t>
  </si>
  <si>
    <t>2*(1,9-0,15)*2,0</t>
  </si>
  <si>
    <t>2*(1,8-0,15)*(2,1+1,3)</t>
  </si>
  <si>
    <t>2*(1,7-0,15)*(1,8+1,8)</t>
  </si>
  <si>
    <t>2*(1,5-0,15)*(1,8+2,0)</t>
  </si>
  <si>
    <t>8,0*5</t>
  </si>
  <si>
    <t>2*(1,7-0,15)*(10,0+2,0)</t>
  </si>
  <si>
    <t>2*1,6*(90,0+30,0-10,0-2,0)</t>
  </si>
  <si>
    <t>0,083</t>
  </si>
  <si>
    <t>151101111</t>
  </si>
  <si>
    <t>Odstranění příložného pažení a rozepření stěn rýh hl do 2 m</t>
  </si>
  <si>
    <t>1462499649</t>
  </si>
  <si>
    <t>https://podminky.urs.cz/item/CS_URS_2022_01/151101111</t>
  </si>
  <si>
    <t>151101102</t>
  </si>
  <si>
    <t>Zřízení příložného pažení a rozepření stěn rýh hl přes 2 do 4 m</t>
  </si>
  <si>
    <t>-1709951576</t>
  </si>
  <si>
    <t>https://podminky.urs.cz/item/CS_URS_2022_01/151101102</t>
  </si>
  <si>
    <t>2*((2,54+2,01)/2-0,15)*11,2</t>
  </si>
  <si>
    <t>151101112</t>
  </si>
  <si>
    <t>Odstranění příložného pažení a rozepření stěn rýh hl přes 2 do 4 m</t>
  </si>
  <si>
    <t>294478146</t>
  </si>
  <si>
    <t>https://podminky.urs.cz/item/CS_URS_2022_01/151101112</t>
  </si>
  <si>
    <t>162251102</t>
  </si>
  <si>
    <t>Vodorovné přemístění přes 20 do 50 m výkopku/sypaniny z horniny třídy těžitelnosti I skupiny 1 až 3</t>
  </si>
  <si>
    <t>1939316796</t>
  </si>
  <si>
    <t>https://podminky.urs.cz/item/CS_URS_2022_01/162251102</t>
  </si>
  <si>
    <t>přemístění materiálu pro podsypy a obsypy</t>
  </si>
  <si>
    <t>po stavbě k místu upotřebení</t>
  </si>
  <si>
    <t>náhrada přesunu hmot dle 827-1</t>
  </si>
  <si>
    <t>dle ÚRS Praha</t>
  </si>
  <si>
    <t>pol.175151101+451572111</t>
  </si>
  <si>
    <t>107,0+34,0</t>
  </si>
  <si>
    <t>162751137</t>
  </si>
  <si>
    <t>Vodorovné přemístění přes 9 000 do 10000 m výkopku/sypaniny z horniny třídy těžitelnosti II skupiny 4 a 5</t>
  </si>
  <si>
    <t>-1634759799</t>
  </si>
  <si>
    <t>https://podminky.urs.cz/item/CS_URS_2022_01/162751137</t>
  </si>
  <si>
    <t>přebytečná zemina</t>
  </si>
  <si>
    <t xml:space="preserve">na placenou skládku do 15km </t>
  </si>
  <si>
    <t>výkop rýh - pol.132251255+132351255</t>
  </si>
  <si>
    <t>395,0+169,0</t>
  </si>
  <si>
    <t>méně zásyp rýh - pol.174101101</t>
  </si>
  <si>
    <t>-408,0</t>
  </si>
  <si>
    <t>162751139</t>
  </si>
  <si>
    <t>Příplatek k vodorovnému přemístění výkopku/sypaniny z horniny třídy těžitelnosti II skupiny 4 a 5 ZKD 1000 m přes 10000 m</t>
  </si>
  <si>
    <t>1103836410</t>
  </si>
  <si>
    <t>https://podminky.urs.cz/item/CS_URS_2022_01/162751139</t>
  </si>
  <si>
    <t>na placenou skládku do 15km</t>
  </si>
  <si>
    <t>156,0*(15-10)</t>
  </si>
  <si>
    <t>-1399518504</t>
  </si>
  <si>
    <t>přebytečná zemina - pol.162701105</t>
  </si>
  <si>
    <t>156,0</t>
  </si>
  <si>
    <t>171201211</t>
  </si>
  <si>
    <t>Poplatek za uložení odpadu ze sypaniny na skládce (skládkovné)</t>
  </si>
  <si>
    <t>CS ÚRS 2016 01</t>
  </si>
  <si>
    <t>-550005984</t>
  </si>
  <si>
    <t>156,0*2,0</t>
  </si>
  <si>
    <t>1285297872</t>
  </si>
  <si>
    <t>zpětný zásyp vykopanou zeminou (hutnitelnou, vhodnou pro zásyp)</t>
  </si>
  <si>
    <t>méně podsypy a obsypy a šachty</t>
  </si>
  <si>
    <t>méně pol.175151101mezisoučet A+ pol.451572111</t>
  </si>
  <si>
    <t>-(111,0+34,0)</t>
  </si>
  <si>
    <t>-3,14*0,6*0,6*(2,3+1,7+1,5+2,0+1,7)-0,6</t>
  </si>
  <si>
    <t>175151101</t>
  </si>
  <si>
    <t>Obsypání potrubí strojně sypaninou bez prohození, uloženou do 3 m</t>
  </si>
  <si>
    <t>64215497</t>
  </si>
  <si>
    <t>https://podminky.urs.cz/item/CS_URS_2022_01/175151101</t>
  </si>
  <si>
    <t>obsyp pískem</t>
  </si>
  <si>
    <t>dešťová kanalizace</t>
  </si>
  <si>
    <t>1,1*(0,1+0,3)*18,0</t>
  </si>
  <si>
    <t>1,1*(0,125+0,3)*56,0</t>
  </si>
  <si>
    <t>1,1*(0,15*0,3)*108,0</t>
  </si>
  <si>
    <t>přípojka splaškové kanalizace</t>
  </si>
  <si>
    <t>1,1*(0,15+0,3)*12,0</t>
  </si>
  <si>
    <t>lažatá kanalizace ZTI</t>
  </si>
  <si>
    <t>1,1*(0,125+0,3)*90,0</t>
  </si>
  <si>
    <t>1,1*(0,1+0,3)*30,0</t>
  </si>
  <si>
    <t>0,639</t>
  </si>
  <si>
    <t>97,0*0,1</t>
  </si>
  <si>
    <t>méně potrubí</t>
  </si>
  <si>
    <t>-3,14*0,05*0,05*(18,0+30,0)</t>
  </si>
  <si>
    <t>-3,14*0,0625*0,0625*(56+90,0)</t>
  </si>
  <si>
    <t>-3,14*0,075*0,075*(108,0+12,0)</t>
  </si>
  <si>
    <t>0,288</t>
  </si>
  <si>
    <t>58331351</t>
  </si>
  <si>
    <t>kamenivo těžené drobné frakce 0/4</t>
  </si>
  <si>
    <t>740908012</t>
  </si>
  <si>
    <t>obsyp kanalizačního potrubí - pískem</t>
  </si>
  <si>
    <t>dodávka, doprava k pol.175151101, ztratné + hutnění 11%</t>
  </si>
  <si>
    <t>107,0*1,8*1,11+0,214</t>
  </si>
  <si>
    <t>31011110R</t>
  </si>
  <si>
    <t xml:space="preserve">Těsnění  prostupu kanalizace DN 100 stropem v kvalitě a požární odolnosti jako konstrukce, kterou prochází - montáž a dodávka vč.dopravy</t>
  </si>
  <si>
    <t>-776119314</t>
  </si>
  <si>
    <t>31011120R</t>
  </si>
  <si>
    <t xml:space="preserve">Těsnění  prostupu vodovodu (cca 300x150mm) stěnou tl.250 mm v kvalitě a požární odolnosti jako konstrukce, kterou prochází - montáž a dodávka vč.dopravy</t>
  </si>
  <si>
    <t>103580555</t>
  </si>
  <si>
    <t>31011130R</t>
  </si>
  <si>
    <t xml:space="preserve">Těsnění  prostupu vodovodu (cca 380x150mm) stěnou tl.125 mm v kvalitě a požární odolnosti jako konstrukce, kterou prochází - montáž a dodávka vč.dopravy</t>
  </si>
  <si>
    <t>516628411</t>
  </si>
  <si>
    <t>31011140R</t>
  </si>
  <si>
    <t xml:space="preserve">Těsnění  prostupu vodovodu (cca 270x100mm) stěnou tl.125 mm v kvalitě a požární odolnosti jako konstrukce, kterou prochází - montáž a dodávka vč.dopravy</t>
  </si>
  <si>
    <t>-739636958</t>
  </si>
  <si>
    <t>31011150R</t>
  </si>
  <si>
    <t xml:space="preserve">Těsnění  prostupu vodovodu (cca 180x100mm) stěnou tl.125 mm v kvalitě a požární odolnosti jako konstrukce, kterou prochází - montáž a dodávka vč.dopravy</t>
  </si>
  <si>
    <t>-386187140</t>
  </si>
  <si>
    <t>31011160R</t>
  </si>
  <si>
    <t xml:space="preserve">Těsnění  prostupu vodovodu (cca 100x100mm) stěnou tl.125 mm v kvalitě a požární odolnosti jako konstrukce, kterou prochází - montáž a dodávka vč.dopravy</t>
  </si>
  <si>
    <t>-46007559</t>
  </si>
  <si>
    <t>310000001</t>
  </si>
  <si>
    <t>Zednické vypomoci pro ZTI</t>
  </si>
  <si>
    <t>kč</t>
  </si>
  <si>
    <t>-1098655693</t>
  </si>
  <si>
    <t>drobné zednické práce položkově nevykázané</t>
  </si>
  <si>
    <t>Podkladní a vedlejší konstrukce kromě vozovek a železničního svršku</t>
  </si>
  <si>
    <t>451572111</t>
  </si>
  <si>
    <t>Lože pod potrubí otevřený výkop z kameniva drobného těženého</t>
  </si>
  <si>
    <t>-2020929475</t>
  </si>
  <si>
    <t>https://podminky.urs.cz/item/CS_URS_2022_01/451572111</t>
  </si>
  <si>
    <t>1,0*0,1*(18,0+56,0+108,0)</t>
  </si>
  <si>
    <t>1,1*0,1*12,0</t>
  </si>
  <si>
    <t>1,1*0,1*90,0</t>
  </si>
  <si>
    <t>1,1*0,1*30,0</t>
  </si>
  <si>
    <t>32,7*0,03+0,299</t>
  </si>
  <si>
    <t>452112111</t>
  </si>
  <si>
    <t>Osazení betonových prstenců nebo rámů v do 100 mm</t>
  </si>
  <si>
    <t>-1854040073</t>
  </si>
  <si>
    <t>https://podminky.urs.cz/item/CS_URS_2022_01/452112111</t>
  </si>
  <si>
    <t>prstenec v 40 mm</t>
  </si>
  <si>
    <t>šachta Šd4</t>
  </si>
  <si>
    <t>prstenec v 60 mm</t>
  </si>
  <si>
    <t>šachta Šs</t>
  </si>
  <si>
    <t>prstenec v 100 mm</t>
  </si>
  <si>
    <t>šachta Šd1+Šd2+Šd3</t>
  </si>
  <si>
    <t>1+1+1</t>
  </si>
  <si>
    <t>59224010</t>
  </si>
  <si>
    <t>prstenec šachtový vyrovnávací betonový 625x100x40mm</t>
  </si>
  <si>
    <t>362192199</t>
  </si>
  <si>
    <t>dodávka, doprava k pol.452112111 mezisoučet A</t>
  </si>
  <si>
    <t>59224011</t>
  </si>
  <si>
    <t>prstenec šachtový vyrovnávací betonový 625x100x60mm</t>
  </si>
  <si>
    <t>-149226083</t>
  </si>
  <si>
    <t>dodávka, doprava k pol.452112111 mezisoučet B</t>
  </si>
  <si>
    <t>59224013</t>
  </si>
  <si>
    <t>prstenec šachtový vyrovnávací betonový 625x100x100mm</t>
  </si>
  <si>
    <t>616221678</t>
  </si>
  <si>
    <t>dodávka, doprava k pol.452112111 mezisoučet C</t>
  </si>
  <si>
    <t>Potrubí z trub plastických a skleněných</t>
  </si>
  <si>
    <t>871265211</t>
  </si>
  <si>
    <t>Kanalizační potrubí z tvrdého PVC jednovrstvé tuhost třídy SN4 DN 110</t>
  </si>
  <si>
    <t>1443051590</t>
  </si>
  <si>
    <t>https://podminky.urs.cz/item/CS_URS_2022_01/871265211</t>
  </si>
  <si>
    <t xml:space="preserve">dešťová kanalizace svislá pod terénem - pro napojení ležaté kanalizace </t>
  </si>
  <si>
    <t>na lapač střešních splavenin</t>
  </si>
  <si>
    <t>1,1*16+0,4</t>
  </si>
  <si>
    <t>871275211</t>
  </si>
  <si>
    <t>Kanalizační potrubí z tvrdého PVC jednovrstvé tuhost třídy SN4 DN 125</t>
  </si>
  <si>
    <t>1722826626</t>
  </si>
  <si>
    <t>https://podminky.urs.cz/item/CS_URS_2022_01/871275211</t>
  </si>
  <si>
    <t>dešťová kanalizace - napojení dešťových svodů</t>
  </si>
  <si>
    <t>8,5+7,4+7,6+3,2+2,5+2,5+2,1</t>
  </si>
  <si>
    <t>2,4+1,8+2,0+2,1+1,3+1,8+1,8+1,8+2,0</t>
  </si>
  <si>
    <t>50,8*0,1+0,12</t>
  </si>
  <si>
    <t>871315211</t>
  </si>
  <si>
    <t>Kanalizační potrubí z tvrdého PVC jednovrstvé tuhost třídy SN4 DN 160</t>
  </si>
  <si>
    <t>1827348866</t>
  </si>
  <si>
    <t>https://podminky.urs.cz/item/CS_URS_2022_01/871315211</t>
  </si>
  <si>
    <t>odvodnění dešťových svodů do stávající kanalizace</t>
  </si>
  <si>
    <t>potrubí PVC DN 150</t>
  </si>
  <si>
    <t>větev 1</t>
  </si>
  <si>
    <t>51,0</t>
  </si>
  <si>
    <t>větev 2</t>
  </si>
  <si>
    <t>102,0*0,05+0,9</t>
  </si>
  <si>
    <t>11,2+0,8</t>
  </si>
  <si>
    <t>877275211</t>
  </si>
  <si>
    <t>Montáž tvarovek z tvrdého PVC-systém KG nebo z polypropylenu-systém KG 2000 jednoosé DN 125</t>
  </si>
  <si>
    <t>-1250530123</t>
  </si>
  <si>
    <t>https://podminky.urs.cz/item/CS_URS_2022_01/877275211</t>
  </si>
  <si>
    <t>napojení lapače střešních splavenin</t>
  </si>
  <si>
    <t xml:space="preserve">koleno PVC DN 125  -  45°</t>
  </si>
  <si>
    <t>2*16</t>
  </si>
  <si>
    <t>redukce PVC 125/100 mm</t>
  </si>
  <si>
    <t>šachtová vložka DN 125</t>
  </si>
  <si>
    <t>šachta Šd1, Šd2, Šd4</t>
  </si>
  <si>
    <t>28611356</t>
  </si>
  <si>
    <t>koleno kanalizační PVC KG 125x45°</t>
  </si>
  <si>
    <t>1520719413</t>
  </si>
  <si>
    <t>dodávka, doprava k pol.877275211 mezisoučet A</t>
  </si>
  <si>
    <t>28611502</t>
  </si>
  <si>
    <t>redukce kanalizační PVC 125/110</t>
  </si>
  <si>
    <t>1613996837</t>
  </si>
  <si>
    <t>dodávka, doprava k pol.877275211 mezisoučet B</t>
  </si>
  <si>
    <t>2861200R</t>
  </si>
  <si>
    <t xml:space="preserve">vložka šachtová kanalizační DN 125 </t>
  </si>
  <si>
    <t>-1124236225</t>
  </si>
  <si>
    <t>dodávka, doprava k pol.877275211 mezisoučet C</t>
  </si>
  <si>
    <t>877315211</t>
  </si>
  <si>
    <t>Montáž tvarovek z tvrdého PVC-systém KG nebo z polypropylenu-systém KG 2000 jednoosé DN 160</t>
  </si>
  <si>
    <t>-1810163132</t>
  </si>
  <si>
    <t>https://podminky.urs.cz/item/CS_URS_2022_01/877315211</t>
  </si>
  <si>
    <t>šachtová vložka DN 150</t>
  </si>
  <si>
    <t>šachta Šd1, Šd2, Šd3, Šd4</t>
  </si>
  <si>
    <t>2+1+2+1</t>
  </si>
  <si>
    <t>28612250</t>
  </si>
  <si>
    <t>vložka šachtová kanalizační DN 160</t>
  </si>
  <si>
    <t>2113246629</t>
  </si>
  <si>
    <t>dodávka, doprava k pol.877315211</t>
  </si>
  <si>
    <t>Ostatní konstrukce</t>
  </si>
  <si>
    <t>894411111</t>
  </si>
  <si>
    <t>Zřízení šachet kanalizačních z betonových dílců na potrubí DN do 200 dno beton tř. C 25/30</t>
  </si>
  <si>
    <t>-870503992</t>
  </si>
  <si>
    <t>https://podminky.urs.cz/item/CS_URS_2022_01/894411111</t>
  </si>
  <si>
    <t>1+1+1+1</t>
  </si>
  <si>
    <t>894118001</t>
  </si>
  <si>
    <t>Příplatek ZKD 0,60 m výšky vstupu na potrubí</t>
  </si>
  <si>
    <t>-372881579</t>
  </si>
  <si>
    <t>https://podminky.urs.cz/item/CS_URS_2022_01/894118001</t>
  </si>
  <si>
    <t>šachta Šd3</t>
  </si>
  <si>
    <t>59224168</t>
  </si>
  <si>
    <t>skruž betonová přechodová 62,5/100x60x12cm, stupadla poplastovaná kapsová</t>
  </si>
  <si>
    <t>884817104</t>
  </si>
  <si>
    <t>dodávka, doprava k pol.894411111</t>
  </si>
  <si>
    <t>59224065</t>
  </si>
  <si>
    <t>skruž betonová DN 1000x250, 100x25x12cm</t>
  </si>
  <si>
    <t>-1799201580</t>
  </si>
  <si>
    <t>šachta Šd1, Šd3, Šd4</t>
  </si>
  <si>
    <t>1+3+1</t>
  </si>
  <si>
    <t>59224348</t>
  </si>
  <si>
    <t>těsnění elastomerové pro spojení šachetních dílů DN 1000</t>
  </si>
  <si>
    <t>1169859294</t>
  </si>
  <si>
    <t>525904431</t>
  </si>
  <si>
    <t>161999910</t>
  </si>
  <si>
    <t xml:space="preserve">dodávka, doprava k pol.877275211 </t>
  </si>
  <si>
    <t>899104112</t>
  </si>
  <si>
    <t>Osazení poklopů litinových nebo ocelových včetně rámů pro třídu zatížení D400, E600</t>
  </si>
  <si>
    <t>209159300</t>
  </si>
  <si>
    <t>https://podminky.urs.cz/item/CS_URS_2022_01/899104112</t>
  </si>
  <si>
    <t>28661935</t>
  </si>
  <si>
    <t xml:space="preserve">poklop šachtový litinový  DN 600 pro třídu zatížení D400</t>
  </si>
  <si>
    <t>-683739365</t>
  </si>
  <si>
    <t>dodávka, doprava k pol.899104112</t>
  </si>
  <si>
    <t>892312121</t>
  </si>
  <si>
    <t>Tlaková zkouška vzduchem potrubí DN 150 těsnícím vakem ucpávkovým</t>
  </si>
  <si>
    <t>úsek</t>
  </si>
  <si>
    <t>-982869708</t>
  </si>
  <si>
    <t>https://podminky.urs.cz/item/CS_URS_2022_01/892312121</t>
  </si>
  <si>
    <t>899722114</t>
  </si>
  <si>
    <t>Krytí potrubí z plastů výstražnou fólií z PVC 40 cm</t>
  </si>
  <si>
    <t>-1385971402</t>
  </si>
  <si>
    <t>https://podminky.urs.cz/item/CS_URS_2022_01/899722114</t>
  </si>
  <si>
    <t>(18,0+56,0+108,0)</t>
  </si>
  <si>
    <t>lažatá kanalizace ZTImimo objekt</t>
  </si>
  <si>
    <t>206,0*0,05+0,7</t>
  </si>
  <si>
    <t>Přesuny hmot a suti</t>
  </si>
  <si>
    <t>998276101</t>
  </si>
  <si>
    <t>Přesun hmot pro trubní vedení z trub z plastických hmot otevřený výkop</t>
  </si>
  <si>
    <t>-1474011813</t>
  </si>
  <si>
    <t>https://podminky.urs.cz/item/CS_URS_2022_01/998276101</t>
  </si>
  <si>
    <t xml:space="preserve">Přesun hmot pro podsypy, obsypy potrubí nakoupeným  sypkým</t>
  </si>
  <si>
    <t>materiálem je započten v položce 162251102</t>
  </si>
  <si>
    <t>721</t>
  </si>
  <si>
    <t>Zdravotechnika - vnitřní kanalizace</t>
  </si>
  <si>
    <t>721173401</t>
  </si>
  <si>
    <t>Potrubí kanalizační z PVC SN 4 svodné DN 110</t>
  </si>
  <si>
    <t>-1825478633</t>
  </si>
  <si>
    <t>https://podminky.urs.cz/item/CS_URS_2022_01/721173401</t>
  </si>
  <si>
    <t>splašková kanalizace vnitřní (včetně tvarovek)</t>
  </si>
  <si>
    <t>30,0</t>
  </si>
  <si>
    <t>721173402</t>
  </si>
  <si>
    <t>Potrubí kanalizační z PVC SN 4 svodné DN 125</t>
  </si>
  <si>
    <t>375512894</t>
  </si>
  <si>
    <t>https://podminky.urs.cz/item/CS_URS_2022_01/721173402</t>
  </si>
  <si>
    <t>90,0</t>
  </si>
  <si>
    <t>721174025</t>
  </si>
  <si>
    <t>Potrubí kanalizační z PP odpadní DN 110</t>
  </si>
  <si>
    <t>1912628142</t>
  </si>
  <si>
    <t>https://podminky.urs.cz/item/CS_URS_2022_01/721174025</t>
  </si>
  <si>
    <t>stoupačky + připojovací potrubí (včetně tvarovek)</t>
  </si>
  <si>
    <t>40,0</t>
  </si>
  <si>
    <t>7211740R1</t>
  </si>
  <si>
    <t>Potrubí kanalizační z PP připojovací DN 32</t>
  </si>
  <si>
    <t>-1810131855</t>
  </si>
  <si>
    <t>připojovací potrubí (včetně tvarovek)</t>
  </si>
  <si>
    <t>montáž, dodávka, doprava</t>
  </si>
  <si>
    <t>721174042</t>
  </si>
  <si>
    <t>Potrubí kanalizační z PP připojovací DN 40</t>
  </si>
  <si>
    <t>56764639</t>
  </si>
  <si>
    <t>https://podminky.urs.cz/item/CS_URS_2022_01/721174042</t>
  </si>
  <si>
    <t>721174043</t>
  </si>
  <si>
    <t>Potrubí kanalizační z PP připojovací DN 50</t>
  </si>
  <si>
    <t>482199514</t>
  </si>
  <si>
    <t>https://podminky.urs.cz/item/CS_URS_2022_01/721174043</t>
  </si>
  <si>
    <t>721174044</t>
  </si>
  <si>
    <t>Potrubí kanalizační z PP připojovací DN 75</t>
  </si>
  <si>
    <t>1941702941</t>
  </si>
  <si>
    <t>https://podminky.urs.cz/item/CS_URS_2022_01/721174044</t>
  </si>
  <si>
    <t>721211421</t>
  </si>
  <si>
    <t>Vpusť podlahová se svislým odtokem DN 50/75/110 mřížka nerez 115x115</t>
  </si>
  <si>
    <t>-1232354281</t>
  </si>
  <si>
    <t>https://podminky.urs.cz/item/CS_URS_2022_01/721211421</t>
  </si>
  <si>
    <t>7212114R1</t>
  </si>
  <si>
    <t xml:space="preserve">Vpusť podlahová se svislým odtokem DN 50/75/110 mřížka nerez,  s velkým průtokem a se zápachovou uzávěrou</t>
  </si>
  <si>
    <t>-1938596816</t>
  </si>
  <si>
    <t>7212265R1</t>
  </si>
  <si>
    <t>Zápachová uzávěrka pro průmyslovou pračku DN 100</t>
  </si>
  <si>
    <t>182304622</t>
  </si>
  <si>
    <t>721274126</t>
  </si>
  <si>
    <t>Přivzdušňovací ventil vnitřní odpadních potrubí DN 110</t>
  </si>
  <si>
    <t>-892575982</t>
  </si>
  <si>
    <t>https://podminky.urs.cz/item/CS_URS_2022_01/721274126</t>
  </si>
  <si>
    <t>721194105</t>
  </si>
  <si>
    <t>Vyvedení a upevnění odpadních výpustek DN 50</t>
  </si>
  <si>
    <t>-547927731</t>
  </si>
  <si>
    <t>https://podminky.urs.cz/item/CS_URS_2022_01/721194105</t>
  </si>
  <si>
    <t>7212264R1</t>
  </si>
  <si>
    <t>Vodní zápachová uzávěrka pro odvod kondenzátu s přídavnou mechanickou zápachovou uzávěrkou DN 40</t>
  </si>
  <si>
    <t>-1079089879</t>
  </si>
  <si>
    <t>7212265R2</t>
  </si>
  <si>
    <t>Kalich pro úkapy se zápachovou uzávěrkou DN 32</t>
  </si>
  <si>
    <t>kud</t>
  </si>
  <si>
    <t>-1437174495</t>
  </si>
  <si>
    <t>montáž. dodávka, doprava</t>
  </si>
  <si>
    <t>721242115</t>
  </si>
  <si>
    <t>Lapač střešních splavenin z PP s kulovým kloubem na odtoku DN 110</t>
  </si>
  <si>
    <t>902479888</t>
  </si>
  <si>
    <t>https://podminky.urs.cz/item/CS_URS_2022_01/721242115</t>
  </si>
  <si>
    <t>lapač střešních splavenin se zápachovou klapkou a lapacím košem DN 110</t>
  </si>
  <si>
    <t>721273153</t>
  </si>
  <si>
    <t>Hlavice ventilační polypropylen PP DN 110</t>
  </si>
  <si>
    <t>443655137</t>
  </si>
  <si>
    <t>https://podminky.urs.cz/item/CS_URS_2022_01/721273153</t>
  </si>
  <si>
    <t>721290111</t>
  </si>
  <si>
    <t>Zkouška těsnosti potrubí kanalizace vodou DN do 125</t>
  </si>
  <si>
    <t>-1367568531</t>
  </si>
  <si>
    <t>https://podminky.urs.cz/item/CS_URS_2022_01/721290111</t>
  </si>
  <si>
    <t>30,0+90,0+40,0+30,0+5,0+10,0+20,0</t>
  </si>
  <si>
    <t>998721102</t>
  </si>
  <si>
    <t>Přesun hmot tonážní pro vnitřní kanalizace v objektech v přes 6 do 12 m</t>
  </si>
  <si>
    <t>-991040215</t>
  </si>
  <si>
    <t>https://podminky.urs.cz/item/CS_URS_2022_01/998721102</t>
  </si>
  <si>
    <t>722</t>
  </si>
  <si>
    <t>Zdravotechnika - vnitřní vodovod</t>
  </si>
  <si>
    <t>722130233</t>
  </si>
  <si>
    <t>Potrubí vodovodní ocelové závitové pozinkované svařované běžné DN 25</t>
  </si>
  <si>
    <t>-1155385024</t>
  </si>
  <si>
    <t>https://podminky.urs.cz/item/CS_URS_2022_01/722130233</t>
  </si>
  <si>
    <t>požární vodovod - montáž, dodávka, doprava vč.tvarovek</t>
  </si>
  <si>
    <t>722130234</t>
  </si>
  <si>
    <t>Potrubí vodovodní ocelové závitové pozinkované svařované běžné DN 32</t>
  </si>
  <si>
    <t>-1800439717</t>
  </si>
  <si>
    <t>https://podminky.urs.cz/item/CS_URS_2022_01/722130234</t>
  </si>
  <si>
    <t>722130236</t>
  </si>
  <si>
    <t>Potrubí vodovodní ocelové závitové pozinkované svařované běžné DN 50</t>
  </si>
  <si>
    <t>-1933155700</t>
  </si>
  <si>
    <t>https://podminky.urs.cz/item/CS_URS_2022_01/722130236</t>
  </si>
  <si>
    <t>722174002</t>
  </si>
  <si>
    <t>Potrubí vodovodní plastové PPR svar polyfúze PN 16 D 20x2,8 mm</t>
  </si>
  <si>
    <t>-147075811</t>
  </si>
  <si>
    <t>https://podminky.urs.cz/item/CS_URS_2022_01/722174002</t>
  </si>
  <si>
    <t>stoupačky a připojovací potrubí</t>
  </si>
  <si>
    <t>722174003</t>
  </si>
  <si>
    <t>Potrubí vodovodní plastové PPR svar polyfúze PN 16 D 25x3,5 mm</t>
  </si>
  <si>
    <t>439588204</t>
  </si>
  <si>
    <t>https://podminky.urs.cz/item/CS_URS_2022_01/722174003</t>
  </si>
  <si>
    <t>733321213</t>
  </si>
  <si>
    <t>Potrubí plastové z PP-RCT spojované svařováním D 25x3,5</t>
  </si>
  <si>
    <t>1313663249</t>
  </si>
  <si>
    <t>https://podminky.urs.cz/item/CS_URS_2022_01/733321213</t>
  </si>
  <si>
    <t>3 vrstvé potrubí PPR-RCT s čedičovýcm vláknem DN20 včetně tvarovek</t>
  </si>
  <si>
    <t>(např.Fiber basalt plus)</t>
  </si>
  <si>
    <t>150,0</t>
  </si>
  <si>
    <t>733321214</t>
  </si>
  <si>
    <t>Potrubí plastové z PP-RCT spojované svařováním D 32x4,4</t>
  </si>
  <si>
    <t>-1046230679</t>
  </si>
  <si>
    <t>https://podminky.urs.cz/item/CS_URS_2022_01/733321214</t>
  </si>
  <si>
    <t>3 vrstvé potrubí PPR-RCT s čedičovýcm vláknem DN25 včetně tvarovek</t>
  </si>
  <si>
    <t>733321215</t>
  </si>
  <si>
    <t>Potrubí plastové z PP-RCT spojované svařováním D 40x5,5</t>
  </si>
  <si>
    <t>590017</t>
  </si>
  <si>
    <t>https://podminky.urs.cz/item/CS_URS_2022_01/733321215</t>
  </si>
  <si>
    <t>3 vrstvé potrubí PPR-RCT s čedičovýcm vláknem DN32 včetně tvarovek</t>
  </si>
  <si>
    <t>733321216</t>
  </si>
  <si>
    <t>Potrubí plastové z PP-RCT spojované svařováním D 50x6,9</t>
  </si>
  <si>
    <t>728918302</t>
  </si>
  <si>
    <t>https://podminky.urs.cz/item/CS_URS_2022_01/733321216</t>
  </si>
  <si>
    <t xml:space="preserve">3 vrstvé potrubí PPR-RCT s čedičovýcm vláknem DN40  včetně tvarovek</t>
  </si>
  <si>
    <t>722181231</t>
  </si>
  <si>
    <t>Ochrana vodovodního potrubí přilepenými termoizolačními trubicemi z PE tl přes 9 do 13 mm DN do 22 mm</t>
  </si>
  <si>
    <t>163355254</t>
  </si>
  <si>
    <t>https://podminky.urs.cz/item/CS_URS_2022_01/722181231</t>
  </si>
  <si>
    <t>pol.722174002+722174003</t>
  </si>
  <si>
    <t>30,0+60,0</t>
  </si>
  <si>
    <t>722181232</t>
  </si>
  <si>
    <t>Ochrana vodovodního potrubí přilepenými termoizolačními trubicemi z PE tl přes 9 do 13 mm DN přes 22 do 45 mm</t>
  </si>
  <si>
    <t>-485224258</t>
  </si>
  <si>
    <t>https://podminky.urs.cz/item/CS_URS_2022_01/722181232</t>
  </si>
  <si>
    <t>pol.722130233</t>
  </si>
  <si>
    <t>722181251</t>
  </si>
  <si>
    <t>Ochrana vodovodního potrubí přilepenými termoizolačními trubicemi z PE tl přes 20 do 25 mm DN do 22 mm</t>
  </si>
  <si>
    <t>-363414461</t>
  </si>
  <si>
    <t>https://podminky.urs.cz/item/CS_URS_2022_01/722181251</t>
  </si>
  <si>
    <t>pol.733321213</t>
  </si>
  <si>
    <t>722181252</t>
  </si>
  <si>
    <t>Ochrana vodovodního potrubí přilepenými termoizolačními trubicemi z PE tl přes 20 do 25 mm DN přes 22 do 45 mm</t>
  </si>
  <si>
    <t>-1704159698</t>
  </si>
  <si>
    <t>https://podminky.urs.cz/item/CS_URS_2022_01/722181252</t>
  </si>
  <si>
    <t>pol.722130234</t>
  </si>
  <si>
    <t>pol.733321214+733321215+733321216</t>
  </si>
  <si>
    <t>60,0+35,0+10,0</t>
  </si>
  <si>
    <t>722181253</t>
  </si>
  <si>
    <t>Ochrana vodovodního potrubí přilepenými termoizolačními trubicemi z PE tl přes 20 do 25 mm DN přes 45 do 63 mm</t>
  </si>
  <si>
    <t>-1513860981</t>
  </si>
  <si>
    <t>https://podminky.urs.cz/item/CS_URS_2022_01/722181253</t>
  </si>
  <si>
    <t>pol.722130236</t>
  </si>
  <si>
    <t>722230102</t>
  </si>
  <si>
    <t>Ventil přímý G 3/4" se dvěma závity</t>
  </si>
  <si>
    <t>1691640555</t>
  </si>
  <si>
    <t>https://podminky.urs.cz/item/CS_URS_2022_01/722230102</t>
  </si>
  <si>
    <t>uzavírací ventil DN 20</t>
  </si>
  <si>
    <t>722230103</t>
  </si>
  <si>
    <t>Ventil přímý G 1" se dvěma závity</t>
  </si>
  <si>
    <t>1682175585</t>
  </si>
  <si>
    <t>https://podminky.urs.cz/item/CS_URS_2022_01/722230103</t>
  </si>
  <si>
    <t>uzavírací ventil DN 25</t>
  </si>
  <si>
    <t>722230104</t>
  </si>
  <si>
    <t>Ventil přímý G 5/4" se dvěma závity</t>
  </si>
  <si>
    <t>1382406478</t>
  </si>
  <si>
    <t>https://podminky.urs.cz/item/CS_URS_2022_01/722230104</t>
  </si>
  <si>
    <t>uzavírací ventil DN 32</t>
  </si>
  <si>
    <t>722230106</t>
  </si>
  <si>
    <t>Ventil přímý G 2" se dvěma závity</t>
  </si>
  <si>
    <t>136945979</t>
  </si>
  <si>
    <t>https://podminky.urs.cz/item/CS_URS_2022_01/722230106</t>
  </si>
  <si>
    <t>uzavírací ventil DN 50</t>
  </si>
  <si>
    <t>722230112</t>
  </si>
  <si>
    <t>Ventil přímý G 3/4" s odvodněním a dvěma závity</t>
  </si>
  <si>
    <t>-2123497444</t>
  </si>
  <si>
    <t>https://podminky.urs.cz/item/CS_URS_2022_01/722230112</t>
  </si>
  <si>
    <t>uzavírací ventil s odvodněním DN 20</t>
  </si>
  <si>
    <t>722230114</t>
  </si>
  <si>
    <t>Ventil přímý G 5/4" s odvodněním a dvěma závity</t>
  </si>
  <si>
    <t>-1370191046</t>
  </si>
  <si>
    <t>https://podminky.urs.cz/item/CS_URS_2022_01/722230114</t>
  </si>
  <si>
    <t>uzavírací ventil s odvodněním DN 32</t>
  </si>
  <si>
    <t>72222113R</t>
  </si>
  <si>
    <t>Ventil výtokový G 1/2 s s přípojkou na hadici</t>
  </si>
  <si>
    <t>soubor</t>
  </si>
  <si>
    <t>-1718720522</t>
  </si>
  <si>
    <t>72222114R</t>
  </si>
  <si>
    <t>Ventil výtokový G 3/4 s přípojkou na hadici</t>
  </si>
  <si>
    <t>-1736399639</t>
  </si>
  <si>
    <t>722231073</t>
  </si>
  <si>
    <t>Ventil zpětný mosazný G 3/4" PN 10 do 110°C se dvěma závity</t>
  </si>
  <si>
    <t>-1249523265</t>
  </si>
  <si>
    <t>https://podminky.urs.cz/item/CS_URS_2022_01/722231073</t>
  </si>
  <si>
    <t>72223107R</t>
  </si>
  <si>
    <t xml:space="preserve">Zpětná klapka G 1 </t>
  </si>
  <si>
    <t>-1650993468</t>
  </si>
  <si>
    <t>72223108R</t>
  </si>
  <si>
    <t xml:space="preserve">Zpětná klapka G 1 1/4 </t>
  </si>
  <si>
    <t>-1824807345</t>
  </si>
  <si>
    <t>722250132</t>
  </si>
  <si>
    <t>Hydrantový systém s tvarově stálou hadicí D 25 x 20 m celoplechový</t>
  </si>
  <si>
    <t>889097158</t>
  </si>
  <si>
    <t>https://podminky.urs.cz/item/CS_URS_2022_01/722250132</t>
  </si>
  <si>
    <t>hydrant s tvarově stálou hadicí 19/20 do zdi</t>
  </si>
  <si>
    <t>722290215</t>
  </si>
  <si>
    <t>Zkouška těsnosti vodovodního potrubí hrdlového nebo přírubového DN do 100</t>
  </si>
  <si>
    <t>628275042</t>
  </si>
  <si>
    <t>https://podminky.urs.cz/item/CS_URS_2022_01/722290215</t>
  </si>
  <si>
    <t>plastové potrubí</t>
  </si>
  <si>
    <t>30,0+60,0+150,0+60,0+35,0+10,0</t>
  </si>
  <si>
    <t>722290226</t>
  </si>
  <si>
    <t>Zkouška těsnosti vodovodního potrubí závitového DN do 50</t>
  </si>
  <si>
    <t>1830263197</t>
  </si>
  <si>
    <t>https://podminky.urs.cz/item/CS_URS_2022_01/722290226</t>
  </si>
  <si>
    <t>ocelové potrubí</t>
  </si>
  <si>
    <t>2+30+2</t>
  </si>
  <si>
    <t>722290234</t>
  </si>
  <si>
    <t>Proplach a dezinfekce vodovodního potrubí DN do 80</t>
  </si>
  <si>
    <t>1139184926</t>
  </si>
  <si>
    <t>https://podminky.urs.cz/item/CS_URS_2022_01/722290234</t>
  </si>
  <si>
    <t>345,0+34,0</t>
  </si>
  <si>
    <t>725535212</t>
  </si>
  <si>
    <t>Ventil pojistný G 3/4"</t>
  </si>
  <si>
    <t>1277569212</t>
  </si>
  <si>
    <t>https://podminky.urs.cz/item/CS_URS_2022_01/725535212</t>
  </si>
  <si>
    <t>722220121</t>
  </si>
  <si>
    <t>Nástěnka pro baterii G 1/2" s jedním závitem</t>
  </si>
  <si>
    <t>pár</t>
  </si>
  <si>
    <t>-38841945</t>
  </si>
  <si>
    <t>https://podminky.urs.cz/item/CS_URS_2022_01/722220121</t>
  </si>
  <si>
    <t>umyvadlová baterie</t>
  </si>
  <si>
    <t>2*8</t>
  </si>
  <si>
    <t>baterie pro dřez</t>
  </si>
  <si>
    <t>2*2</t>
  </si>
  <si>
    <t>baterie pro výlevku</t>
  </si>
  <si>
    <t>sprchová nástěnná páková baterie</t>
  </si>
  <si>
    <t>pro urinál</t>
  </si>
  <si>
    <t>1*2</t>
  </si>
  <si>
    <t>sprchy tlakové nástěné</t>
  </si>
  <si>
    <t>734421101</t>
  </si>
  <si>
    <t>Tlakoměr s pevným stonkem a zpětnou klapkou tlak 0-16 bar průměr 50 mm spodní připojení</t>
  </si>
  <si>
    <t>-1017835017</t>
  </si>
  <si>
    <t>https://podminky.urs.cz/item/CS_URS_2022_01/734421101</t>
  </si>
  <si>
    <t>998722102</t>
  </si>
  <si>
    <t>Přesun hmot tonážní pro vnitřní vodovod v objektech v přes 6 do 12 m</t>
  </si>
  <si>
    <t>-857363818</t>
  </si>
  <si>
    <t>https://podminky.urs.cz/item/CS_URS_2022_01/998722102</t>
  </si>
  <si>
    <t>725</t>
  </si>
  <si>
    <t>Zdravotechnika - zařizovací předměty</t>
  </si>
  <si>
    <t>725112022</t>
  </si>
  <si>
    <t>Klozet keramický závěsný na nosné stěny s hlubokým splachováním odpad vodorovný</t>
  </si>
  <si>
    <t>-467001651</t>
  </si>
  <si>
    <t>https://podminky.urs.cz/item/CS_URS_2022_01/725112022</t>
  </si>
  <si>
    <t>725121525</t>
  </si>
  <si>
    <t>Pisoárový záchodek automatický s radarovým senzorem</t>
  </si>
  <si>
    <t>-1865560447</t>
  </si>
  <si>
    <t>https://podminky.urs.cz/item/CS_URS_2022_01/725121525</t>
  </si>
  <si>
    <t>55144040</t>
  </si>
  <si>
    <t>napájecí zdroj pro napájení automaticky ovládaných zařízení umístěných do vzdálenosti 300mm</t>
  </si>
  <si>
    <t>-677417220</t>
  </si>
  <si>
    <t>dodávka pro odsávací urinály</t>
  </si>
  <si>
    <t>725865411</t>
  </si>
  <si>
    <t>Zápachová uzávěrka pisoárová DN 32/40</t>
  </si>
  <si>
    <t>-1788176705</t>
  </si>
  <si>
    <t>https://podminky.urs.cz/item/CS_URS_2022_01/725865411</t>
  </si>
  <si>
    <t>725211621</t>
  </si>
  <si>
    <t>Umyvadlo keramické bílé šířky 500 mm se sloupem na sifon připevněné na stěnu šrouby</t>
  </si>
  <si>
    <t>-972401789</t>
  </si>
  <si>
    <t>https://podminky.urs.cz/item/CS_URS_2022_01/725211621</t>
  </si>
  <si>
    <t>725861101</t>
  </si>
  <si>
    <t>Zápachová uzávěrka pro umyvadla DN 32</t>
  </si>
  <si>
    <t>928990523</t>
  </si>
  <si>
    <t>https://podminky.urs.cz/item/CS_URS_2022_01/725861101</t>
  </si>
  <si>
    <t>725311125</t>
  </si>
  <si>
    <t>Dřez jednoduchý nerezový se zápachovou uzávěrkou rohový se dvěma odkapními plochami 952x502 mm</t>
  </si>
  <si>
    <t>1379407314</t>
  </si>
  <si>
    <t>https://podminky.urs.cz/item/CS_URS_2022_01/725311125</t>
  </si>
  <si>
    <t>dřez do linky s odkapávačem 1100 mm</t>
  </si>
  <si>
    <t>725862103</t>
  </si>
  <si>
    <t>Zápachová uzávěrka pro dřezy DN 40/50</t>
  </si>
  <si>
    <t>-678968408</t>
  </si>
  <si>
    <t>https://podminky.urs.cz/item/CS_URS_2022_01/725862103</t>
  </si>
  <si>
    <t>725331111</t>
  </si>
  <si>
    <t>Výlevka bez výtokových armatur keramická se sklopnou plastovou mřížkou 500 mm</t>
  </si>
  <si>
    <t>-613238910</t>
  </si>
  <si>
    <t>https://podminky.urs.cz/item/CS_URS_2022_01/725331111</t>
  </si>
  <si>
    <t>včetně sifonu</t>
  </si>
  <si>
    <t>725813111</t>
  </si>
  <si>
    <t>Ventil rohový bez připojovací trubičky nebo flexi hadičky G 1/2"</t>
  </si>
  <si>
    <t>2004710235</t>
  </si>
  <si>
    <t>https://podminky.urs.cz/item/CS_URS_2022_01/725813111</t>
  </si>
  <si>
    <t>725821325</t>
  </si>
  <si>
    <t>Baterie dřezová stojánková páková s otáčivým kulatým ústím a délkou ramínka 220 mm</t>
  </si>
  <si>
    <t>109794484</t>
  </si>
  <si>
    <t>https://podminky.urs.cz/item/CS_URS_2022_01/725821325</t>
  </si>
  <si>
    <t>725822611</t>
  </si>
  <si>
    <t>Baterie umyvadlová stojánková páková bez výpusti</t>
  </si>
  <si>
    <t>1092227200</t>
  </si>
  <si>
    <t>https://podminky.urs.cz/item/CS_URS_2022_01/725822611</t>
  </si>
  <si>
    <t>725829101</t>
  </si>
  <si>
    <t>Montáž baterie nástěnné dřezové pákové a klasické</t>
  </si>
  <si>
    <t>-2073402649</t>
  </si>
  <si>
    <t>https://podminky.urs.cz/item/CS_URS_2022_01/725829101</t>
  </si>
  <si>
    <t>montáž sprch ke dřezu</t>
  </si>
  <si>
    <t>551000001</t>
  </si>
  <si>
    <t>sprcha tlaková nástěnná s kohouty ke dřezu</t>
  </si>
  <si>
    <t>-1058951831</t>
  </si>
  <si>
    <t>(např. STAR 110 )</t>
  </si>
  <si>
    <t>dodávka, doprava k pol.725829101</t>
  </si>
  <si>
    <t>551000002</t>
  </si>
  <si>
    <t>sprcha tlaková nástěnná s kohouty ke dřezu s napouštěcím ramínkem ze sprchy</t>
  </si>
  <si>
    <t>168741524</t>
  </si>
  <si>
    <t>(např. STAR 160 )</t>
  </si>
  <si>
    <t>725829121</t>
  </si>
  <si>
    <t>Montáž baterie umyvadlové nástěnné pákové a klasické ostatní typ</t>
  </si>
  <si>
    <t>-240204736</t>
  </si>
  <si>
    <t>https://podminky.urs.cz/item/CS_URS_2022_01/725829121</t>
  </si>
  <si>
    <t>5514397R</t>
  </si>
  <si>
    <t>baterie páková nástěnná pro výlevku</t>
  </si>
  <si>
    <t>16167171</t>
  </si>
  <si>
    <t>dodávka, doprava k pol.725729121</t>
  </si>
  <si>
    <t>7258413R1</t>
  </si>
  <si>
    <t>Baterie sprchové nástěnné pákové vč.sprchové sady (sprchový sloup s hlavovou sprchou pr.200 mm a s ruční sprchou, sprchová hadice)</t>
  </si>
  <si>
    <t>-182486046</t>
  </si>
  <si>
    <t>7259801R1</t>
  </si>
  <si>
    <t>Dvířka 15/30 instalační</t>
  </si>
  <si>
    <t>-1469846401</t>
  </si>
  <si>
    <t>998725102</t>
  </si>
  <si>
    <t>Přesun hmot tonážní pro zařizovací předměty v objektech v přes 6 do 12 m</t>
  </si>
  <si>
    <t>-389871203</t>
  </si>
  <si>
    <t>https://podminky.urs.cz/item/CS_URS_2022_01/998725102</t>
  </si>
  <si>
    <t>726</t>
  </si>
  <si>
    <t>Zdravotechnika - předstěnové instalace</t>
  </si>
  <si>
    <t>726111041</t>
  </si>
  <si>
    <t>Instalační předstěna - klozet s ovládáním shora v 820 mm závěsný do masivní zděné kce</t>
  </si>
  <si>
    <t>-306976227</t>
  </si>
  <si>
    <t>https://podminky.urs.cz/item/CS_URS_2022_01/726111041</t>
  </si>
  <si>
    <t xml:space="preserve"> pro klozet závěsný s ovládáním dvoutlačítkovým</t>
  </si>
  <si>
    <t>998726112</t>
  </si>
  <si>
    <t>Přesun hmot tonážní pro instalační prefabrikáty v objektech v přes 6 do 12 m</t>
  </si>
  <si>
    <t>609364134</t>
  </si>
  <si>
    <t>https://podminky.urs.cz/item/CS_URS_2022_01/998726112</t>
  </si>
  <si>
    <t>732</t>
  </si>
  <si>
    <t>Ústřední vytápění - strojovny</t>
  </si>
  <si>
    <t>73233172R</t>
  </si>
  <si>
    <t>Nádoba tlaková expanzní závitové připojení PN 1,0 o objemu 12 litrů + flowjet ventil + uchycovací zařízení - montáž a dodávka, doprava</t>
  </si>
  <si>
    <t>-651191222</t>
  </si>
  <si>
    <t>73242100R</t>
  </si>
  <si>
    <t>Čerpadlo mokroběžné závitové cirkulační Q 0,22 m3/h , H 0,3 m - montáž, dodávka, doprava</t>
  </si>
  <si>
    <t>-782027403</t>
  </si>
  <si>
    <t>(např, Wilo-Star-Z-NOVA)</t>
  </si>
  <si>
    <t>998732101</t>
  </si>
  <si>
    <t>Přesun hmot tonážní pro strojovny v objektech v do 6 m</t>
  </si>
  <si>
    <t>859201415</t>
  </si>
  <si>
    <t>https://podminky.urs.cz/item/CS_URS_2022_01/998732101</t>
  </si>
  <si>
    <t>03 - SO 253 Budova JSDH - Vytápění</t>
  </si>
  <si>
    <t>Soupis:</t>
  </si>
  <si>
    <t>03-1 - Topný systém</t>
  </si>
  <si>
    <t>BPO s.r.o.Ostrov</t>
  </si>
  <si>
    <t>Neubauerová Soňa, SK-Projekt Ostrov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</si>
  <si>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</si>
  <si>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</si>
  <si>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</si>
  <si>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</si>
  <si>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ZKO - Zkoušky</t>
  </si>
  <si>
    <t>Zednické výpomoci pro topný systém</t>
  </si>
  <si>
    <t>-117527850</t>
  </si>
  <si>
    <t>713463211</t>
  </si>
  <si>
    <t>Montáž izolace tepelné potrubí potrubními pouzdry s Al fólií staženými Al páskou 1x D do 50 mm</t>
  </si>
  <si>
    <t>8562576</t>
  </si>
  <si>
    <t>https://podminky.urs.cz/item/CS_URS_2022_01/713463211</t>
  </si>
  <si>
    <t>na měděné potrubí</t>
  </si>
  <si>
    <t>44+91+110+63+21</t>
  </si>
  <si>
    <t>63154002</t>
  </si>
  <si>
    <t>pouzdro izolační potrubní z minerální vlny s Al fólií max. 250/100°C 15/20mm</t>
  </si>
  <si>
    <t>-1867322924</t>
  </si>
  <si>
    <t>63154003</t>
  </si>
  <si>
    <t>pouzdro izolační potrubní z minerální vlny s Al fólií max. 250/100°C 18/20mm</t>
  </si>
  <si>
    <t>1369018910</t>
  </si>
  <si>
    <t>63154530</t>
  </si>
  <si>
    <t>pouzdro izolační potrubní z minerální vlny s Al fólií max. 250/100°C 22/30mm</t>
  </si>
  <si>
    <t>-2021816716</t>
  </si>
  <si>
    <t>63154571</t>
  </si>
  <si>
    <t>pouzdro izolační potrubní z minerální vlny s Al fólií max. 250/100°C 28/40mm</t>
  </si>
  <si>
    <t>1729111429</t>
  </si>
  <si>
    <t>63154572</t>
  </si>
  <si>
    <t>pouzdro izolační potrubní z minerální vlny s Al fólií max. 250/100°C 35/40mm</t>
  </si>
  <si>
    <t>-1380657582</t>
  </si>
  <si>
    <t>998713101</t>
  </si>
  <si>
    <t>Přesun hmot tonážní pro izolace tepelné v objektech v do 6 m</t>
  </si>
  <si>
    <t>-2108885503</t>
  </si>
  <si>
    <t>https://podminky.urs.cz/item/CS_URS_2022_01/998713101</t>
  </si>
  <si>
    <t>727</t>
  </si>
  <si>
    <t>Zdravotechnika - požární ochrana</t>
  </si>
  <si>
    <t>7270000R1</t>
  </si>
  <si>
    <t>Požární ucpávky při průchodu potrubí pož.dělícími konstrukcemi</t>
  </si>
  <si>
    <t>-307949443</t>
  </si>
  <si>
    <t>733</t>
  </si>
  <si>
    <t>Ústřední vytápění - rozvodné potrubí</t>
  </si>
  <si>
    <t>7333222R1</t>
  </si>
  <si>
    <t xml:space="preserve">Potrubí plastové vícevrstvé D 16x2,0 vč.tvarovek, vč.izolace potrubí - dodávka a montáž vč.uchycení </t>
  </si>
  <si>
    <t>1123302882</t>
  </si>
  <si>
    <t>Poznámka k položce:_x000d_
potrubí např.ALPEX-DUO XS_x000d_
_x000d_
tl.izolace je uvedena na výkresech</t>
  </si>
  <si>
    <t>7333222R2</t>
  </si>
  <si>
    <t xml:space="preserve">Potrubí plastové vícevrstvé D 20x2,0 vč.tvarovek, vč.izolace potrubí  - dodávka a montáž vč.uchycení</t>
  </si>
  <si>
    <t>1115720605</t>
  </si>
  <si>
    <t>7333222R3</t>
  </si>
  <si>
    <t>Potrubí plastové vícevrstvé D 26x3,0 vč.tvarovek, vč.izolace potrubí - dodávka a montáž vč.uchycení</t>
  </si>
  <si>
    <t>1545585985</t>
  </si>
  <si>
    <t>Poznámka k položce:_x000d_
potrubí např.ALPEX-DUO XS_x000d_
_x000d_
_x000d_
tl.izolace je uvedena na výkresech</t>
  </si>
  <si>
    <t>7333222R7</t>
  </si>
  <si>
    <t>Potrubí plastové vícevrstvé D 32x3,0 vč.tvarovek, vč.izolace potrubí - dodávka a montáž vč.uchycení</t>
  </si>
  <si>
    <t>-1051168294</t>
  </si>
  <si>
    <t>7333222R5</t>
  </si>
  <si>
    <t>Potrubí plastové vícevrstvé D 40x3,5 vč.tvarovek, vč.izolace potrubí - dodávka a montáž vč.uchycení</t>
  </si>
  <si>
    <t>1378080261</t>
  </si>
  <si>
    <t>7333222R6</t>
  </si>
  <si>
    <t>Potrubí plastové vícevrstvé D 50x4,0 vč.tvarovek, vč.izolace potrubí - dodávka a montáž vč.uchycení</t>
  </si>
  <si>
    <t>-765206952</t>
  </si>
  <si>
    <t>733223202</t>
  </si>
  <si>
    <t>Potrubí měděné tvrdé spojované tvrdým pájením D 15x1 mm</t>
  </si>
  <si>
    <t>-672750830</t>
  </si>
  <si>
    <t>https://podminky.urs.cz/item/CS_URS_2022_01/733223202</t>
  </si>
  <si>
    <t>733223203</t>
  </si>
  <si>
    <t>Potrubí měděné tvrdé spojované tvrdým pájením D 18x1 mm</t>
  </si>
  <si>
    <t>-298224588</t>
  </si>
  <si>
    <t>https://podminky.urs.cz/item/CS_URS_2022_01/733223203</t>
  </si>
  <si>
    <t>pro topný systém</t>
  </si>
  <si>
    <t>pro napojení VZT zařízení</t>
  </si>
  <si>
    <t>733223204</t>
  </si>
  <si>
    <t>Potrubí měděné tvrdé spojované tvrdým pájením D 22x1 mm</t>
  </si>
  <si>
    <t>-1139548664</t>
  </si>
  <si>
    <t>https://podminky.urs.cz/item/CS_URS_2022_01/733223204</t>
  </si>
  <si>
    <t>733223205</t>
  </si>
  <si>
    <t>Potrubí měděné tvrdé spojované tvrdým pájením D 28x1,5 mm</t>
  </si>
  <si>
    <t>-131502138</t>
  </si>
  <si>
    <t>https://podminky.urs.cz/item/CS_URS_2022_01/733223205</t>
  </si>
  <si>
    <t>733223206</t>
  </si>
  <si>
    <t>Potrubí měděné tvrdé spojované tvrdým pájením D 35x1,5 mm</t>
  </si>
  <si>
    <t>521601325</t>
  </si>
  <si>
    <t>https://podminky.urs.cz/item/CS_URS_2022_01/733223206</t>
  </si>
  <si>
    <t>733291101</t>
  </si>
  <si>
    <t>Zkouška těsnosti potrubí měděné D do 35x1,5</t>
  </si>
  <si>
    <t>1340642236</t>
  </si>
  <si>
    <t>https://podminky.urs.cz/item/CS_URS_2022_01/733291101</t>
  </si>
  <si>
    <t>733391101</t>
  </si>
  <si>
    <t>Zkouška těsnosti potrubí plastové D do 32x3,0</t>
  </si>
  <si>
    <t>464599642</t>
  </si>
  <si>
    <t>https://podminky.urs.cz/item/CS_URS_2022_01/733391101</t>
  </si>
  <si>
    <t>733391102</t>
  </si>
  <si>
    <t>Zkouška těsnosti potrubí plastové D přes 32x3 do 50x4,6</t>
  </si>
  <si>
    <t>952443232</t>
  </si>
  <si>
    <t>https://podminky.urs.cz/item/CS_URS_2022_01/733391102</t>
  </si>
  <si>
    <t>998733101</t>
  </si>
  <si>
    <t>Přesun hmot tonážní pro rozvody potrubí v objektech v do 6 m</t>
  </si>
  <si>
    <t>1065986313</t>
  </si>
  <si>
    <t>https://podminky.urs.cz/item/CS_URS_2022_01/998733101</t>
  </si>
  <si>
    <t>734</t>
  </si>
  <si>
    <t>Ústřední vytápění - armatury</t>
  </si>
  <si>
    <t>7342216R1</t>
  </si>
  <si>
    <t>Termostatická hlavice otopných těles VK kapalinová T 5000 - montáž a dodávka</t>
  </si>
  <si>
    <t>-1169912526</t>
  </si>
  <si>
    <t>7342216R2</t>
  </si>
  <si>
    <t xml:space="preserve">Termostatická hlavice kapalinová </t>
  </si>
  <si>
    <t>43149304</t>
  </si>
  <si>
    <t>7342613R1</t>
  </si>
  <si>
    <t>Šroubení topenářské rohové DV 030 OPTIMA G 1/2 x M 24 regulační - montáž a dodávka</t>
  </si>
  <si>
    <t>-471483511</t>
  </si>
  <si>
    <t>7342613R3</t>
  </si>
  <si>
    <t>Termostatický ventil OPTIMA rohový DV 020 G 1/2 x M 24 - montáž a dodávka</t>
  </si>
  <si>
    <t>-925528276</t>
  </si>
  <si>
    <t>7342613R4</t>
  </si>
  <si>
    <t>Vekoluxivar pro dvoutrubkový systém EK s adaptéry AVK 01 - montáž a dodávka</t>
  </si>
  <si>
    <t>1403094927</t>
  </si>
  <si>
    <t>998734101</t>
  </si>
  <si>
    <t>Přesun hmot tonážní pro armatury v objektech v do 6 m</t>
  </si>
  <si>
    <t>-1515237161</t>
  </si>
  <si>
    <t>https://podminky.urs.cz/item/CS_URS_2022_01/998734101</t>
  </si>
  <si>
    <t>735</t>
  </si>
  <si>
    <t>Ústřední vytápění - otopná tělesa</t>
  </si>
  <si>
    <t>735152471</t>
  </si>
  <si>
    <t>Otopné těleso panelové VK dvoudeskové 1 přídavná přestupní plocha výška/délka 600/400 mm výkon 515 W</t>
  </si>
  <si>
    <t>61110087</t>
  </si>
  <si>
    <t>https://podminky.urs.cz/item/CS_URS_2022_01/735152471</t>
  </si>
  <si>
    <t>735152473</t>
  </si>
  <si>
    <t>Otopné těleso panelové VK dvoudeskové 1 přídavná přestupní plocha výška/délka 600/600 mm výkon 773 W</t>
  </si>
  <si>
    <t>-1450530722</t>
  </si>
  <si>
    <t>https://podminky.urs.cz/item/CS_URS_2022_01/735152473</t>
  </si>
  <si>
    <t>735152475</t>
  </si>
  <si>
    <t>Otopné těleso panelové VK dvoudeskové 1 přídavná přestupní plocha výška/délka 600/800 mm výkon 1030 W</t>
  </si>
  <si>
    <t>932077568</t>
  </si>
  <si>
    <t>https://podminky.urs.cz/item/CS_URS_2022_01/735152475</t>
  </si>
  <si>
    <t>735152477</t>
  </si>
  <si>
    <t>Otopné těleso panelové VK dvoudeskové 1 přídavná přestupní plocha výška/délka 600/1000 mm výkon 1288 W</t>
  </si>
  <si>
    <t>-2144611709</t>
  </si>
  <si>
    <t>https://podminky.urs.cz/item/CS_URS_2022_01/735152477</t>
  </si>
  <si>
    <t>735152499</t>
  </si>
  <si>
    <t>Otopné těleso panelové VK dvoudeskové 1 přídavná přestupní plocha výška/délka 900/1200 mm výkon 2105 W</t>
  </si>
  <si>
    <t>-1380963936</t>
  </si>
  <si>
    <t>https://podminky.urs.cz/item/CS_URS_2022_01/735152499</t>
  </si>
  <si>
    <t>735152599</t>
  </si>
  <si>
    <t>Otopné těleso panelové VK dvoudeskové 2 přídavné přestupní plochy výška/délka 900/1200 mm výkon 2776 W</t>
  </si>
  <si>
    <t>-1865074288</t>
  </si>
  <si>
    <t>https://podminky.urs.cz/item/CS_URS_2022_01/735152599</t>
  </si>
  <si>
    <t>735164511</t>
  </si>
  <si>
    <t>Montáž otopného tělesa trubkového na stěnu v tělesa do 1500 mm</t>
  </si>
  <si>
    <t>-850339180</t>
  </si>
  <si>
    <t>https://podminky.urs.cz/item/CS_URS_2022_01/735164511</t>
  </si>
  <si>
    <t>541000001</t>
  </si>
  <si>
    <t>Těleso trubkové Koralux Standard 700/600</t>
  </si>
  <si>
    <t>-987208633</t>
  </si>
  <si>
    <t>541000002</t>
  </si>
  <si>
    <t>Těleso trubkové Koralux Standard 1500/600</t>
  </si>
  <si>
    <t>305533867</t>
  </si>
  <si>
    <t>998735101</t>
  </si>
  <si>
    <t>Přesun hmot tonážní pro otopná tělesa v objektech v do 6 m</t>
  </si>
  <si>
    <t>-1889097674</t>
  </si>
  <si>
    <t>https://podminky.urs.cz/item/CS_URS_2022_01/998735101</t>
  </si>
  <si>
    <t>ZKO</t>
  </si>
  <si>
    <t>Zkoušky</t>
  </si>
  <si>
    <t>Proplach celé topné soustavy vč.dodávky vody</t>
  </si>
  <si>
    <t>-2026106584</t>
  </si>
  <si>
    <t>Napuštění celé topné soustavy upr. vodou</t>
  </si>
  <si>
    <t>-635345405</t>
  </si>
  <si>
    <t>Výchozí revize a zpráva</t>
  </si>
  <si>
    <t>1359780502</t>
  </si>
  <si>
    <t>03-2 - Výměníková stanice</t>
  </si>
  <si>
    <t>Zednické výpomoci pro výměníkovou stanici</t>
  </si>
  <si>
    <t>2138423410</t>
  </si>
  <si>
    <t>7130000R1</t>
  </si>
  <si>
    <t>Tepelná izolace pro výměníkovou stanici - montáž a dodávka</t>
  </si>
  <si>
    <t>270222388</t>
  </si>
  <si>
    <t>993604982</t>
  </si>
  <si>
    <t>pro potrubí ocelové teplovodní</t>
  </si>
  <si>
    <t>8+6+8+38+12</t>
  </si>
  <si>
    <t>63154004</t>
  </si>
  <si>
    <t>pouzdro izolační potrubní z minerální vlny s Al fólií max. 250/100°C 22/20mm</t>
  </si>
  <si>
    <t>1853154693</t>
  </si>
  <si>
    <t>8+6</t>
  </si>
  <si>
    <t>63154006</t>
  </si>
  <si>
    <t>pouzdro izolační potrubní z minerální vlny s Al fólií max. 250/100°C 35/20mm</t>
  </si>
  <si>
    <t>-1364354880</t>
  </si>
  <si>
    <t>63154573</t>
  </si>
  <si>
    <t>pouzdro izolační potrubní z minerální vlny s Al fólií max. 250/100°C 42/40mm</t>
  </si>
  <si>
    <t>-915364095</t>
  </si>
  <si>
    <t>63154574</t>
  </si>
  <si>
    <t>pouzdro izolační potrubní z minerální vlny s Al fólií max. 250/100°C 48/40mm</t>
  </si>
  <si>
    <t>1270719332</t>
  </si>
  <si>
    <t>713463212</t>
  </si>
  <si>
    <t>Montáž izolace tepelné potrubí potrubními pouzdry s Al fólií staženými Al páskou 1x D přes 50 do 100 mm</t>
  </si>
  <si>
    <t>1579458538</t>
  </si>
  <si>
    <t>https://podminky.urs.cz/item/CS_URS_2022_01/713463212</t>
  </si>
  <si>
    <t>63154032</t>
  </si>
  <si>
    <t>pouzdro izolační potrubní z minerální vlny s Al fólií max. 250/100°C 76/60mm</t>
  </si>
  <si>
    <t>458345770</t>
  </si>
  <si>
    <t>75345721</t>
  </si>
  <si>
    <t>7322200R1</t>
  </si>
  <si>
    <t xml:space="preserve">Bloková výměníková stanice CETETHERM - instalace včetně uvedení do provozu + dodávka včetně dopravy a složení na místě </t>
  </si>
  <si>
    <t>-342760836</t>
  </si>
  <si>
    <t>732421201</t>
  </si>
  <si>
    <t>Čerpadlo teplovodní mokroběžné závitové cirkulační DN 15 výtlak do 0,9 m průtok 0,35 m3/h pro TUV</t>
  </si>
  <si>
    <t>1403843222</t>
  </si>
  <si>
    <t>https://podminky.urs.cz/item/CS_URS_2022_01/732421201</t>
  </si>
  <si>
    <t>733121210</t>
  </si>
  <si>
    <t>Potrubí ocelové hladké bezešvé v kotelnách nebo strojovnách spojované svařováním D 22x2,6</t>
  </si>
  <si>
    <t>215959882</t>
  </si>
  <si>
    <t>https://podminky.urs.cz/item/CS_URS_2022_01/733121210</t>
  </si>
  <si>
    <t>733121215</t>
  </si>
  <si>
    <t>Potrubí ocelové hladké bezešvé v kotelnách nebo strojovnách spojované svařováním D 38x2,6</t>
  </si>
  <si>
    <t>-1081094638</t>
  </si>
  <si>
    <t>https://podminky.urs.cz/item/CS_URS_2022_01/733121215</t>
  </si>
  <si>
    <t>733121216</t>
  </si>
  <si>
    <t>Potrubí ocelové hladké bezešvé v kotelnách nebo strojovnách spojované svařováním D 44,5x3,2</t>
  </si>
  <si>
    <t>-1033557766</t>
  </si>
  <si>
    <t>https://podminky.urs.cz/item/CS_URS_2022_01/733121216</t>
  </si>
  <si>
    <t>733121217</t>
  </si>
  <si>
    <t>Potrubí ocelové hladké bezešvé v kotelnách nebo strojovnách spojované svařováním D 51x3,2</t>
  </si>
  <si>
    <t>-1443144964</t>
  </si>
  <si>
    <t>https://podminky.urs.cz/item/CS_URS_2022_01/733121217</t>
  </si>
  <si>
    <t>733121222</t>
  </si>
  <si>
    <t>Potrubí ocelové hladké bezešvé v kotelnách nebo strojovnách spojované svařováním D 76x3,2</t>
  </si>
  <si>
    <t>-163457639</t>
  </si>
  <si>
    <t>https://podminky.urs.cz/item/CS_URS_2022_01/733121222</t>
  </si>
  <si>
    <t>733190217</t>
  </si>
  <si>
    <t>Zkouška těsnosti potrubí ocelové hladké D do 51x2,6</t>
  </si>
  <si>
    <t>-1046134963</t>
  </si>
  <si>
    <t>https://podminky.urs.cz/item/CS_URS_2022_01/733190217</t>
  </si>
  <si>
    <t>733190225</t>
  </si>
  <si>
    <t>Zkouška těsnosti potrubí ocelové hladké D přes 60,3x2,9 do 89x5,0</t>
  </si>
  <si>
    <t>1861860336</t>
  </si>
  <si>
    <t>https://podminky.urs.cz/item/CS_URS_2022_01/733190225</t>
  </si>
  <si>
    <t>-1432622359</t>
  </si>
  <si>
    <t>734211120</t>
  </si>
  <si>
    <t>Ventil závitový odvzdušňovací G 1/2 PN 14 do 120°C automatický</t>
  </si>
  <si>
    <t>275600738</t>
  </si>
  <si>
    <t>https://podminky.urs.cz/item/CS_URS_2022_01/734211120</t>
  </si>
  <si>
    <t>734292713</t>
  </si>
  <si>
    <t>Kohout kulový přímý G 1/2 PN 42 do 185°C vnitřní závit</t>
  </si>
  <si>
    <t>77265653</t>
  </si>
  <si>
    <t>https://podminky.urs.cz/item/CS_URS_2022_01/734292713</t>
  </si>
  <si>
    <t>734291123</t>
  </si>
  <si>
    <t>Kohout plnící a vypouštěcí G 1/2 PN 10 do 90°C závitový</t>
  </si>
  <si>
    <t>-1613438154</t>
  </si>
  <si>
    <t>https://podminky.urs.cz/item/CS_URS_2022_01/734291123</t>
  </si>
  <si>
    <t>734242412</t>
  </si>
  <si>
    <t>Ventil závitový zpětný přímý G 1/2 PN 16 do 110°C</t>
  </si>
  <si>
    <t>800232514</t>
  </si>
  <si>
    <t>https://podminky.urs.cz/item/CS_URS_2022_01/734242412</t>
  </si>
  <si>
    <t>734292772</t>
  </si>
  <si>
    <t>Kohout kulový přímý G 1/2 PN 42 do 185°C plnoprůtokový s koulí DADO vnitřní závit</t>
  </si>
  <si>
    <t>-1540114612</t>
  </si>
  <si>
    <t>https://podminky.urs.cz/item/CS_URS_2022_01/734292772</t>
  </si>
  <si>
    <t>734209112</t>
  </si>
  <si>
    <t>Montáž armatury závitové s dvěma závity G 3/8</t>
  </si>
  <si>
    <t>-877140466</t>
  </si>
  <si>
    <t>https://podminky.urs.cz/item/CS_URS_2022_01/734209112</t>
  </si>
  <si>
    <t>vyvažovací ventil STAD</t>
  </si>
  <si>
    <t>5510000R1</t>
  </si>
  <si>
    <t>Vyvažovací ventil STAD DN10 - 3/8" s vypouštěním umožňující přednastavení průtoku, uzavírání a měření průtoku a teplot</t>
  </si>
  <si>
    <t>1342281629</t>
  </si>
  <si>
    <t>734000001</t>
  </si>
  <si>
    <t>Vyregulování vyvažovacích ventilů dle předepsaných průtoků</t>
  </si>
  <si>
    <t>296101745</t>
  </si>
  <si>
    <t>7342000R1</t>
  </si>
  <si>
    <t>Montáž trojcestného ventilu závitového</t>
  </si>
  <si>
    <t>938281739</t>
  </si>
  <si>
    <t>dodávka je v MaR</t>
  </si>
  <si>
    <t>734411123</t>
  </si>
  <si>
    <t>Teploměr technický s pevným stonkem a jímkou zadní připojení průměr 100 mm délky 50 mm</t>
  </si>
  <si>
    <t>1018325306</t>
  </si>
  <si>
    <t>https://podminky.urs.cz/item/CS_URS_2022_01/734411123</t>
  </si>
  <si>
    <t>-179170847</t>
  </si>
  <si>
    <t>783614551</t>
  </si>
  <si>
    <t>Základní jednonásobný syntetický nátěr potrubí DN do 50 mm</t>
  </si>
  <si>
    <t>1813894802</t>
  </si>
  <si>
    <t>https://podminky.urs.cz/item/CS_URS_2022_01/783614551</t>
  </si>
  <si>
    <t>teplovodní</t>
  </si>
  <si>
    <t>783617601</t>
  </si>
  <si>
    <t>Krycí jednonásobný syntetický nátěr potrubí DN do 50 mm</t>
  </si>
  <si>
    <t>-151049936</t>
  </si>
  <si>
    <t>https://podminky.urs.cz/item/CS_URS_2022_01/783617601</t>
  </si>
  <si>
    <t>783614561</t>
  </si>
  <si>
    <t>Základní jednonásobný syntetický nátěr potrubí přes DN 50 do DN 100 mm</t>
  </si>
  <si>
    <t>-859938428</t>
  </si>
  <si>
    <t>https://podminky.urs.cz/item/CS_URS_2022_01/783614561</t>
  </si>
  <si>
    <t>783617621</t>
  </si>
  <si>
    <t>Krycí jednonásobný syntetický nátěr potrubí přes DN 50 do DN 100 mm</t>
  </si>
  <si>
    <t>-1738973018</t>
  </si>
  <si>
    <t>https://podminky.urs.cz/item/CS_URS_2022_01/783617621</t>
  </si>
  <si>
    <t>Proplach celé TS VS vč.dodávky vody</t>
  </si>
  <si>
    <t>-1874264858</t>
  </si>
  <si>
    <t>Napuštění celé TS VS upr. vodou</t>
  </si>
  <si>
    <t>-1192373416</t>
  </si>
  <si>
    <t>-1473474191</t>
  </si>
  <si>
    <t>Zaškolení obsluhy</t>
  </si>
  <si>
    <t>-965604760</t>
  </si>
  <si>
    <t>03-3 - Horkovodní přípojka</t>
  </si>
  <si>
    <t xml:space="preserve">    86 - Potrubí z trub ocelových (kovových mimo litinových)</t>
  </si>
  <si>
    <t>119001406</t>
  </si>
  <si>
    <t>Dočasné zajištění potrubí z PE DN přes 200 do 500 mm</t>
  </si>
  <si>
    <t>971062128</t>
  </si>
  <si>
    <t>https://podminky.urs.cz/item/CS_URS_2022_01/119001406</t>
  </si>
  <si>
    <t>1,8*2</t>
  </si>
  <si>
    <t>119001421</t>
  </si>
  <si>
    <t>Dočasné zajištění kabelů a kabelových tratí ze 3 volně ložených kabelů</t>
  </si>
  <si>
    <t>-729040923</t>
  </si>
  <si>
    <t>https://podminky.urs.cz/item/CS_URS_2022_01/119001421</t>
  </si>
  <si>
    <t>1,8*4</t>
  </si>
  <si>
    <t>139001101</t>
  </si>
  <si>
    <t>Příplatek za ztížení vykopávky v blízkosti podzemního vedení</t>
  </si>
  <si>
    <t>1548699428</t>
  </si>
  <si>
    <t>https://podminky.urs.cz/item/CS_URS_2022_01/139001101</t>
  </si>
  <si>
    <t>1,0*1,0*1,0*6</t>
  </si>
  <si>
    <t>132251252</t>
  </si>
  <si>
    <t>Hloubení rýh nezapažených š do 2000 mm v hornině třídy těžitelnosti I skupiny 3 objem do 50 m3 strojně</t>
  </si>
  <si>
    <t>-2027860368</t>
  </si>
  <si>
    <t>https://podminky.urs.cz/item/CS_URS_2022_01/132251252</t>
  </si>
  <si>
    <t xml:space="preserve">výkop pro potrubí </t>
  </si>
  <si>
    <t>1,0*1,0*25</t>
  </si>
  <si>
    <t>rozšíření výkopu pro optické kabely v souběhu</t>
  </si>
  <si>
    <t>0,80*0,50*25</t>
  </si>
  <si>
    <t>2026860275</t>
  </si>
  <si>
    <t xml:space="preserve">obsyp potrubí </t>
  </si>
  <si>
    <t>1,0*0,40*25</t>
  </si>
  <si>
    <t>58333625</t>
  </si>
  <si>
    <t>kamenivo těžené hrubé frakce 4/8</t>
  </si>
  <si>
    <t>-599674562</t>
  </si>
  <si>
    <t>pro obsyp potrubí</t>
  </si>
  <si>
    <t>10*1,7*1,2</t>
  </si>
  <si>
    <t>na zhutnění 20%</t>
  </si>
  <si>
    <t>-662258529</t>
  </si>
  <si>
    <t>zpětný zásyp nakoupeným materiálem</t>
  </si>
  <si>
    <t>výkop</t>
  </si>
  <si>
    <t>méně podsyp a obsyp</t>
  </si>
  <si>
    <t>-2,5-10</t>
  </si>
  <si>
    <t>58331200</t>
  </si>
  <si>
    <t>štěrkopísek netříděný</t>
  </si>
  <si>
    <t>932217998</t>
  </si>
  <si>
    <t>22,50*1,7*1,2</t>
  </si>
  <si>
    <t>100555149</t>
  </si>
  <si>
    <t>vykopaná zemina</t>
  </si>
  <si>
    <t>524747055</t>
  </si>
  <si>
    <t>35*5</t>
  </si>
  <si>
    <t>1547053796</t>
  </si>
  <si>
    <t>1887272656</t>
  </si>
  <si>
    <t>35*2,0</t>
  </si>
  <si>
    <t>Zednická výpomoc pro přípojku</t>
  </si>
  <si>
    <t>603095577</t>
  </si>
  <si>
    <t>2088694698</t>
  </si>
  <si>
    <t>pod potrubí</t>
  </si>
  <si>
    <t>1,0*0,10*25</t>
  </si>
  <si>
    <t>Potrubí z trub ocelových (kovových mimo litinových)</t>
  </si>
  <si>
    <t>866171003</t>
  </si>
  <si>
    <t>Montáž potrubí předizolovaného ocelového DN 32 vnějšího průměru D 125 mm</t>
  </si>
  <si>
    <t>-983904675</t>
  </si>
  <si>
    <t>https://podminky.urs.cz/item/CS_URS_2022_01/866171003</t>
  </si>
  <si>
    <t>8661700R1</t>
  </si>
  <si>
    <t>Montáž tvarovek a doplňků pro předizolované potrubí</t>
  </si>
  <si>
    <t>619173209</t>
  </si>
  <si>
    <t>2x oblouk 90°</t>
  </si>
  <si>
    <t xml:space="preserve">2x smršťovací koncové víčko </t>
  </si>
  <si>
    <t>2x těsnění do prostupů</t>
  </si>
  <si>
    <t>2x redukce 50/32</t>
  </si>
  <si>
    <t>8x distanční polštáře</t>
  </si>
  <si>
    <t>56x2 CU vodiče pro signalizaci poruch</t>
  </si>
  <si>
    <t>smršťovací spojky</t>
  </si>
  <si>
    <t>Nabídka</t>
  </si>
  <si>
    <t>Předizolovaný potrubní systém - trubky DN32, plášť 125mm vč.tvarovek a doplňků - dodávka vč.dopravy</t>
  </si>
  <si>
    <t>-1610842202</t>
  </si>
  <si>
    <t>Poznámka k položce:_x000d_
dle cenové nabídky Hart-Pipe</t>
  </si>
  <si>
    <t>dl.potrubí je 48m</t>
  </si>
  <si>
    <t>tvarovky a doplňky:</t>
  </si>
  <si>
    <t>723150374</t>
  </si>
  <si>
    <t>Chránička D 219x6,3 mm</t>
  </si>
  <si>
    <t>-2041590206</t>
  </si>
  <si>
    <t>https://podminky.urs.cz/item/CS_URS_2022_01/723150374</t>
  </si>
  <si>
    <t>prostup základovou deskou</t>
  </si>
  <si>
    <t>0,5*2</t>
  </si>
  <si>
    <t>8600000R1</t>
  </si>
  <si>
    <t>Horkovodní uzavírací kulový kohout přivařovací DN32/PN16 - montáž a dodávka</t>
  </si>
  <si>
    <t>-1498926117</t>
  </si>
  <si>
    <t>8600000R2</t>
  </si>
  <si>
    <t>Horkovodní uzavírací kulový kohout přivařovací DN15/PN16 - montáž a dodávka</t>
  </si>
  <si>
    <t>-778190705</t>
  </si>
  <si>
    <t>8600000R3</t>
  </si>
  <si>
    <t>Systém identifikace poruch - propojovací krabice + vodiče - montáž a dodávka</t>
  </si>
  <si>
    <t>1332231790</t>
  </si>
  <si>
    <t>1193344860</t>
  </si>
  <si>
    <t>25*2</t>
  </si>
  <si>
    <t>8920000R1</t>
  </si>
  <si>
    <t>Proplach celé potrubní trasy</t>
  </si>
  <si>
    <t>-213061062</t>
  </si>
  <si>
    <t>8920000R2</t>
  </si>
  <si>
    <t>Tlakové zkoušky PIP potrubí</t>
  </si>
  <si>
    <t>hod</t>
  </si>
  <si>
    <t>1756621885</t>
  </si>
  <si>
    <t>998272201</t>
  </si>
  <si>
    <t>Přesun hmot pro trubní vedení z ocelových trub svařovaných otevřený výkop</t>
  </si>
  <si>
    <t>1552105103</t>
  </si>
  <si>
    <t>https://podminky.urs.cz/item/CS_URS_2022_01/998272201</t>
  </si>
  <si>
    <t>04 - SO 253 Budova JSDH - Vzduchotechnika a chlazení</t>
  </si>
  <si>
    <t>VZT-01 - Zařízení č.1 - Šatny a technické zázemí</t>
  </si>
  <si>
    <t>Tomanová Ing</t>
  </si>
  <si>
    <t xml:space="preserve">    751-1 - VZT - Zařízení č.1 - Šatny a technické zázemí</t>
  </si>
  <si>
    <t>751-1</t>
  </si>
  <si>
    <t>VZT - Zařízení č.1 - Šatny a technické zázemí</t>
  </si>
  <si>
    <t>751611116</t>
  </si>
  <si>
    <t>Montáž centrální vzduchotechnické jednotky s rekuperací tepla stojaté s výměnou vzduchu přes 1000 do 5000 m3/h</t>
  </si>
  <si>
    <t>-1978377775</t>
  </si>
  <si>
    <t>https://podminky.urs.cz/item/CS_URS_2022_01/751611116</t>
  </si>
  <si>
    <t>751-1.01</t>
  </si>
  <si>
    <t>VZT jednotka v kompaktním provedení s vývody nahoru, vzduch.výkon:1900/1900m3/hod,vnitřní provedení,vodní ohřev,přímý výparník chlazení,filtrace F7-P/G4-O,deskový rekuperátor (např.Cake VZ4)-podrobná specifikace dle PD</t>
  </si>
  <si>
    <t>564016973</t>
  </si>
  <si>
    <t>751721111R</t>
  </si>
  <si>
    <t>Montáž klimatizační jednotky venkovní s jednofázovým napájením (do 2 vnitřních jednotek)</t>
  </si>
  <si>
    <t>-204465439</t>
  </si>
  <si>
    <t>751-1.02</t>
  </si>
  <si>
    <t>Kondenzační jednotka přímého chlazení, jmen.chlad.výkon:6,80kW, příkon: 2,30kW/230V-podrobná specifikace dle PD</t>
  </si>
  <si>
    <t>-819239753</t>
  </si>
  <si>
    <t>751-1.04</t>
  </si>
  <si>
    <t>Nosný rám na střechu - dod.vč.mtže</t>
  </si>
  <si>
    <t>-2132408445</t>
  </si>
  <si>
    <t>751-1.05</t>
  </si>
  <si>
    <t xml:space="preserve">Propojovací potrubí pro rozvod chladiva Cu pr.9,52mm + pr.15,88mm  vč.izolace - dod.vč.mtže</t>
  </si>
  <si>
    <t>2099630949</t>
  </si>
  <si>
    <t>751-1.06</t>
  </si>
  <si>
    <t>Komunikační kabel - dod.vč.mtže</t>
  </si>
  <si>
    <t>461949278</t>
  </si>
  <si>
    <t>751-1.07</t>
  </si>
  <si>
    <t>Napájecí kabel - dod.vč.mtže</t>
  </si>
  <si>
    <t>-1499491562</t>
  </si>
  <si>
    <t>751-1.08</t>
  </si>
  <si>
    <t>Doplnění chladiva R32 - dod.vč.mtže</t>
  </si>
  <si>
    <t>g</t>
  </si>
  <si>
    <t>1726118248</t>
  </si>
  <si>
    <t>751398052</t>
  </si>
  <si>
    <t>Montáž protidešťové žaluzie nebo žaluziové klapky na čtyřhranné potrubí přes 0,150 do 0,300 m2</t>
  </si>
  <si>
    <t>807040582</t>
  </si>
  <si>
    <t>https://podminky.urs.cz/item/CS_URS_2022_01/751398052</t>
  </si>
  <si>
    <t>751-1.09</t>
  </si>
  <si>
    <t>Protidešťová žaluzie 600x400mm, pozink.plech tř.11, lakovaná RAL, s pozedním rámem a sítí proti ptactvu</t>
  </si>
  <si>
    <t>-672704004</t>
  </si>
  <si>
    <t>751398052R</t>
  </si>
  <si>
    <t>Mtž protidešťové žaluzie potrubí do 0,300 m2</t>
  </si>
  <si>
    <t>-1502042093</t>
  </si>
  <si>
    <t>751-1.10</t>
  </si>
  <si>
    <t>Výfuková hlavice čtyřhranná 400x400mm</t>
  </si>
  <si>
    <t>1704485917</t>
  </si>
  <si>
    <t>751344122</t>
  </si>
  <si>
    <t>Montáž tlumiče hluku pro čtyřhranné potrubí přes 0,150 do 0,300 m2</t>
  </si>
  <si>
    <t>1647707820</t>
  </si>
  <si>
    <t>https://podminky.urs.cz/item/CS_URS_2022_01/751344122</t>
  </si>
  <si>
    <t>751-1.11</t>
  </si>
  <si>
    <t>Tlumič hluku 600x400mm s kulisami 3x100x400/0,5m</t>
  </si>
  <si>
    <t>-2091462377</t>
  </si>
  <si>
    <t>751-1.12</t>
  </si>
  <si>
    <t>Tlumič hluku 600x300mm s kulisami 3x100x300/1,0m</t>
  </si>
  <si>
    <t>1010429562</t>
  </si>
  <si>
    <t>751-1.13</t>
  </si>
  <si>
    <t>Tlumič hluku 600x300mm s kulisami 3x100x300/1,5m</t>
  </si>
  <si>
    <t>-1249599205</t>
  </si>
  <si>
    <t>751-1.14</t>
  </si>
  <si>
    <t>Tlumič hluku 500x400mm s kulisami 3x100x400/1,0m</t>
  </si>
  <si>
    <t>1741602869</t>
  </si>
  <si>
    <t>751311092</t>
  </si>
  <si>
    <t>Montáž vyústi čtyřhranné do čtyřhranného potrubí přes 0,040 do 0,080 m2</t>
  </si>
  <si>
    <t>410408732</t>
  </si>
  <si>
    <t>https://podminky.urs.cz/item/CS_URS_2022_01/751311092</t>
  </si>
  <si>
    <t>1+2+5</t>
  </si>
  <si>
    <t>751-1.15</t>
  </si>
  <si>
    <t>Výústka jednořadá, komfortní s R1, 325x125mm, vč.plénum boxu</t>
  </si>
  <si>
    <t>1730971226</t>
  </si>
  <si>
    <t>751-1.16</t>
  </si>
  <si>
    <t>Výústka jednořadá, komfortní s R1, 425x125mm, vč.plénum boxu</t>
  </si>
  <si>
    <t>-1708374968</t>
  </si>
  <si>
    <t>751-1.17</t>
  </si>
  <si>
    <t>Výústka dvouřadá, komfortní s R1, 525x125mm, vč.plénum boxu</t>
  </si>
  <si>
    <t>-675431405</t>
  </si>
  <si>
    <t>751322011</t>
  </si>
  <si>
    <t>Montáž talířového ventilu D do 100 mm</t>
  </si>
  <si>
    <t>-243391924</t>
  </si>
  <si>
    <t>https://podminky.urs.cz/item/CS_URS_2022_01/751322011</t>
  </si>
  <si>
    <t>751-1.18</t>
  </si>
  <si>
    <t>Talířový ventil odvodní,kovový, prům. 100mm vč.rámečku</t>
  </si>
  <si>
    <t>-455450215</t>
  </si>
  <si>
    <t>751322012</t>
  </si>
  <si>
    <t>Montáž talířového ventilu D přes 100 do 200 mm</t>
  </si>
  <si>
    <t>1593871049</t>
  </si>
  <si>
    <t>https://podminky.urs.cz/item/CS_URS_2022_01/751322012</t>
  </si>
  <si>
    <t>(2+7+2)+(1+2+2)</t>
  </si>
  <si>
    <t>751-1.19</t>
  </si>
  <si>
    <t>Talířový ventil odvodní,kovový, prům. 125mm vč.rámečku</t>
  </si>
  <si>
    <t>-2137258718</t>
  </si>
  <si>
    <t>751-1.20</t>
  </si>
  <si>
    <t>Talířový ventil odvodní,kovový, prům. 160mm vč.rámečku</t>
  </si>
  <si>
    <t>-1338761454</t>
  </si>
  <si>
    <t>751-1.21</t>
  </si>
  <si>
    <t>Talířový ventil odvodní,kovový, prům. 200mm vč.rámečku</t>
  </si>
  <si>
    <t>-1502447826</t>
  </si>
  <si>
    <t>751-1.22</t>
  </si>
  <si>
    <t>Talířový ventil přívodní,kovový, prům. 125mm vč.rámečku</t>
  </si>
  <si>
    <t>1291037386</t>
  </si>
  <si>
    <t>751-1.23</t>
  </si>
  <si>
    <t>Talířový ventil přívodní,kovový, prům. 160mm vč.rámečku</t>
  </si>
  <si>
    <t>-694971245</t>
  </si>
  <si>
    <t>751-1.24</t>
  </si>
  <si>
    <t>Talířový ventil přívodní,kovový, prům. 200mm vč.rámečku</t>
  </si>
  <si>
    <t>432192003</t>
  </si>
  <si>
    <t>751514661</t>
  </si>
  <si>
    <t>Montáž škrtící klapky nebo zpětné klapky do plechového potrubí kruhové s přírubou D do 100 mm</t>
  </si>
  <si>
    <t>-1166988155</t>
  </si>
  <si>
    <t>https://podminky.urs.cz/item/CS_URS_2022_01/751514661</t>
  </si>
  <si>
    <t>751-1.25</t>
  </si>
  <si>
    <t>Regulační a škrtící klapka kruhová prům.100mm, ruční</t>
  </si>
  <si>
    <t>1009327346</t>
  </si>
  <si>
    <t>751514662</t>
  </si>
  <si>
    <t>Montáž škrtící klapky nebo zpětné klapky do plechového potrubí kruhové s přírubou D přes 100 do 200 mm</t>
  </si>
  <si>
    <t>913343492</t>
  </si>
  <si>
    <t>https://podminky.urs.cz/item/CS_URS_2022_01/751514662</t>
  </si>
  <si>
    <t>2+2</t>
  </si>
  <si>
    <t>751-1.26</t>
  </si>
  <si>
    <t>Regulační a škrtící klapka kruhová prům.125mm, ruční</t>
  </si>
  <si>
    <t>954223645</t>
  </si>
  <si>
    <t>751-1.27</t>
  </si>
  <si>
    <t>Regulační a škrtící klapka kruhová prům.160mm, ruční</t>
  </si>
  <si>
    <t>-1286028864</t>
  </si>
  <si>
    <t>751511002</t>
  </si>
  <si>
    <t>Montáž potrubí plechového skupiny I čtyřhranného s přírubou tloušťky plechu 0,6 mm přes 0,01 do 0,03 m2</t>
  </si>
  <si>
    <t>323588915</t>
  </si>
  <si>
    <t>https://podminky.urs.cz/item/CS_URS_2022_01/751511002</t>
  </si>
  <si>
    <t>751-1.28</t>
  </si>
  <si>
    <t>Potrubí čtyřhranné sk.I tl.do 0,6mm, průřezu do 0,03m2 - rovné</t>
  </si>
  <si>
    <t>1694095717</t>
  </si>
  <si>
    <t>751514R1</t>
  </si>
  <si>
    <t>Mtž oblouku do plech potrubí s přírubou do 0,035 m2</t>
  </si>
  <si>
    <t>-605024418</t>
  </si>
  <si>
    <t>751-1.29</t>
  </si>
  <si>
    <t>Potrubí čtyřhranné sk.I tl.do 0,6mm, průřezu do 0,035m2 - tvarové</t>
  </si>
  <si>
    <t>-2121377532</t>
  </si>
  <si>
    <t>751511003</t>
  </si>
  <si>
    <t>Montáž potrubí plechového skupiny I čtyřhranného s přírubou tloušťky plechu 0,6 mm přes 0,03 do 0,07 m2</t>
  </si>
  <si>
    <t>-1478941129</t>
  </si>
  <si>
    <t>https://podminky.urs.cz/item/CS_URS_2022_01/751511003</t>
  </si>
  <si>
    <t>751-1.30</t>
  </si>
  <si>
    <t>Potrubí čtyřhranné sk.I tl.do 0,6mm, průřezu do 0,03-0,07m2 - rovné</t>
  </si>
  <si>
    <t>-1194950476</t>
  </si>
  <si>
    <t>751514R2</t>
  </si>
  <si>
    <t>Mtž oblouku do plech potrubí s přírubou do 0,07 m2</t>
  </si>
  <si>
    <t>852753049</t>
  </si>
  <si>
    <t>751-1.31</t>
  </si>
  <si>
    <t>Potrubí čtyřhranné sk.I tl.do 0,6mm, průřezu do 0,035-0,07m2 - tvarové</t>
  </si>
  <si>
    <t>-788508814</t>
  </si>
  <si>
    <t>751511004</t>
  </si>
  <si>
    <t>Montáž potrubí plechového skupiny I čtyřhranného s přírubou tloušťky plechu 0,6 mm přes 0,07 do 0,13 m2</t>
  </si>
  <si>
    <t>-1164997307</t>
  </si>
  <si>
    <t>https://podminky.urs.cz/item/CS_URS_2022_01/751511004</t>
  </si>
  <si>
    <t>751-1.32</t>
  </si>
  <si>
    <t>Potrubí čtyřhranné sk.I tl.do 0,6mm, průřezu do 0,07-0,13m2 - rovné</t>
  </si>
  <si>
    <t>938875735</t>
  </si>
  <si>
    <t>751514R3</t>
  </si>
  <si>
    <t>Mtž oblouku do plech potrubí s přírubou do 0,140 m2</t>
  </si>
  <si>
    <t>284410399</t>
  </si>
  <si>
    <t>751-1.33</t>
  </si>
  <si>
    <t>Potrubí čtyřhranné sk.I tl.do 0,6mm, průřezu do 0,07-0,14m2 -tvarové</t>
  </si>
  <si>
    <t>1373930115</t>
  </si>
  <si>
    <t>751511022</t>
  </si>
  <si>
    <t>Montáž potrubí plechového skupiny I čtyřhranného s přírubou tloušťky plechu 0,8 mm přes 0,13 do 0,28 m2</t>
  </si>
  <si>
    <t>1078743508</t>
  </si>
  <si>
    <t>https://podminky.urs.cz/item/CS_URS_2022_01/751511022</t>
  </si>
  <si>
    <t>751-1.34</t>
  </si>
  <si>
    <t>Potrubí čtyřhranné sk.I tl.do 0,8mm, průřezu do 0,13-0,28m2 - rovné</t>
  </si>
  <si>
    <t>-449691169</t>
  </si>
  <si>
    <t>751514R4</t>
  </si>
  <si>
    <t>Mtž oblouku do plech potrubí s přírubou do 0,210 m2</t>
  </si>
  <si>
    <t>1606417736</t>
  </si>
  <si>
    <t>751-1.35</t>
  </si>
  <si>
    <t>Potrubí čtyřhranné sk.I tl.do 0,8mm, průřezu do 0,14-0,21m2 - tvarové</t>
  </si>
  <si>
    <t>54827082</t>
  </si>
  <si>
    <t>751514R5</t>
  </si>
  <si>
    <t>Mtž oblouku do plech potrubí s přírubou do 0,280 m2</t>
  </si>
  <si>
    <t>-985700969</t>
  </si>
  <si>
    <t>751-1.36</t>
  </si>
  <si>
    <t>Potrubí čtyřhranné sk.I tl.do 0,8mm průřezu do 0,21-0,28m2 - tvarové</t>
  </si>
  <si>
    <t>1152471063</t>
  </si>
  <si>
    <t>751537011</t>
  </si>
  <si>
    <t>Montáž potrubí ohebného kruhového neizolovaného z Al laminátové hadice D do 100 mm</t>
  </si>
  <si>
    <t>-127910993</t>
  </si>
  <si>
    <t>https://podminky.urs.cz/item/CS_URS_2022_01/751537011</t>
  </si>
  <si>
    <t>751-1.39</t>
  </si>
  <si>
    <t>Potrubí Spiro pr.100mm - rovné</t>
  </si>
  <si>
    <t>-2031561237</t>
  </si>
  <si>
    <t>751537012</t>
  </si>
  <si>
    <t>Montáž potrubí ohebného kruhového neizolovaného z Al laminátové hadice D přes 100 do 200 mm</t>
  </si>
  <si>
    <t>-2024847544</t>
  </si>
  <si>
    <t>https://podminky.urs.cz/item/CS_URS_2022_01/751537012</t>
  </si>
  <si>
    <t>prům.125mm</t>
  </si>
  <si>
    <t>3,0+0,5*1</t>
  </si>
  <si>
    <t>prům.160mm</t>
  </si>
  <si>
    <t>33,0+0,5*18</t>
  </si>
  <si>
    <t>prům.200mm</t>
  </si>
  <si>
    <t>9,0+0,5*9</t>
  </si>
  <si>
    <t>751-1.41</t>
  </si>
  <si>
    <t>Potrubí Spiro pr.125mm - rovné</t>
  </si>
  <si>
    <t>5171865</t>
  </si>
  <si>
    <t>751-1.42T</t>
  </si>
  <si>
    <t>Potrubí Spiro pr.125mm - tvarové</t>
  </si>
  <si>
    <t>641701960</t>
  </si>
  <si>
    <t>751-1.43</t>
  </si>
  <si>
    <t>Potrubí Spiro pr.160mm - rovné</t>
  </si>
  <si>
    <t>-2026338624</t>
  </si>
  <si>
    <t>751-1.44</t>
  </si>
  <si>
    <t>Potrubí Spiro pr.160mm - tvarové</t>
  </si>
  <si>
    <t>-257370218</t>
  </si>
  <si>
    <t>751-1.45</t>
  </si>
  <si>
    <t>Potrubí Spiro pr.200mm - rovné</t>
  </si>
  <si>
    <t>-1330395791</t>
  </si>
  <si>
    <t>751-1.46</t>
  </si>
  <si>
    <t>Potrubí Spiro pr.200mm - tvarové</t>
  </si>
  <si>
    <t>-1026127133</t>
  </si>
  <si>
    <t>751537111</t>
  </si>
  <si>
    <t>Montáž potrubí kruhového ohebného izolovaného minerální vatou z Al laminátu D do 100 mm</t>
  </si>
  <si>
    <t>-2032627453</t>
  </si>
  <si>
    <t>https://podminky.urs.cz/item/CS_URS_2022_01/751537111</t>
  </si>
  <si>
    <t>751-1.47</t>
  </si>
  <si>
    <t xml:space="preserve">Potrubí ohebné tlumící Sonoflex  MI100</t>
  </si>
  <si>
    <t>-106042912</t>
  </si>
  <si>
    <t>751537112</t>
  </si>
  <si>
    <t>Montáž potrubí kruhového ohebného izolovaného minerální vatou z Al laminátu D přes 100 do 200 mm</t>
  </si>
  <si>
    <t>1030801541</t>
  </si>
  <si>
    <t>https://podminky.urs.cz/item/CS_URS_2022_01/751537112</t>
  </si>
  <si>
    <t>2,0+8,0+3,0</t>
  </si>
  <si>
    <t>751-1.48</t>
  </si>
  <si>
    <t xml:space="preserve">Potrubí ohebné tlumící Sonoflex  MI125</t>
  </si>
  <si>
    <t>1810812708</t>
  </si>
  <si>
    <t>751-1.49</t>
  </si>
  <si>
    <t xml:space="preserve">Potrubí ohebné tlumící Sonoflex  MI160</t>
  </si>
  <si>
    <t>1483508933</t>
  </si>
  <si>
    <t>751-1.50</t>
  </si>
  <si>
    <t xml:space="preserve">Potrubí ohebné tlumící Sonoflex  MI200</t>
  </si>
  <si>
    <t>1060796246</t>
  </si>
  <si>
    <t>751581R1</t>
  </si>
  <si>
    <t>Vzduchotechnické potrubí čtyřhranné přímé z protipožárních desek EI 30</t>
  </si>
  <si>
    <t>1270945121</t>
  </si>
  <si>
    <t>https://podminky.urs.cz/item/CS_URS_2022_01/751581R1</t>
  </si>
  <si>
    <t>751581R2</t>
  </si>
  <si>
    <t>-1322371840</t>
  </si>
  <si>
    <t>https://podminky.urs.cz/item/CS_URS_2022_01/751581R2</t>
  </si>
  <si>
    <t>751581R3</t>
  </si>
  <si>
    <t>-1109660962</t>
  </si>
  <si>
    <t>https://podminky.urs.cz/item/CS_URS_2022_01/751581R3</t>
  </si>
  <si>
    <t>998751201</t>
  </si>
  <si>
    <t>Přesun hmot procentní pro vzduchotechniku v objektech výšky do 12 m</t>
  </si>
  <si>
    <t>%</t>
  </si>
  <si>
    <t>1757861612</t>
  </si>
  <si>
    <t>https://podminky.urs.cz/item/CS_URS_2022_01/998751201</t>
  </si>
  <si>
    <t>VZT-02 - Zařízení č.2 - Krizový štáb a tělocvična</t>
  </si>
  <si>
    <t xml:space="preserve">    751-2 - VZT - Zařízení č.2 - Krizový štáb a tělocvična</t>
  </si>
  <si>
    <t>751-2</t>
  </si>
  <si>
    <t>VZT - Zařízení č.2 - Krizový štáb a tělocvična</t>
  </si>
  <si>
    <t>-1251708057</t>
  </si>
  <si>
    <t>751-2.01</t>
  </si>
  <si>
    <t>VZT jednotka v kompaktním provedení s vývody nahoru, vzduch.výkon:2400/2400m3/hod,vnitřní provedení,vodní ohřev,přímý výparník chlazení,filtrace F7-P/G4-O,deskový rekuperátor (např.Cake VZ4)-podrobná specifikace dle PD</t>
  </si>
  <si>
    <t>100372784</t>
  </si>
  <si>
    <t>Montáž kondenzační jednotky</t>
  </si>
  <si>
    <t>-1793266640</t>
  </si>
  <si>
    <t>751-2.02</t>
  </si>
  <si>
    <t>Kondenzační jednotka přímého chlazení, jmen.chlad.výkon: 14,0kW, příkon: 4,60kW/400V-podrobná specifikace dle PD</t>
  </si>
  <si>
    <t>532756681</t>
  </si>
  <si>
    <t>751-2.04</t>
  </si>
  <si>
    <t>1771050140</t>
  </si>
  <si>
    <t>751-2.05</t>
  </si>
  <si>
    <t>1866707335</t>
  </si>
  <si>
    <t>751-2.06</t>
  </si>
  <si>
    <t>410671534</t>
  </si>
  <si>
    <t>751-2.07</t>
  </si>
  <si>
    <t>730552649</t>
  </si>
  <si>
    <t>751-2.08</t>
  </si>
  <si>
    <t>1746669724</t>
  </si>
  <si>
    <t>-147391387</t>
  </si>
  <si>
    <t>751-2.09</t>
  </si>
  <si>
    <t>Protidešťová žaluzie 710x400mm, pozink.plech tř.11, lakovaná RAL, s pozedním rámem a sítí proti ptactvu</t>
  </si>
  <si>
    <t>435794704</t>
  </si>
  <si>
    <t>Mtž výfukové hlavice potrubí do 0,300 m2</t>
  </si>
  <si>
    <t>621162532</t>
  </si>
  <si>
    <t>751-2.10</t>
  </si>
  <si>
    <t>-644930135</t>
  </si>
  <si>
    <t>-1378429895</t>
  </si>
  <si>
    <t>1+2+1</t>
  </si>
  <si>
    <t>751-2.11</t>
  </si>
  <si>
    <t>Tlumič hluku 710x400mm s kulisami 3x100x400/0,5m</t>
  </si>
  <si>
    <t>1963196588</t>
  </si>
  <si>
    <t>751-2.12</t>
  </si>
  <si>
    <t>-694527274</t>
  </si>
  <si>
    <t>751-2.13</t>
  </si>
  <si>
    <t>-2086003136</t>
  </si>
  <si>
    <t>-2931519</t>
  </si>
  <si>
    <t>751-2.14</t>
  </si>
  <si>
    <t>310054429</t>
  </si>
  <si>
    <t>751-2.15</t>
  </si>
  <si>
    <t>652778390</t>
  </si>
  <si>
    <t>751-2.16</t>
  </si>
  <si>
    <t>258423604</t>
  </si>
  <si>
    <t>-1375993875</t>
  </si>
  <si>
    <t>751-2.17</t>
  </si>
  <si>
    <t>-1651178095</t>
  </si>
  <si>
    <t>1623188229</t>
  </si>
  <si>
    <t>5+2</t>
  </si>
  <si>
    <t>751-2.18</t>
  </si>
  <si>
    <t>-1651539956</t>
  </si>
  <si>
    <t>751-2.19</t>
  </si>
  <si>
    <t>304654983</t>
  </si>
  <si>
    <t>751322142</t>
  </si>
  <si>
    <t>Montáž anemostatu kruhového vířivého se skříní D přes 300 do 400 mm</t>
  </si>
  <si>
    <t>150589178</t>
  </si>
  <si>
    <t>https://podminky.urs.cz/item/CS_URS_2022_01/751322142</t>
  </si>
  <si>
    <t>751-2.20</t>
  </si>
  <si>
    <t>Anemostat vířivý s lamelovou kruhovou čelní deskou prům.400mm, pro přívod i odvod vzduchu, vč.plénum boxu, připojení 200mm</t>
  </si>
  <si>
    <t>-636936185</t>
  </si>
  <si>
    <t>751398093R</t>
  </si>
  <si>
    <t xml:space="preserve">Mtž regulátoru variabilního průtoku </t>
  </si>
  <si>
    <t>1911248535</t>
  </si>
  <si>
    <t>751-2.21</t>
  </si>
  <si>
    <t>Regulátor variabilního průtoku vzduchu 400x200mm</t>
  </si>
  <si>
    <t>-200832892</t>
  </si>
  <si>
    <t>751-2.22</t>
  </si>
  <si>
    <t>Regulátor variabilního průtoku vzduchu 300x200mm</t>
  </si>
  <si>
    <t>-837294223</t>
  </si>
  <si>
    <t>-1568576961</t>
  </si>
  <si>
    <t>751-2.23</t>
  </si>
  <si>
    <t>-428133379</t>
  </si>
  <si>
    <t>-1058623610</t>
  </si>
  <si>
    <t>751-2.26</t>
  </si>
  <si>
    <t>1699601510</t>
  </si>
  <si>
    <t>Mtž tvarovek do plech potrubí s přírubou do 0,07 m2</t>
  </si>
  <si>
    <t>1126725101</t>
  </si>
  <si>
    <t>751-2.27</t>
  </si>
  <si>
    <t>527947599</t>
  </si>
  <si>
    <t>1544333951</t>
  </si>
  <si>
    <t>751-2.28</t>
  </si>
  <si>
    <t>1405306873</t>
  </si>
  <si>
    <t>Mtž tvarovek do plech potrubí s přírubou do 0,140 m2</t>
  </si>
  <si>
    <t>1827315303</t>
  </si>
  <si>
    <t>751-2.29</t>
  </si>
  <si>
    <t>1612699803</t>
  </si>
  <si>
    <t>-572959229</t>
  </si>
  <si>
    <t>751-2.30</t>
  </si>
  <si>
    <t>657733949</t>
  </si>
  <si>
    <t>Mtž tvarovek do plech potrubí s přírubou do 0,210 m2</t>
  </si>
  <si>
    <t>-1591551465</t>
  </si>
  <si>
    <t>751-2.31</t>
  </si>
  <si>
    <t>Potrubí čtyřhranné sk.I tl.do 0,8mm, průřezu do 0,13-0,21m2 - tvarové</t>
  </si>
  <si>
    <t>296467739</t>
  </si>
  <si>
    <t>751511023</t>
  </si>
  <si>
    <t>Montáž potrubí plechového skupiny I čtyřhranného s přírubou tloušťky plechu 0,8 mm přes 0,28 do 0,50 m2</t>
  </si>
  <si>
    <t>1785774306</t>
  </si>
  <si>
    <t>https://podminky.urs.cz/item/CS_URS_2022_01/751511023</t>
  </si>
  <si>
    <t>751-2.33</t>
  </si>
  <si>
    <t>Potrubí čtyřhranné sk.I tl.do 0,8mm, průřezu do 0,28-0,50m2 - rovné</t>
  </si>
  <si>
    <t>-931679823</t>
  </si>
  <si>
    <t>751514R6</t>
  </si>
  <si>
    <t>Mtž tvarovek do plech potrubí s přírubou do 0,350 m2</t>
  </si>
  <si>
    <t>1750106719</t>
  </si>
  <si>
    <t>751-2.34</t>
  </si>
  <si>
    <t>Potrubí čtyřhranné sk.I tl.do 0,8mm, průřezu do 0,28-0,35m2 - tvarové</t>
  </si>
  <si>
    <t>1978049819</t>
  </si>
  <si>
    <t>-1120215076</t>
  </si>
  <si>
    <t>20,0+0,5*7</t>
  </si>
  <si>
    <t>9,0+0,5*11</t>
  </si>
  <si>
    <t>12,0+0,5*9</t>
  </si>
  <si>
    <t>751-2.37</t>
  </si>
  <si>
    <t>1274403740</t>
  </si>
  <si>
    <t>751-2.38</t>
  </si>
  <si>
    <t>-201383966</t>
  </si>
  <si>
    <t>751-2.39</t>
  </si>
  <si>
    <t>1966969002</t>
  </si>
  <si>
    <t>751-2.40</t>
  </si>
  <si>
    <t>-1181642971</t>
  </si>
  <si>
    <t>751-2.41</t>
  </si>
  <si>
    <t>-1675564009</t>
  </si>
  <si>
    <t>751-2.42</t>
  </si>
  <si>
    <t>-75214368</t>
  </si>
  <si>
    <t>-1070130882</t>
  </si>
  <si>
    <t>751-2.43</t>
  </si>
  <si>
    <t>-38986173</t>
  </si>
  <si>
    <t>2012357397</t>
  </si>
  <si>
    <t>6,0+6,0+18,0</t>
  </si>
  <si>
    <t>751-2.44</t>
  </si>
  <si>
    <t>-584077433</t>
  </si>
  <si>
    <t>751-2.45</t>
  </si>
  <si>
    <t>440544913</t>
  </si>
  <si>
    <t>751-2.46</t>
  </si>
  <si>
    <t>1295534542</t>
  </si>
  <si>
    <t>Tepelná minerální izolace potrubí s požár.odolností E30 tl.40mm - dod. vč.mtže</t>
  </si>
  <si>
    <t>-1788496014</t>
  </si>
  <si>
    <t>Tepelná kaučuková izolace potrubí s Al polepem tl.12mm - dod. vč.mtže</t>
  </si>
  <si>
    <t>861451744</t>
  </si>
  <si>
    <t>751581R4</t>
  </si>
  <si>
    <t>Tepelná kaučuková izolace potrubí s Al polepem tl.25mm - dod. vč.mtže</t>
  </si>
  <si>
    <t>1607767400</t>
  </si>
  <si>
    <t>-2019985828</t>
  </si>
  <si>
    <t>VZT-03 - Zařízení č.3 - Velitel a ložnice</t>
  </si>
  <si>
    <t xml:space="preserve">    751-3 - VZT - Zařízení č.3 - Velitel a ložnice</t>
  </si>
  <si>
    <t>751-3</t>
  </si>
  <si>
    <t>VZT - Zařízení č.3 - Velitel a ložnice</t>
  </si>
  <si>
    <t>-733175216</t>
  </si>
  <si>
    <t>751-3.01</t>
  </si>
  <si>
    <t>560965368</t>
  </si>
  <si>
    <t>751721111</t>
  </si>
  <si>
    <t>Montáž klimatizační jednotky venkovní s jednofázovým napájením do 2 vnitřních jednotek</t>
  </si>
  <si>
    <t>-46823179</t>
  </si>
  <si>
    <t>https://podminky.urs.cz/item/CS_URS_2022_01/751721111</t>
  </si>
  <si>
    <t>751-3.02</t>
  </si>
  <si>
    <t>Kondenzační jednotka přímého chlazení, jmen.chlad.výkon:8,0kW, příkon: 2,60kW/230V-podrobná specifikace dle PD</t>
  </si>
  <si>
    <t>1588345498</t>
  </si>
  <si>
    <t>751-3.04</t>
  </si>
  <si>
    <t>943524413</t>
  </si>
  <si>
    <t>751-3.05</t>
  </si>
  <si>
    <t>144030743</t>
  </si>
  <si>
    <t>751-3.06</t>
  </si>
  <si>
    <t>-70405156</t>
  </si>
  <si>
    <t>751-3.07</t>
  </si>
  <si>
    <t>1559321756</t>
  </si>
  <si>
    <t>751-3.08</t>
  </si>
  <si>
    <t>-755740064</t>
  </si>
  <si>
    <t>1997721478</t>
  </si>
  <si>
    <t>751-3.09</t>
  </si>
  <si>
    <t>-405573493</t>
  </si>
  <si>
    <t>1044763622</t>
  </si>
  <si>
    <t>751-3.10</t>
  </si>
  <si>
    <t>1099467161</t>
  </si>
  <si>
    <t>-1992120955</t>
  </si>
  <si>
    <t>751-3.11</t>
  </si>
  <si>
    <t>1254377737</t>
  </si>
  <si>
    <t>751-3.12</t>
  </si>
  <si>
    <t>284051112</t>
  </si>
  <si>
    <t>751-3.13</t>
  </si>
  <si>
    <t>-1690110915</t>
  </si>
  <si>
    <t>1833939436</t>
  </si>
  <si>
    <t>1+2+2</t>
  </si>
  <si>
    <t>751-3.14</t>
  </si>
  <si>
    <t>1744371803</t>
  </si>
  <si>
    <t>751-3.15</t>
  </si>
  <si>
    <t>1945650804</t>
  </si>
  <si>
    <t>751-3.16</t>
  </si>
  <si>
    <t>-2034657307</t>
  </si>
  <si>
    <t>-1161713299</t>
  </si>
  <si>
    <t>2+1+2+2</t>
  </si>
  <si>
    <t>751-3.17</t>
  </si>
  <si>
    <t>-625659894</t>
  </si>
  <si>
    <t>751-3.18</t>
  </si>
  <si>
    <t>-439150229</t>
  </si>
  <si>
    <t>751-3.19</t>
  </si>
  <si>
    <t>-629241297</t>
  </si>
  <si>
    <t>751-3.20</t>
  </si>
  <si>
    <t>-1804772995</t>
  </si>
  <si>
    <t>563954816</t>
  </si>
  <si>
    <t>751-3.21</t>
  </si>
  <si>
    <t>-975872769</t>
  </si>
  <si>
    <t>1737327931</t>
  </si>
  <si>
    <t>751-3.22</t>
  </si>
  <si>
    <t>-1406408086</t>
  </si>
  <si>
    <t>751-3.23</t>
  </si>
  <si>
    <t>Regulační a škrtící klapka kruhová prům.200mm, ruční</t>
  </si>
  <si>
    <t>-690184432</t>
  </si>
  <si>
    <t>1691030751</t>
  </si>
  <si>
    <t>751-3.26</t>
  </si>
  <si>
    <t>875166888</t>
  </si>
  <si>
    <t>143746137</t>
  </si>
  <si>
    <t>751-3.27</t>
  </si>
  <si>
    <t>411876842</t>
  </si>
  <si>
    <t>1172052174</t>
  </si>
  <si>
    <t>751-3.28</t>
  </si>
  <si>
    <t>1467552468</t>
  </si>
  <si>
    <t>-1793943047</t>
  </si>
  <si>
    <t>751-3.29</t>
  </si>
  <si>
    <t>-151303659</t>
  </si>
  <si>
    <t>-849541129</t>
  </si>
  <si>
    <t>751-3.30</t>
  </si>
  <si>
    <t>-1443984849</t>
  </si>
  <si>
    <t>403223901</t>
  </si>
  <si>
    <t>751-3.31</t>
  </si>
  <si>
    <t>-198900401</t>
  </si>
  <si>
    <t>377996786</t>
  </si>
  <si>
    <t>751-3.32</t>
  </si>
  <si>
    <t>Potrubí čtyřhranné sk.I tl.do 0,8mm, průřezu do 0,21-0,28m2 - tvarové</t>
  </si>
  <si>
    <t>2034348520</t>
  </si>
  <si>
    <t>-988638401</t>
  </si>
  <si>
    <t>6,0+0,5*3</t>
  </si>
  <si>
    <t>0+0,5*1</t>
  </si>
  <si>
    <t>5,0+0,5*10</t>
  </si>
  <si>
    <t>751-3.37</t>
  </si>
  <si>
    <t>1569920802</t>
  </si>
  <si>
    <t>751-3.38</t>
  </si>
  <si>
    <t>-2003980145</t>
  </si>
  <si>
    <t>751-3.40</t>
  </si>
  <si>
    <t>1767739164</t>
  </si>
  <si>
    <t>751-3.41</t>
  </si>
  <si>
    <t>2090661597</t>
  </si>
  <si>
    <t>751-3.42</t>
  </si>
  <si>
    <t>-389520270</t>
  </si>
  <si>
    <t>-55788109</t>
  </si>
  <si>
    <t>6,0+6,0+9,0</t>
  </si>
  <si>
    <t>751-3.44</t>
  </si>
  <si>
    <t>-1371511364</t>
  </si>
  <si>
    <t>751-3.45</t>
  </si>
  <si>
    <t>-1637940238</t>
  </si>
  <si>
    <t>751-3.46</t>
  </si>
  <si>
    <t>2053385688</t>
  </si>
  <si>
    <t>681400598</t>
  </si>
  <si>
    <t>-2085693101</t>
  </si>
  <si>
    <t>-2143756752</t>
  </si>
  <si>
    <t>1410396086</t>
  </si>
  <si>
    <t>VZT-04 - Zařízení č.4 - Mycí box</t>
  </si>
  <si>
    <t xml:space="preserve">    751-4 - VZT - Zařízení č.4 - Mycí box</t>
  </si>
  <si>
    <t>751-4</t>
  </si>
  <si>
    <t>VZT - Zařízení č.4 - Mycí box</t>
  </si>
  <si>
    <t>751133014</t>
  </si>
  <si>
    <t>Montáž ventilátoru diagonálního nízkotlakého potrubního nevýbušného D přes 300 mm</t>
  </si>
  <si>
    <t>149967303</t>
  </si>
  <si>
    <t>https://podminky.urs.cz/item/CS_URS_2022_01/751133014</t>
  </si>
  <si>
    <t>751-4.01</t>
  </si>
  <si>
    <t xml:space="preserve">Ventilátor potrubní diagonální, vzduch. výkon: 2300m3/hod-  tlak 200Pa , do potrubí o prům.355mm</t>
  </si>
  <si>
    <t>1932889089</t>
  </si>
  <si>
    <t>751-4.02</t>
  </si>
  <si>
    <t xml:space="preserve">Pružná  manžeta pr.355mm</t>
  </si>
  <si>
    <t>-1712184332</t>
  </si>
  <si>
    <t>751344114</t>
  </si>
  <si>
    <t>Montáž tlumiče hluku pro kruhové potrubí D přes 300 do 400 mm</t>
  </si>
  <si>
    <t>-799352429</t>
  </si>
  <si>
    <t>https://podminky.urs.cz/item/CS_URS_2022_01/751344114</t>
  </si>
  <si>
    <t>751-4.03</t>
  </si>
  <si>
    <t>Tlumič hluku kruhový 355mm/900mm</t>
  </si>
  <si>
    <t>-1401131800</t>
  </si>
  <si>
    <t>751514664</t>
  </si>
  <si>
    <t>Montáž škrtící klapky nebo zpětné klapky do plechového potrubí kruhové s přírubou D přes 300 do 400 mm</t>
  </si>
  <si>
    <t>1474340925</t>
  </si>
  <si>
    <t>https://podminky.urs.cz/item/CS_URS_2022_01/751514664</t>
  </si>
  <si>
    <t>751-4.04</t>
  </si>
  <si>
    <t>Zpětná klapka pr.355mm</t>
  </si>
  <si>
    <t>-820481813</t>
  </si>
  <si>
    <t>751514764</t>
  </si>
  <si>
    <t>Montáž protidešťové stříšky nebo výfukové hlavice do plechového potrubí kruhové s přírubou D přes 300 do 400 mm</t>
  </si>
  <si>
    <t>-1157421962</t>
  </si>
  <si>
    <t>https://podminky.urs.cz/item/CS_URS_2022_01/751514764</t>
  </si>
  <si>
    <t>751-4.05</t>
  </si>
  <si>
    <t xml:space="preserve">Výfuková hlavice  kruhová 355mm</t>
  </si>
  <si>
    <t>147317554</t>
  </si>
  <si>
    <t>751398051</t>
  </si>
  <si>
    <t>Montáž protidešťové žaluzie nebo žaluziové klapky na čtyřhranné potrubí do 0,150 m2</t>
  </si>
  <si>
    <t>203086272</t>
  </si>
  <si>
    <t>https://podminky.urs.cz/item/CS_URS_2022_01/751398051</t>
  </si>
  <si>
    <t>751-4.06</t>
  </si>
  <si>
    <t>Protidešťová žaluzie 250x250mm s pozedním rámem a sítí proti hmyzu</t>
  </si>
  <si>
    <t>-1564466552</t>
  </si>
  <si>
    <t>323305834</t>
  </si>
  <si>
    <t>751-4.07</t>
  </si>
  <si>
    <t>-1658515589</t>
  </si>
  <si>
    <t>751514612R</t>
  </si>
  <si>
    <t xml:space="preserve">Mtž uzavírací  klapky 250x250mm a klapkového pohonu</t>
  </si>
  <si>
    <t>1618350831</t>
  </si>
  <si>
    <t>751-4.08</t>
  </si>
  <si>
    <t>Uzavírací klapka 250x250mm těsná s přípravou pro pohon</t>
  </si>
  <si>
    <t>ks</t>
  </si>
  <si>
    <t>1017488586</t>
  </si>
  <si>
    <t>751-4.09</t>
  </si>
  <si>
    <t>Klapkový pohon 230V, kroutící moment 2Nm (O/Z)</t>
  </si>
  <si>
    <t>-885061036</t>
  </si>
  <si>
    <t>751-4.10</t>
  </si>
  <si>
    <t>Krycí síť 250x250mm</t>
  </si>
  <si>
    <t>1574480151</t>
  </si>
  <si>
    <t>1163560961</t>
  </si>
  <si>
    <t>751-4.11</t>
  </si>
  <si>
    <t>Výústka jednořadá, komfortní do Spiro , s R1, 625x125mm</t>
  </si>
  <si>
    <t>-809161182</t>
  </si>
  <si>
    <t>751537013</t>
  </si>
  <si>
    <t>Montáž potrubí ohebného kruhového neizolovaného z Al laminátové hadice D přes 200 do 300 mm</t>
  </si>
  <si>
    <t>1280334407</t>
  </si>
  <si>
    <t>https://podminky.urs.cz/item/CS_URS_2022_01/751537013</t>
  </si>
  <si>
    <t>751-4.12</t>
  </si>
  <si>
    <t>Potrubí Spiro pr.250mm - rovné</t>
  </si>
  <si>
    <t>1178176577</t>
  </si>
  <si>
    <t>751-4.13</t>
  </si>
  <si>
    <t>Potrubí Spiro pr.250mm - tvarové</t>
  </si>
  <si>
    <t>-1649757378</t>
  </si>
  <si>
    <t>751537014</t>
  </si>
  <si>
    <t>Montáž potrubí ohebného kruhového neizolovaného z Al laminátové hadice D přes 300 do 400 mm</t>
  </si>
  <si>
    <t>650713681</t>
  </si>
  <si>
    <t>https://podminky.urs.cz/item/CS_URS_2022_01/751537014</t>
  </si>
  <si>
    <t>6,0+0,5*2</t>
  </si>
  <si>
    <t>751-4.14</t>
  </si>
  <si>
    <t>Potrubí Spiro pr.315mm - rovné</t>
  </si>
  <si>
    <t>502369851</t>
  </si>
  <si>
    <t>751-4.15</t>
  </si>
  <si>
    <t>Potrubí Spiro pr.315mm - tvarové</t>
  </si>
  <si>
    <t>-969603616</t>
  </si>
  <si>
    <t>751-4.16</t>
  </si>
  <si>
    <t>Potrubí Spiro pr.355mm - rovné</t>
  </si>
  <si>
    <t>-1457814534</t>
  </si>
  <si>
    <t>751-4.17</t>
  </si>
  <si>
    <t>Potrubí Spiro pr.355mm - tvarové</t>
  </si>
  <si>
    <t>1037497484</t>
  </si>
  <si>
    <t>809639101</t>
  </si>
  <si>
    <t>-1512175409</t>
  </si>
  <si>
    <t>VZT-05 - Zařízení č.5 - Dílna</t>
  </si>
  <si>
    <t xml:space="preserve">    751-5 - VZT - Zařízení č.5 - Dílna</t>
  </si>
  <si>
    <t>751-5</t>
  </si>
  <si>
    <t>VZT - Zařízení č.5 - Dílna</t>
  </si>
  <si>
    <t>751133013</t>
  </si>
  <si>
    <t>Montáž ventilátoru diagonálního nízkotlakého potrubního nevýbušného D přes 200 do 300 mm</t>
  </si>
  <si>
    <t>1059681373</t>
  </si>
  <si>
    <t>https://podminky.urs.cz/item/CS_URS_2022_01/751133013</t>
  </si>
  <si>
    <t>751-5.01</t>
  </si>
  <si>
    <t xml:space="preserve">Ventilátor potrubní diagonální, vzduch. výkon: 1000m3/hod-  tlak 150Pa , do potrubí o prům.250mm</t>
  </si>
  <si>
    <t>967190264</t>
  </si>
  <si>
    <t>751-5.02</t>
  </si>
  <si>
    <t xml:space="preserve">Pružná  manžeta pr.250mm</t>
  </si>
  <si>
    <t>-1964926784</t>
  </si>
  <si>
    <t>751344113</t>
  </si>
  <si>
    <t>Montáž tlumiče hluku pro kruhové potrubí D přes 200 do 300 mm</t>
  </si>
  <si>
    <t>1866908531</t>
  </si>
  <si>
    <t>https://podminky.urs.cz/item/CS_URS_2022_01/751344113</t>
  </si>
  <si>
    <t>751-5.03</t>
  </si>
  <si>
    <t>Tlumič hluku kruhový 250mm/900mm</t>
  </si>
  <si>
    <t>-669281627</t>
  </si>
  <si>
    <t>751514663</t>
  </si>
  <si>
    <t>Montáž škrtící klapky nebo zpětné klapky do plechového potrubí kruhové s přírubou D přes 200 do 300 mm</t>
  </si>
  <si>
    <t>-1545975875</t>
  </si>
  <si>
    <t>https://podminky.urs.cz/item/CS_URS_2022_01/751514663</t>
  </si>
  <si>
    <t>751-5.04</t>
  </si>
  <si>
    <t>Zpětná klapka pr. 250mm</t>
  </si>
  <si>
    <t>-601554614</t>
  </si>
  <si>
    <t>751514763</t>
  </si>
  <si>
    <t>Montáž protidešťové stříšky nebo výfukové hlavice do plechového potrubí kruhové s přírubou D přes 200 do 300 mm</t>
  </si>
  <si>
    <t>1998385065</t>
  </si>
  <si>
    <t>https://podminky.urs.cz/item/CS_URS_2022_01/751514763</t>
  </si>
  <si>
    <t>751-5.05</t>
  </si>
  <si>
    <t xml:space="preserve">Výfuková hlavice  kruhová 250mm</t>
  </si>
  <si>
    <t>-761045723</t>
  </si>
  <si>
    <t>-530013235</t>
  </si>
  <si>
    <t>751-5.06</t>
  </si>
  <si>
    <t>-389349036</t>
  </si>
  <si>
    <t>98879619</t>
  </si>
  <si>
    <t>751-5.07</t>
  </si>
  <si>
    <t>-310690734</t>
  </si>
  <si>
    <t>-1929216803</t>
  </si>
  <si>
    <t>751-5.08</t>
  </si>
  <si>
    <t>1004392372</t>
  </si>
  <si>
    <t>751-5.09</t>
  </si>
  <si>
    <t>-1505443790</t>
  </si>
  <si>
    <t>751-5.10</t>
  </si>
  <si>
    <t>-2030306536</t>
  </si>
  <si>
    <t>751311112</t>
  </si>
  <si>
    <t>Montáž vyústi čtyřhranné do kruhového potrubí přes 0,040 do 0,080 m2</t>
  </si>
  <si>
    <t>1760578835</t>
  </si>
  <si>
    <t>https://podminky.urs.cz/item/CS_URS_2022_01/751311112</t>
  </si>
  <si>
    <t>751-5.11</t>
  </si>
  <si>
    <t>Výústka jednořadá, komfortní do Spiro , s R1, 425x125mm</t>
  </si>
  <si>
    <t>1235885919</t>
  </si>
  <si>
    <t>2049423233</t>
  </si>
  <si>
    <t>6,0+0,5*1</t>
  </si>
  <si>
    <t>751-5.15</t>
  </si>
  <si>
    <t>772019078</t>
  </si>
  <si>
    <t>751-5.16</t>
  </si>
  <si>
    <t>-320183801</t>
  </si>
  <si>
    <t>-1383837122</t>
  </si>
  <si>
    <t>751-5.13</t>
  </si>
  <si>
    <t>207635097</t>
  </si>
  <si>
    <t>751-5.14</t>
  </si>
  <si>
    <t>428269196</t>
  </si>
  <si>
    <t>-644693925</t>
  </si>
  <si>
    <t>-1462944822</t>
  </si>
  <si>
    <t>VZT-06 - Zařízení č.6 - Garáže</t>
  </si>
  <si>
    <t xml:space="preserve">    751-6 - VZT - Zařízení č.6 - Garáže</t>
  </si>
  <si>
    <t>751-6</t>
  </si>
  <si>
    <t>VZT - Zařízení č.6 - Garáže</t>
  </si>
  <si>
    <t>-1090384632</t>
  </si>
  <si>
    <t>751-6.01</t>
  </si>
  <si>
    <t xml:space="preserve">Ventilátor potrubní diagonální, vzduch. výkon: 1500m3/hod-  tlak 150Pa , do potrubí o prům.315mm</t>
  </si>
  <si>
    <t>-45392048</t>
  </si>
  <si>
    <t>751-6.02</t>
  </si>
  <si>
    <t xml:space="preserve">Pružná  manžeta pr.315mm</t>
  </si>
  <si>
    <t>253786732</t>
  </si>
  <si>
    <t>1146676906</t>
  </si>
  <si>
    <t>751-6.03</t>
  </si>
  <si>
    <t>Tlumič hluku kruhový 315mm/900mm</t>
  </si>
  <si>
    <t>-1687324687</t>
  </si>
  <si>
    <t>-801134543</t>
  </si>
  <si>
    <t>751-6.04</t>
  </si>
  <si>
    <t>Zpětná klapka pr. 315mm</t>
  </si>
  <si>
    <t>1156819697</t>
  </si>
  <si>
    <t>657215527</t>
  </si>
  <si>
    <t>751-6.05</t>
  </si>
  <si>
    <t xml:space="preserve">Výfuková hlavice  kruhová 315mm</t>
  </si>
  <si>
    <t>1890798831</t>
  </si>
  <si>
    <t>-496885458</t>
  </si>
  <si>
    <t>751-6.06</t>
  </si>
  <si>
    <t>1441125485</t>
  </si>
  <si>
    <t>747522458</t>
  </si>
  <si>
    <t>751-6.07</t>
  </si>
  <si>
    <t>914236957</t>
  </si>
  <si>
    <t>Mtž škrtící klapky do plech potrubí s přírubou do 0,07 m2</t>
  </si>
  <si>
    <t>CS ÚRS 2020 01</t>
  </si>
  <si>
    <t>1276098477</t>
  </si>
  <si>
    <t>751-6.08</t>
  </si>
  <si>
    <t xml:space="preserve">Uzavírací klapka 250x250mm těsná  s přípravou pro pohon</t>
  </si>
  <si>
    <t>1559085304</t>
  </si>
  <si>
    <t>751-6.09</t>
  </si>
  <si>
    <t>-1032919457</t>
  </si>
  <si>
    <t>751-6.10</t>
  </si>
  <si>
    <t>1884503426</t>
  </si>
  <si>
    <t>-882990300</t>
  </si>
  <si>
    <t>751-6.11</t>
  </si>
  <si>
    <t>-1050226162</t>
  </si>
  <si>
    <t>-1028465088</t>
  </si>
  <si>
    <t>751-6.17</t>
  </si>
  <si>
    <t>-1130270804</t>
  </si>
  <si>
    <t>751-6.18</t>
  </si>
  <si>
    <t>-116096668</t>
  </si>
  <si>
    <t>-229590377</t>
  </si>
  <si>
    <t>751-6.15</t>
  </si>
  <si>
    <t>-1495593277</t>
  </si>
  <si>
    <t>751-6.16</t>
  </si>
  <si>
    <t>495941962</t>
  </si>
  <si>
    <t>723188099</t>
  </si>
  <si>
    <t>9,0+0,5*4</t>
  </si>
  <si>
    <t>751-6.13</t>
  </si>
  <si>
    <t>1606890102</t>
  </si>
  <si>
    <t>751-6.14</t>
  </si>
  <si>
    <t>-495380005</t>
  </si>
  <si>
    <t>364050353</t>
  </si>
  <si>
    <t>589013123</t>
  </si>
  <si>
    <t>VZT-08 - Zařízení č.8 - Sklad PHM</t>
  </si>
  <si>
    <t xml:space="preserve">    751-8 - VZT - Zařízení č.8 - Sklad PHM</t>
  </si>
  <si>
    <t>751-8</t>
  </si>
  <si>
    <t>VZT - Zařízení č.8 - Sklad PHM</t>
  </si>
  <si>
    <t>751133012</t>
  </si>
  <si>
    <t>Montáž ventilátoru diagonálního nízkotlakého potrubního nevýbušného D přes 100 do 200 mm</t>
  </si>
  <si>
    <t>-728098776</t>
  </si>
  <si>
    <t>https://podminky.urs.cz/item/CS_URS_2022_01/751133012</t>
  </si>
  <si>
    <t>751-8.01</t>
  </si>
  <si>
    <t xml:space="preserve">Ventilátor potrubní diagonální v provedení Ex , vzduch. výkon: 300m3/hod-  tlak 150Pa , do potrubí o prům.200mm</t>
  </si>
  <si>
    <t>712422211</t>
  </si>
  <si>
    <t>751-8.03</t>
  </si>
  <si>
    <t xml:space="preserve">Pružná  manžeta pr.200mm</t>
  </si>
  <si>
    <t>-631175933</t>
  </si>
  <si>
    <t>-1918533893</t>
  </si>
  <si>
    <t>751-8.02</t>
  </si>
  <si>
    <t>Zpětná klapka pr. 200mm</t>
  </si>
  <si>
    <t>388190911</t>
  </si>
  <si>
    <t xml:space="preserve">Mtž regulační  klapky 200x200mm a klapkového pohonu</t>
  </si>
  <si>
    <t>1523100666</t>
  </si>
  <si>
    <t>751-8.04</t>
  </si>
  <si>
    <t>Regulační klapka 200x200mm těsná s přípravou na pohon</t>
  </si>
  <si>
    <t>1452908591</t>
  </si>
  <si>
    <t>751-8.05</t>
  </si>
  <si>
    <t>-1182668379</t>
  </si>
  <si>
    <t>-945948849</t>
  </si>
  <si>
    <t>751-8.07</t>
  </si>
  <si>
    <t>Protidešťová žaluzie 200x200mm s pozedním rámem a sítí proti hmyzu</t>
  </si>
  <si>
    <t>-693073322</t>
  </si>
  <si>
    <t>116460962</t>
  </si>
  <si>
    <t>751-8.06</t>
  </si>
  <si>
    <t>Potrubí čtyřhranné sk.I tl.do 0,6mm, průřezu do 0,035-0,07m2 - tvarové - přechod kr.200/250x250mm</t>
  </si>
  <si>
    <t>-922613232</t>
  </si>
  <si>
    <t>1407337567</t>
  </si>
  <si>
    <t>751-8.08</t>
  </si>
  <si>
    <t>-1549809573</t>
  </si>
  <si>
    <t>751-8.09</t>
  </si>
  <si>
    <t>1459960549</t>
  </si>
  <si>
    <t>80025072</t>
  </si>
  <si>
    <t>751-8.10</t>
  </si>
  <si>
    <t>Výústka jednořadá, komfortní do Spiro , s R1, 325x125mm</t>
  </si>
  <si>
    <t>-1655578804</t>
  </si>
  <si>
    <t>1860742694</t>
  </si>
  <si>
    <t>-644504222</t>
  </si>
  <si>
    <t>VZT-09 - Zařízení č.9 - Strojovna na ÚT</t>
  </si>
  <si>
    <t xml:space="preserve">    751-9 - VZT - Zařízení č.9 - Strojovna ÚT</t>
  </si>
  <si>
    <t>751-9</t>
  </si>
  <si>
    <t>VZT - Zařízení č.9 - Strojovna ÚT</t>
  </si>
  <si>
    <t>751111013</t>
  </si>
  <si>
    <t>Montáž ventilátoru axiálního nízkotlakého nástěnného základního D přes 200 do 300 mm</t>
  </si>
  <si>
    <t>-490616812</t>
  </si>
  <si>
    <t>https://podminky.urs.cz/item/CS_URS_2022_01/751111013</t>
  </si>
  <si>
    <t>751-9.01</t>
  </si>
  <si>
    <t xml:space="preserve">Ventilátor stěnový axiální, vzduch. výkon: 500m3/hod-  tlak 30Pa , do potrubí o prům.250mm</t>
  </si>
  <si>
    <t>-978154748</t>
  </si>
  <si>
    <t>751-9.02</t>
  </si>
  <si>
    <t>Poznámka: termostat prostorový 4ks - dodávku a propojení řeší část M a R vč.montáže</t>
  </si>
  <si>
    <t>724949292</t>
  </si>
  <si>
    <t>1349294291</t>
  </si>
  <si>
    <t>Regulační klapka prům. 315mm s přípravou na pohon</t>
  </si>
  <si>
    <t>-1668089646</t>
  </si>
  <si>
    <t>1562881268</t>
  </si>
  <si>
    <t>751-9.03</t>
  </si>
  <si>
    <t>Protidešťová klapková žaluzie 250x250mm, plastové provedení pro připojení kruh.potrubí prům.250mm</t>
  </si>
  <si>
    <t>-371714575</t>
  </si>
  <si>
    <t>751-9.04</t>
  </si>
  <si>
    <t>Protidešťová žaluzie 315x315mm s pozedním rámem a sítí proti hmyzu</t>
  </si>
  <si>
    <t>2132219825</t>
  </si>
  <si>
    <t>241644716</t>
  </si>
  <si>
    <t>751-9.05</t>
  </si>
  <si>
    <t>-750264887</t>
  </si>
  <si>
    <t>1843163806</t>
  </si>
  <si>
    <t>751-9.06</t>
  </si>
  <si>
    <t>Potrubí Spiro pr.280mm - rovné</t>
  </si>
  <si>
    <t>1884190702</t>
  </si>
  <si>
    <t>-2053901773</t>
  </si>
  <si>
    <t>VZT-10 - Zařízení č.10 - Rozvodna</t>
  </si>
  <si>
    <t xml:space="preserve">    751-10 - VZT - Zařízení č.10 - Rozvodna</t>
  </si>
  <si>
    <t>751-10</t>
  </si>
  <si>
    <t>VZT - Zařízení č.10 - Rozvodna</t>
  </si>
  <si>
    <t>751111012</t>
  </si>
  <si>
    <t>Montáž ventilátoru axiálního nízkotlakého nástěnného základního D přes 100 do 200 mm</t>
  </si>
  <si>
    <t>290030267</t>
  </si>
  <si>
    <t>https://podminky.urs.cz/item/CS_URS_2022_01/751111012</t>
  </si>
  <si>
    <t>751-10.01</t>
  </si>
  <si>
    <t xml:space="preserve">Ventilátor stěnový axiální, vzduch. výkon: 200m3/hod-  tlak 30Pa , do potrubí o prům.150mm</t>
  </si>
  <si>
    <t>885961205</t>
  </si>
  <si>
    <t>751-10.02</t>
  </si>
  <si>
    <t>-2065214527</t>
  </si>
  <si>
    <t>-1182463373</t>
  </si>
  <si>
    <t>751-10.03</t>
  </si>
  <si>
    <t>Protidešťová klapková žaluzie 150x150mm, plastové provedení pro připojení kruh.potrubí prům.150mm</t>
  </si>
  <si>
    <t>1642341029</t>
  </si>
  <si>
    <t>751-10.04</t>
  </si>
  <si>
    <t>-1084309104</t>
  </si>
  <si>
    <t>-1748913410</t>
  </si>
  <si>
    <t>751-10.05</t>
  </si>
  <si>
    <t>Potrubí čtyřhranné sk.I tl.do 0,6mm, průřezu do 0,07-0,14m2 - rovné</t>
  </si>
  <si>
    <t>-98236615</t>
  </si>
  <si>
    <t>-1985148507</t>
  </si>
  <si>
    <t>751-10.06</t>
  </si>
  <si>
    <t>-1403395786</t>
  </si>
  <si>
    <t>-268376952</t>
  </si>
  <si>
    <t>VZT-11 - Ostatní</t>
  </si>
  <si>
    <t>OST - Ostatní</t>
  </si>
  <si>
    <t>OST</t>
  </si>
  <si>
    <t>OST03</t>
  </si>
  <si>
    <t>Zednická výpomoc (prostupy,hrubé začištění,odvoz a uložení suti vč.poplatků)</t>
  </si>
  <si>
    <t>512</t>
  </si>
  <si>
    <t>313361701</t>
  </si>
  <si>
    <t>OST04</t>
  </si>
  <si>
    <t>Dokumentace skutečného provedení stavby</t>
  </si>
  <si>
    <t>750626024</t>
  </si>
  <si>
    <t>OST05</t>
  </si>
  <si>
    <t>Protipožární ucpávky potrubí</t>
  </si>
  <si>
    <t>878781139</t>
  </si>
  <si>
    <t>OST06</t>
  </si>
  <si>
    <t>Revizní dvířka na potrubí</t>
  </si>
  <si>
    <t>-662801541</t>
  </si>
  <si>
    <t>OST09</t>
  </si>
  <si>
    <t>Závěsný a spojovací materiál</t>
  </si>
  <si>
    <t>1113435990</t>
  </si>
  <si>
    <t>OST10</t>
  </si>
  <si>
    <t>Protokoly a zkoušky, zaregulování a uvedení do provozu</t>
  </si>
  <si>
    <t>1515896946</t>
  </si>
  <si>
    <t>05 - SO 253 Budova JSDH - Vodovodní přípojka</t>
  </si>
  <si>
    <t>9278-26</t>
  </si>
  <si>
    <t xml:space="preserve">    11 - Zemní práce - přípravné a přidružené práce</t>
  </si>
  <si>
    <t xml:space="preserve">    8-VS-PV - Vodoměrná sestava - požární vodovod</t>
  </si>
  <si>
    <t xml:space="preserve">    8-NV - Napojení na stávajícíc vodovod</t>
  </si>
  <si>
    <t xml:space="preserve">    NV 01 - Napájecí vývod v trase - 4 ks</t>
  </si>
  <si>
    <t xml:space="preserve">    8-H2 - Podzemní hydrant  H2</t>
  </si>
  <si>
    <t xml:space="preserve">    8-H1 - Nadzemní hydrant  H1</t>
  </si>
  <si>
    <t xml:space="preserve">    997 - Přesun sutě</t>
  </si>
  <si>
    <t xml:space="preserve">    8-VS-OBJ - Vodoměrná sestava - objekt</t>
  </si>
  <si>
    <t>132251254</t>
  </si>
  <si>
    <t>Hloubení rýh nezapažených š do 2000 mm v hornině třídy těžitelnosti I skupiny 3 objem do 500 m3 strojně</t>
  </si>
  <si>
    <t>1824079353</t>
  </si>
  <si>
    <t>https://podminky.urs.cz/item/CS_URS_2022_01/132251254</t>
  </si>
  <si>
    <t>přípojka DN 100 (požární vodovod)</t>
  </si>
  <si>
    <t>1,1*(1,58+1,65)/2*15,6*0,7</t>
  </si>
  <si>
    <t>1,1*(1,93+2,23)/2*31,0*0,7</t>
  </si>
  <si>
    <t>přípojka DN 50 (pitný vodovod)</t>
  </si>
  <si>
    <t>1,1*(1,5+2,01)/2*17,9*0,7</t>
  </si>
  <si>
    <t>1,1*(1,95+1,38)/2*24,1*0,7</t>
  </si>
  <si>
    <t>montážní jáma pro napojení na stávající vodovodní řad</t>
  </si>
  <si>
    <t>2,0*1,5*1,5*0,7</t>
  </si>
  <si>
    <t>pro vodoměrnou šachtu</t>
  </si>
  <si>
    <t>3,3*2,5*2,1*0,7</t>
  </si>
  <si>
    <t>139,4*0,05+0,617</t>
  </si>
  <si>
    <t>132351254</t>
  </si>
  <si>
    <t>Hloubení rýh nezapažených š do 2000 mm v hornině třídy těžitelnosti II skupiny 4 objem do 500 m3 strojně</t>
  </si>
  <si>
    <t>861600281</t>
  </si>
  <si>
    <t>https://podminky.urs.cz/item/CS_URS_2022_01/132351254</t>
  </si>
  <si>
    <t>1,1*(1,58+1,65)/2*15,6*0,3</t>
  </si>
  <si>
    <t>1,1*(1,93+2,23)/2*31,0*0,3</t>
  </si>
  <si>
    <t>1,1*(1,5+2,01)/2*17,9*0,3</t>
  </si>
  <si>
    <t>1,1*(1,95+1,38)/2*24,1*0,3</t>
  </si>
  <si>
    <t>2,0*1,5*1,5*0,3</t>
  </si>
  <si>
    <t>3,3*2,5*2,1*0,3</t>
  </si>
  <si>
    <t>59,7*0,05+0,266</t>
  </si>
  <si>
    <t>129001101</t>
  </si>
  <si>
    <t>Příplatek za ztížení odkopávky nebo prokopávky v blízkosti inženýrských sítí</t>
  </si>
  <si>
    <t>-227794466</t>
  </si>
  <si>
    <t>https://podminky.urs.cz/item/CS_URS_2022_01/129001101</t>
  </si>
  <si>
    <t>119001405</t>
  </si>
  <si>
    <t>Dočasné zajištění potrubí z PE DN do 200 mm</t>
  </si>
  <si>
    <t>2122684774</t>
  </si>
  <si>
    <t>https://podminky.urs.cz/item/CS_URS_2022_01/119001405</t>
  </si>
  <si>
    <t>-1175080380</t>
  </si>
  <si>
    <t>-1238642197</t>
  </si>
  <si>
    <t>2*(1,58+1,65)/2*15,6*0,7</t>
  </si>
  <si>
    <t>2*(1,93+2,23)/2*31,0*0,7</t>
  </si>
  <si>
    <t>2*(1,5+2,01)/2*17,9*0,7</t>
  </si>
  <si>
    <t>2*(1,95+1,38)/2*24,1*0,7</t>
  </si>
  <si>
    <t>(2,0+1,5)*2*1,5</t>
  </si>
  <si>
    <t>(3,3+2,5)*2*2,1</t>
  </si>
  <si>
    <t>260,5*0,05+0,414</t>
  </si>
  <si>
    <t>371431058</t>
  </si>
  <si>
    <t>642967959</t>
  </si>
  <si>
    <t>37,6+11,0</t>
  </si>
  <si>
    <t>-2095197673</t>
  </si>
  <si>
    <t>výkop rýh - pol.132251254+132351254</t>
  </si>
  <si>
    <t>147,0+63,0</t>
  </si>
  <si>
    <t>-146,0</t>
  </si>
  <si>
    <t>Mezisoučet A - 100% přebytečné zeminy</t>
  </si>
  <si>
    <t>z toho 70% - zemina tř.3</t>
  </si>
  <si>
    <t>64,0*0,7+0,2</t>
  </si>
  <si>
    <t>nakoupená zemina pro zásyp - pol.174101101</t>
  </si>
  <si>
    <t>146,0</t>
  </si>
  <si>
    <t>Mezisoučet B - přemisťovaná zemina</t>
  </si>
  <si>
    <t>-658724042</t>
  </si>
  <si>
    <t>45,0*(15-10)</t>
  </si>
  <si>
    <t>nakoupená zemina - 30 km pro zásyp</t>
  </si>
  <si>
    <t>146,0*(30-10)</t>
  </si>
  <si>
    <t>-701226303</t>
  </si>
  <si>
    <t>z toho 30% - zemine tř.4</t>
  </si>
  <si>
    <t>64,0*0,3-0,2</t>
  </si>
  <si>
    <t>Mezisoučet B - 30% přebytečné zeminy</t>
  </si>
  <si>
    <t>1628852972</t>
  </si>
  <si>
    <t>19,0*(15-10)</t>
  </si>
  <si>
    <t>-2059779511</t>
  </si>
  <si>
    <t>45,0+19,0</t>
  </si>
  <si>
    <t>17120122R</t>
  </si>
  <si>
    <t>Poplatek za uložení na skládce (skládkovné) zeminy a kamení kód odpadu 17 05 04</t>
  </si>
  <si>
    <t>1842315322</t>
  </si>
  <si>
    <t>https://podminky.urs.cz/item/CS_URS_2022_01/17120122R</t>
  </si>
  <si>
    <t>64,0*2,0</t>
  </si>
  <si>
    <t>-541767319</t>
  </si>
  <si>
    <t>zpětný zásyp zeminou (hutnitelnou, vhodnou pro zásyp)</t>
  </si>
  <si>
    <t>-(38,0+11,0)</t>
  </si>
  <si>
    <t>méně šachta</t>
  </si>
  <si>
    <t>-3,0*2,3*2,3</t>
  </si>
  <si>
    <t>0,87</t>
  </si>
  <si>
    <t>1036410R</t>
  </si>
  <si>
    <t>zemina pro terénní úpravy - tříděná, vhodná pro hutněné násypy a zásypy</t>
  </si>
  <si>
    <t>-1500664834</t>
  </si>
  <si>
    <t>dodávka (nákup vč.naložení) k pol.174101101</t>
  </si>
  <si>
    <t>146,0*2,0</t>
  </si>
  <si>
    <t>928232794</t>
  </si>
  <si>
    <t>1,1*(0,11+0,3)*(15,6+31,0)</t>
  </si>
  <si>
    <t>1,1*(0,063+0,3)*(17,9+24,1)</t>
  </si>
  <si>
    <t>0,212</t>
  </si>
  <si>
    <t>méně potrubí DN 100</t>
  </si>
  <si>
    <t>-3,14*0,055*0,055*(16,3+31,0)</t>
  </si>
  <si>
    <t>0,049</t>
  </si>
  <si>
    <t>-338189406</t>
  </si>
  <si>
    <t xml:space="preserve">obsyp  potrubí - pískem</t>
  </si>
  <si>
    <t>37,6*1,8*1,11+0,075</t>
  </si>
  <si>
    <t>1247183525</t>
  </si>
  <si>
    <t>obnova chodníku</t>
  </si>
  <si>
    <t>2,2</t>
  </si>
  <si>
    <t>Zemní práce - přípravné a přidružené práce</t>
  </si>
  <si>
    <t>113106021</t>
  </si>
  <si>
    <t>Rozebrání dlažeb při překopech komunikací pro pěší z betonových dlaždic ručně</t>
  </si>
  <si>
    <t>349477279</t>
  </si>
  <si>
    <t>https://podminky.urs.cz/item/CS_URS_2022_01/113106021</t>
  </si>
  <si>
    <t>stávající chodník - betonové dlaždice</t>
  </si>
  <si>
    <t>1,1*2,0</t>
  </si>
  <si>
    <t>113202111</t>
  </si>
  <si>
    <t>Vytrhání obrub krajníků obrubníků stojatých</t>
  </si>
  <si>
    <t>1888280333</t>
  </si>
  <si>
    <t>https://podminky.urs.cz/item/CS_URS_2022_01/113202111</t>
  </si>
  <si>
    <t>1,1*2</t>
  </si>
  <si>
    <t>1160563295</t>
  </si>
  <si>
    <t>1,1*0,1*(15,6+31,0)</t>
  </si>
  <si>
    <t>1,1*0,1*(17,9+24,1)</t>
  </si>
  <si>
    <t>3,3*2,5*0,1</t>
  </si>
  <si>
    <t>0,429</t>
  </si>
  <si>
    <t>1903163785</t>
  </si>
  <si>
    <t>591411111</t>
  </si>
  <si>
    <t>Kladení dlažby z mozaiky jednobarevné komunikací pro pěší lože z kameniva</t>
  </si>
  <si>
    <t>-2106328153</t>
  </si>
  <si>
    <t>https://podminky.urs.cz/item/CS_URS_2022_01/591411111</t>
  </si>
  <si>
    <t>obnova dlažby stávajícího chodníku - použita původní vybouraná dlažba</t>
  </si>
  <si>
    <t>916231213</t>
  </si>
  <si>
    <t>Osazení chodníkového obrubníku betonového stojatého s boční opěrou do lože z betonu prostého</t>
  </si>
  <si>
    <t>564351731</t>
  </si>
  <si>
    <t>https://podminky.urs.cz/item/CS_URS_2022_01/916231213</t>
  </si>
  <si>
    <t>nový obrubní stávajícího chodníku</t>
  </si>
  <si>
    <t>59217016</t>
  </si>
  <si>
    <t>obrubník betonový chodníkový 1000x80x250mm</t>
  </si>
  <si>
    <t>-421074496</t>
  </si>
  <si>
    <t>srovnatelná položka pro obrubník chodníkový dle původního</t>
  </si>
  <si>
    <t>dodávka, doprava k pol.916231213</t>
  </si>
  <si>
    <t>2,2*1,01+0,278</t>
  </si>
  <si>
    <t>871211211</t>
  </si>
  <si>
    <t>Montáž potrubí z PE100 SDR 11 otevřený výkop svařovaných elektrotvarovkou D 63 x 5,8 mm</t>
  </si>
  <si>
    <t>741246389</t>
  </si>
  <si>
    <t>https://podminky.urs.cz/item/CS_URS_2022_01/871211211</t>
  </si>
  <si>
    <t>větev domovní přípojky pro objekt</t>
  </si>
  <si>
    <t>28613113</t>
  </si>
  <si>
    <t>trubka vodovodní PE100 PN 16 SDR11 63x5,8mm</t>
  </si>
  <si>
    <t>324013388</t>
  </si>
  <si>
    <t xml:space="preserve">dodávka, doprava k pol.871211211  ztratné 1,5%</t>
  </si>
  <si>
    <t>57,0*1,015+0,145</t>
  </si>
  <si>
    <t>28615972</t>
  </si>
  <si>
    <t>elektrospojka SDR11 PE 100 PN16 D 63mm</t>
  </si>
  <si>
    <t>-851300413</t>
  </si>
  <si>
    <t>10*1,015+0,85</t>
  </si>
  <si>
    <t>871251211</t>
  </si>
  <si>
    <t>Montáž potrubí z PE100 SDR 11 otevřený výkop svařovaných elektrotvarovkou D 110 x 10,0 mm</t>
  </si>
  <si>
    <t>689192750</t>
  </si>
  <si>
    <t>https://podminky.urs.cz/item/CS_URS_2022_01/871251211</t>
  </si>
  <si>
    <t>větev domovní přípojky k hydrantu</t>
  </si>
  <si>
    <t>66,6+0,4</t>
  </si>
  <si>
    <t>879231191</t>
  </si>
  <si>
    <t>Příplatek za práce sklon nad 20 % při montáži jakéhokoli vodovodního potrubí DN 40 až 550</t>
  </si>
  <si>
    <t>312346541</t>
  </si>
  <si>
    <t>https://podminky.urs.cz/item/CS_URS_2022_01/879231191</t>
  </si>
  <si>
    <t>podélný profil - potrbí DN 100</t>
  </si>
  <si>
    <t>21,0</t>
  </si>
  <si>
    <t>28613116</t>
  </si>
  <si>
    <t>trubka vodovodní PE100 PN 16 SDR11 110x10,0mm</t>
  </si>
  <si>
    <t>1848366637</t>
  </si>
  <si>
    <t xml:space="preserve">dodávka, doprava k pol.871251211  ztratné 1,5%</t>
  </si>
  <si>
    <t>67,0*1,015+0,995</t>
  </si>
  <si>
    <t>28615975</t>
  </si>
  <si>
    <t>elektrospojka SDR11 PE 100 PN16 D 110mm</t>
  </si>
  <si>
    <t>405488795</t>
  </si>
  <si>
    <t>12*1,015+0,82</t>
  </si>
  <si>
    <t>877211112</t>
  </si>
  <si>
    <t>Montáž elektrokolen 90° na vodovodním potrubí z PE trub d 63</t>
  </si>
  <si>
    <t>-1170393498</t>
  </si>
  <si>
    <t>https://podminky.urs.cz/item/CS_URS_2022_01/877211112</t>
  </si>
  <si>
    <t>domovní přípojka pro objekt</t>
  </si>
  <si>
    <t>28653055</t>
  </si>
  <si>
    <t>elektrokoleno 90° PE 100 D 63mm</t>
  </si>
  <si>
    <t>846044986</t>
  </si>
  <si>
    <t>dodávka, doprava k pol.877211112</t>
  </si>
  <si>
    <t>877261112</t>
  </si>
  <si>
    <t>Montáž elektrokolen 90° na vodovodním potrubí z PE trub d 110</t>
  </si>
  <si>
    <t>-547814083</t>
  </si>
  <si>
    <t>https://podminky.urs.cz/item/CS_URS_2022_01/877261112</t>
  </si>
  <si>
    <t>domovní přípojka k hydrantu</t>
  </si>
  <si>
    <t>28614937</t>
  </si>
  <si>
    <t>elektrokoleno 90° PE 100 PN16 D 110mm</t>
  </si>
  <si>
    <t>593503430</t>
  </si>
  <si>
    <t>dodávka, doprava k pol.877261112</t>
  </si>
  <si>
    <t>877261113</t>
  </si>
  <si>
    <t>Montáž elektro T-kusů na vodovodním potrubí z PE trub d 110</t>
  </si>
  <si>
    <t>522079204</t>
  </si>
  <si>
    <t>https://podminky.urs.cz/item/CS_URS_2022_01/877261113</t>
  </si>
  <si>
    <t>28614961</t>
  </si>
  <si>
    <t>elektrotvarovka T-kus rovnoramenný PE 100 PN16 D 110mm</t>
  </si>
  <si>
    <t>-253832401</t>
  </si>
  <si>
    <t>dodávka, doprava k pol.877261113</t>
  </si>
  <si>
    <t>879221111</t>
  </si>
  <si>
    <t>Montáž vodovodní přípojky na potrubí DN 63</t>
  </si>
  <si>
    <t>-664786770</t>
  </si>
  <si>
    <t>https://podminky.urs.cz/item/CS_URS_2022_01/879221111</t>
  </si>
  <si>
    <t>892241111</t>
  </si>
  <si>
    <t>Tlaková zkouška vodou potrubí DN do 80</t>
  </si>
  <si>
    <t>1079894513</t>
  </si>
  <si>
    <t>https://podminky.urs.cz/item/CS_URS_2022_01/892241111</t>
  </si>
  <si>
    <t>892271111</t>
  </si>
  <si>
    <t>Tlaková zkouška vodou potrubí DN 100 nebo 125</t>
  </si>
  <si>
    <t>627374377</t>
  </si>
  <si>
    <t>https://podminky.urs.cz/item/CS_URS_2022_01/892271111</t>
  </si>
  <si>
    <t>892372111</t>
  </si>
  <si>
    <t>Zabezpečení konců potrubí DN do 300 při tlakových zkouškách vodou</t>
  </si>
  <si>
    <t>-26415820</t>
  </si>
  <si>
    <t>https://podminky.urs.cz/item/CS_URS_2022_01/892372111</t>
  </si>
  <si>
    <t>892233122</t>
  </si>
  <si>
    <t>Proplach a dezinfekce vodovodního potrubí DN od 40 do 70</t>
  </si>
  <si>
    <t>2085421196</t>
  </si>
  <si>
    <t>https://podminky.urs.cz/item/CS_URS_2022_01/892233122</t>
  </si>
  <si>
    <t>284504358</t>
  </si>
  <si>
    <t>62,0+68,0</t>
  </si>
  <si>
    <t>8-VS-PV</t>
  </si>
  <si>
    <t>Vodoměrná sestava - požární vodovod</t>
  </si>
  <si>
    <t>722211125</t>
  </si>
  <si>
    <t>Šoupátko přírubové třmenové DN 100 PN 6 do 200°C těsnící sedlo nerez/nerez</t>
  </si>
  <si>
    <t>-1582138029</t>
  </si>
  <si>
    <t>https://podminky.urs.cz/item/CS_URS_2022_01/722211125</t>
  </si>
  <si>
    <t>722234271</t>
  </si>
  <si>
    <t>Filtr bronzový G 4" PN 16 do 120°C s 2x vnitřním závitem</t>
  </si>
  <si>
    <t>1338051966</t>
  </si>
  <si>
    <t>https://podminky.urs.cz/item/CS_URS_2022_01/722234271</t>
  </si>
  <si>
    <t>891212312</t>
  </si>
  <si>
    <t>Montáž přírubového vodoměru DN 50 v šachtě</t>
  </si>
  <si>
    <t>-678846299</t>
  </si>
  <si>
    <t>https://podminky.urs.cz/item/CS_URS_2022_01/891212312</t>
  </si>
  <si>
    <t>38821710</t>
  </si>
  <si>
    <t>vodoměr šroubový PN16 DN 50 do 40° montáž vodorovně</t>
  </si>
  <si>
    <t>-1419910904</t>
  </si>
  <si>
    <t>dodávka, doprava k pol.891212312</t>
  </si>
  <si>
    <t>852242122</t>
  </si>
  <si>
    <t>Montáž potrubí z trub litinových tlakových přírubových délky do 1 m otevřený výkop DN 80</t>
  </si>
  <si>
    <t>1331909957</t>
  </si>
  <si>
    <t>https://podminky.urs.cz/item/CS_URS_2022_01/852242122</t>
  </si>
  <si>
    <t>dvoupřírubový kus DN 50 L=300 mm</t>
  </si>
  <si>
    <t>DN tvarovky dle DN vodoměru.</t>
  </si>
  <si>
    <t>55253217</t>
  </si>
  <si>
    <t xml:space="preserve">trouba přírubová litinová vodovodní  PN10/40 DN 50 dl 300mm</t>
  </si>
  <si>
    <t>-1046026128</t>
  </si>
  <si>
    <t>dodávka, doprava k pol.852242122</t>
  </si>
  <si>
    <t>857262122</t>
  </si>
  <si>
    <t>Montáž litinových tvarovek jednoosých přírubových otevřený výkop DN 100</t>
  </si>
  <si>
    <t>693860653</t>
  </si>
  <si>
    <t>https://podminky.urs.cz/item/CS_URS_2022_01/857262122</t>
  </si>
  <si>
    <t>přírubový přechod DN 100/50</t>
  </si>
  <si>
    <t>přírubové koleno 90° DN 100</t>
  </si>
  <si>
    <t>spec. příruba systém 2000 DN 100</t>
  </si>
  <si>
    <t>přírubový T kus DN 100/50</t>
  </si>
  <si>
    <t>55259813</t>
  </si>
  <si>
    <t>přechod přírubový tvárná litina dl 200mm DN 100/50</t>
  </si>
  <si>
    <t>-617921832</t>
  </si>
  <si>
    <t>dodávka, doprava pol.857262122 mezisoučet A</t>
  </si>
  <si>
    <t>55259983</t>
  </si>
  <si>
    <t>koleno přírubové Q tvárná litina DN 100-90°</t>
  </si>
  <si>
    <t>591254215</t>
  </si>
  <si>
    <t>dodávka, doprava pol.857262122 mezisoučet B</t>
  </si>
  <si>
    <t>5525900R</t>
  </si>
  <si>
    <t>-330270823</t>
  </si>
  <si>
    <t>dodávka, doprava pol.857262122 mezisoučet C</t>
  </si>
  <si>
    <t>55253513</t>
  </si>
  <si>
    <t>tvarovka přírubová litinová s přírubovou odbočkou,práškový epoxid tl 250µm T-kus DN 100/50</t>
  </si>
  <si>
    <t>229428025</t>
  </si>
  <si>
    <t>dodávka, doprava pol.857262122 mezisoučet D</t>
  </si>
  <si>
    <t>852312122</t>
  </si>
  <si>
    <t>Montáž potrubí z trub litinových tlakových přírubových délky do 1 m otevřený výkop DN 150</t>
  </si>
  <si>
    <t>1011284747</t>
  </si>
  <si>
    <t>https://podminky.urs.cz/item/CS_URS_2022_01/852312122</t>
  </si>
  <si>
    <t>srovnatelně pro montáž - dvoupřírubový kus DN 125 L=500 mm</t>
  </si>
  <si>
    <t>55253273</t>
  </si>
  <si>
    <t xml:space="preserve">trouba přírubová litinová vodovodní  PN10/16 DN 125 dl 500mm</t>
  </si>
  <si>
    <t>-1987970382</t>
  </si>
  <si>
    <t>dodávka, doprava k pol.852312122</t>
  </si>
  <si>
    <t>72200111R</t>
  </si>
  <si>
    <t>Ventil výtokový s hadicovou přípojkou - montáž, dodávka, doprava</t>
  </si>
  <si>
    <t>918062195</t>
  </si>
  <si>
    <t>72200112R</t>
  </si>
  <si>
    <t xml:space="preserve">Závitová příruba DN 50/1" -  montáž, dodávka, doprava</t>
  </si>
  <si>
    <t>-231957535</t>
  </si>
  <si>
    <t>722213115</t>
  </si>
  <si>
    <t>Klapka přírubová zpětná DN 100 PN 16 do 200°C samočinná</t>
  </si>
  <si>
    <t>1938950823</t>
  </si>
  <si>
    <t>https://podminky.urs.cz/item/CS_URS_2022_01/722213115</t>
  </si>
  <si>
    <t>8-NV</t>
  </si>
  <si>
    <t>Napojení na stávajícíc vodovod</t>
  </si>
  <si>
    <t>850265921</t>
  </si>
  <si>
    <t>Výřez nebo výsek na potrubí z trub litinových tlakových DN 100 při opravách</t>
  </si>
  <si>
    <t>956115799</t>
  </si>
  <si>
    <t>https://podminky.urs.cz/item/CS_URS_2022_01/850265921</t>
  </si>
  <si>
    <t>pro tvarovku SEK LT DN 150+ MMa 150/100</t>
  </si>
  <si>
    <t>857313131</t>
  </si>
  <si>
    <t>Montáž litinových tvarovek odbočných hrdlových otevřený výkop s integrovaným těsněním DN 150</t>
  </si>
  <si>
    <t>1487384440</t>
  </si>
  <si>
    <t>https://podminky.urs.cz/item/CS_URS_2022_01/857313131</t>
  </si>
  <si>
    <t>tvarovka MMA DN 150/100 mm</t>
  </si>
  <si>
    <t>55253757</t>
  </si>
  <si>
    <t>tvarovka hrdlová s přírubovou odbočkou z tvárné litiny,práškový epoxid tl 250µm MMA-kus DN 150/100</t>
  </si>
  <si>
    <t>1366202365</t>
  </si>
  <si>
    <t>dodávka, doprava k pol.857313131</t>
  </si>
  <si>
    <t>857311131</t>
  </si>
  <si>
    <t>Montáž litinových tvarovek jednoosých hrdlových otevřený výkop s integrovaným těsněním DN 150</t>
  </si>
  <si>
    <t>246360332</t>
  </si>
  <si>
    <t>https://podminky.urs.cz/item/CS_URS_2022_01/857311131</t>
  </si>
  <si>
    <t>tvarovka SEK DN50 dl.500 mm</t>
  </si>
  <si>
    <t>79742600R</t>
  </si>
  <si>
    <t>tvarovka SEK LT DN 150 mm dl.500 mm</t>
  </si>
  <si>
    <t>-533964662</t>
  </si>
  <si>
    <t>dodávka, doprava k pol.857311131</t>
  </si>
  <si>
    <t>891261111</t>
  </si>
  <si>
    <t>Montáž vodovodních šoupátek otevřený výkop DN 100</t>
  </si>
  <si>
    <t>-1184291345</t>
  </si>
  <si>
    <t>https://podminky.urs.cz/item/CS_URS_2022_01/891261111</t>
  </si>
  <si>
    <t>s osazemím zemní soupravy (bez poklopů)</t>
  </si>
  <si>
    <t>42221117</t>
  </si>
  <si>
    <t>šoupátko s přírubami voda DN 100 PN16</t>
  </si>
  <si>
    <t>-167663066</t>
  </si>
  <si>
    <t>šoupátko E2 s přírubami voda DN 100 PN16</t>
  </si>
  <si>
    <t>dodávka, doprava k pol.891261111</t>
  </si>
  <si>
    <t>5550040R</t>
  </si>
  <si>
    <t xml:space="preserve">zemní souprava teleskopická pro šoupátko  DN 50-100 mm</t>
  </si>
  <si>
    <t>-1201045627</t>
  </si>
  <si>
    <t>pro šoupátko E2 - dodávka, doprava k pol.891261112</t>
  </si>
  <si>
    <t>899401112</t>
  </si>
  <si>
    <t>Osazení poklopů litinových šoupátkových</t>
  </si>
  <si>
    <t>-1621204990</t>
  </si>
  <si>
    <t>https://podminky.urs.cz/item/CS_URS_2022_01/899401112</t>
  </si>
  <si>
    <t>pro šoupátko DN 100</t>
  </si>
  <si>
    <t>42291352</t>
  </si>
  <si>
    <t>poklop litinový šoupátkový pro zemní soupravy osazení do terénu a do vozovky</t>
  </si>
  <si>
    <t>1858281005</t>
  </si>
  <si>
    <t>dodávka, doprava k pol.899401112</t>
  </si>
  <si>
    <t>1828825572</t>
  </si>
  <si>
    <t>dvoupřírubový kus DN 50 L=100 mm</t>
  </si>
  <si>
    <t>5525324R</t>
  </si>
  <si>
    <t xml:space="preserve">trouba přírubová litinová vodovodní  PN10/16 DN 50 dl 100mm</t>
  </si>
  <si>
    <t>-1488658146</t>
  </si>
  <si>
    <t>852262122</t>
  </si>
  <si>
    <t>Montáž potrubí z trub litinových tlakových přírubových délky do 1 m otevřený výkop DN 100</t>
  </si>
  <si>
    <t>1684898657</t>
  </si>
  <si>
    <t>https://podminky.urs.cz/item/CS_URS_2022_01/852262122</t>
  </si>
  <si>
    <t>dvoupřírubový kus DN 100 L=600 mm</t>
  </si>
  <si>
    <t>55253258</t>
  </si>
  <si>
    <t xml:space="preserve">trouba přírubová litinová vodovodní  PN10/16 DN 100 dl 600mm</t>
  </si>
  <si>
    <t>333358418</t>
  </si>
  <si>
    <t>dodávka, doprava k pol.852262122</t>
  </si>
  <si>
    <t>857263131</t>
  </si>
  <si>
    <t>Montáž litinových tvarovek odbočných hrdlových otevřený výkop s integrovaným těsněním DN 100</t>
  </si>
  <si>
    <t>1992244530</t>
  </si>
  <si>
    <t>https://podminky.urs.cz/item/CS_URS_2022_01/857263131</t>
  </si>
  <si>
    <t>-1597344773</t>
  </si>
  <si>
    <t>dodávka, doprava k pol.857263131</t>
  </si>
  <si>
    <t>857242122</t>
  </si>
  <si>
    <t>Montáž litinových tvarovek jednoosých přírubových otevřený výkop DN 80</t>
  </si>
  <si>
    <t>1995034776</t>
  </si>
  <si>
    <t>https://podminky.urs.cz/item/CS_URS_2022_01/857242122</t>
  </si>
  <si>
    <t>přírubové koleno 90° DN 50</t>
  </si>
  <si>
    <t>spec. příruba systém 2000 DN 50</t>
  </si>
  <si>
    <t>55253953</t>
  </si>
  <si>
    <t>koleno hrdlové z tvárné litiny,práškový epoxid tl 250µm MMQ-kus DN 100-90°</t>
  </si>
  <si>
    <t>573874091</t>
  </si>
  <si>
    <t>dodávka, doprava pol.857242122 mezisoučet A</t>
  </si>
  <si>
    <t>5525330R</t>
  </si>
  <si>
    <t xml:space="preserve">spec.příruba systém 2000  DN 50</t>
  </si>
  <si>
    <t>-876640785</t>
  </si>
  <si>
    <t>dodávka, doprava pol.857242122 mezisoučet B</t>
  </si>
  <si>
    <t>NV 01</t>
  </si>
  <si>
    <t>Napájecí vývod v trase - 4 ks</t>
  </si>
  <si>
    <t>899721111</t>
  </si>
  <si>
    <t>Signalizační vodič DN do 150 mm na potrubí</t>
  </si>
  <si>
    <t>359894302</t>
  </si>
  <si>
    <t>https://podminky.urs.cz/item/CS_URS_2022_01/899721111</t>
  </si>
  <si>
    <t>vodič Cu 4 mm2 - montáž, dodávka, doprava</t>
  </si>
  <si>
    <t xml:space="preserve">dle výkresu </t>
  </si>
  <si>
    <t>73,0+67,0</t>
  </si>
  <si>
    <t>31100100R</t>
  </si>
  <si>
    <t>matice mosazné M6 - dodávka, doprava</t>
  </si>
  <si>
    <t>230966700</t>
  </si>
  <si>
    <t>31100200R</t>
  </si>
  <si>
    <t>šrouby mosazné M6 x 75 - dodávka, doprava</t>
  </si>
  <si>
    <t>1608223686</t>
  </si>
  <si>
    <t>31100300R</t>
  </si>
  <si>
    <t>folie lepicí Izolepa, cívky (1ks á 100m) - dodávka, doprava</t>
  </si>
  <si>
    <t>1473209106</t>
  </si>
  <si>
    <t>210100101</t>
  </si>
  <si>
    <t>Ukončení vodičů na svorkovnici s otevřením a uzavřením krytu včetně zapojení průřezu žíly do 16 mm2</t>
  </si>
  <si>
    <t>1410988664</t>
  </si>
  <si>
    <t>https://podminky.urs.cz/item/CS_URS_2022_01/210100101</t>
  </si>
  <si>
    <t>21002058R</t>
  </si>
  <si>
    <t>Montáž se zhotovením ohnivzdorných podložek pod přístroje a svítidla tl do 8 mm do 1,0 m2</t>
  </si>
  <si>
    <t>-953758307</t>
  </si>
  <si>
    <t>31100400R</t>
  </si>
  <si>
    <t xml:space="preserve">izolační deska  150x50x8 - dodávka, doprava</t>
  </si>
  <si>
    <t>1461954168</t>
  </si>
  <si>
    <t>452233111</t>
  </si>
  <si>
    <t>Podkladní pilířky nebo bloky z cihel kanalizačních pálených lícových</t>
  </si>
  <si>
    <t>1905080535</t>
  </si>
  <si>
    <t>https://podminky.urs.cz/item/CS_URS_2022_01/452233111</t>
  </si>
  <si>
    <t>452313141</t>
  </si>
  <si>
    <t>Podkladní bloky z betonu prostého tř. C 16/20 otevřený výkop</t>
  </si>
  <si>
    <t>-864772248</t>
  </si>
  <si>
    <t>https://podminky.urs.cz/item/CS_URS_2022_01/452313141</t>
  </si>
  <si>
    <t>0,4*0,4*0,35*4</t>
  </si>
  <si>
    <t>452353101</t>
  </si>
  <si>
    <t>Bednění podkladních bloků otevřený výkop</t>
  </si>
  <si>
    <t>2038395716</t>
  </si>
  <si>
    <t>https://podminky.urs.cz/item/CS_URS_2022_01/452353101</t>
  </si>
  <si>
    <t>0,4*0,35*4*4</t>
  </si>
  <si>
    <t>14100100R</t>
  </si>
  <si>
    <t>ocelový sloupek s patkou - dodávka, doprava</t>
  </si>
  <si>
    <t>1211148372</t>
  </si>
  <si>
    <t>899713111</t>
  </si>
  <si>
    <t>Orientační tabulky na sloupku betonovém nebo ocelovém</t>
  </si>
  <si>
    <t>1362467516</t>
  </si>
  <si>
    <t>https://podminky.urs.cz/item/CS_URS_2022_01/899713111</t>
  </si>
  <si>
    <t>30980610R</t>
  </si>
  <si>
    <t xml:space="preserve">šroub mosazný přesný šestihrané  6x40 mm - dodávka, doprava</t>
  </si>
  <si>
    <t>1079994613</t>
  </si>
  <si>
    <t>31127012R</t>
  </si>
  <si>
    <t>podložka přesná mosazná ČSN 021702 A D 6 mm otvor 6,4 mm - dodávka, doprava</t>
  </si>
  <si>
    <t>-389224445</t>
  </si>
  <si>
    <t>78342511R</t>
  </si>
  <si>
    <t>Nátěry syntetické armatur do DN 100 barva dražší lesklý povrch 1x antikorozní, 1x základní, 1x email</t>
  </si>
  <si>
    <t>-56603508</t>
  </si>
  <si>
    <t>1555915748</t>
  </si>
  <si>
    <t>42291350R</t>
  </si>
  <si>
    <t>poklop uzávěrový - dodávka, doprava</t>
  </si>
  <si>
    <t>-2128201646</t>
  </si>
  <si>
    <t>8-H2</t>
  </si>
  <si>
    <t xml:space="preserve">Podzemní hydrant  H2</t>
  </si>
  <si>
    <t>857261131</t>
  </si>
  <si>
    <t>Montáž litinových tvarovek jednoosých hrdlových otevřený výkop s integrovaným těsněním DN 100</t>
  </si>
  <si>
    <t>1172090940</t>
  </si>
  <si>
    <t>https://podminky.urs.cz/item/CS_URS_2022_01/857261131</t>
  </si>
  <si>
    <t>spojka synoflex</t>
  </si>
  <si>
    <t>5550070R</t>
  </si>
  <si>
    <t>spojka synoflex mutii-range/příruba DN 100/80</t>
  </si>
  <si>
    <t>-1836536941</t>
  </si>
  <si>
    <t>dodávka, doprava k pol.877261131</t>
  </si>
  <si>
    <t>857242121</t>
  </si>
  <si>
    <t>-1064389839</t>
  </si>
  <si>
    <t>https://podminky.urs.cz/item/CS_URS_2022_01/857242121</t>
  </si>
  <si>
    <t>H2</t>
  </si>
  <si>
    <t>patkové koleno DN 80</t>
  </si>
  <si>
    <t>55254047</t>
  </si>
  <si>
    <t>koleno 90° s patkou přírubové litinové vodovodní N-kus PN10/40 DN 80</t>
  </si>
  <si>
    <t>-1419402291</t>
  </si>
  <si>
    <t>dodávka, doprava k pol.857242121 mezisoučet A</t>
  </si>
  <si>
    <t>-285532469</t>
  </si>
  <si>
    <t>dvoupřírubový kus DN 80 dl.400</t>
  </si>
  <si>
    <t>55253239</t>
  </si>
  <si>
    <t xml:space="preserve">trouba přírubová litinová vodovodní  PN10/16 DN 80 dl 400mm</t>
  </si>
  <si>
    <t>745218992</t>
  </si>
  <si>
    <t>dodávka, doprava k pol.857242121 mezisoučet B</t>
  </si>
  <si>
    <t>891241112</t>
  </si>
  <si>
    <t>Montáž vodovodních šoupátek otevřený výkop DN 80</t>
  </si>
  <si>
    <t>1708755780</t>
  </si>
  <si>
    <t>https://podminky.urs.cz/item/CS_URS_2022_01/891241112</t>
  </si>
  <si>
    <t xml:space="preserve">včetně osazením zemní soupravy (bez poklopů) </t>
  </si>
  <si>
    <t xml:space="preserve">hydranrt  H2</t>
  </si>
  <si>
    <t>42221116</t>
  </si>
  <si>
    <t>šoupátko s přírubami voda DN 80 PN16</t>
  </si>
  <si>
    <t>1693027876</t>
  </si>
  <si>
    <t>šoupátko E2 s přírubami DN 80</t>
  </si>
  <si>
    <t>dodávka, doprava k pol.891241112</t>
  </si>
  <si>
    <t>1096005515</t>
  </si>
  <si>
    <t>-1805513680</t>
  </si>
  <si>
    <t>-1030753105</t>
  </si>
  <si>
    <t>891247111</t>
  </si>
  <si>
    <t>Montáž hydrantů podzemních DN 80</t>
  </si>
  <si>
    <t>-496370016</t>
  </si>
  <si>
    <t>https://podminky.urs.cz/item/CS_URS_2022_01/891247111</t>
  </si>
  <si>
    <t>podzemní hydrant H2</t>
  </si>
  <si>
    <t>4227300R</t>
  </si>
  <si>
    <t xml:space="preserve">hydrant podzemní DN 80 </t>
  </si>
  <si>
    <t>453551409</t>
  </si>
  <si>
    <t>dodávka, doprava k pol.891247111</t>
  </si>
  <si>
    <t>899401113</t>
  </si>
  <si>
    <t>Osazení poklopů litinových hydrantových</t>
  </si>
  <si>
    <t>-1542432379</t>
  </si>
  <si>
    <t>https://podminky.urs.cz/item/CS_URS_2022_01/899401113</t>
  </si>
  <si>
    <t>42291452</t>
  </si>
  <si>
    <t>poklop litinový hydrantový DN 80</t>
  </si>
  <si>
    <t>919895055</t>
  </si>
  <si>
    <t>56230638</t>
  </si>
  <si>
    <t>deska podkladová uličního poklopu plastového hydrantového</t>
  </si>
  <si>
    <t>439318496</t>
  </si>
  <si>
    <t>89911100R</t>
  </si>
  <si>
    <t>Podkladní betonová deska beton C12/15 (cca 0,1 m3 betonu/1kus) - montáž, dodávka, doprava včetně bednění</t>
  </si>
  <si>
    <t>1085738826</t>
  </si>
  <si>
    <t>8-H1</t>
  </si>
  <si>
    <t xml:space="preserve">Nadzemní hydrant  H1</t>
  </si>
  <si>
    <t>706744165</t>
  </si>
  <si>
    <t xml:space="preserve">synoflex multi-range/příruba  DN 100/100</t>
  </si>
  <si>
    <t>koleno PP 90° DN 100</t>
  </si>
  <si>
    <t>5525400R</t>
  </si>
  <si>
    <t xml:space="preserve">spojka synoflex multi-range/příruba  DN 100/100</t>
  </si>
  <si>
    <t>-368608698</t>
  </si>
  <si>
    <t>dodávka, doprava pol.857261131 mezisoučet A</t>
  </si>
  <si>
    <t>55254048</t>
  </si>
  <si>
    <t>koleno 90° s patkou přírubové litinové vodovodní N-kus PN10/16 DN 100</t>
  </si>
  <si>
    <t>300172770</t>
  </si>
  <si>
    <t>dodávka, doprava pol.857261131 mezisoučet B</t>
  </si>
  <si>
    <t>255298464</t>
  </si>
  <si>
    <t>dvoupřírubový kus DN 100 dl.400</t>
  </si>
  <si>
    <t>dvoupřírubový kus DN 100 dl.200</t>
  </si>
  <si>
    <t>55253255</t>
  </si>
  <si>
    <t xml:space="preserve">trouba přírubová litinová vodovodní  PN10/16 DN 100 dl 400mm</t>
  </si>
  <si>
    <t>-1116179720</t>
  </si>
  <si>
    <t>dodávka, doprava k pol.852262122 mezisoučet A</t>
  </si>
  <si>
    <t>1*1,01 "Přepočtené koeficientem množství</t>
  </si>
  <si>
    <t>55253251</t>
  </si>
  <si>
    <t xml:space="preserve">trouba přírubová litinová vodovodní  PN10/16 DN 100 dl 200mm</t>
  </si>
  <si>
    <t>353772837</t>
  </si>
  <si>
    <t>dodávka, doprava k pol.852262122 mezisoučet B</t>
  </si>
  <si>
    <t>1671270101</t>
  </si>
  <si>
    <t>-986448012</t>
  </si>
  <si>
    <t>-789601804</t>
  </si>
  <si>
    <t>98234673</t>
  </si>
  <si>
    <t>-449306452</t>
  </si>
  <si>
    <t>891267211</t>
  </si>
  <si>
    <t>Montáž hydrantů nadzemních DN 100</t>
  </si>
  <si>
    <t>1848710049</t>
  </si>
  <si>
    <t>https://podminky.urs.cz/item/CS_URS_2022_01/891267211</t>
  </si>
  <si>
    <t>4227368R</t>
  </si>
  <si>
    <t xml:space="preserve">hydrant nadzemní DN 100 tvárná litina  krycí v 1500-1900 mm</t>
  </si>
  <si>
    <t>-412894776</t>
  </si>
  <si>
    <t>dodávka, doprava k pol.891267211</t>
  </si>
  <si>
    <t>1786293934</t>
  </si>
  <si>
    <t>997</t>
  </si>
  <si>
    <t>Přesun sutě</t>
  </si>
  <si>
    <t>979051111</t>
  </si>
  <si>
    <t>Očištění desek nebo dlaždic se spárováním z kameniva těženého při překopech inženýrských sítí</t>
  </si>
  <si>
    <t>-120797673</t>
  </si>
  <si>
    <t>https://podminky.urs.cz/item/CS_URS_2022_01/979051111</t>
  </si>
  <si>
    <t>bouraná dlažba ke zpětnému použití</t>
  </si>
  <si>
    <t>pol.113106021 (odd.11)</t>
  </si>
  <si>
    <t>997221561</t>
  </si>
  <si>
    <t>Vodorovná doprava suti z kusových materiálů do 1 km</t>
  </si>
  <si>
    <t>-86942223</t>
  </si>
  <si>
    <t>https://podminky.urs.cz/item/CS_URS_2022_01/997221561</t>
  </si>
  <si>
    <t>vybouraný obrubník - pol.113202111 (odd.11)</t>
  </si>
  <si>
    <t>0,451</t>
  </si>
  <si>
    <t>997221569</t>
  </si>
  <si>
    <t>Příplatek ZKD 1 km u vodorovné dopravy suti z kusových materiálů</t>
  </si>
  <si>
    <t>-1726326531</t>
  </si>
  <si>
    <t>https://podminky.urs.cz/item/CS_URS_2022_01/997221569</t>
  </si>
  <si>
    <t>celková vzdálenost 15 km</t>
  </si>
  <si>
    <t>0,451*(15-1)</t>
  </si>
  <si>
    <t>997221861</t>
  </si>
  <si>
    <t>Poplatek za uložení stavebního odpadu na recyklační skládce (skládkovné) z prostého betonu pod kódem 17 01 01</t>
  </si>
  <si>
    <t>-1298813100</t>
  </si>
  <si>
    <t>https://podminky.urs.cz/item/CS_URS_2022_01/997221861</t>
  </si>
  <si>
    <t>1821399038</t>
  </si>
  <si>
    <t>998276124</t>
  </si>
  <si>
    <t>Příplatek k přesunu hmot pro trubní vedení z trub z plastických hmot za zvětšený přesun do 500 m</t>
  </si>
  <si>
    <t>-1371035711</t>
  </si>
  <si>
    <t>https://podminky.urs.cz/item/CS_URS_2022_01/998276124</t>
  </si>
  <si>
    <t>8-VS-OBJ</t>
  </si>
  <si>
    <t>Vodoměrná sestava - objekt</t>
  </si>
  <si>
    <t>722239106</t>
  </si>
  <si>
    <t xml:space="preserve">Montáž armatur vodovodních se dvěma závity  G 2"</t>
  </si>
  <si>
    <t>-1096676838</t>
  </si>
  <si>
    <t>https://podminky.urs.cz/item/CS_URS_2022_01/722239106</t>
  </si>
  <si>
    <t>Prefa betonová šachta je vykázána ve stavební části.</t>
  </si>
  <si>
    <t>42215310</t>
  </si>
  <si>
    <t>ventil uzavírací přímý z ocelolitiny V30 111 540.53 DN 50x230mm</t>
  </si>
  <si>
    <t>1777050579</t>
  </si>
  <si>
    <t>dodávka, doprava k pol.72211100R</t>
  </si>
  <si>
    <t>722234268</t>
  </si>
  <si>
    <t>Filtr mosazný G 2" PN 20 do 80°C s 2x vnitřním závitem</t>
  </si>
  <si>
    <t>1907046250</t>
  </si>
  <si>
    <t>https://podminky.urs.cz/item/CS_URS_2022_01/722234268</t>
  </si>
  <si>
    <t>722221134</t>
  </si>
  <si>
    <t>Ventil výtokový G 1/2" s jedním závitem</t>
  </si>
  <si>
    <t>492030930</t>
  </si>
  <si>
    <t>https://podminky.urs.cz/item/CS_URS_2022_01/722221134</t>
  </si>
  <si>
    <t>72221311R</t>
  </si>
  <si>
    <t>Klapka zpětná DN 50 pro vodu - montáž, dodávka, doprava</t>
  </si>
  <si>
    <t>-537361606</t>
  </si>
  <si>
    <t>72221312R</t>
  </si>
  <si>
    <t>Armatura pro dezinfekci DN 15 - montáž, dodávka, doprava</t>
  </si>
  <si>
    <t>-670818201</t>
  </si>
  <si>
    <t>72221313R</t>
  </si>
  <si>
    <t>Vodoměr DN 30, Qn 5m3/hod - montáž, dodávka, doprava</t>
  </si>
  <si>
    <t>50520344</t>
  </si>
  <si>
    <t>13929344</t>
  </si>
  <si>
    <t>06 - SO 253 Budova JSDH - Technologie mycího boxu</t>
  </si>
  <si>
    <t>TECHMB - Technologie mycího boxu</t>
  </si>
  <si>
    <t>TECHMB</t>
  </si>
  <si>
    <t>Technologie mycího boxu</t>
  </si>
  <si>
    <t>TECH 01</t>
  </si>
  <si>
    <t>ČOV REBEKA DJ 0.5- propylénový válec stojící na rovné podlaze bez kotvení (prům.780 X výška 1500 mm), 70 kg, jmenovitý výkon 2-2,5 m3/den - dodávka. osazení</t>
  </si>
  <si>
    <t>-1684986762</t>
  </si>
  <si>
    <t>TECH 02</t>
  </si>
  <si>
    <t>Dehydratační jednotka OK 140 (530 x 700 x výška 730 mm - plastové PP provedení +nerezový kalový koš s scezovacími tkaninami, osazení na hotovou podlahu vedle ČOV, bez kotvení - dodávka, osazení</t>
  </si>
  <si>
    <t>-267266430</t>
  </si>
  <si>
    <t>TECH 03</t>
  </si>
  <si>
    <t>Sedimentační jímka SJ 1 (1000 x 4500 x výška 2100 mm), 415 kg - plastová jímka,stěny z profilovaných PP desek tl.80 mm, provedení pro obetonování a přestrojení v pojízdné ploše se vstupními otvory nad každou komorou (3ks) - dodávka</t>
  </si>
  <si>
    <t>1621526836</t>
  </si>
  <si>
    <t>Jímka splňuje podmínky vodotěsnosti dle příslušné ČSN.</t>
  </si>
  <si>
    <t>- obetonování jímky, podkladní deska, zakrytí + poklopy,</t>
  </si>
  <si>
    <t>žlab, chráničky - vykázáno ve stavební části</t>
  </si>
  <si>
    <t>- podlahová vpusť - vykázáno v části ZTI</t>
  </si>
  <si>
    <t>- zásuvka pro ČOV + jistič - vykázáno v elektročásti</t>
  </si>
  <si>
    <t>celkem ks jímek :</t>
  </si>
  <si>
    <t>TECH 03a</t>
  </si>
  <si>
    <t>Osazení sedimentační jímky SJ 1 (1000 x 4500 x výška 2100 mm), 415 kg do montážní jámy</t>
  </si>
  <si>
    <t>-2094022805</t>
  </si>
  <si>
    <t xml:space="preserve">osazení  jímka provede stavba</t>
  </si>
  <si>
    <t>TECH 04</t>
  </si>
  <si>
    <t>Doprava pol. TECH 01, TECH 02, TEC 03, instalace ČOV, zprovoznění a zaškolení obsluhy</t>
  </si>
  <si>
    <t>-915571421</t>
  </si>
  <si>
    <t>07 - SO 253 Budova JSDH - Slaboproudé elektroinstalace</t>
  </si>
  <si>
    <t xml:space="preserve">    742 - Elektroinstalace - slaboproud</t>
  </si>
  <si>
    <t xml:space="preserve">    PZTS - Poplachový zabezpečovací systém včetně LDP a ACS</t>
  </si>
  <si>
    <t xml:space="preserve">    DDS - Domovní dorozumívací systém</t>
  </si>
  <si>
    <t xml:space="preserve">    STA - Společná televizní anténa</t>
  </si>
  <si>
    <t xml:space="preserve">    STK - Strukturovaná kabeláž</t>
  </si>
  <si>
    <t xml:space="preserve">    VSS - Dohledový videosystém</t>
  </si>
  <si>
    <t xml:space="preserve">    SND - Rozhlas</t>
  </si>
  <si>
    <t>VRN - Vedlejší rozpočtové náklady</t>
  </si>
  <si>
    <t xml:space="preserve">    VRN8 - Přesun stavebních kapacit</t>
  </si>
  <si>
    <t>742</t>
  </si>
  <si>
    <t>Elektroinstalace - slaboproud</t>
  </si>
  <si>
    <t>PZTS</t>
  </si>
  <si>
    <t>Poplachový zabezpečovací systém včetně LDP a ACS</t>
  </si>
  <si>
    <t>PZTS25601</t>
  </si>
  <si>
    <t>Deska ústředny 16-256 zón, stupeň 3 dle EN50131</t>
  </si>
  <si>
    <t xml:space="preserve">Poznámka k položce:_x000d_
Poznámka k položce: Deska ústředny  256 PLUS, stupeň 3 dle EN50131,16-256 zón s podporou 3EOL, rozšiřitelné expandéry nebo klávesnicovými zónami, 8 objektů, 32 bloků, 16-256 PGM výstupů, 64 časovačů, redundantní zdroj 3A s ochranou proti přetížení a zkratu, 240 uživatelských kódů, paměť 22527 událostí, přístupový systém, 32 hlasových zpráv, při kombinaci s GSM-4(S) možno až 64 sms zpráv, download RS-232 a USB, možnost bezdrátové nadstavby.</t>
  </si>
  <si>
    <t>742220051</t>
  </si>
  <si>
    <t>Montáž krabice pro expander uložené na omítce</t>
  </si>
  <si>
    <t>https://podminky.urs.cz/item/CS_URS_2022_01/742220051</t>
  </si>
  <si>
    <t>PZTS25603</t>
  </si>
  <si>
    <t>Robustní plechový kryt pro ústřednu</t>
  </si>
  <si>
    <t xml:space="preserve">Poznámka k položce:_x000d_
Poznámka k položce: Robustní plechový kryt pro ústředny  a expanzní moduly, dvojitá tamper ochrana, rozměry: 330 x 405 x 110mm, transformátor: 75VA / 230 V AC, 50 Hz / 20 V AC, 50 Hz. Schváleno do 3. stupně dle EN50131</t>
  </si>
  <si>
    <t>742220161</t>
  </si>
  <si>
    <t>Montáž akumulátoru 12V</t>
  </si>
  <si>
    <t>https://podminky.urs.cz/item/CS_URS_2022_01/742220161</t>
  </si>
  <si>
    <t>PZTS25604</t>
  </si>
  <si>
    <t>12V, 17Ah, AGM akumulátor</t>
  </si>
  <si>
    <t>Poznámka k položce:_x000d_
Poznámka k položce: 12V, 17Ah, AGM akumulátor</t>
  </si>
  <si>
    <t>742220141</t>
  </si>
  <si>
    <t>Montáž klávesnice pro dodanou ústřednu</t>
  </si>
  <si>
    <t>https://podminky.urs.cz/item/CS_URS_2022_01/742220141</t>
  </si>
  <si>
    <t>PZTS25606</t>
  </si>
  <si>
    <t>Kapacitní dotykový 7” panel</t>
  </si>
  <si>
    <t>Poznámka k položce:_x000d_
Poznámka k položce: Kapacitní dotykový 7” panel, reagující na jemný dotyk, skleněná vrstva chránící displej před poškozením, možnost plného přizpůsobení rozhraní pro každého uživatele, interaktivní Widgety pro ovládání domácí automatizace, 2 zóny, integrované ethernetové rozhraní pro propojení mezi dvěma panely, slot pro paměťovou kartu microSD, možnost zobrazení IP kamer, barevné provedení: stříbrný předek, stříbrný rámeček, bílá záda, součástí balení 2GB microSD karta</t>
  </si>
  <si>
    <t>742220031</t>
  </si>
  <si>
    <t>Montáž koncentrátoru nebo expanderu pro PZTS</t>
  </si>
  <si>
    <t>https://podminky.urs.cz/item/CS_URS_2022_01/742220031</t>
  </si>
  <si>
    <t>PZTS25602</t>
  </si>
  <si>
    <t>Sběrnicový GPRS/SMS komunikátor pro ústředny PZTS</t>
  </si>
  <si>
    <t>Poznámka k položce:_x000d_
Poznámka k položce: Sběrnicový GSM LTE/HSPA+/EDGE/GPRS komunikátor pro ústředny PZTS, podpora 2 SIM karet, podpora spojení přes server , vzdálené ovládání - SMS, CLIP, mobilní aplikace, programování ústředny, možnost spolupráce s ethernetovým modulem ETHM Dual Path Reporting, shoda s EN 50136 nebo záložní komunikační kanál, přenos na PCO: GPRS, SMS, LTE</t>
  </si>
  <si>
    <t>PZTS25605</t>
  </si>
  <si>
    <t>Komunikační modul Ethernet</t>
  </si>
  <si>
    <t xml:space="preserve">Poznámka k položce:_x000d_
Poznámka k položce: Komunikační modul Ethernet pro připojení ústředen PZTS  do sítě LAN (TCP/IP). Možnost vzdálené správy a ovládání a programování  podpora e-mailu obsahuje WEB server (JAVA platforma), 192Bit šifrovaný přenos, DHCP (client).</t>
  </si>
  <si>
    <t>PZTS25607</t>
  </si>
  <si>
    <t>Expanzní modul 8 zón</t>
  </si>
  <si>
    <t>Poznámka k položce:_x000d_
Poznámka k položce: Expanzní modul 8 zón, podpora zapojení NO, NC, EOL, 2EOL a 3EOL, volitelná hodnota zakončovacích rezistorů, možnost připojení inteligentního napájecího zdroje, tamper vstup</t>
  </si>
  <si>
    <t>PZTS25609</t>
  </si>
  <si>
    <t>Expanzní modul 8 výstupů na DIN lištu</t>
  </si>
  <si>
    <t>Poznámka k položce:_x000d_
Poznámka k položce: Expanzní modul 8 PGM výstupů (relé 230V AC), v plastovém krytu a provedení na DIN lištu</t>
  </si>
  <si>
    <t>PZTS25610</t>
  </si>
  <si>
    <t>Plastový kryt s tamperem pro expanzní moduly</t>
  </si>
  <si>
    <t>Poznámka k položce:_x000d_
Poznámka k položce: Univerzální kryt z ABS plastu pro expandéry, tamper kontakt</t>
  </si>
  <si>
    <t>742220221</t>
  </si>
  <si>
    <t>Montáž systémového zdroje s akumulátorem a 8 kanálovým expandérem</t>
  </si>
  <si>
    <t>https://podminky.urs.cz/item/CS_URS_2022_01/742220221</t>
  </si>
  <si>
    <t>PZTS25608</t>
  </si>
  <si>
    <t>Expanzní modul kombinovaný 8zón 8 výstupů, zdroj</t>
  </si>
  <si>
    <t>Poznámka k položce:_x000d_
Poznámka k položce: Expanzní modul kombinovaný, 8 zón NO, NC, EOL, 2EOL nebo 3EOL, volitelná hodnota zakončovacích rezistorů, 8 PGM výstupů (4x OC, 4x RELÉ), možnost připojení inteligentního napájecího zdroje, tamper vstup</t>
  </si>
  <si>
    <t>PZTS25612</t>
  </si>
  <si>
    <t>Pulzní napájecí zdroj 12V/4A</t>
  </si>
  <si>
    <t>Poznámka k položce:_x000d_
Poznámka k položce: Pulzní napájecí zdroj 12V/4A vybaven konektorem pro připojení k zařízením , montáž na DIN lištu nebo do krytu, shoda s požadavky normy EN50131-6 stupeň 2, integrovaný obvod proti zkratu a přetížení, možnost připojení záložního akumulátoru, obvod s proudovým regulátorem pro nabíjení akumulátoru, ochrana proti úplnému vybití akumulátoru, 3 OC výstupy pro dálkový dohled</t>
  </si>
  <si>
    <t>742220052</t>
  </si>
  <si>
    <t>Montáž krabice s ocelovým štítem proti odvrtání se svorkovnicemi</t>
  </si>
  <si>
    <t>https://podminky.urs.cz/item/CS_URS_2022_01/742220052</t>
  </si>
  <si>
    <t>PZTS25611</t>
  </si>
  <si>
    <t>Robustní plechový kryt pro expanzní moduly</t>
  </si>
  <si>
    <t>742220232</t>
  </si>
  <si>
    <t>Montáž příslušenství pro PZTS detektor na stěnu nebo na strop</t>
  </si>
  <si>
    <t>https://podminky.urs.cz/item/CS_URS_2022_01/742220232</t>
  </si>
  <si>
    <t>PZTS25614</t>
  </si>
  <si>
    <t>Duální (PIR+MW) detektor pohybu</t>
  </si>
  <si>
    <t>Poznámka k položce:_x000d_
Poznámka k položce: Duální (PIR+MW) detektor pohybu s podhledem a LED přísvitem, IR Antimasking, oblast detekce 20x24m, 90°, digitální zpracování signálu a teplotní kompenzace, digit. filtr rušení, 2 pracovní režimy, vzdálená konfigurace ovladačem OPT-1, vestavěné rezistory 2EOL: 2 x 1,1 k? / 2 x 4,7 k? / 2 x 5,6 k?, vyměnitelný přední kryt s čočkou (široký úhel, dlouhý dosah LR-CL, záclona CT-CL), napájení: 12 V DC/85-144 mA, ovládaná LED se 7 volitelnými barvami, shoda s normou EN 50131 pro stupeň 3, 2x tamper ochrana, rozměry: 62 x 137 x 42 mm. Nastavitelný montážní držák BRACKET D v balení.</t>
  </si>
  <si>
    <t>742220235</t>
  </si>
  <si>
    <t>Montáž příslušenství pro PZTS magnetický kontakt povrchový</t>
  </si>
  <si>
    <t>https://podminky.urs.cz/item/CS_URS_2022_01/742220235</t>
  </si>
  <si>
    <t>PZTS25615</t>
  </si>
  <si>
    <t>Povrchový magnetický kontakt</t>
  </si>
  <si>
    <t>Poznámka k položce:_x000d_
Poznámka k položce: Povrchový magnetický kontakt. Pracovní mezera 1cm, NC kontakt</t>
  </si>
  <si>
    <t>PZTS25616</t>
  </si>
  <si>
    <t>Magnetický kontakt vratový</t>
  </si>
  <si>
    <t>Poznámka k položce:_x000d_
Poznámka k položce: Magnetický kontakt kovový vratový s přívodním kabelem v kovové chráničce, pracovní vzdálenost 7,5cm.</t>
  </si>
  <si>
    <t>742220255</t>
  </si>
  <si>
    <t>Montáž příslušenství pro PZTS siréna vnitřní pro vyhlášení poplachu</t>
  </si>
  <si>
    <t>https://podminky.urs.cz/item/CS_URS_2022_01/742220255</t>
  </si>
  <si>
    <t>PZTS25617</t>
  </si>
  <si>
    <t>Zálohovaná vnitřní siréna</t>
  </si>
  <si>
    <t>Poznámka k položce:_x000d_
Poznámka k položce: Zálohovaná vnitřní siréna, 120dB/1m, 3 volitelné tóny, 2x tamper, pracovní teplota -10° až 55°C, 12V DC, plast</t>
  </si>
  <si>
    <t>742220003</t>
  </si>
  <si>
    <t>Montáž ústředny PZTS s komunikátorem na PCO a zdrojem přes 48 do 520 zón a 32 podsystémů</t>
  </si>
  <si>
    <t>https://podminky.urs.cz/item/CS_URS_2022_01/742220003</t>
  </si>
  <si>
    <t>742220251R</t>
  </si>
  <si>
    <t>Montáž příslušenství pro PZTS tlačítka</t>
  </si>
  <si>
    <t>11.263.224</t>
  </si>
  <si>
    <t>Ovládač žaluziový jednopólový IP54</t>
  </si>
  <si>
    <t>742111001</t>
  </si>
  <si>
    <t>Montáž příchytek pro kabely samostatné ohniodolné včetně šroubu a hmoždinky</t>
  </si>
  <si>
    <t>https://podminky.urs.cz/item/CS_URS_2022_01/742111001</t>
  </si>
  <si>
    <t>34571761</t>
  </si>
  <si>
    <t>příchytka kovová jednostranná 17,8x10mm</t>
  </si>
  <si>
    <t>tis kus</t>
  </si>
  <si>
    <t>742110002</t>
  </si>
  <si>
    <t>Montáž trubek elektroinstalačních plastových ohebných uložených pod omítku</t>
  </si>
  <si>
    <t>https://podminky.urs.cz/item/CS_URS_2022_01/742110002</t>
  </si>
  <si>
    <t>34571063</t>
  </si>
  <si>
    <t>trubka elektroinstalační ohebná z PVC (ČSN) 2323</t>
  </si>
  <si>
    <t>500*1,05 "Přepočtené koeficientem množství</t>
  </si>
  <si>
    <t>741910615</t>
  </si>
  <si>
    <t>Montáž ostatních nosných prvků příchytek kovových pro kabelové lávky a žebříky, pro kabel do Ø 120 mm</t>
  </si>
  <si>
    <t>https://podminky.urs.cz/item/CS_URS_2022_01/741910615</t>
  </si>
  <si>
    <t>10.854.287</t>
  </si>
  <si>
    <t>Svazkový držák Grip 2031 M 15 A2</t>
  </si>
  <si>
    <t>742121001</t>
  </si>
  <si>
    <t>Montáž kabelů sdělovacích pro vnitřní rozvody počtu žil do 15</t>
  </si>
  <si>
    <t>https://podminky.urs.cz/item/CS_URS_2022_01/742121001</t>
  </si>
  <si>
    <t>34121046</t>
  </si>
  <si>
    <t>kabel sdělovací stíněný laminovanou Al fólií s příložným Cu drátem jádro Cu plné izolace PVC plášť PVC 100V (SYKFY) 3x2x0,5mm2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</si>
  <si>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</si>
  <si>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</si>
  <si>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34121270</t>
  </si>
  <si>
    <t>kabel datový bezhalogenový celkově stíněný Al fólií třída reakce na oheň B2cas1d1a1 jádro Cu plné (F/UTP) kategorie 5e</t>
  </si>
  <si>
    <t>PZTS25620</t>
  </si>
  <si>
    <t>Digitální detektor plynu</t>
  </si>
  <si>
    <t>Poznámka k položce:_x000d_
Poznámka k položce: Digitální detektor plynu (oxid-uhelnatý), -10-55°C, 12mA, 12V DC</t>
  </si>
  <si>
    <t>742210121</t>
  </si>
  <si>
    <t>Montáž hlásiče automatického bodového</t>
  </si>
  <si>
    <t>https://podminky.urs.cz/item/CS_URS_2022_01/742210121</t>
  </si>
  <si>
    <t>PZTS25621</t>
  </si>
  <si>
    <t>Optický hlásič kouře</t>
  </si>
  <si>
    <t>Poznámka k položce:_x000d_
Poznámka k položce: Optický hlásič kouře , testovací režim, signalizace zaprášení a poruchy, dvoubarevná signalizační LED</t>
  </si>
  <si>
    <t>PZTS25622</t>
  </si>
  <si>
    <t>Multisenzorový, (opticko-teplotní) hlásič</t>
  </si>
  <si>
    <t>Poznámka k položce:_x000d_
Poznámka k položce: Multisenzorový (opticko-teplotní) hlásič , s testovacím režimem, signalizací zaprášení a poruchy</t>
  </si>
  <si>
    <t>742210131</t>
  </si>
  <si>
    <t>Montáž soklu hlásiče nebo patice</t>
  </si>
  <si>
    <t>https://podminky.urs.cz/item/CS_URS_2022_01/742210131</t>
  </si>
  <si>
    <t>PZTS25623</t>
  </si>
  <si>
    <t>Reléová patice</t>
  </si>
  <si>
    <t>Poznámka k položce:_x000d_
Poznámka k položce: Patice pro hlásiče LDP , s reléovým výstupem NO/NC (univerzální použití)</t>
  </si>
  <si>
    <t>742210151</t>
  </si>
  <si>
    <t>Montáž hlásiče tlačítkového se sklíčkem</t>
  </si>
  <si>
    <t>https://podminky.urs.cz/item/CS_URS_2022_01/742210151</t>
  </si>
  <si>
    <t>PZTS25624</t>
  </si>
  <si>
    <t>Konvenční tlačítkový hlásič požáru</t>
  </si>
  <si>
    <t>Poznámka k položce:_x000d_
Poznámka k položce: Konvenční tlačítkový hlásič požáru, certifikovaný dle EN54–11, mechanická paměť aktivace, resetovatelný pomocí speciálního klíče, LED signalizující aktivaci</t>
  </si>
  <si>
    <t>742220071</t>
  </si>
  <si>
    <t>Montáž dveřního modulu pro připojení čteček v krytu</t>
  </si>
  <si>
    <t>https://podminky.urs.cz/item/CS_URS_2022_01/742220071</t>
  </si>
  <si>
    <t>PZTS25625</t>
  </si>
  <si>
    <t>Univerzální modul pro 2 bezkontaktní čtečky</t>
  </si>
  <si>
    <t>Poznámka k položce:_x000d_
Poznámka k položce: Univerzální modul pro 2 bezkontaktní čtečky. Wiegand 26bit vstup pro připojení libovolného čtecího modulu. Pro jedny dveře oboustranně ovládané (příchod/ochod).</t>
  </si>
  <si>
    <t>PZTS25626</t>
  </si>
  <si>
    <t>Univerzální kryt z ABS plastu</t>
  </si>
  <si>
    <t>Poznámka k položce:_x000d_
Poznámka k položce: Univerzální kryt z ABS plastu pro dveřní modul</t>
  </si>
  <si>
    <t>742220081</t>
  </si>
  <si>
    <t>Montáž čtečky bezkontaktních karet</t>
  </si>
  <si>
    <t>https://podminky.urs.cz/item/CS_URS_2022_01/742220081</t>
  </si>
  <si>
    <t>PZTS25627</t>
  </si>
  <si>
    <t>Bezkontaktní čtečka k modulům ACS, vnitřní</t>
  </si>
  <si>
    <t>Poznámka k položce:_x000d_
Poznámka k položce: Bezkontaktní čtečka karet kompatibilní se systémem PZTS, podpora standardních 125kHz RFID transpondérů (karet, klíčenek, atd.), výstupní formát dat: , WIEGAND 26 a CLOCK&amp;DATA, vnitřní</t>
  </si>
  <si>
    <t>PZTS25628</t>
  </si>
  <si>
    <t>Bezkontaktní čtečka k modulům ACS, venkovní</t>
  </si>
  <si>
    <t>Poznámka k položce:_x000d_
Poznámka k položce: Bezkontaktní čtečka karet kompatibilní se systémem PZTS, podpora standardních 125kHz RFID transpondérů (karet, klíčenek, atd.), výstupní formát dat: , WIEGAND 26 a CLOCK&amp;DATA, pro venkovní použití</t>
  </si>
  <si>
    <t>742220401</t>
  </si>
  <si>
    <t>Nastavení a oživení PZTS programování základních parametrů ústředny</t>
  </si>
  <si>
    <t>https://podminky.urs.cz/item/CS_URS_2022_01/742220401</t>
  </si>
  <si>
    <t>742220402</t>
  </si>
  <si>
    <t>Nastavení a oživení PZTS programování systému na jeden detektor</t>
  </si>
  <si>
    <t>https://podminky.urs.cz/item/CS_URS_2022_01/742220402</t>
  </si>
  <si>
    <t>742220411</t>
  </si>
  <si>
    <t>Nastavení a oživení PZTS oživení systému na jeden detektor</t>
  </si>
  <si>
    <t>https://podminky.urs.cz/item/CS_URS_2022_01/742220411</t>
  </si>
  <si>
    <t>742220421</t>
  </si>
  <si>
    <t>Nastavení a oživení PZTS instalace přístupového SW</t>
  </si>
  <si>
    <t>https://podminky.urs.cz/item/CS_URS_2022_01/742220421</t>
  </si>
  <si>
    <t>742220511</t>
  </si>
  <si>
    <t>Zkoušky a revize PZTS revize výchozí systému PZTS</t>
  </si>
  <si>
    <t>https://podminky.urs.cz/item/CS_URS_2022_01/742220511</t>
  </si>
  <si>
    <t>DDS</t>
  </si>
  <si>
    <t>Domovní dorozumívací systém</t>
  </si>
  <si>
    <t>742310002</t>
  </si>
  <si>
    <t>Montáž domovního telefonu komunikačního tabla</t>
  </si>
  <si>
    <t>https://podminky.urs.cz/item/CS_URS_2022_01/742310002</t>
  </si>
  <si>
    <t>1666362</t>
  </si>
  <si>
    <t>HLASOVA JEDNOT.AUDIO/VIDEO MODUL</t>
  </si>
  <si>
    <t>1666397</t>
  </si>
  <si>
    <t>KRYT AUDIO/VIDEO BEZ TL. CERNY</t>
  </si>
  <si>
    <t>1666412</t>
  </si>
  <si>
    <t>MODUL SE 4 TL. PRO SYSTEM DDS</t>
  </si>
  <si>
    <t>1666386</t>
  </si>
  <si>
    <t>KRYT SE 2 TLACITKY CERNY</t>
  </si>
  <si>
    <t>742310003</t>
  </si>
  <si>
    <t>Montáž domovního telefonu klimatického krytu pro komunikační tablo</t>
  </si>
  <si>
    <t>https://podminky.urs.cz/item/CS_URS_2022_01/742310003</t>
  </si>
  <si>
    <t>1666429</t>
  </si>
  <si>
    <t>UPEVNOVACI RAMECEK 2 MODULY 1168/62</t>
  </si>
  <si>
    <t>742310004</t>
  </si>
  <si>
    <t>Montáž domovního telefonu elektroinstalační krabice pod tablo</t>
  </si>
  <si>
    <t>https://podminky.urs.cz/item/CS_URS_2022_01/742310004</t>
  </si>
  <si>
    <t>1150592</t>
  </si>
  <si>
    <t>INSTALACNI KRABICE PLAST 2M</t>
  </si>
  <si>
    <t>742310001</t>
  </si>
  <si>
    <t>Montáž domovního telefonu napájecího modulu na DIN lištu</t>
  </si>
  <si>
    <t>https://podminky.urs.cz/item/CS_URS_2022_01/742310001</t>
  </si>
  <si>
    <t>1196236</t>
  </si>
  <si>
    <t>ZDROJ 10MODULŮ 20A</t>
  </si>
  <si>
    <t>1131261</t>
  </si>
  <si>
    <t>DISTRIBUTOR PRO 2VSTUPY</t>
  </si>
  <si>
    <t>742310005</t>
  </si>
  <si>
    <t>Montáž domovního telefonu distributoru signálu</t>
  </si>
  <si>
    <t>https://podminky.urs.cz/item/CS_URS_2022_01/742310005</t>
  </si>
  <si>
    <t>1224715</t>
  </si>
  <si>
    <t>VIDEODISTRIBUTOR PRO 4UC. /1794/4A/</t>
  </si>
  <si>
    <t>742310006</t>
  </si>
  <si>
    <t>Montáž domovního telefonu nástěnného audio/video telefonu</t>
  </si>
  <si>
    <t>https://podminky.urs.cz/item/CS_URS_2022_01/742310006</t>
  </si>
  <si>
    <t>1206236</t>
  </si>
  <si>
    <t>VIDEOTELEFON 4,3"</t>
  </si>
  <si>
    <t>1353113</t>
  </si>
  <si>
    <t>SADA PRO STOLNI PROVEDENI</t>
  </si>
  <si>
    <t>set</t>
  </si>
  <si>
    <t>742320011</t>
  </si>
  <si>
    <t>Montáž elektricky ovládaných zámků elektromechanických samozamykacích s panikovou funkcí</t>
  </si>
  <si>
    <t>https://podminky.urs.cz/item/CS_URS_2022_01/742320011</t>
  </si>
  <si>
    <t>ADI.0035029.URS</t>
  </si>
  <si>
    <t>Elektromechanický hluboký samozamykací panikový zámek</t>
  </si>
  <si>
    <t>1205491</t>
  </si>
  <si>
    <t>KABEL PRO SYSTEM DDS 100M</t>
  </si>
  <si>
    <t>role</t>
  </si>
  <si>
    <t>742220211</t>
  </si>
  <si>
    <t>Montáž zálohového napájecího zdroje s dobíječem a akumulátorem</t>
  </si>
  <si>
    <t>https://podminky.urs.cz/item/CS_URS_2022_01/742220211</t>
  </si>
  <si>
    <t>ADI.0066791.URS</t>
  </si>
  <si>
    <t>Spínaný zdroj 13,8Vss / 5A, kovový kryt, TA kontakt, LED indikace, AKU max. 17Ah</t>
  </si>
  <si>
    <t>ADI.0033184.URS</t>
  </si>
  <si>
    <t>Akumulátor 12V / 18Ah se šroubovými svorkami M5 a životností až 3 roky</t>
  </si>
  <si>
    <t>Společná televizní anténa</t>
  </si>
  <si>
    <t>742420021</t>
  </si>
  <si>
    <t>Montáž společné televizní antény antenního stožáru včetně upevňovacího materiálu</t>
  </si>
  <si>
    <t>https://podminky.urs.cz/item/CS_URS_2022_01/742420021</t>
  </si>
  <si>
    <t>3022752</t>
  </si>
  <si>
    <t>Stožár anténní dvoudílný 48mm/42mm - 2x2m, žárový zinek</t>
  </si>
  <si>
    <t>3022773</t>
  </si>
  <si>
    <t>Trojnožka 48mm, 2m, na dlaždice, PROFI, žárový zinek</t>
  </si>
  <si>
    <t>4400885570</t>
  </si>
  <si>
    <t>Betonová dlažba plošná, přírodní 50×500×500 mm</t>
  </si>
  <si>
    <t>3021301E</t>
  </si>
  <si>
    <t>Držák antény na stožár 20cm EKO, (na stožár 25-75mm), trubka 42mm/2mm, galvanický zinek</t>
  </si>
  <si>
    <t>742420001</t>
  </si>
  <si>
    <t>Montáž společné televizní antény venkovní televizní antény</t>
  </si>
  <si>
    <t>https://podminky.urs.cz/item/CS_URS_2022_01/742420001</t>
  </si>
  <si>
    <t>STABU267</t>
  </si>
  <si>
    <t>Alcad BU-267, UHF anténa, 21-48 kanál, zisk 13dB, LTE</t>
  </si>
  <si>
    <t>742420061</t>
  </si>
  <si>
    <t>Montáž společné televizní antény rozvodnice STA</t>
  </si>
  <si>
    <t>https://podminky.urs.cz/item/CS_URS_2022_01/742420061</t>
  </si>
  <si>
    <t>1200233</t>
  </si>
  <si>
    <t>700x1200x200, plechová skříň, uzamykatelná, motážní plotna</t>
  </si>
  <si>
    <t>742420031</t>
  </si>
  <si>
    <t>Montáž společné televizní antény antenního předzesilovače</t>
  </si>
  <si>
    <t>https://podminky.urs.cz/item/CS_URS_2022_01/742420031</t>
  </si>
  <si>
    <t>STAPR200</t>
  </si>
  <si>
    <t>Předzesilovač UHF 470-862 MHz, 14dB, napájení po kabelu</t>
  </si>
  <si>
    <t>742420041</t>
  </si>
  <si>
    <t>Montáž společné televizní antény antenního domovního zesilovače</t>
  </si>
  <si>
    <t>https://podminky.urs.cz/item/CS_URS_2022_01/742420041</t>
  </si>
  <si>
    <t>STACA440</t>
  </si>
  <si>
    <t>Domovní zesilovač DAB/ 2xUHF / s LTE filtrem</t>
  </si>
  <si>
    <t>742420051</t>
  </si>
  <si>
    <t>Montáž společné televizní antény antenního rozbočovače</t>
  </si>
  <si>
    <t>https://podminky.urs.cz/item/CS_URS_2022_01/742420051</t>
  </si>
  <si>
    <t>STAFI474</t>
  </si>
  <si>
    <t>Rozbočovač 1/4</t>
  </si>
  <si>
    <t>742123001</t>
  </si>
  <si>
    <t>Montáž přepěťové ochrany pro slaboproudá zařízení</t>
  </si>
  <si>
    <t>https://podminky.urs.cz/item/CS_URS_2022_01/742123001</t>
  </si>
  <si>
    <t>A04158</t>
  </si>
  <si>
    <t>Ochrana F/F přepěťová</t>
  </si>
  <si>
    <t>742420081</t>
  </si>
  <si>
    <t>Montáž společné televizní antény systémového zdroje do rozvaděče</t>
  </si>
  <si>
    <t>https://podminky.urs.cz/item/CS_URS_2022_01/742420081</t>
  </si>
  <si>
    <t>STAFU612</t>
  </si>
  <si>
    <t>Zdroj 18 V, 2 A pro nap. LNB a předzesilovačů</t>
  </si>
  <si>
    <t>742420111</t>
  </si>
  <si>
    <t>Montáž společné televizní antény F konektoru</t>
  </si>
  <si>
    <t>https://podminky.urs.cz/item/CS_URS_2022_01/742420111</t>
  </si>
  <si>
    <t>ADI.0031511.URS</t>
  </si>
  <si>
    <t>F konektor pro kabel H121, krimpovací</t>
  </si>
  <si>
    <t>1132776</t>
  </si>
  <si>
    <t>F-SPOJKA ZDIRKA-ZDIRKA</t>
  </si>
  <si>
    <t>742110506</t>
  </si>
  <si>
    <t>Montáž krabic elektroinstalačních s víčkem zapuštěných plastových odbočných univerzálních</t>
  </si>
  <si>
    <t>https://podminky.urs.cz/item/CS_URS_2022_01/742110506</t>
  </si>
  <si>
    <t>34571451</t>
  </si>
  <si>
    <t>krabice pod omítku PVC přístrojová kruhová D 70mm hluboká</t>
  </si>
  <si>
    <t>742420121</t>
  </si>
  <si>
    <t>Montáž společné televizní antény televizní zásuvky koncové nebo průběžné</t>
  </si>
  <si>
    <t>https://podminky.urs.cz/item/CS_URS_2022_01/742420121</t>
  </si>
  <si>
    <t>8500327430</t>
  </si>
  <si>
    <t>Rámeček jednonásobný bílá</t>
  </si>
  <si>
    <t>8500327533</t>
  </si>
  <si>
    <t>Kryt zásuvky anténní TV/R/SAT bílá</t>
  </si>
  <si>
    <t>8500147002</t>
  </si>
  <si>
    <t>Přístroj zásuvky TV/R/SAT koncový 2 dB</t>
  </si>
  <si>
    <t>1635751</t>
  </si>
  <si>
    <t>KABEL KOAXIÁLNÍ H125 CU PVC</t>
  </si>
  <si>
    <t>742420201</t>
  </si>
  <si>
    <t>Montáž společné televizní antény nastavení zesilovače dle úrovně na zásuvkách</t>
  </si>
  <si>
    <t>https://podminky.urs.cz/item/CS_URS_2022_01/742420201</t>
  </si>
  <si>
    <t>742360421</t>
  </si>
  <si>
    <t>Kontrola a otestování rozvodného vedení</t>
  </si>
  <si>
    <t>https://podminky.urs.cz/item/CS_URS_2022_01/742360421</t>
  </si>
  <si>
    <t>STK</t>
  </si>
  <si>
    <t>Strukturovaná kabeláž</t>
  </si>
  <si>
    <t>742330001</t>
  </si>
  <si>
    <t>Montáž strukturované kabeláže rozvaděče nástěnného</t>
  </si>
  <si>
    <t>https://podminky.urs.cz/item/CS_URS_2022_01/742330001</t>
  </si>
  <si>
    <t>ADI.0051073.URS</t>
  </si>
  <si>
    <t>19' rozvaděč jednodílný 18U/600mm odnímatelné boční kryty RAL7035</t>
  </si>
  <si>
    <t>ADI.0051190.URS</t>
  </si>
  <si>
    <t>Spojovací materiál sada 4x šroub, podložka, matice M6</t>
  </si>
  <si>
    <t>ADI.0051181.URS</t>
  </si>
  <si>
    <t>Ventilační jednotka univerzální se 2 ventilátory do stropu nebo do podlahy</t>
  </si>
  <si>
    <t>742330002</t>
  </si>
  <si>
    <t>Montáž strukturované kabeláže rozvaděče stojanového</t>
  </si>
  <si>
    <t>https://podminky.urs.cz/item/CS_URS_2022_01/742330002</t>
  </si>
  <si>
    <t>ADI.0051127.URS</t>
  </si>
  <si>
    <t>Rozvaděč stojanový 42U/80x90, šedý, dveře sklo, rozebíratelný</t>
  </si>
  <si>
    <t>ADI.0051179.URS</t>
  </si>
  <si>
    <t>Vertikální kabelový kanál - sada 4ks - 45U, pro rozvaděče RMA, RZA o šířce 800mm</t>
  </si>
  <si>
    <t>ADI.0051182.URS</t>
  </si>
  <si>
    <t>Ventilační jednotka univerzální se 4 ventilátory do stropu nebo do podlahy</t>
  </si>
  <si>
    <t>742330021</t>
  </si>
  <si>
    <t>Montáž strukturované kabeláže příslušenství a ostatní práce k rozvaděčům police</t>
  </si>
  <si>
    <t>https://podminky.urs.cz/item/CS_URS_2022_01/742330021</t>
  </si>
  <si>
    <t>ADI.0051144.URS</t>
  </si>
  <si>
    <t>19" polička černá s perforací 1U/750mm, max. nosnost 40kg</t>
  </si>
  <si>
    <t>742330022</t>
  </si>
  <si>
    <t>Montáž strukturované kabeláže příslušenství a ostatní práce k rozvaděčům napájecího panelu</t>
  </si>
  <si>
    <t>https://podminky.urs.cz/item/CS_URS_2022_01/742330022</t>
  </si>
  <si>
    <t>ADI.0051197.URS</t>
  </si>
  <si>
    <t>19“ rozvodný panel 1U, 8 x zásuvka dle ČSN, max. 16 A, kabel 3 x 1,5 mm, 2 m</t>
  </si>
  <si>
    <t>742330023</t>
  </si>
  <si>
    <t>Montáž strukturované kabeláže příslušenství a ostatní práce k rozvaděčům vyvazovacíhoho panelu 1U</t>
  </si>
  <si>
    <t>https://podminky.urs.cz/item/CS_URS_2022_01/742330023</t>
  </si>
  <si>
    <t>ADI.0051172.URS</t>
  </si>
  <si>
    <t>19" vyvazovací panel 1U, 6x vyvazovací háček 70x27mm, RAL9005</t>
  </si>
  <si>
    <t>742330024</t>
  </si>
  <si>
    <t>Montáž strukturované kabeláže příslušenství a ostatní práce k rozvaděčům patch panelu 24 portů UTP/FTP</t>
  </si>
  <si>
    <t>https://podminky.urs.cz/item/CS_URS_2022_01/742330024</t>
  </si>
  <si>
    <t>ADI.0051294.URS</t>
  </si>
  <si>
    <t>Patch panel černý UTP osazený 24 pozic 1U, CAT6</t>
  </si>
  <si>
    <t>742330011</t>
  </si>
  <si>
    <t>Montáž strukturované kabeláže zařízení do rozvaděče switche, UPS, DVR, server bez nastavení</t>
  </si>
  <si>
    <t>https://podminky.urs.cz/item/CS_URS_2022_01/742330011</t>
  </si>
  <si>
    <t>STK JL354A</t>
  </si>
  <si>
    <t>Switch, 24 x RJ-45 autosensing 10/100/1000, 4 x SFP+ 1/10GbE, 1 x dual-personality (RJ-45 / USB micro-B) sériový port.</t>
  </si>
  <si>
    <t>Poznámka k položce:_x000d_
Poznámka k položce: Switch, 24 x RJ-45 autosensing 10/100/1000, 4 x SFP+ 1/10GbE, 1 x dual-personality (RJ-45 / USB micro-B) sériový port JL354A.</t>
  </si>
  <si>
    <t>STKJ4859D</t>
  </si>
  <si>
    <t>SFP modul 1G, LC, LX, 10km, SMF, XCVR</t>
  </si>
  <si>
    <t>742330026</t>
  </si>
  <si>
    <t>Montáž strukturované kabeláže příslušenství a ostatní práce k rozvaděčům panelu pro 24 x optický konektor včetně vany</t>
  </si>
  <si>
    <t>https://podminky.urs.cz/item/CS_URS_2022_01/742330026</t>
  </si>
  <si>
    <t>ADI.0051542.URS</t>
  </si>
  <si>
    <t>Čelo optické vany 1U pro 24 SC duplex RAL 7035 s mont. otvory v2 FP2-1U-24SCD-G</t>
  </si>
  <si>
    <t>ADI.0051545.URS</t>
  </si>
  <si>
    <t>Optická vana s výsuvnou policí uzavíratelná klapkami 1U RAL 7035 FOS2-1U-G</t>
  </si>
  <si>
    <t>ADI.0051548.URS</t>
  </si>
  <si>
    <t>Optická kazeta pro 24 svárů SXOK-24 bez ochran sváru</t>
  </si>
  <si>
    <t>ADI.0051550.URS</t>
  </si>
  <si>
    <t>Solarix optický adaptér / spojka SC singlemode OS1 duplexní</t>
  </si>
  <si>
    <t>742330028</t>
  </si>
  <si>
    <t>Montáž strukturované kabeláže příslušenství a ostatní práce k rozvaděčům konektoru MM/SM</t>
  </si>
  <si>
    <t>https://podminky.urs.cz/item/CS_URS_2022_01/742330028</t>
  </si>
  <si>
    <t>742330031</t>
  </si>
  <si>
    <t>Montáž strukturované kabeláže příslušenství a ostatní práce k rozvaděčům teplem smrštitelná ochrana sváru</t>
  </si>
  <si>
    <t>https://podminky.urs.cz/item/CS_URS_2022_01/742330031</t>
  </si>
  <si>
    <t>ADI.0051576.URS</t>
  </si>
  <si>
    <t>Pigtail 9/125 SCpc SM OS1 1,5m SXPI-SC-PC-OS1-1,5M</t>
  </si>
  <si>
    <t>ADI.0051570.URS</t>
  </si>
  <si>
    <t>Patch kabel Solarix 9/125 LCpc/SCpc SM OS1 2m duplex SXPC-LC/SC-PC-OS1-2M-D</t>
  </si>
  <si>
    <t>742330041</t>
  </si>
  <si>
    <t>Montáž strukturované kabeláže zásuvek datových pod omítku, do nábytku, do parapetního žlabu nebo podlahové krabice jednozásuvky</t>
  </si>
  <si>
    <t>https://podminky.urs.cz/item/CS_URS_2022_01/742330041</t>
  </si>
  <si>
    <t>ADI.0051305.URS</t>
  </si>
  <si>
    <t>Samořezný keystone CAT6 UTP, černý</t>
  </si>
  <si>
    <t>ADI.0051239.URS</t>
  </si>
  <si>
    <t>Zásuvka - maska pro 1 keystone</t>
  </si>
  <si>
    <t>ADI.0051237.URS</t>
  </si>
  <si>
    <t>Zásuvka - rámeček bílý</t>
  </si>
  <si>
    <t>ADI.0051238.URS</t>
  </si>
  <si>
    <t>Zásuvka - kryt pro až 2 keystone bílý</t>
  </si>
  <si>
    <t>742330042</t>
  </si>
  <si>
    <t>Montáž strukturované kabeláže zásuvek datových pod omítku, do nábytku, do parapetního žlabu nebo podlahové krabice dvouzásuvky</t>
  </si>
  <si>
    <t>https://podminky.urs.cz/item/CS_URS_2022_01/742330042</t>
  </si>
  <si>
    <t>ADI.0051240.URS</t>
  </si>
  <si>
    <t>Zásuvka - maska pro 2 keystone</t>
  </si>
  <si>
    <t>1384098</t>
  </si>
  <si>
    <t>ZASUVKA HDMI BILA QD 45X22.5-HDMI HB</t>
  </si>
  <si>
    <t>742110202</t>
  </si>
  <si>
    <t>Montáž podlahových krabic montovaných do mazaniny</t>
  </si>
  <si>
    <t>https://podminky.urs.cz/item/CS_URS_2022_01/742110202</t>
  </si>
  <si>
    <t>1132422</t>
  </si>
  <si>
    <t>PODLAHOVA KRABICE UNIVERZALNI</t>
  </si>
  <si>
    <t>1233601</t>
  </si>
  <si>
    <t>RAM PODLAHOVY KOPOBOX</t>
  </si>
  <si>
    <t>450*1,05 "Přepočtené koeficientem množství</t>
  </si>
  <si>
    <t>3457120001R</t>
  </si>
  <si>
    <t>Příchytka instalační kovová GRIP 2031 M15 FS</t>
  </si>
  <si>
    <t>742110104</t>
  </si>
  <si>
    <t>Montáž kabelového žlabu drátěného 250/100 mm</t>
  </si>
  <si>
    <t>https://podminky.urs.cz/item/CS_URS_2022_01/742110104</t>
  </si>
  <si>
    <t>10.076.143</t>
  </si>
  <si>
    <t>Kabelový žlab 250/100 mm, 5106, délka 2 m</t>
  </si>
  <si>
    <t>10.076.183</t>
  </si>
  <si>
    <t>Víko ke kabelovému žlabu 250, šířka 250 mm, délka 2 m</t>
  </si>
  <si>
    <t>10.076.987</t>
  </si>
  <si>
    <t>Spojka 100</t>
  </si>
  <si>
    <t>742110124</t>
  </si>
  <si>
    <t>Montáž kabelového žlabu nosníku včetně konzol nebo závitových tyčí, šířky 250 mm</t>
  </si>
  <si>
    <t>https://podminky.urs.cz/item/CS_URS_2022_01/742110124</t>
  </si>
  <si>
    <t>10.077.436</t>
  </si>
  <si>
    <t>Nosník 250</t>
  </si>
  <si>
    <t>10.076.221</t>
  </si>
  <si>
    <t>T kus 250/100</t>
  </si>
  <si>
    <t>10.076.892</t>
  </si>
  <si>
    <t>Koleno 250/100</t>
  </si>
  <si>
    <t>34121268</t>
  </si>
  <si>
    <t>kabel datový bezhalogenový třída reakce na oheň B2cas1d1a1 jádro Cu plné (U/UTP) kategorie 6</t>
  </si>
  <si>
    <t>3750*1,2 "Přepočtené koeficientem množství</t>
  </si>
  <si>
    <t>34123018</t>
  </si>
  <si>
    <t>kabel datový optický OS DROP 24 vláken 9/125 plášť LSOH</t>
  </si>
  <si>
    <t>666,666666666667*1,05 "Přepočtené koeficientem množství</t>
  </si>
  <si>
    <t>34571354</t>
  </si>
  <si>
    <t>trubka elektroinstalační ohebná dvouplášťová korugovaná (chránička) D 75/90mm, HDPE+LDPE</t>
  </si>
  <si>
    <t>1790746</t>
  </si>
  <si>
    <t>MIKROTRUBICKA pro optický kabel</t>
  </si>
  <si>
    <t>742330051</t>
  </si>
  <si>
    <t>Montáž strukturované kabeláže zásuvek datových popis portu zásuvky</t>
  </si>
  <si>
    <t>https://podminky.urs.cz/item/CS_URS_2022_01/742330051</t>
  </si>
  <si>
    <t>742330052</t>
  </si>
  <si>
    <t>Montáž strukturované kabeláže zásuvek datových popis portů patchpanelu</t>
  </si>
  <si>
    <t>https://podminky.urs.cz/item/CS_URS_2022_01/742330052</t>
  </si>
  <si>
    <t>742330101</t>
  </si>
  <si>
    <t>Montáž strukturované kabeláže měření segmentu metalického s vyhotovením protokolu</t>
  </si>
  <si>
    <t>https://podminky.urs.cz/item/CS_URS_2022_01/742330101</t>
  </si>
  <si>
    <t>742330102</t>
  </si>
  <si>
    <t>Montáž strukturované kabeláže měření segmentu optického, měření útlumu, 2 okna</t>
  </si>
  <si>
    <t>https://podminky.urs.cz/item/CS_URS_2022_01/742330102</t>
  </si>
  <si>
    <t>74233R001</t>
  </si>
  <si>
    <t>Montáž WiFi AP</t>
  </si>
  <si>
    <t>STKUAP601</t>
  </si>
  <si>
    <t>Wifi AP 6</t>
  </si>
  <si>
    <t>Poznámka k položce:_x000d_
Poznámka k položce: WiFi Access Point a WiFi 6, 802.11a/b/g/n/ac/ax až 2400 Mb/s, Dual-band, WPA-PSK a WPA-Enterprise, PoE (Power over Ethernet), QoS (Quality of Service) a MU-MIMO</t>
  </si>
  <si>
    <t>74233R002</t>
  </si>
  <si>
    <t>Montáž Wifi kontroléru</t>
  </si>
  <si>
    <t>STKUAP602</t>
  </si>
  <si>
    <t>WiFi Cloud controller s možností vzdálené správy, 1x GLAN, PoE</t>
  </si>
  <si>
    <t>VSS</t>
  </si>
  <si>
    <t>Dohledový videosystém</t>
  </si>
  <si>
    <t>742230001</t>
  </si>
  <si>
    <t>Montáž kamerového systému DVR nebo NAS, nahrávacího zařízení pro kamery</t>
  </si>
  <si>
    <t>https://podminky.urs.cz/item/CS_URS_2022_01/742230001</t>
  </si>
  <si>
    <t>ADI.0031156.URS</t>
  </si>
  <si>
    <t>AXIS S2216 - NVR pro 16 IP kamer, 8TB, 16xPoE, podpora 4K</t>
  </si>
  <si>
    <t>742230003</t>
  </si>
  <si>
    <t>Montáž kamerového systému venkovní kamery</t>
  </si>
  <si>
    <t>https://podminky.urs.cz/item/CS_URS_2022_01/742230003</t>
  </si>
  <si>
    <t>ADI.0030221.URS</t>
  </si>
  <si>
    <t>AXIS P1447-LE - IP kamera, 5MP, MZVF, f=2.8-8.5mm, WDR, IR 30m, IP66</t>
  </si>
  <si>
    <t>742230004</t>
  </si>
  <si>
    <t>Montáž kamerového systému vnitřní kamery</t>
  </si>
  <si>
    <t>https://podminky.urs.cz/item/CS_URS_2022_01/742230004</t>
  </si>
  <si>
    <t>ADI.0060859.URS</t>
  </si>
  <si>
    <t xml:space="preserve">AXIS P3247-LV –  IP dome kamera, 5MP, MZVF, 3-8mm, IR 40m, VCA, WDR 120dB</t>
  </si>
  <si>
    <t>742230101</t>
  </si>
  <si>
    <t>Montáž kamerového systému nastavení a instalace licence k připojení jedné kamery k SW</t>
  </si>
  <si>
    <t>https://podminky.urs.cz/item/CS_URS_2022_01/742230101</t>
  </si>
  <si>
    <t>742230102</t>
  </si>
  <si>
    <t>Montáž kamerového systému nastavení a instalace instalace a nastavení SW pro sledování kamer</t>
  </si>
  <si>
    <t>https://podminky.urs.cz/item/CS_URS_2022_01/742230102</t>
  </si>
  <si>
    <t>742230103</t>
  </si>
  <si>
    <t>Montáž kamerového systému nastavení a instalace nastavení záběru podle přání uživatele</t>
  </si>
  <si>
    <t>https://podminky.urs.cz/item/CS_URS_2022_01/742230103</t>
  </si>
  <si>
    <t>371205051R</t>
  </si>
  <si>
    <t>Krimpovací konektor RJ45, CAT6, UTP</t>
  </si>
  <si>
    <t>SND</t>
  </si>
  <si>
    <t>Rozhlas</t>
  </si>
  <si>
    <t>742410141</t>
  </si>
  <si>
    <t>Montáž rozhlasu serveru pro hudbu a hlášení</t>
  </si>
  <si>
    <t>https://podminky.urs.cz/item/CS_URS_2022_01/742410141</t>
  </si>
  <si>
    <t>SNDX20075</t>
  </si>
  <si>
    <t>Rozhlasová ústředna</t>
  </si>
  <si>
    <t>Poznámka k položce:_x000d_
Poznámka k položce: 2 line + 3 mic vstupy, 3 zóny, 300 W, priorita, přehrávač MP3, SD + USB čtečka, FM tuner, Bluetooth, audio modul pro gongy a hlášení, IR dálkové ovládání, technologie Smart Audio: WiFi, LAN, internetová rádia, přehrávání z lokální sítě, z internetu, smartphonu, tabletu, počítače, DLNA, AirPlay, UpnP, Spotify, Tune-In, I-Heart Radio, Napster, Deezer; technologie IP Audio: LAN vstup, vysoký komfort softwaru– mp3 playlisty, internetová rádia, časový plánovač, zachytávání zvukové karty, automatizace, centralizovaná správa médií a uživatelů, serverové řešení</t>
  </si>
  <si>
    <t>742410063</t>
  </si>
  <si>
    <t>Montáž rozhlasu reproduktoru nástěnného</t>
  </si>
  <si>
    <t>https://podminky.urs.cz/item/CS_URS_2022_01/742410063</t>
  </si>
  <si>
    <t>SNDX20076</t>
  </si>
  <si>
    <t>Nástěnný reproduktor 6W</t>
  </si>
  <si>
    <t>Poznámka k položce:_x000d_
Poznámka k položce: 6 W / 100 V, 92 dB, 150 – 20 000 Hz, 6,5” širokopásmový rep., ABS plast, certifikace dle EN 54–24</t>
  </si>
  <si>
    <t>742410101</t>
  </si>
  <si>
    <t>Montáž rozhlasu dálkové stanice hlasatele</t>
  </si>
  <si>
    <t>https://podminky.urs.cz/item/CS_URS_2022_01/742410101</t>
  </si>
  <si>
    <t>SNDX20077</t>
  </si>
  <si>
    <t>Přepážkový mikrofon</t>
  </si>
  <si>
    <t>742410051</t>
  </si>
  <si>
    <t>Montáž rozhlasu MP3 přehrávače spotů, znělek a hlášení</t>
  </si>
  <si>
    <t>https://podminky.urs.cz/item/CS_URS_2022_01/742410051</t>
  </si>
  <si>
    <t>SNDX20078</t>
  </si>
  <si>
    <t>Řečnický systém - ozvučovací sestava</t>
  </si>
  <si>
    <t>Poznámka k položce:_x000d_
Poznámka k položce: dvě pasivní reprosoustavy, 2×300W / 121 dB, zesilovač, ruční mikrofon, ruční bezdrátový mikrofon, mixážní pult, kabeláž</t>
  </si>
  <si>
    <t>742410001</t>
  </si>
  <si>
    <t>Montáž rozhlasu systémového zesilovače</t>
  </si>
  <si>
    <t>https://podminky.urs.cz/item/CS_URS_2022_01/742410001</t>
  </si>
  <si>
    <t>SNDX20082</t>
  </si>
  <si>
    <t>Zesilovač 1×500 W / 100 V, D třída</t>
  </si>
  <si>
    <t>741122005</t>
  </si>
  <si>
    <t>Montáž kabelů měděných bez ukončení uložených pod omítku plných plochých nebo bezhalogenových (např. CYKYLo) počtu a průřezu žil 3x1 až 2,5 mm2</t>
  </si>
  <si>
    <t>https://podminky.urs.cz/item/CS_URS_2022_01/741122005</t>
  </si>
  <si>
    <t>34111036</t>
  </si>
  <si>
    <t>kabel instalační jádro Cu plné izolace PVC plášť PVC 450/750V (CYKY) 3x2,5mm2</t>
  </si>
  <si>
    <t>SNDX20081</t>
  </si>
  <si>
    <t>Video kabel 30m</t>
  </si>
  <si>
    <t>Poznámka k položce:_x000d_
Poznámka k položce: Video kabel oboustranný, rozhraní HDMI 1.4, délka 30 m, propojovací kabel, rovné zakončení kontektoru, stíněný, černá barva</t>
  </si>
  <si>
    <t>VRN</t>
  </si>
  <si>
    <t>Vedlejší rozpočtové náklady</t>
  </si>
  <si>
    <t>VRN8</t>
  </si>
  <si>
    <t>Přesun stavebních kapacit</t>
  </si>
  <si>
    <t>081103000</t>
  </si>
  <si>
    <t>Denní doprava pracovníků na pracoviště</t>
  </si>
  <si>
    <t>…</t>
  </si>
  <si>
    <t>https://podminky.urs.cz/item/CS_URS_2022_01/081103000</t>
  </si>
  <si>
    <t>945412113</t>
  </si>
  <si>
    <t>Teleskopická hydraulická montážní plošina výška zdvihu do 32 m</t>
  </si>
  <si>
    <t>den</t>
  </si>
  <si>
    <t>442</t>
  </si>
  <si>
    <t>08 - SO 253 - Rozvody stlačeného vzduchu</t>
  </si>
  <si>
    <t>BPO spol. s r.o. Ostrov</t>
  </si>
  <si>
    <t>VEŠKERÉ POLOŽKY TÝKAJÍCÍ SE MONTÁŽÍ A DODÁVEK JSOU OCENÉNY DLE POPISU V PD ! 	</t>
  </si>
  <si>
    <t xml:space="preserve">    751-1 - Zařízení č.1 - Tlakový vzduch</t>
  </si>
  <si>
    <t xml:space="preserve">      1.1 - Zdroj tlakového vzduchu</t>
  </si>
  <si>
    <t xml:space="preserve">      1.2 - Redukční jednotka pro redukci tlaku v potr.rozvodu na tlak 9,9baru</t>
  </si>
  <si>
    <t xml:space="preserve">      1.3 - Rozvody tlakového vzduchu</t>
  </si>
  <si>
    <t xml:space="preserve">    751-2 - Zařízení č.2 - Odvod tepelné zátěže</t>
  </si>
  <si>
    <t>Zařízení č.1 - Tlakový vzduch</t>
  </si>
  <si>
    <t>1.1</t>
  </si>
  <si>
    <t>Zdroj tlakového vzduchu</t>
  </si>
  <si>
    <t>M-1.11</t>
  </si>
  <si>
    <t>Montáž stacionárního klínovým řemenem poháněného pístového kompresoru se 2 válci a dvoustupňovou kompresí na tlak 10 resp. 15 bar</t>
  </si>
  <si>
    <t>R-položka</t>
  </si>
  <si>
    <t>1476702353</t>
  </si>
  <si>
    <t>D-1.11</t>
  </si>
  <si>
    <t>Dodávka-stacionární klínovým řemenem poháněný pístový kompresor se 2 válci a dvoustupňovou kompresí na tlak 10 resp. 15 bar (dle popisu v PD)</t>
  </si>
  <si>
    <t>1609013560</t>
  </si>
  <si>
    <t>M-1.12</t>
  </si>
  <si>
    <t xml:space="preserve">Montáž kondenzační sušičky (stojaté provedení) </t>
  </si>
  <si>
    <t>-1539706825</t>
  </si>
  <si>
    <t>D-1.12</t>
  </si>
  <si>
    <t>Dodávka-kondenzační sušička (stojaté provedení) vhodná pro energii šetřící občasné a trvalé použití s ochranou spotřebitelů vzduchu (dle popisu v PD)</t>
  </si>
  <si>
    <t>1127564393</t>
  </si>
  <si>
    <t>M-1.13</t>
  </si>
  <si>
    <t>Montáž propoj.hadice3/4"-1300mm</t>
  </si>
  <si>
    <t>2043774883</t>
  </si>
  <si>
    <t>D-1.13</t>
  </si>
  <si>
    <t>Dodávka-propoj.hadice3/4"-1300mm (dle popisu v PD)</t>
  </si>
  <si>
    <t>675864607</t>
  </si>
  <si>
    <t>M-1.14</t>
  </si>
  <si>
    <t>Montáž redukce RDS-G3/4a x G1/2i</t>
  </si>
  <si>
    <t>1580960212</t>
  </si>
  <si>
    <t>D-1.14</t>
  </si>
  <si>
    <t xml:space="preserve">Dodávka-redukce RDS-G3/4a x G1/2i  (dle popisu v PD)</t>
  </si>
  <si>
    <t>-55163578</t>
  </si>
  <si>
    <t>M-1.15</t>
  </si>
  <si>
    <t xml:space="preserve">Montáž odvaděče kondenzátu </t>
  </si>
  <si>
    <t>-1847975005</t>
  </si>
  <si>
    <t>D-1.15</t>
  </si>
  <si>
    <t>Dodávka-odvaděče kondenzátu - automatické odvádění znečištěného kondenzátu obsahující olej, elektron.sledování hladiny kondenzátu (dle popisu v PD)</t>
  </si>
  <si>
    <t>-317120765</t>
  </si>
  <si>
    <t>M-1.16</t>
  </si>
  <si>
    <t xml:space="preserve">Montáž  separátoru olej-vosa</t>
  </si>
  <si>
    <t>-1776648793</t>
  </si>
  <si>
    <t>D-1.16</t>
  </si>
  <si>
    <t xml:space="preserve">Dodávka  separátoru olej-vosa , odlučovací systém oleje a vody pro disperzní kondenzáty (dle popisu v PD)</t>
  </si>
  <si>
    <t>-475971911</t>
  </si>
  <si>
    <t>D-1.17</t>
  </si>
  <si>
    <t xml:space="preserve">Dodávka  potrubí odvodu kondenzátu (dle popisu v PD)</t>
  </si>
  <si>
    <t>sada</t>
  </si>
  <si>
    <t>127454028</t>
  </si>
  <si>
    <t>1.2</t>
  </si>
  <si>
    <t>Redukční jednotka pro redukci tlaku v potr.rozvodu na tlak 9,9baru</t>
  </si>
  <si>
    <t>M-1.21</t>
  </si>
  <si>
    <t xml:space="preserve">Montáž  držáku filtru DV , DFP, DAP - 1/2"</t>
  </si>
  <si>
    <t>-2002402778</t>
  </si>
  <si>
    <t>D-1.21</t>
  </si>
  <si>
    <t xml:space="preserve">Dodávka  držáku filtru DV , DFP, DAP - 1/2" (dle popisu v PD)</t>
  </si>
  <si>
    <t>978325710</t>
  </si>
  <si>
    <t>M-1.22</t>
  </si>
  <si>
    <t xml:space="preserve">Montáž  kohoutu KH-NI-40 G3/4i </t>
  </si>
  <si>
    <t>1454210996</t>
  </si>
  <si>
    <t>D-1.22</t>
  </si>
  <si>
    <t xml:space="preserve">Dodávka kohoutu KH-NI-40 G3/4i  (dle popisu v PD)</t>
  </si>
  <si>
    <t>716426167</t>
  </si>
  <si>
    <t>M-1.23</t>
  </si>
  <si>
    <t>Montáž holendru DNL-MS-R1/2a x R1/2a</t>
  </si>
  <si>
    <t>770197833</t>
  </si>
  <si>
    <t>D-1.23</t>
  </si>
  <si>
    <t xml:space="preserve">Dodávka holendru DNL-MS-R1/2a x R1/2a  (dle popisu v PD)</t>
  </si>
  <si>
    <t>1868863200</t>
  </si>
  <si>
    <t>M-1.24</t>
  </si>
  <si>
    <t>Montáž regulátoru DM 1/2 W</t>
  </si>
  <si>
    <t>457958317</t>
  </si>
  <si>
    <t>D-1.24</t>
  </si>
  <si>
    <t xml:space="preserve">Dodávka regulátoru DM 1/2 W  (dle popisu v PD)</t>
  </si>
  <si>
    <t>-624740223</t>
  </si>
  <si>
    <t>M-1.25</t>
  </si>
  <si>
    <t xml:space="preserve">Montáž  pojist ventilu G1/2a-9,9 bar </t>
  </si>
  <si>
    <t>20653847</t>
  </si>
  <si>
    <t>D-1.25</t>
  </si>
  <si>
    <t>Dodávka pojist. ventilu G1/2a-9,9 bar (dle popisu v PD)</t>
  </si>
  <si>
    <t>529466363</t>
  </si>
  <si>
    <t>M-1.26</t>
  </si>
  <si>
    <t xml:space="preserve">Montáž  T-kusu NI 3xG1/2i </t>
  </si>
  <si>
    <t>786942032</t>
  </si>
  <si>
    <t>D-1.26</t>
  </si>
  <si>
    <t xml:space="preserve">Dodávka T-kusu NI 3xG1/2i  (dle popisu v PD)</t>
  </si>
  <si>
    <t>1909662047</t>
  </si>
  <si>
    <t>M-1.27</t>
  </si>
  <si>
    <t xml:space="preserve">Montáž  šroubení STV-GES22-G 1/2i</t>
  </si>
  <si>
    <t>739592109</t>
  </si>
  <si>
    <t>D-1.27</t>
  </si>
  <si>
    <t xml:space="preserve">Dodávka šroubení STV-GES22-G 1/2i  (dle popisu v PD)</t>
  </si>
  <si>
    <t>-1309456586</t>
  </si>
  <si>
    <t>M-1.28</t>
  </si>
  <si>
    <t>Montáž hadice 120°C, DN10x 600 1/2"</t>
  </si>
  <si>
    <t>-1794009578</t>
  </si>
  <si>
    <t>D-1.28</t>
  </si>
  <si>
    <t xml:space="preserve">Dodávka hadice 120°C, DN10x 600 1/2"  (dle popisu v PD)</t>
  </si>
  <si>
    <t>-1664946589</t>
  </si>
  <si>
    <t>1.3</t>
  </si>
  <si>
    <t>Rozvody tlakového vzduchu</t>
  </si>
  <si>
    <t>M-1.31</t>
  </si>
  <si>
    <t xml:space="preserve">Montáž šroubení STV-GES22-G 1/2a </t>
  </si>
  <si>
    <t>-1686276094</t>
  </si>
  <si>
    <t>D-1.31</t>
  </si>
  <si>
    <t xml:space="preserve">Dodávka šroubení STV-GES22-G 1/2a  (dle popisu v PD)</t>
  </si>
  <si>
    <t>-375422589</t>
  </si>
  <si>
    <t>M-1.32</t>
  </si>
  <si>
    <t>Montáž trubky-ALU 22x18mm/6m-šedá</t>
  </si>
  <si>
    <t>893907945</t>
  </si>
  <si>
    <t>D-1.32</t>
  </si>
  <si>
    <t xml:space="preserve">Dodávka trubky-ALU 22x18mm/6m-šedá  (dle popisu v PD)</t>
  </si>
  <si>
    <t>1524382308</t>
  </si>
  <si>
    <t>M-1.33</t>
  </si>
  <si>
    <t>Montáž trubky-ALU 18x15mm/6m-šedá</t>
  </si>
  <si>
    <t>847427451</t>
  </si>
  <si>
    <t>D-1.33</t>
  </si>
  <si>
    <t xml:space="preserve">Dodávka trubky-ALU 18x15mm/6m-šedá  (dle popisu v PD)</t>
  </si>
  <si>
    <t>1133076294</t>
  </si>
  <si>
    <t>M-1.34</t>
  </si>
  <si>
    <t>Montáž uzav.kohoutu LAH 22-2GES 22</t>
  </si>
  <si>
    <t>711922109</t>
  </si>
  <si>
    <t>D-1.34</t>
  </si>
  <si>
    <t xml:space="preserve">Dodávka uzav.kohoutu LAH 22-2GES 22  (dle popisu v PD)</t>
  </si>
  <si>
    <t>-1204104418</t>
  </si>
  <si>
    <t>M-1.35</t>
  </si>
  <si>
    <t>Montáž uzav.kohoutu LAH 18-2GES 18</t>
  </si>
  <si>
    <t>-110722455</t>
  </si>
  <si>
    <t>D-1.35</t>
  </si>
  <si>
    <t xml:space="preserve">Dodávka uzav.kohoutu LAH 18-2GES 18  (dle popisu v PD)</t>
  </si>
  <si>
    <t>-890453079</t>
  </si>
  <si>
    <t>M-1.36</t>
  </si>
  <si>
    <t xml:space="preserve">Montáž  T-kusu TS22</t>
  </si>
  <si>
    <t>-818434400</t>
  </si>
  <si>
    <t>D-1.36</t>
  </si>
  <si>
    <t xml:space="preserve">Dodávka T-kusu TS22  (dle popisu v PD)</t>
  </si>
  <si>
    <t>-1495832216</t>
  </si>
  <si>
    <t>M-1.37</t>
  </si>
  <si>
    <t xml:space="preserve">Montáž  T-kusu  STV-TS22-18-22</t>
  </si>
  <si>
    <t>-728048827</t>
  </si>
  <si>
    <t>D-1.37</t>
  </si>
  <si>
    <t xml:space="preserve">Dodávka T-kusu  STV-TS22-18-22  (dle popisu v PD)</t>
  </si>
  <si>
    <t>-139981720</t>
  </si>
  <si>
    <t>M-1.38</t>
  </si>
  <si>
    <t xml:space="preserve">Montáž  koleno W90/22</t>
  </si>
  <si>
    <t>496423651</t>
  </si>
  <si>
    <t>D-1.38</t>
  </si>
  <si>
    <t xml:space="preserve">Dodávka koleno W90/22  (dle popisu v PD)</t>
  </si>
  <si>
    <t>-659412293</t>
  </si>
  <si>
    <t>M-1.39</t>
  </si>
  <si>
    <t xml:space="preserve">Montáž  koleno W90/18</t>
  </si>
  <si>
    <t>-1017123497</t>
  </si>
  <si>
    <t>D-1.39</t>
  </si>
  <si>
    <t xml:space="preserve">Dodávka koleno W90/18  (dle popisu v PD)</t>
  </si>
  <si>
    <t>-897638212</t>
  </si>
  <si>
    <t>M-1.40</t>
  </si>
  <si>
    <t>Montáž přímá spoj. STV-GS22</t>
  </si>
  <si>
    <t>1579663861</t>
  </si>
  <si>
    <t>D-1.40</t>
  </si>
  <si>
    <t xml:space="preserve">Dodávka přímá spoj. STV-GS22  (dle popisu v PD)</t>
  </si>
  <si>
    <t>-1861927581</t>
  </si>
  <si>
    <t>M-1.41</t>
  </si>
  <si>
    <t>Montáž přímá spoj. STV-GS18</t>
  </si>
  <si>
    <t>1636120803</t>
  </si>
  <si>
    <t>D-1.41</t>
  </si>
  <si>
    <t xml:space="preserve">Dodávka přímá spoj. STV-GS18  (dle popisu v PD)</t>
  </si>
  <si>
    <t>-1654928517</t>
  </si>
  <si>
    <t>M-1.42</t>
  </si>
  <si>
    <t xml:space="preserve">Montáž zátka BK 22  - uzavření rozvodu</t>
  </si>
  <si>
    <t>-676027215</t>
  </si>
  <si>
    <t>D-1.42</t>
  </si>
  <si>
    <t>Dodávka zátka BK 22 - uzavření rozvodu (dle popisu v PD)</t>
  </si>
  <si>
    <t>-814022960</t>
  </si>
  <si>
    <t>M-1.43</t>
  </si>
  <si>
    <t>Montáž krabice pro roz RLD-BT 22-KH-2xSK-FDM</t>
  </si>
  <si>
    <t>1700641639</t>
  </si>
  <si>
    <t>D-1.43</t>
  </si>
  <si>
    <t>Dodávka krabice pro roz RLD-BT 22-KH-2xSK-FDM (dle popisu v PD)</t>
  </si>
  <si>
    <t>428411271</t>
  </si>
  <si>
    <t>M-1.44</t>
  </si>
  <si>
    <t xml:space="preserve">Montáž šroubení GES22-R1/2"i  (přípojka P3)</t>
  </si>
  <si>
    <t>-831070591</t>
  </si>
  <si>
    <t>D-1.44</t>
  </si>
  <si>
    <t xml:space="preserve">Dodávka šroubení GES22-R1/2"i  (přípojka P3) (dle popisu v PD)</t>
  </si>
  <si>
    <t>-486761320</t>
  </si>
  <si>
    <t>M-1.45</t>
  </si>
  <si>
    <t xml:space="preserve">Montáž  rychlospojka NW7,2-R1/2"a  (přípojka P3)</t>
  </si>
  <si>
    <t>201436864</t>
  </si>
  <si>
    <t>D-1.45</t>
  </si>
  <si>
    <t xml:space="preserve">Dodávka rychlospojka NW7,2-R1/2"a  (přípojka P3) (dle popisu v PD)</t>
  </si>
  <si>
    <t>276133216</t>
  </si>
  <si>
    <t>D-1.50</t>
  </si>
  <si>
    <t>Dodávka systémových kotevních prvků potrubí tlakového vzduchu, včetně samostatných kotevních prvků a spojovacího materiálu (dle popisu v PD)</t>
  </si>
  <si>
    <t>-570514692</t>
  </si>
  <si>
    <t>M-1.51</t>
  </si>
  <si>
    <t>Drobný montážní materiál</t>
  </si>
  <si>
    <t>-1637309894</t>
  </si>
  <si>
    <t>M-1.71</t>
  </si>
  <si>
    <t>Zhotovení prostupu stěnou, včetně odvozu sutě a dotěsnění po montáži</t>
  </si>
  <si>
    <t>-900918789</t>
  </si>
  <si>
    <t>M-1.72</t>
  </si>
  <si>
    <t xml:space="preserve">Protipožární utěsnění prostupů rozvodů tlakového vzduchu požárně dělícími konstrukcemi dle požadavků vyhlášky č. 23/2008 Sb. – změna č. 268/2011 Sb., §9 odst.6 uvedené v části D.1.3 Požárně bezpečnostní řešení. </t>
  </si>
  <si>
    <t>-1294776756</t>
  </si>
  <si>
    <t>M-1.73</t>
  </si>
  <si>
    <t>Po dokončení montáže provést předepsané revize zařízení a zkoušky potrubních rozvodů dle : ČSN EN 13480-5:2003 - Kovová průmyslová potrubí - Část 5 : Kontrola a zkoušení</t>
  </si>
  <si>
    <t>soub</t>
  </si>
  <si>
    <t>1071877501</t>
  </si>
  <si>
    <t>Zařízení č.2 - Odvod tepelné zátěže</t>
  </si>
  <si>
    <t>M-2.1</t>
  </si>
  <si>
    <t xml:space="preserve">Montáž  diagonální ventilátor do kruhového potrubí</t>
  </si>
  <si>
    <t>1063870972</t>
  </si>
  <si>
    <t>D-2.1</t>
  </si>
  <si>
    <t xml:space="preserve">Dodávka diagonální ventilátor do kruhového potrubí  
včetně pružné připojovací manžety VBM 160 (1 ks)
 a termostatu (dle popisu v PD)</t>
  </si>
  <si>
    <t>-2064064314</t>
  </si>
  <si>
    <t>M-2.10</t>
  </si>
  <si>
    <t>Montáž odvodního potrubí - potrubí z pozinkovaného plechu SPIRO, včetně tvarových kusů a kontrolních otvorů, velikost do Ø 160, 0% tvarovek</t>
  </si>
  <si>
    <t>229047385</t>
  </si>
  <si>
    <t>D-2.10</t>
  </si>
  <si>
    <t>Dodávka odvodního potrubí - potrubí z pozinkovaného plechu SPIRO, včetně tvarových kusů a kontrolních otvorů, velikost do Ø 160, 0% tvarovek (dle popisu v PD)</t>
  </si>
  <si>
    <t>-875914857</t>
  </si>
  <si>
    <t>M-2.11</t>
  </si>
  <si>
    <t>Montáž přívodního potrubí - potrubí z pozinkovaného plechu SPIRO, včetně tvarových kusů a kontrolních otvorů, velikost do Ø 160, 0% tvarovek</t>
  </si>
  <si>
    <t>-237739492</t>
  </si>
  <si>
    <t>D-2.11</t>
  </si>
  <si>
    <t>Dodávka přívodního potrubí - potrubí z pozinkovaného plechu SPIRO, včetně tvarových kusů a kontrolních otvorů, velikost do Ø 160, 0% tvarovek (dle popisu v PD)</t>
  </si>
  <si>
    <t>1609112542</t>
  </si>
  <si>
    <t>M-2.13</t>
  </si>
  <si>
    <t>Montážní a spojovací materiál, včetně kotevních prvků , závěsný, podpěrný, montážní, těsnící a spojovací materiál</t>
  </si>
  <si>
    <t>2080399979</t>
  </si>
  <si>
    <t>M-2.2</t>
  </si>
  <si>
    <t xml:space="preserve">Montáž  tlumič hluku MAA 160/900</t>
  </si>
  <si>
    <t>-2126059044</t>
  </si>
  <si>
    <t>D-2.2</t>
  </si>
  <si>
    <t>Dodávka tlumič hluku MAA 160/900 (dle popisu v PD)</t>
  </si>
  <si>
    <t>1205748332</t>
  </si>
  <si>
    <t>M-2.3</t>
  </si>
  <si>
    <t xml:space="preserve">Montáž  zpětná klapka RSK 160</t>
  </si>
  <si>
    <t>-112802266</t>
  </si>
  <si>
    <t>D-2.3</t>
  </si>
  <si>
    <t>Dodávka zpětná klapka RSK 160 (dle popisu v PD)</t>
  </si>
  <si>
    <t>543151190</t>
  </si>
  <si>
    <t>M-2.4</t>
  </si>
  <si>
    <t xml:space="preserve">Montáž  regulační klapka MSK 160</t>
  </si>
  <si>
    <t>-1299727098</t>
  </si>
  <si>
    <t>D-2.4</t>
  </si>
  <si>
    <t>Dodávka regulační klapka MSK 160 (dle popisu v PD)</t>
  </si>
  <si>
    <t>-1889384535</t>
  </si>
  <si>
    <t>M-2.5</t>
  </si>
  <si>
    <t xml:space="preserve">Montáž  protidešťová žaluzie PRG-160W</t>
  </si>
  <si>
    <t>-239492819</t>
  </si>
  <si>
    <t>D-2.5</t>
  </si>
  <si>
    <t>Dodávka protidešťová žaluzie PRG-160W (dle popisu v PD)</t>
  </si>
  <si>
    <t>448566271</t>
  </si>
  <si>
    <t>M-2.6</t>
  </si>
  <si>
    <t xml:space="preserve">Montáž žaluziová klapka samotížná PER-160W </t>
  </si>
  <si>
    <t>1762978347</t>
  </si>
  <si>
    <t>D-2.6</t>
  </si>
  <si>
    <t>Dodávka žaluziová klapka samotížná PER-160W (dle popisu v PD)</t>
  </si>
  <si>
    <t>-1762375634</t>
  </si>
  <si>
    <t>M-2.7</t>
  </si>
  <si>
    <t xml:space="preserve">Montáž ochranná mřížka s dýzou MRJ 500/160 </t>
  </si>
  <si>
    <t>134552402</t>
  </si>
  <si>
    <t>D-2.7</t>
  </si>
  <si>
    <t>Dodávka ochranná mřížka s dýzou MRJ 500/160 (dle popisu v PD)</t>
  </si>
  <si>
    <t>1117535457</t>
  </si>
  <si>
    <t>OST-1</t>
  </si>
  <si>
    <t>Doprava na místo montáže</t>
  </si>
  <si>
    <t>-1388404616</t>
  </si>
  <si>
    <t>OST-2</t>
  </si>
  <si>
    <t>Uvedení do provozu</t>
  </si>
  <si>
    <t>261754706</t>
  </si>
  <si>
    <t>09 - SO 253 - Silnoproudá elektroinstalace</t>
  </si>
  <si>
    <t xml:space="preserve">VEŠKERÉ POLOŽKY TÝKAJÍCÍ SE MONTÁŽÍ A DODÁVEK JSOU OCENÉNY DLE POPISU V PD ! 		 </t>
  </si>
  <si>
    <t xml:space="preserve">    741-1 - Rozvaděče</t>
  </si>
  <si>
    <t xml:space="preserve">      741-1-1 - Rozvaděč RE</t>
  </si>
  <si>
    <t xml:space="preserve">      741-1-2 - Rozvaděč RH-JSDH</t>
  </si>
  <si>
    <t xml:space="preserve">      741-1-3 - Rozvaděč RZ-JSDH</t>
  </si>
  <si>
    <t xml:space="preserve">    741-2 - Motorový dieseagregát GP 44 kVA,Iveco</t>
  </si>
  <si>
    <t xml:space="preserve">    741-3 - Svítidla</t>
  </si>
  <si>
    <t xml:space="preserve">    741-4 - Instalační materiál</t>
  </si>
  <si>
    <t xml:space="preserve">    741-5 - Kabely</t>
  </si>
  <si>
    <t xml:space="preserve">    741-6 - Uzemnění vnitřní</t>
  </si>
  <si>
    <t xml:space="preserve">    741-7 - Bleskosvod, uzemnění</t>
  </si>
  <si>
    <t xml:space="preserve">    741-8 - Venkovní stožárové osvětlení</t>
  </si>
  <si>
    <t xml:space="preserve">    741-9 - Zemní práce</t>
  </si>
  <si>
    <t xml:space="preserve">    741-OST - Ostatní</t>
  </si>
  <si>
    <t>741-1</t>
  </si>
  <si>
    <t>Rozvaděče</t>
  </si>
  <si>
    <t>741-R-M08</t>
  </si>
  <si>
    <t>napojení rozvaděčů bran,vrat,dveří,dle schemat dodávky vč.materiálu</t>
  </si>
  <si>
    <t>-273480156</t>
  </si>
  <si>
    <t>741-R-D08</t>
  </si>
  <si>
    <t xml:space="preserve">dodávka materiálu pro napojení rozvaděčů bran,vrat,dveří,dle schemat </t>
  </si>
  <si>
    <t>1153201924</t>
  </si>
  <si>
    <t>741-1-1</t>
  </si>
  <si>
    <t>Rozvaděč RE</t>
  </si>
  <si>
    <t>741-R-D01</t>
  </si>
  <si>
    <t>Rozvaděč elektroměrový-nepřímě měření 125/5A,doplnění sazbového spínače HDO - dodávka, plastové skříně s kabelovými prostory a základy</t>
  </si>
  <si>
    <t>-1148242687</t>
  </si>
  <si>
    <t>741-R-M01</t>
  </si>
  <si>
    <t>pomocná montáž-doplnění rozvaděče na místě,napojení na SR		</t>
  </si>
  <si>
    <t>-578342392</t>
  </si>
  <si>
    <t>741-R-D02</t>
  </si>
  <si>
    <t>typová skříň termoset IP44, vč.základu+kabel.díl - dodávka</t>
  </si>
  <si>
    <t>-688980824</t>
  </si>
  <si>
    <t>741-1-2</t>
  </si>
  <si>
    <t>Rozvaděč RH-JSDH</t>
  </si>
  <si>
    <t>741-R-D03</t>
  </si>
  <si>
    <t>rozvaděč hlavní -2pole 800/2000/500, IP44/00 - dodávka</t>
  </si>
  <si>
    <t>1560528486</t>
  </si>
  <si>
    <t>741-R-M02</t>
  </si>
  <si>
    <t>pomocná montáž-doplnění rozvaděče na místě,skutečné dodávky	</t>
  </si>
  <si>
    <t>777080898</t>
  </si>
  <si>
    <t>741-1-3</t>
  </si>
  <si>
    <t>Rozvaděč RZ-JSDH</t>
  </si>
  <si>
    <t>741-R-D04</t>
  </si>
  <si>
    <t>rozvaděč zálohovaný z dieselu,-1pole 800/2000/400 - dodávka</t>
  </si>
  <si>
    <t>-1361380759</t>
  </si>
  <si>
    <t>741-R-M03</t>
  </si>
  <si>
    <t>pomocná montáž-doplnění rozvaděče na místě,doplnění dle skut.dodávky	</t>
  </si>
  <si>
    <t>-1788477905</t>
  </si>
  <si>
    <t>741-R-M04</t>
  </si>
  <si>
    <t>napojení dieselu-dle dodaných schemat	</t>
  </si>
  <si>
    <t>-1133786048</t>
  </si>
  <si>
    <t>741-2</t>
  </si>
  <si>
    <t>Motorový dieseagregát GP 44 kVA,Iveco</t>
  </si>
  <si>
    <t>741-MDA-D05</t>
  </si>
  <si>
    <t>motorový dieseagregát GP 44 kVA,Iveco vč.odhlučňovací kapotáže 69dBA, rozvaděče ATS - dodávka	</t>
  </si>
  <si>
    <t>-848869286</t>
  </si>
  <si>
    <t>741-MDA-M05</t>
  </si>
  <si>
    <t>pomocná montáž-náplň palivové nádrže na místě-100%</t>
  </si>
  <si>
    <t>-1179662604</t>
  </si>
  <si>
    <t>741-MDA-M06</t>
  </si>
  <si>
    <t>pomocná montáž-úpravy elektroinstalace+revize dle dodavatele</t>
  </si>
  <si>
    <t>-994972619</t>
  </si>
  <si>
    <t>741-MDA-M07</t>
  </si>
  <si>
    <t>měření hluku-dle osazování</t>
  </si>
  <si>
    <t>771980248</t>
  </si>
  <si>
    <t>741-MDA-D09</t>
  </si>
  <si>
    <t xml:space="preserve">dodávka materiálu pro napojení sloupků dobíjecích stanic elektromobilů dle schemat dodávky </t>
  </si>
  <si>
    <t>-1152038597</t>
  </si>
  <si>
    <t>741-MDA-M08</t>
  </si>
  <si>
    <t>napojení sloupků dobíjecích stanic elektromobilů dle schemat dodávky 	</t>
  </si>
  <si>
    <t>2036308628</t>
  </si>
  <si>
    <t>741-3</t>
  </si>
  <si>
    <t>Svítidla</t>
  </si>
  <si>
    <t>741-SV-D01</t>
  </si>
  <si>
    <t xml:space="preserve">A1 - svítidlo přisazené LED 4500/840 2M 5S  - dodávka	</t>
  </si>
  <si>
    <t>914033349</t>
  </si>
  <si>
    <t>741-SV-D02</t>
  </si>
  <si>
    <t xml:space="preserve">A2 - svítidlo přisazené LED 9000/840 2M 5S  - dodávka	</t>
  </si>
  <si>
    <t>-1467988658</t>
  </si>
  <si>
    <t>741-SV-D03</t>
  </si>
  <si>
    <t xml:space="preserve">B1 - svítidlo přisazené LED 6800lm,42W,4000K,L80B20  - dodávka	</t>
  </si>
  <si>
    <t>-1897093460</t>
  </si>
  <si>
    <t>741-SV-D04</t>
  </si>
  <si>
    <t xml:space="preserve">D1 - svítidlo  přisazené LED 1200,14W,4000K,FO white - dodávka	  </t>
  </si>
  <si>
    <t>-1629824760</t>
  </si>
  <si>
    <t>741-SV-D05</t>
  </si>
  <si>
    <t xml:space="preserve">D2 - svítidlo  přisazené LED 2000,16W,4000K,FO white - dodávka	  </t>
  </si>
  <si>
    <t>-329491640</t>
  </si>
  <si>
    <t>741-SV-D06</t>
  </si>
  <si>
    <t xml:space="preserve">F1 - svítidlo  přisazené LED 5200lm,33W,4000K,80 000h - dodávka	  </t>
  </si>
  <si>
    <t>-155423661</t>
  </si>
  <si>
    <t>741-SV-D07</t>
  </si>
  <si>
    <t xml:space="preserve">W1 - svítidlo přisazené LED 1500lm,12W,3000K,110°ME,IP66 - dodávka	  </t>
  </si>
  <si>
    <t>-1025226934</t>
  </si>
  <si>
    <t>741-SV-D08</t>
  </si>
  <si>
    <t xml:space="preserve">NO1 - svítidlo přisazené LED-vlastní zdroj AT 3H SE Corridor,IP20 - dodávka	  </t>
  </si>
  <si>
    <t>409425867</t>
  </si>
  <si>
    <t>741-SV-D09</t>
  </si>
  <si>
    <t xml:space="preserve">NO2 - svítidlo přisazené LED-vlastní zdroj, piktogram  - dodávka	  </t>
  </si>
  <si>
    <t>-881868776</t>
  </si>
  <si>
    <t>741-SV-M01</t>
  </si>
  <si>
    <t>montáž svítidel</t>
  </si>
  <si>
    <t>-849700834</t>
  </si>
  <si>
    <t>49+8+4+14+41+14+20+20+21</t>
  </si>
  <si>
    <t>741-SV-M02</t>
  </si>
  <si>
    <t>recyklační poplatky - svítidla LED malá</t>
  </si>
  <si>
    <t>-1404207995</t>
  </si>
  <si>
    <t>741-SV-M03</t>
  </si>
  <si>
    <t>recyklační poplatky - svítidla LED velká</t>
  </si>
  <si>
    <t>1761300653</t>
  </si>
  <si>
    <t>741-4</t>
  </si>
  <si>
    <t>Instalační materiál</t>
  </si>
  <si>
    <t>741-IM-D01</t>
  </si>
  <si>
    <t xml:space="preserve">spínače IP 20 č.01  - dodávka	  </t>
  </si>
  <si>
    <t>-752113400</t>
  </si>
  <si>
    <t>741-IM-M01</t>
  </si>
  <si>
    <t>montáž spínače IP 20 č.01</t>
  </si>
  <si>
    <t>732494019</t>
  </si>
  <si>
    <t>741-IM-D02</t>
  </si>
  <si>
    <t xml:space="preserve">TS pož.tlačítko v zasklené skříňce  - dodávka	  </t>
  </si>
  <si>
    <t>-1187830070</t>
  </si>
  <si>
    <t>741-IM-M02</t>
  </si>
  <si>
    <t>montáž TS pož.tlačítka v zasklené skříňce</t>
  </si>
  <si>
    <t>1706192313</t>
  </si>
  <si>
    <t>741-IM-D03</t>
  </si>
  <si>
    <t xml:space="preserve">tlačítko S1/0  - dodávka	  </t>
  </si>
  <si>
    <t>1278471887</t>
  </si>
  <si>
    <t>741-IM-M03</t>
  </si>
  <si>
    <t>montáž tlačítka S1/0</t>
  </si>
  <si>
    <t>2072815648</t>
  </si>
  <si>
    <t>741-IM-D04</t>
  </si>
  <si>
    <t xml:space="preserve">tlačítko č.05  - dodávka</t>
  </si>
  <si>
    <t>-1024524264</t>
  </si>
  <si>
    <t>741-IM-M04</t>
  </si>
  <si>
    <t>montáž tlačítla č.05</t>
  </si>
  <si>
    <t>456190337</t>
  </si>
  <si>
    <t>741-IM-D05</t>
  </si>
  <si>
    <t xml:space="preserve">tlačítko č.06  - dodávka	  </t>
  </si>
  <si>
    <t>565777570</t>
  </si>
  <si>
    <t>741-IM-M05</t>
  </si>
  <si>
    <t>montáž tlačítla č.06</t>
  </si>
  <si>
    <t>-572510017</t>
  </si>
  <si>
    <t>741-IM-D06</t>
  </si>
  <si>
    <t xml:space="preserve">třífáz.vypínač s kontrolkou  - dodávka	  </t>
  </si>
  <si>
    <t>1231003860</t>
  </si>
  <si>
    <t>741-IM-M06</t>
  </si>
  <si>
    <t>montáž třífáz.vypínače s kontrolkou</t>
  </si>
  <si>
    <t>1784407924</t>
  </si>
  <si>
    <t>741-IM-D07</t>
  </si>
  <si>
    <t xml:space="preserve">vícenásobný rámeček  - dodávka	  </t>
  </si>
  <si>
    <t>996778929</t>
  </si>
  <si>
    <t>741-IM-M07</t>
  </si>
  <si>
    <t>montáž vícenásob.rámečku</t>
  </si>
  <si>
    <t>201948781</t>
  </si>
  <si>
    <t>741-IM-D08</t>
  </si>
  <si>
    <t xml:space="preserve">spínače zapuštěné IP44 č.01  - dodávka	  </t>
  </si>
  <si>
    <t>275514196</t>
  </si>
  <si>
    <t>741-IM-M08</t>
  </si>
  <si>
    <t>montáž spínače zapuštěného IP44 č.01</t>
  </si>
  <si>
    <t>-1680098437</t>
  </si>
  <si>
    <t>741-IM-D09</t>
  </si>
  <si>
    <t xml:space="preserve">spínače  č.06  - dodávka	  </t>
  </si>
  <si>
    <t>-1342637558</t>
  </si>
  <si>
    <t>741-IM-M09</t>
  </si>
  <si>
    <t>montáž spínače č.06</t>
  </si>
  <si>
    <t>-1464145337</t>
  </si>
  <si>
    <t>741-IM-D10</t>
  </si>
  <si>
    <t xml:space="preserve">zásuvka jednoduchá  - dodávka	  </t>
  </si>
  <si>
    <t>-362891218</t>
  </si>
  <si>
    <t>741-IM-M10</t>
  </si>
  <si>
    <t>montáž zásuvek</t>
  </si>
  <si>
    <t>1129231263</t>
  </si>
  <si>
    <t>741-IM-D11</t>
  </si>
  <si>
    <t xml:space="preserve">zásuvka PC,audi,elektronika s přepěťovou ochranou  - dodávka	  </t>
  </si>
  <si>
    <t>948751991</t>
  </si>
  <si>
    <t>741-IM-M11</t>
  </si>
  <si>
    <t>montáž zásuvek PC,audi</t>
  </si>
  <si>
    <t>573657991</t>
  </si>
  <si>
    <t>741-IM-D12</t>
  </si>
  <si>
    <t xml:space="preserve">zásuvka vnitřní nabíječky hasičů do vklád.lišty  - dodávka	  </t>
  </si>
  <si>
    <t>367843424</t>
  </si>
  <si>
    <t>741-IM-M12</t>
  </si>
  <si>
    <t>montáž zásuvek vnitřní nabíječky hasičů do vklád.lišty</t>
  </si>
  <si>
    <t>1364092322</t>
  </si>
  <si>
    <t>741-IM-D13</t>
  </si>
  <si>
    <t xml:space="preserve">zásuvka modul.do podl.krabic - dodávka	  </t>
  </si>
  <si>
    <t>-734944960</t>
  </si>
  <si>
    <t>741-IM-M13</t>
  </si>
  <si>
    <t>montáž zásuvek modul.do podl.krabic	</t>
  </si>
  <si>
    <t>522744609</t>
  </si>
  <si>
    <t>741-IM-D14</t>
  </si>
  <si>
    <t xml:space="preserve">krabice přístrojová  - dodávka	  </t>
  </si>
  <si>
    <t>-376207853</t>
  </si>
  <si>
    <t>741-IM-M14</t>
  </si>
  <si>
    <t>montáž krabic přístrojových</t>
  </si>
  <si>
    <t>1261326889</t>
  </si>
  <si>
    <t>741-IM-D15</t>
  </si>
  <si>
    <t xml:space="preserve">krabice rozvodná  - dodávka	  </t>
  </si>
  <si>
    <t>-1313033571</t>
  </si>
  <si>
    <t>741-IM-M15</t>
  </si>
  <si>
    <t>montáž krabic rozvodných</t>
  </si>
  <si>
    <t>-629766817</t>
  </si>
  <si>
    <t>741-IM-D16</t>
  </si>
  <si>
    <t xml:space="preserve">krabice do vlhka IP43  - dodávka	  </t>
  </si>
  <si>
    <t>-1479397836</t>
  </si>
  <si>
    <t>741-IM-M16</t>
  </si>
  <si>
    <t>montáž krabic do vlhka IP43</t>
  </si>
  <si>
    <t>372219389</t>
  </si>
  <si>
    <t>741-IM-D17</t>
  </si>
  <si>
    <t xml:space="preserve">krabice zaslepení kabelů nabíječek IP44 (nabíjecí stanice elektromobilů) - dodávka	  </t>
  </si>
  <si>
    <t>2127458888</t>
  </si>
  <si>
    <t>741-IM-M17</t>
  </si>
  <si>
    <t xml:space="preserve">montáž krabice  zaslepení kabelů nabíječek IP44 (nabíjecí stanice elektromobilů)</t>
  </si>
  <si>
    <t>-1108351153</t>
  </si>
  <si>
    <t>741-IM-D18</t>
  </si>
  <si>
    <t xml:space="preserve">železný sloupek -uchycení zás.krabice (nabíjecí stanice elektromobilů) - dodávka	  </t>
  </si>
  <si>
    <t>-150313497</t>
  </si>
  <si>
    <t>741-IM-M18</t>
  </si>
  <si>
    <t>montáž železného sloupku - uchycení zás.krabice</t>
  </si>
  <si>
    <t>-793965338</t>
  </si>
  <si>
    <t>741-IM-D19</t>
  </si>
  <si>
    <t xml:space="preserve">zásuvkové žlaby-vklád.lišta skládací - dodávka	  </t>
  </si>
  <si>
    <t>1942407124</t>
  </si>
  <si>
    <t>741-IM-M19</t>
  </si>
  <si>
    <t xml:space="preserve">montáž zásuvkové žlaby-vklád.lišta skládací </t>
  </si>
  <si>
    <t>-469413678</t>
  </si>
  <si>
    <t>741-IM-D20</t>
  </si>
  <si>
    <t xml:space="preserve">lišty PVC skládací - dodávka	  </t>
  </si>
  <si>
    <t>-2071819311</t>
  </si>
  <si>
    <t>741-IM-M20</t>
  </si>
  <si>
    <t xml:space="preserve">montáž - PVC lišta skládací </t>
  </si>
  <si>
    <t>-1153731198</t>
  </si>
  <si>
    <t>741-IM-D21</t>
  </si>
  <si>
    <t xml:space="preserve">rošty s nosnými prvky š.200mm - dodávka	  </t>
  </si>
  <si>
    <t>708861750</t>
  </si>
  <si>
    <t>741-IM-M21</t>
  </si>
  <si>
    <t>montáž - rošty s nosnými prvky š.200mm</t>
  </si>
  <si>
    <t>984291957</t>
  </si>
  <si>
    <t>741-IM-D22</t>
  </si>
  <si>
    <t xml:space="preserve">trubka ohebná kopoflex 50 - dodávka	  </t>
  </si>
  <si>
    <t>-1960668921</t>
  </si>
  <si>
    <t>741-IM-M22</t>
  </si>
  <si>
    <t>montáž - trubka ohebná kopoflex 50</t>
  </si>
  <si>
    <t>-1019907043</t>
  </si>
  <si>
    <t>741-IM-D23</t>
  </si>
  <si>
    <t xml:space="preserve">trubka ohebná kopoflex 70 - dodávka	  </t>
  </si>
  <si>
    <t>236607055</t>
  </si>
  <si>
    <t>741-IM-M23</t>
  </si>
  <si>
    <t>montáž - trubka ohebná kopoflex 70</t>
  </si>
  <si>
    <t>-1687662086</t>
  </si>
  <si>
    <t>741-IM-D24</t>
  </si>
  <si>
    <t xml:space="preserve">protipožární utěsnění-dle požadavků - dodávka	  </t>
  </si>
  <si>
    <t>-202238627</t>
  </si>
  <si>
    <t>741-IM-M24</t>
  </si>
  <si>
    <t>montáž - protipožární utěsnění-dle požadavků</t>
  </si>
  <si>
    <t>1448782392</t>
  </si>
  <si>
    <t>741-IM-D25</t>
  </si>
  <si>
    <t xml:space="preserve">drobný material - dodávka	  </t>
  </si>
  <si>
    <t>-1184379453</t>
  </si>
  <si>
    <t>741-IM-M25</t>
  </si>
  <si>
    <t>montáž - drobný material</t>
  </si>
  <si>
    <t>1081062573</t>
  </si>
  <si>
    <t>741-IM-D26</t>
  </si>
  <si>
    <t xml:space="preserve">svorky,šrouby,pásky pospojení - dodávka	  </t>
  </si>
  <si>
    <t>20734445</t>
  </si>
  <si>
    <t>741-IM-M26</t>
  </si>
  <si>
    <t>montáž - svorky,šrouby,pásky pospojení</t>
  </si>
  <si>
    <t>1265164487</t>
  </si>
  <si>
    <t>741-IM-M27</t>
  </si>
  <si>
    <t xml:space="preserve">připojení  el.přístrojů</t>
  </si>
  <si>
    <t>-427887424</t>
  </si>
  <si>
    <t>741-IM-M28</t>
  </si>
  <si>
    <t>montáž rozvaděče-skříňový,3pole</t>
  </si>
  <si>
    <t>1212076726</t>
  </si>
  <si>
    <t>741-IM-D29</t>
  </si>
  <si>
    <t xml:space="preserve">ukončení vodičů do 2,5 - dodávka	  </t>
  </si>
  <si>
    <t>1494824460</t>
  </si>
  <si>
    <t>741-IM-M29</t>
  </si>
  <si>
    <t>montáž - ukončení vodičů do 2,5</t>
  </si>
  <si>
    <t>2076030640</t>
  </si>
  <si>
    <t>741-IM-D30</t>
  </si>
  <si>
    <t xml:space="preserve">ukončení vodičů do 10 - dodávka	  </t>
  </si>
  <si>
    <t>1170321900</t>
  </si>
  <si>
    <t>741-IM-M30</t>
  </si>
  <si>
    <t>montáž - ukončení vodičů do 10</t>
  </si>
  <si>
    <t>1135002279</t>
  </si>
  <si>
    <t>741-IM-D31</t>
  </si>
  <si>
    <t xml:space="preserve">ukončení vodičů do P 16 - dodávka	  </t>
  </si>
  <si>
    <t>-1737598090</t>
  </si>
  <si>
    <t>741-IM-M31</t>
  </si>
  <si>
    <t>montáž - ukončení vodičů do P 16</t>
  </si>
  <si>
    <t>-1230696837</t>
  </si>
  <si>
    <t>741-IM-D32</t>
  </si>
  <si>
    <t xml:space="preserve">ukončení vodičů do P 36 - dodávka	  </t>
  </si>
  <si>
    <t>1742214999</t>
  </si>
  <si>
    <t>741-IM-M32</t>
  </si>
  <si>
    <t>montáž - ukončení vodičů do P 36</t>
  </si>
  <si>
    <t>-414624539</t>
  </si>
  <si>
    <t>741-IM-D33</t>
  </si>
  <si>
    <t xml:space="preserve">ukončení vodičů do P 42 - dodávka	  </t>
  </si>
  <si>
    <t>2056937904</t>
  </si>
  <si>
    <t>741-IM-M33</t>
  </si>
  <si>
    <t>montáž - ukončení vodičů do P 42</t>
  </si>
  <si>
    <t>-136934086</t>
  </si>
  <si>
    <t>741-5</t>
  </si>
  <si>
    <t>Kabely</t>
  </si>
  <si>
    <t>741-KB-D01</t>
  </si>
  <si>
    <t xml:space="preserve">CYKY 2 x 1,5  pod om.,pevně - dodávka	  </t>
  </si>
  <si>
    <t>-1250894019</t>
  </si>
  <si>
    <t>741-KB-M01</t>
  </si>
  <si>
    <t xml:space="preserve">montáž - CYKY 2 x 1,5  pod om.,pevně</t>
  </si>
  <si>
    <t>1989105158</t>
  </si>
  <si>
    <t>741-KB-D02</t>
  </si>
  <si>
    <t xml:space="preserve">CYKY 3 x 1,5  pod om.,pevně - dodávka	  </t>
  </si>
  <si>
    <t>594131340</t>
  </si>
  <si>
    <t>741-KB-M02</t>
  </si>
  <si>
    <t xml:space="preserve">montáž - CYKY 3 x 1,5  pod om.,pevně</t>
  </si>
  <si>
    <t>1090972273</t>
  </si>
  <si>
    <t>741-KB-D03</t>
  </si>
  <si>
    <t xml:space="preserve">CYKY 4 x 1,5  pod om.,pevně - dodávka	  </t>
  </si>
  <si>
    <t>546585174</t>
  </si>
  <si>
    <t>741-KB-M03</t>
  </si>
  <si>
    <t xml:space="preserve">montáž - CYKY 4 x 1,5  pod om.,pevně</t>
  </si>
  <si>
    <t>1624000195</t>
  </si>
  <si>
    <t>741-KB-D04</t>
  </si>
  <si>
    <t xml:space="preserve">CYKY 12 x 1,5  pod om.,pevně - dodávka	  </t>
  </si>
  <si>
    <t>-1272588521</t>
  </si>
  <si>
    <t>741-KB-M04</t>
  </si>
  <si>
    <t xml:space="preserve">montáž - CYKY 12 x 1,5  pod om.,pevně</t>
  </si>
  <si>
    <t>-353526424</t>
  </si>
  <si>
    <t>741-KB-D05</t>
  </si>
  <si>
    <t xml:space="preserve">CYKY 3C x 2,5  pod om.,pevně - dodávka	  </t>
  </si>
  <si>
    <t>-154232881</t>
  </si>
  <si>
    <t>741-KB-M05</t>
  </si>
  <si>
    <t xml:space="preserve">montáž - CYKY 3C x 2,5  pod om.,pevně</t>
  </si>
  <si>
    <t>-1881365895</t>
  </si>
  <si>
    <t>741-KB-D06</t>
  </si>
  <si>
    <t xml:space="preserve">CYKY 5C x 2,5  pod om.,pevně - dodávka	  </t>
  </si>
  <si>
    <t>171726345</t>
  </si>
  <si>
    <t>741-KB-M06</t>
  </si>
  <si>
    <t xml:space="preserve">montáž - CYKY 5C x 2,5  pod om.,pevně</t>
  </si>
  <si>
    <t>-1505762027</t>
  </si>
  <si>
    <t>741-KB-D07</t>
  </si>
  <si>
    <t xml:space="preserve">CYKY 3C x 6   - dodávka	  </t>
  </si>
  <si>
    <t>-155506575</t>
  </si>
  <si>
    <t>741-KB-M07</t>
  </si>
  <si>
    <t>montáž - CYKY 3C x 6</t>
  </si>
  <si>
    <t>-1040040396</t>
  </si>
  <si>
    <t>741-KB-D08</t>
  </si>
  <si>
    <t xml:space="preserve">CYKY 5C x 4  pod om.,pevně - dodávka	  </t>
  </si>
  <si>
    <t>-2107846191</t>
  </si>
  <si>
    <t>741-KB-M08</t>
  </si>
  <si>
    <t xml:space="preserve">montáž - CYKY 5C x 4  pod om.,pevně</t>
  </si>
  <si>
    <t>-26099350</t>
  </si>
  <si>
    <t>741-KB-D09</t>
  </si>
  <si>
    <t xml:space="preserve">CYKY 5C x 6  pod om.,pevně - dodávka	  </t>
  </si>
  <si>
    <t>-1571322616</t>
  </si>
  <si>
    <t>741-KB-M09</t>
  </si>
  <si>
    <t xml:space="preserve">montáž - CYKY 5C x 6   pod om.,pevně</t>
  </si>
  <si>
    <t>7875467</t>
  </si>
  <si>
    <t>741-KB-D09A</t>
  </si>
  <si>
    <t xml:space="preserve">CYKY 5C x 10  pod om.,pevně - dodávka	  </t>
  </si>
  <si>
    <t>1878495304</t>
  </si>
  <si>
    <t>741-KB-M09A</t>
  </si>
  <si>
    <t xml:space="preserve">montáž - CYKY 5C x 10   pod om.,pevně</t>
  </si>
  <si>
    <t>-314332819</t>
  </si>
  <si>
    <t>741-KB-D10</t>
  </si>
  <si>
    <t xml:space="preserve">CYKY 5C x 16  DA-RZ - dodávka</t>
  </si>
  <si>
    <t>-1575987789</t>
  </si>
  <si>
    <t>741-KB-M10</t>
  </si>
  <si>
    <t xml:space="preserve">montáž - CYKY 5C x 16   DA-RZ</t>
  </si>
  <si>
    <t>-1435860922</t>
  </si>
  <si>
    <t>741-KB-D11</t>
  </si>
  <si>
    <t xml:space="preserve">CYKY 4 x 25 (přípojka RZ)  -  dodávka  </t>
  </si>
  <si>
    <t>1684978966</t>
  </si>
  <si>
    <t>741-KB-M11</t>
  </si>
  <si>
    <t>montáž - CYKY 4 x 25 (přípojka RZ)</t>
  </si>
  <si>
    <t>351463166</t>
  </si>
  <si>
    <t>741-KB-D12</t>
  </si>
  <si>
    <t xml:space="preserve">CYKY 3 x 50 + 25  (přípojka RH)  -  dodávka  </t>
  </si>
  <si>
    <t>-928796726</t>
  </si>
  <si>
    <t>741-KB-M12</t>
  </si>
  <si>
    <t xml:space="preserve">montáž - CYKY 3 x 50 + 25  (přípojka RH)</t>
  </si>
  <si>
    <t>1199559281</t>
  </si>
  <si>
    <t>741-KB-D13</t>
  </si>
  <si>
    <t xml:space="preserve">CYKY 3 x 95 + 50  (přípojka RE)  -  dodávka  </t>
  </si>
  <si>
    <t>-1489687391</t>
  </si>
  <si>
    <t>741-KB-M13</t>
  </si>
  <si>
    <t xml:space="preserve">montáž - CYKY 3 x 95 + 50  (přípojka RE)</t>
  </si>
  <si>
    <t>-950351583</t>
  </si>
  <si>
    <t>741-KB-D14</t>
  </si>
  <si>
    <t xml:space="preserve">CHKE-V  3 x 1,5  TS  -  dodávka  </t>
  </si>
  <si>
    <t>-1475508100</t>
  </si>
  <si>
    <t>741-KB-M14</t>
  </si>
  <si>
    <t xml:space="preserve">montáž - CHKE-V  3 x 1,5  TS</t>
  </si>
  <si>
    <t>1531122809</t>
  </si>
  <si>
    <t>741-KB-D15</t>
  </si>
  <si>
    <t xml:space="preserve">CHKE-V  7 x 1,5  TS  -  dodávka  </t>
  </si>
  <si>
    <t>-1016320102</t>
  </si>
  <si>
    <t>741-KB-M15</t>
  </si>
  <si>
    <t xml:space="preserve">montáž - CHKE-V  7 x 1,5  TS</t>
  </si>
  <si>
    <t>1494184830</t>
  </si>
  <si>
    <t>741-KB-D16</t>
  </si>
  <si>
    <t xml:space="preserve">CYA zel.žl.pospojení 2,5  -  dodávka  </t>
  </si>
  <si>
    <t>-1629711397</t>
  </si>
  <si>
    <t>741-KB-M16</t>
  </si>
  <si>
    <t>montáž - CYA zel.žl.pospojení 2,5</t>
  </si>
  <si>
    <t>896023109</t>
  </si>
  <si>
    <t>741-KB-D17</t>
  </si>
  <si>
    <t xml:space="preserve">CYA zel.žl.pospojení 4  -  dodávka  </t>
  </si>
  <si>
    <t>2139670878</t>
  </si>
  <si>
    <t>741-KB-M17</t>
  </si>
  <si>
    <t>montáž - CYA zel.žl.pospojení 4</t>
  </si>
  <si>
    <t>2093686305</t>
  </si>
  <si>
    <t>741-KB-D18</t>
  </si>
  <si>
    <t xml:space="preserve">CYA zel.žl.pospojení 6  -  dodávka  </t>
  </si>
  <si>
    <t>-434162468</t>
  </si>
  <si>
    <t>741-KB-M18</t>
  </si>
  <si>
    <t>montáž - CYA zel.žl.pospojení 6</t>
  </si>
  <si>
    <t>1978536806</t>
  </si>
  <si>
    <t>741-KB-D19</t>
  </si>
  <si>
    <t xml:space="preserve">CYA zel.žl.pospojení 25  -  dodávka  </t>
  </si>
  <si>
    <t>1997960363</t>
  </si>
  <si>
    <t>741-KB-M19</t>
  </si>
  <si>
    <t>montáž - CYA zel.žl.pospojení 25</t>
  </si>
  <si>
    <t>-1723106616</t>
  </si>
  <si>
    <t>741-6</t>
  </si>
  <si>
    <t>Uzemnění vnitřní</t>
  </si>
  <si>
    <t>741-UZ-D01</t>
  </si>
  <si>
    <t xml:space="preserve">svorky,pásky Bernard   -  dodávka  </t>
  </si>
  <si>
    <t>-2011887163</t>
  </si>
  <si>
    <t>741-UZ-M01</t>
  </si>
  <si>
    <t>montáž - svorky,pásky Bernard</t>
  </si>
  <si>
    <t>2063635894</t>
  </si>
  <si>
    <t>741-UZ-D02</t>
  </si>
  <si>
    <t xml:space="preserve">svorky CU-SP1,SP2  -  dodávka  </t>
  </si>
  <si>
    <t>-1767552034</t>
  </si>
  <si>
    <t>741-UZ-M02</t>
  </si>
  <si>
    <t>montáž - svorky CU-SP1,SP2</t>
  </si>
  <si>
    <t>-560283391</t>
  </si>
  <si>
    <t>741-UZ-D03</t>
  </si>
  <si>
    <t>svorky FeZn-SP - dodávka</t>
  </si>
  <si>
    <t>812743249</t>
  </si>
  <si>
    <t>741-UZ-M03</t>
  </si>
  <si>
    <t>montáž - svorky FeZn-SP</t>
  </si>
  <si>
    <t>835339231</t>
  </si>
  <si>
    <t>741-UZ-D04</t>
  </si>
  <si>
    <t>nátěry pospoj.částí - dodávka</t>
  </si>
  <si>
    <t>-439776476</t>
  </si>
  <si>
    <t>741-UZ-M04</t>
  </si>
  <si>
    <t>nátěry pospoj.částí</t>
  </si>
  <si>
    <t>2135475498</t>
  </si>
  <si>
    <t>741-7</t>
  </si>
  <si>
    <t>Bleskosvod, uzemnění</t>
  </si>
  <si>
    <t>741-BL-D01</t>
  </si>
  <si>
    <t xml:space="preserve">svorky SZ, SP, SR, SO, SS  -  dodávka  </t>
  </si>
  <si>
    <t>-1655913512</t>
  </si>
  <si>
    <t>741-BL-M01</t>
  </si>
  <si>
    <t>montáž - svorky</t>
  </si>
  <si>
    <t>1264205646</t>
  </si>
  <si>
    <t>741-BL-D02</t>
  </si>
  <si>
    <t>1624043905</t>
  </si>
  <si>
    <t>741-BL-M02</t>
  </si>
  <si>
    <t>104332689</t>
  </si>
  <si>
    <t>741-BL-D03</t>
  </si>
  <si>
    <t xml:space="preserve">ochr.úhelník (trubka)  -  dodávka  </t>
  </si>
  <si>
    <t>-91053547</t>
  </si>
  <si>
    <t>741-BL-M03</t>
  </si>
  <si>
    <t>ochr.úhelník (trubka) - montáž</t>
  </si>
  <si>
    <t>-1530729228</t>
  </si>
  <si>
    <t>741-BL-D04</t>
  </si>
  <si>
    <t xml:space="preserve">jímací vedení AlSiMg 8-svody  -  dodávka  </t>
  </si>
  <si>
    <t>2106795848</t>
  </si>
  <si>
    <t>741-BL-M04</t>
  </si>
  <si>
    <t>jímací vedení AlSiMg 8-svody - montáž</t>
  </si>
  <si>
    <t>1941051593</t>
  </si>
  <si>
    <t>741-BL-D05</t>
  </si>
  <si>
    <t xml:space="preserve">uzemnění kolem základů v zemi FeZn 30/4  -  dodávka  </t>
  </si>
  <si>
    <t>59802147</t>
  </si>
  <si>
    <t>741-BL-M05</t>
  </si>
  <si>
    <t>uzemnění kolem základů v zemi FeZn 30/4 - montáž</t>
  </si>
  <si>
    <t>-451097095</t>
  </si>
  <si>
    <t>741-BL-D06</t>
  </si>
  <si>
    <t xml:space="preserve">uzemnění stožárů VO v zemi FeZn dn10  -  dodávka  </t>
  </si>
  <si>
    <t>1102872225</t>
  </si>
  <si>
    <t>741-BL-M06</t>
  </si>
  <si>
    <t>uzemnění stožárů VO v zemi FeZn dn10 - montáž</t>
  </si>
  <si>
    <t>-1355908226</t>
  </si>
  <si>
    <t>741-BL-D07</t>
  </si>
  <si>
    <t xml:space="preserve">štítek ozn.  -  dodávka  </t>
  </si>
  <si>
    <t>1997075698</t>
  </si>
  <si>
    <t>741-BL-M07</t>
  </si>
  <si>
    <t>štítek ozn. - montáž</t>
  </si>
  <si>
    <t>685075592</t>
  </si>
  <si>
    <t>741-BL-D08</t>
  </si>
  <si>
    <t xml:space="preserve">jímače 1 m  -  dodávka  </t>
  </si>
  <si>
    <t>-275798198</t>
  </si>
  <si>
    <t>741-BL-M08</t>
  </si>
  <si>
    <t>jímače 1 m - montáž</t>
  </si>
  <si>
    <t>-582756285</t>
  </si>
  <si>
    <t>741-BL-D09</t>
  </si>
  <si>
    <t xml:space="preserve">oddálený jímač 2 m, stožár STA,INT.  -  dodávka  </t>
  </si>
  <si>
    <t>-1829626338</t>
  </si>
  <si>
    <t>741-BL-M09</t>
  </si>
  <si>
    <t>oddálený jímač 2 m, stožár STA,INT. - montáž</t>
  </si>
  <si>
    <t>1294695299</t>
  </si>
  <si>
    <t>741-8</t>
  </si>
  <si>
    <t>Venkovní stožárové osvětlení</t>
  </si>
  <si>
    <t>741-VO-D01</t>
  </si>
  <si>
    <t xml:space="preserve">svítidla LED 48W-Voltana 3,IP44 -  dodávka  </t>
  </si>
  <si>
    <t>145490491</t>
  </si>
  <si>
    <t>741-VO-M01</t>
  </si>
  <si>
    <t xml:space="preserve">svítidla LED 48W-Voltana 3,IP44 -  montáž</t>
  </si>
  <si>
    <t>1508630586</t>
  </si>
  <si>
    <t>741-VO-D02</t>
  </si>
  <si>
    <t xml:space="preserve">výložník 0,5m -  dodávka  </t>
  </si>
  <si>
    <t>-1452655546</t>
  </si>
  <si>
    <t>741-VO-M02</t>
  </si>
  <si>
    <t xml:space="preserve">výložník 0,5m -  montáž</t>
  </si>
  <si>
    <t>-1082006542</t>
  </si>
  <si>
    <t>741-VO-D03</t>
  </si>
  <si>
    <t xml:space="preserve">stožár 4m metalizovaný  -  dodávka  </t>
  </si>
  <si>
    <t>-770687873</t>
  </si>
  <si>
    <t>741-VO-M03</t>
  </si>
  <si>
    <t xml:space="preserve">stožár 4m metalizovaný  -  montáž</t>
  </si>
  <si>
    <t>-1366367863</t>
  </si>
  <si>
    <t>741-VO-D04</t>
  </si>
  <si>
    <t>svorkovnice do stožáru - dodávka</t>
  </si>
  <si>
    <t>-442935703</t>
  </si>
  <si>
    <t>741-VO-M04</t>
  </si>
  <si>
    <t xml:space="preserve">svorkovnice do stožáru  -  montáž</t>
  </si>
  <si>
    <t>-1955274966</t>
  </si>
  <si>
    <t>741-VO-D05</t>
  </si>
  <si>
    <t>nátěry konstrukcí - dodávka</t>
  </si>
  <si>
    <t>51690735</t>
  </si>
  <si>
    <t>741-VO-M05</t>
  </si>
  <si>
    <t xml:space="preserve">nátěry konstrukcí  -  montáž</t>
  </si>
  <si>
    <t>-510729660</t>
  </si>
  <si>
    <t>741-9</t>
  </si>
  <si>
    <t>741-ZP-M01</t>
  </si>
  <si>
    <t xml:space="preserve">vytyčení trasy  NN + VO</t>
  </si>
  <si>
    <t>km</t>
  </si>
  <si>
    <t>1521193981</t>
  </si>
  <si>
    <t>741-ZP-M02</t>
  </si>
  <si>
    <t>výkop kabel.rýhy 35/60</t>
  </si>
  <si>
    <t>-584271057</t>
  </si>
  <si>
    <t>741-ZP-M03</t>
  </si>
  <si>
    <t>kabelové lože š.35-cihla</t>
  </si>
  <si>
    <t>-38485809</t>
  </si>
  <si>
    <t>741-ZP-M04</t>
  </si>
  <si>
    <t>zához kabel.rýhy 35/60</t>
  </si>
  <si>
    <t>-146046331</t>
  </si>
  <si>
    <t>741-ZP-M05</t>
  </si>
  <si>
    <t>kabel.prostup bet.trouba 15cm</t>
  </si>
  <si>
    <t>773303965</t>
  </si>
  <si>
    <t>741-ZP-M06</t>
  </si>
  <si>
    <t>křižovatka s kabelem</t>
  </si>
  <si>
    <t>1004299365</t>
  </si>
  <si>
    <t>741-ZP-M07</t>
  </si>
  <si>
    <t>křižovatka s potrubím</t>
  </si>
  <si>
    <t>-624057697</t>
  </si>
  <si>
    <t>741-ZP-M08</t>
  </si>
  <si>
    <t>zajištění otvoru proti vodě</t>
  </si>
  <si>
    <t>2080206492</t>
  </si>
  <si>
    <t>741-ZP-M09</t>
  </si>
  <si>
    <t>odvoz zeminy do 1km</t>
  </si>
  <si>
    <t>769361821</t>
  </si>
  <si>
    <t>741-ZP-M10</t>
  </si>
  <si>
    <t>odvoz zeminy další km</t>
  </si>
  <si>
    <t>1555413675</t>
  </si>
  <si>
    <t>741-ZP-M11</t>
  </si>
  <si>
    <t>provizorní úprava terenu</t>
  </si>
  <si>
    <t>532506864</t>
  </si>
  <si>
    <t>741-OST</t>
  </si>
  <si>
    <t>741-OS-M01</t>
  </si>
  <si>
    <t>podružný materiál</t>
  </si>
  <si>
    <t>694812630</t>
  </si>
  <si>
    <t>741-OS-M02</t>
  </si>
  <si>
    <t>prořez</t>
  </si>
  <si>
    <t>-1994231507</t>
  </si>
  <si>
    <t>741-OS-M03</t>
  </si>
  <si>
    <t>PPV</t>
  </si>
  <si>
    <t>-1284878643</t>
  </si>
  <si>
    <t>741-OS-M04</t>
  </si>
  <si>
    <t>doprava</t>
  </si>
  <si>
    <t>1373702733</t>
  </si>
  <si>
    <t>741-OS-M05</t>
  </si>
  <si>
    <t>přesun</t>
  </si>
  <si>
    <t>-277098516</t>
  </si>
  <si>
    <t>741-OS-M07</t>
  </si>
  <si>
    <t>manipulace v síti</t>
  </si>
  <si>
    <t>1956338294</t>
  </si>
  <si>
    <t>741-OS-M08</t>
  </si>
  <si>
    <t xml:space="preserve">výchozí revize  vč.bleskosvodu, DA</t>
  </si>
  <si>
    <t>1155959818</t>
  </si>
  <si>
    <t>10 - SO 253 - Monitoring a přenos dat na dispečink OT a.s.</t>
  </si>
  <si>
    <t xml:space="preserve">VEŠKERÉ POLOŽKY TÝKAJÍCÍ SE MONTÁŽÍ A DODÁVEK JSOU OCENÉNY DLE POPISU V PD ! 	  Protipožární systém Hilti,PO45 ‐ není požadován, montáž v prostoru VS Komunikační prostředky propojení VS (OPT+MET) ‐ cena uvedena v rámci PD datové komunikace, protiplnění   Montáž komunikace mezi VS (OPT+MET) ‐ cena uvedena v rámci PD datové komunikace, protiplnění Odpojení a zakončení KTR ‐ cena uvedena v rámci VV v PD datové komunikace  Kontrola, oživení XO, provedení svárů OPT XO IZS/ VS18A ‐ cena uvedena v rámci VV v PD datové komunikace</t>
  </si>
  <si>
    <t>PSV - PSV</t>
  </si>
  <si>
    <t xml:space="preserve">    1. - Dodávky polní instrumentace</t>
  </si>
  <si>
    <t xml:space="preserve">    2. - PLC, řídicí systém pro datovou linku OT a.s., NUTNÉ</t>
  </si>
  <si>
    <t xml:space="preserve">    3. - Rozváděč, kabely, elektromontážní materiál pro MaR</t>
  </si>
  <si>
    <t xml:space="preserve">    4. - Technická činnost, SW, oživení, projektová dokumentace, revize</t>
  </si>
  <si>
    <t xml:space="preserve">    VRN9 - Ostatní náklady</t>
  </si>
  <si>
    <t>1.</t>
  </si>
  <si>
    <t>Dodávky polní instrumentace</t>
  </si>
  <si>
    <t>01.02.</t>
  </si>
  <si>
    <t>Snímač teploty stonkový (4-20mA) (0-200°C) - mtž</t>
  </si>
  <si>
    <t>-360139298</t>
  </si>
  <si>
    <t>01.02.D</t>
  </si>
  <si>
    <t>Snímač teploty stonkový (4-20mA) (0-200°C) - dodávka</t>
  </si>
  <si>
    <t>550832149</t>
  </si>
  <si>
    <t>01.03.</t>
  </si>
  <si>
    <t>Jímka l=100mm - mtž</t>
  </si>
  <si>
    <t>-1667866099</t>
  </si>
  <si>
    <t>01.03.D</t>
  </si>
  <si>
    <t>Jímka l=100mm) - dodávka</t>
  </si>
  <si>
    <t>249501836</t>
  </si>
  <si>
    <t>01.04.</t>
  </si>
  <si>
    <t>Návarek šikmý G1/2" - mtž</t>
  </si>
  <si>
    <t>-718173416</t>
  </si>
  <si>
    <t>01.04.D</t>
  </si>
  <si>
    <t>Návarek šikmý G1/2") - dodávka</t>
  </si>
  <si>
    <t>-2022431781</t>
  </si>
  <si>
    <t>01.18.</t>
  </si>
  <si>
    <t>Snímač tlaku (vč. připojovací koncovky, 4‐20mA, 0‐1000kPa) - mtž</t>
  </si>
  <si>
    <t>-1640267004</t>
  </si>
  <si>
    <t>01.18.D</t>
  </si>
  <si>
    <t>Snímač tlaku (vč. připojovací koncovky, 4‐20mA, 0‐1000kPa)) - dodávka</t>
  </si>
  <si>
    <t>-1270478489</t>
  </si>
  <si>
    <t>01.19.</t>
  </si>
  <si>
    <t>Ventil tlakoměrový zkušební‐ třícestný (B) G½" - mtž</t>
  </si>
  <si>
    <t>237293915</t>
  </si>
  <si>
    <t>01.19.D</t>
  </si>
  <si>
    <t>Ventil tlakoměrový zkušební‐ třícestný (B) G½") - dodávka</t>
  </si>
  <si>
    <t>-855482633</t>
  </si>
  <si>
    <t>01.20.</t>
  </si>
  <si>
    <t>Kondenzační smyčka stočená k přivaření G½" - mtž</t>
  </si>
  <si>
    <t>306369552</t>
  </si>
  <si>
    <t>01.20.D</t>
  </si>
  <si>
    <t>Kondenzační smyčka stočená k přivaření G½") - dodávka</t>
  </si>
  <si>
    <t>1232983810</t>
  </si>
  <si>
    <t>01.47.</t>
  </si>
  <si>
    <t>Měřič tepla DN 32, přír., vč. příslušenství, UH‐50A50, MBUS, dodávka OT a.s., pouze konfigurace MBUS</t>
  </si>
  <si>
    <t>-1644122943</t>
  </si>
  <si>
    <t>01.48.</t>
  </si>
  <si>
    <t>Měřič tepla DN 32, přír., vč. příslušenství, UH‐50A50+, dodávka OT a.s., pouze konfigurace MBUS</t>
  </si>
  <si>
    <t>690968108</t>
  </si>
  <si>
    <t>01.50.</t>
  </si>
  <si>
    <t xml:space="preserve">Vodoměr s výstupem M‐Bus 1,5m3/h, SV pro doplňování, vč. MBUS, dodávka OT a.s., pouze konfigurace MBUS </t>
  </si>
  <si>
    <t>1497809712</t>
  </si>
  <si>
    <t>2.</t>
  </si>
  <si>
    <t>PLC, řídicí systém pro datovou linku OT a.s., NUTNÉ</t>
  </si>
  <si>
    <t>02.01.</t>
  </si>
  <si>
    <t>CPU 128K user configurable user memory, 0.8MSEC/K Boolean one RS232, one RS485 serial ports and Ethernet - mtž</t>
  </si>
  <si>
    <t>-1103291980</t>
  </si>
  <si>
    <t>02.01.D</t>
  </si>
  <si>
    <t>CPU 128K user configurable user memory, 0.8MSEC/K Boolean one RS232, one RS485 serial ports and Ethernet) - dodávka</t>
  </si>
  <si>
    <t>-66896419</t>
  </si>
  <si>
    <t>02.02.</t>
  </si>
  <si>
    <t>POWER SUPPLY 120/240VAC INPUT - mtž</t>
  </si>
  <si>
    <t>1642191661</t>
  </si>
  <si>
    <t>02.02.D</t>
  </si>
  <si>
    <t>POWER SUPPLY 120/240VAC INPUT - dodávka</t>
  </si>
  <si>
    <t>-1245407574</t>
  </si>
  <si>
    <t>02.03.</t>
  </si>
  <si>
    <t>ANALOG INPUT 12 BIT VOLTAGE/CURRENT 8CH - mtž</t>
  </si>
  <si>
    <t>1349634952</t>
  </si>
  <si>
    <t>02.03.D</t>
  </si>
  <si>
    <t>ANALOG INPUT 12 BIT VOLTAGE/CURRENT 8CH) - dodávka</t>
  </si>
  <si>
    <t>65670770</t>
  </si>
  <si>
    <t>02.04.</t>
  </si>
  <si>
    <t>INPUT 24VDC POS/NEG LOGIC (4 GROUPS OF 8) 32PT - mtž</t>
  </si>
  <si>
    <t>810329453</t>
  </si>
  <si>
    <t>02.04.D</t>
  </si>
  <si>
    <t>INPUT 24VDC POS/NEG LOGIC (4 GROUPS OF 8) 32PT - dodávka</t>
  </si>
  <si>
    <t>400860976</t>
  </si>
  <si>
    <t>02.06.</t>
  </si>
  <si>
    <t>COMPACT I/O CARRIER BOX STYLE - mtž</t>
  </si>
  <si>
    <t>327612208</t>
  </si>
  <si>
    <t>02.06.D</t>
  </si>
  <si>
    <t>COMPACT I/O CARRIER BOX STYLE - dodávka</t>
  </si>
  <si>
    <t>-1913435996</t>
  </si>
  <si>
    <t>02.08.</t>
  </si>
  <si>
    <t>MBUS master, 254 měřicích bodů ‐ připojení na stávající linku ve VS17</t>
  </si>
  <si>
    <t>-1005760342</t>
  </si>
  <si>
    <t>02.09.</t>
  </si>
  <si>
    <t>Převodník TCP/ RS232, vč. příslušenství ‐ připojení na stávající linku ve VS17</t>
  </si>
  <si>
    <t>-470333969</t>
  </si>
  <si>
    <t>3.</t>
  </si>
  <si>
    <t>Rozváděč, kabely, elektromontážní materiál pro MaR</t>
  </si>
  <si>
    <t>03.01.</t>
  </si>
  <si>
    <t>Rozváděč 800x800x250 - mtž</t>
  </si>
  <si>
    <t>-1729865456</t>
  </si>
  <si>
    <t>03.01.D</t>
  </si>
  <si>
    <t>Rozváděč 800x800x250 - dodávka</t>
  </si>
  <si>
    <t>455194794</t>
  </si>
  <si>
    <t>03.02.</t>
  </si>
  <si>
    <t>Provizorní regulace ‐ není požadováno</t>
  </si>
  <si>
    <t>-1458995660</t>
  </si>
  <si>
    <t>03.03.</t>
  </si>
  <si>
    <t>Galvanický oddělovač RS485 - mtž</t>
  </si>
  <si>
    <t>-3116843</t>
  </si>
  <si>
    <t>03.03.D</t>
  </si>
  <si>
    <t>Galvanický oddělovač RS485 - dodávka</t>
  </si>
  <si>
    <t>-77259007</t>
  </si>
  <si>
    <t>03.04.</t>
  </si>
  <si>
    <t>Napájecí zdroj 24VDC, 1,6 A - mtž</t>
  </si>
  <si>
    <t>1696880685</t>
  </si>
  <si>
    <t>03.04.D</t>
  </si>
  <si>
    <t>Napájecí zdroj 24VDC, 1,6 A - dodávka</t>
  </si>
  <si>
    <t>695190645</t>
  </si>
  <si>
    <t>03.05.</t>
  </si>
  <si>
    <t>UPS zdroj 230VAC - mtž</t>
  </si>
  <si>
    <t>-574849073</t>
  </si>
  <si>
    <t>03.05.D</t>
  </si>
  <si>
    <t>UPS zdroj 230VAC - dodávka</t>
  </si>
  <si>
    <t>-27602334</t>
  </si>
  <si>
    <t>03.06.</t>
  </si>
  <si>
    <t>Komunikační prostředky, ethernet switch, patch kabel - mtž</t>
  </si>
  <si>
    <t>1793610311</t>
  </si>
  <si>
    <t>03.06.D</t>
  </si>
  <si>
    <t>Komunikační prostředky, ethernet switch, patch kabel - dodávka</t>
  </si>
  <si>
    <t>1923660149</t>
  </si>
  <si>
    <t>03.07.</t>
  </si>
  <si>
    <t>Přepěťová ochrana - mtž</t>
  </si>
  <si>
    <t>1965835670</t>
  </si>
  <si>
    <t>03.07.D</t>
  </si>
  <si>
    <t>Přepěťová ochrana - dodávka</t>
  </si>
  <si>
    <t>-1290700883</t>
  </si>
  <si>
    <t>03.08.</t>
  </si>
  <si>
    <t>Kabel CYKY‐O 2x1,5 - mtž</t>
  </si>
  <si>
    <t>1834552812</t>
  </si>
  <si>
    <t>03.08.D</t>
  </si>
  <si>
    <t>Kabel CYKY‐O 2x1,5 - dodávka</t>
  </si>
  <si>
    <t>746341621</t>
  </si>
  <si>
    <t>03.11.</t>
  </si>
  <si>
    <t>Kabel CYKY‐J 3x2,5 - mtž</t>
  </si>
  <si>
    <t>-1902056925</t>
  </si>
  <si>
    <t>03.11.D</t>
  </si>
  <si>
    <t>Kabel CYKY‐J 3x2,5 - dodávka</t>
  </si>
  <si>
    <t>1277803972</t>
  </si>
  <si>
    <t>03.15.</t>
  </si>
  <si>
    <t>Kabel JYTY‐O 3x1 - mtž</t>
  </si>
  <si>
    <t>1050436452</t>
  </si>
  <si>
    <t>03.15.D</t>
  </si>
  <si>
    <t>Kabel JYTY‐O 3x1 - dodávka</t>
  </si>
  <si>
    <t>362048975</t>
  </si>
  <si>
    <t>03.16.</t>
  </si>
  <si>
    <t>LAM‐TWIN 2x2x0,5 - mtž</t>
  </si>
  <si>
    <t>-599447102</t>
  </si>
  <si>
    <t>03.16.D</t>
  </si>
  <si>
    <t>LAM‐TWIN 2x2x0,5 - dodávka</t>
  </si>
  <si>
    <t>1467645342</t>
  </si>
  <si>
    <t>03.17.</t>
  </si>
  <si>
    <t>Lišta vkládací 40x40 LHD 2m - mtž</t>
  </si>
  <si>
    <t>-1990010480</t>
  </si>
  <si>
    <t>03.17.D</t>
  </si>
  <si>
    <t>Lišta vkládací 40x40 LHD 2m - dodávka</t>
  </si>
  <si>
    <t>1649335987</t>
  </si>
  <si>
    <t>03.18.</t>
  </si>
  <si>
    <t>Lišta vkládací 20x20 LH 2m - mtž</t>
  </si>
  <si>
    <t>987429825</t>
  </si>
  <si>
    <t>03.18.D</t>
  </si>
  <si>
    <t>Lišta vkládací 20x20 LH 2m - dodávka</t>
  </si>
  <si>
    <t>-1902821095</t>
  </si>
  <si>
    <t>03.19.</t>
  </si>
  <si>
    <t>Kabelový žlab Cablofil CF54 54x50 (1ks délka 3m) - mtž</t>
  </si>
  <si>
    <t>-1714533755</t>
  </si>
  <si>
    <t>03.19.D</t>
  </si>
  <si>
    <t>Kabelový žlab Cablofil CF54 54x50 (1ks délka 3m) - dodávka</t>
  </si>
  <si>
    <t>1326177885</t>
  </si>
  <si>
    <t>03.20.</t>
  </si>
  <si>
    <t>Kabelový žlab Cablofil CF54 150x50 (1ks délka 3m) - mtž</t>
  </si>
  <si>
    <t>1986361392</t>
  </si>
  <si>
    <t>03.20.D</t>
  </si>
  <si>
    <t>Kabelový žlab Cablofil CF54 150x50 (1ks délka 3m) - dodávka</t>
  </si>
  <si>
    <t>-1200543926</t>
  </si>
  <si>
    <t>03.21.</t>
  </si>
  <si>
    <t>Konzole pro kabelový žlab typ CSN - mtž</t>
  </si>
  <si>
    <t>1633434779</t>
  </si>
  <si>
    <t>03.21.D</t>
  </si>
  <si>
    <t>Konzole pro kabelový žlab typ CSN - dodávka</t>
  </si>
  <si>
    <t>-1081256199</t>
  </si>
  <si>
    <t>03.22.</t>
  </si>
  <si>
    <t>Spojka na kabelový žlab typ GS - mtž</t>
  </si>
  <si>
    <t>8818871</t>
  </si>
  <si>
    <t>03.22.D</t>
  </si>
  <si>
    <t>Spojka na kabelový žlab typ GS - dodávka</t>
  </si>
  <si>
    <t>-951510040</t>
  </si>
  <si>
    <t>03.23.</t>
  </si>
  <si>
    <t>Ochranná trubka P13,5 - mtž</t>
  </si>
  <si>
    <t>-2030674861</t>
  </si>
  <si>
    <t>03.23.D</t>
  </si>
  <si>
    <t>Ochranná trubka P13,5 - dodávka</t>
  </si>
  <si>
    <t>-1678847373</t>
  </si>
  <si>
    <t>03.24.</t>
  </si>
  <si>
    <t>Přechodová krabice - mtž</t>
  </si>
  <si>
    <t>1201137377</t>
  </si>
  <si>
    <t>03.24.D</t>
  </si>
  <si>
    <t>Přechodová krabice - dodávka</t>
  </si>
  <si>
    <t>1543105230</t>
  </si>
  <si>
    <t>03.25.</t>
  </si>
  <si>
    <t>Montážní ocel na podpěrné konstrukce - mtž</t>
  </si>
  <si>
    <t>-1931485960</t>
  </si>
  <si>
    <t>03.25.D</t>
  </si>
  <si>
    <t>Montážní ocel na podpěrné konstrukce - dodávka</t>
  </si>
  <si>
    <t>-1070893942</t>
  </si>
  <si>
    <t>03.27.</t>
  </si>
  <si>
    <t>Barva pro nátěr pomocných konstrukcí - mtž</t>
  </si>
  <si>
    <t>-2016623502</t>
  </si>
  <si>
    <t>03.27.D</t>
  </si>
  <si>
    <t>Barva pro nátěr pomocných konstrukcí - dodávka</t>
  </si>
  <si>
    <t>-954001762</t>
  </si>
  <si>
    <t>03.28.</t>
  </si>
  <si>
    <t>Montážní materiál - mtž</t>
  </si>
  <si>
    <t>1583164751</t>
  </si>
  <si>
    <t>03.28.D</t>
  </si>
  <si>
    <t>Montážní materiál - dodávka</t>
  </si>
  <si>
    <t>2035976027</t>
  </si>
  <si>
    <t>4.</t>
  </si>
  <si>
    <t>Technická činnost, SW, oživení, projektová dokumentace, revize</t>
  </si>
  <si>
    <t>04.01.D</t>
  </si>
  <si>
    <t>Uživatelský SW pro podstanici</t>
  </si>
  <si>
    <t>1183664849</t>
  </si>
  <si>
    <t>04.02.</t>
  </si>
  <si>
    <t>Propojení a vygenerování SQL DB pro HMI‐SCADA na dispečinku</t>
  </si>
  <si>
    <t>696524840</t>
  </si>
  <si>
    <t>04.03.</t>
  </si>
  <si>
    <t>Vygenerování dat pro MBUS na dispečinku</t>
  </si>
  <si>
    <t>-1623307315</t>
  </si>
  <si>
    <t>04.06.</t>
  </si>
  <si>
    <t>Kontrola a oživení datové komunikace (PLC,MBUS)</t>
  </si>
  <si>
    <t>-1329136454</t>
  </si>
  <si>
    <t>04.07.</t>
  </si>
  <si>
    <t>Komplexní zkoušky, včetně odladění aplikačního SW</t>
  </si>
  <si>
    <t>-1001123766</t>
  </si>
  <si>
    <t>04.09.D</t>
  </si>
  <si>
    <t xml:space="preserve">DSP ‐ dokumentace skutečného provedení MaR                  Poznámka k položce:Vyhotovení dokumentace a její předání v požadované formě a požadovaném počtu</t>
  </si>
  <si>
    <t>-285937179</t>
  </si>
  <si>
    <t>04.10.D</t>
  </si>
  <si>
    <t>Revize zařízení MaR</t>
  </si>
  <si>
    <t>1620818401</t>
  </si>
  <si>
    <t>VRN9</t>
  </si>
  <si>
    <t>Ostatní náklady</t>
  </si>
  <si>
    <t>09VRN</t>
  </si>
  <si>
    <t>Doprava, přesun materiálu a celní poplatky</t>
  </si>
  <si>
    <t>1024</t>
  </si>
  <si>
    <t>-1378932123</t>
  </si>
  <si>
    <t>11 - SO 253 - M a R</t>
  </si>
  <si>
    <t xml:space="preserve">    D0 - 1.1 Čidla / Akční členy : VZT č.1</t>
  </si>
  <si>
    <t xml:space="preserve">    D1 - 1.2 Čidla / Akční členy : VZT č.2</t>
  </si>
  <si>
    <t xml:space="preserve">    D2 - 1.3 Čidla / Akční členy : VZT č.3</t>
  </si>
  <si>
    <t xml:space="preserve">    D3 - 1.4 Čidla / Akční členy : Strojovna UT</t>
  </si>
  <si>
    <t xml:space="preserve">    D4 - 2.1 Rozvaděč DT1</t>
  </si>
  <si>
    <t xml:space="preserve">    D5 - 2.2 Rozvaděč DT2</t>
  </si>
  <si>
    <t xml:space="preserve">    D6 - 2.3 Rozvaděč DT3</t>
  </si>
  <si>
    <t xml:space="preserve">    D7 - 3.1 Kabelová listina Rozvaděč DT1</t>
  </si>
  <si>
    <t xml:space="preserve">    D8 - 3.2 Kabelová listina Rozvaděč DT2</t>
  </si>
  <si>
    <t xml:space="preserve">    D9 - 3.3 Kabelová listina Rozvaděč DT3</t>
  </si>
  <si>
    <t xml:space="preserve">    D10 - 3.3 Kabelová listina Rozvaděč DT3</t>
  </si>
  <si>
    <t xml:space="preserve">    D11 - 3.4 Kabelová listina komunikace</t>
  </si>
  <si>
    <t xml:space="preserve">    D12 - 4.  Související dodávky</t>
  </si>
  <si>
    <t>D0</t>
  </si>
  <si>
    <t>1.1 Čidla / Akční členy : VZT č.1</t>
  </si>
  <si>
    <t>1.0</t>
  </si>
  <si>
    <t>Ionizační detektor kouře</t>
  </si>
  <si>
    <t>Snímač teploty příložný pásek, -30 / +110 °C, Pt1000</t>
  </si>
  <si>
    <t>1.2, 1.3, 1.4, 1.5</t>
  </si>
  <si>
    <t>Snímač teploty tyčový do VZT kanálu, -30 / +150 °C, Pt1000</t>
  </si>
  <si>
    <t>1.6, 1.7</t>
  </si>
  <si>
    <t>Diferenční snímač tlaku vzduchu, 0 / +1 kPa, 0-10V DC</t>
  </si>
  <si>
    <t>1.6, 1.7.1</t>
  </si>
  <si>
    <t>Montážní sada pro odběry tlaku</t>
  </si>
  <si>
    <t>1.10</t>
  </si>
  <si>
    <t>Protimrazový termostat, -10 / +12 °C, délka kapiláry 6m</t>
  </si>
  <si>
    <t>1.11, 1.12, 1.13, 1.</t>
  </si>
  <si>
    <t>Spínač diferenčního tlaku, +50 / +500 Pa</t>
  </si>
  <si>
    <t>1.21</t>
  </si>
  <si>
    <t>Servopohon 2Nm s havarijní funkcí, napětí 24V AC</t>
  </si>
  <si>
    <t>1.22</t>
  </si>
  <si>
    <t>Servopohon 2Nm, napětí 24V AC</t>
  </si>
  <si>
    <t>1.23</t>
  </si>
  <si>
    <t>Servopohon 5Nm, napětí 24V AC, ovládání 0-10V DC</t>
  </si>
  <si>
    <t>1.31</t>
  </si>
  <si>
    <t>Regulační ventil včetně servopohonu, DN15, Kvs 1,6, 24V AC / 0-10V</t>
  </si>
  <si>
    <t>POZNÁMKA.</t>
  </si>
  <si>
    <t xml:space="preserve">Poznámka : Řídící  box chlazení, dodávka technologie  (tuto položku NEOCEŇOVAT)</t>
  </si>
  <si>
    <t>694054506</t>
  </si>
  <si>
    <t>D1</t>
  </si>
  <si>
    <t>1.2 Čidla / Akční členy : VZT č.2</t>
  </si>
  <si>
    <t>2.1</t>
  </si>
  <si>
    <t>2.2, 2.3, 2.4, 2.5</t>
  </si>
  <si>
    <t>2.6, 2.7, 2.8, 2.9</t>
  </si>
  <si>
    <t>2.6, 2.7, 2.8, 2.9.1</t>
  </si>
  <si>
    <t>2.10</t>
  </si>
  <si>
    <t>2.11, 2.12, 2.13, 2.</t>
  </si>
  <si>
    <t>2.16, 2.17</t>
  </si>
  <si>
    <t>Prostorový ovladač, montáž pod omítku, kontakt 1x zap</t>
  </si>
  <si>
    <t>2.18, 2.19</t>
  </si>
  <si>
    <t>Snímač CO2 do VZT kanálu</t>
  </si>
  <si>
    <t>2.21</t>
  </si>
  <si>
    <t>2.22</t>
  </si>
  <si>
    <t>2.23</t>
  </si>
  <si>
    <t>2.31</t>
  </si>
  <si>
    <t>1178902821</t>
  </si>
  <si>
    <t>POZNÁMKA..</t>
  </si>
  <si>
    <t xml:space="preserve">Poznámka: Regulátory průtoku vzduchu, dodávka technologie  (tuto položku NEOCEŇOVAT)</t>
  </si>
  <si>
    <t>-2099857598</t>
  </si>
  <si>
    <t>D2</t>
  </si>
  <si>
    <t>1.3 Čidla / Akční členy : VZT č.3</t>
  </si>
  <si>
    <t>3.1</t>
  </si>
  <si>
    <t>3.2, 3.3, 3.4, 3.5</t>
  </si>
  <si>
    <t>3.6, 3.7</t>
  </si>
  <si>
    <t>3.6, 3.7.1</t>
  </si>
  <si>
    <t>3.10</t>
  </si>
  <si>
    <t>3.11, 3.12, 3.13, 3.</t>
  </si>
  <si>
    <t>3.21</t>
  </si>
  <si>
    <t>3.22</t>
  </si>
  <si>
    <t>3.23</t>
  </si>
  <si>
    <t>3.31</t>
  </si>
  <si>
    <t>Regulační ventil včetně servopohonu, DN15, Kvs 2,5, 24V AC / 0-10V</t>
  </si>
  <si>
    <t>-1635598911</t>
  </si>
  <si>
    <t>D3</t>
  </si>
  <si>
    <t>1.4 Čidla / Akční členy : Strojovna UT</t>
  </si>
  <si>
    <t>0.1</t>
  </si>
  <si>
    <t>Čidlo tlaku, 0-6 bar, 0-10V</t>
  </si>
  <si>
    <t>0.2</t>
  </si>
  <si>
    <t>Prostorové čidlo teploty, -20 / +70°C, Pt1000</t>
  </si>
  <si>
    <t>0.3</t>
  </si>
  <si>
    <t>Tlačítkový ovladač červený s aretací v krabici, 1 kontakt VYP</t>
  </si>
  <si>
    <t>0.4</t>
  </si>
  <si>
    <t>Plovákové čidlo zaplavení</t>
  </si>
  <si>
    <t>POZNÁMKA...</t>
  </si>
  <si>
    <t xml:space="preserve">Poznámka: Solenoidový ventil, napětí 230V, dodávka technologie  (tuto položku NEOCEŇOVAT)</t>
  </si>
  <si>
    <t>1.1, 2.1</t>
  </si>
  <si>
    <t>Ponorné čidlo teploty, -30 / +150 °C, Pt1000, včetně jímky mosaz 50mm</t>
  </si>
  <si>
    <t>POZNÁMKA....</t>
  </si>
  <si>
    <t xml:space="preserve">Poznámka: Regulační ventil včetně servopohonu, dodávka technologie  (tuto položku NEOCEŇOVAT)</t>
  </si>
  <si>
    <t>894159857</t>
  </si>
  <si>
    <t>1.3, 2.3</t>
  </si>
  <si>
    <t>Jímkový termostat, 0 / +90 °C, nastavení interní, včetně jímky mosaz 50mm</t>
  </si>
  <si>
    <t>POZNÁMKA.....</t>
  </si>
  <si>
    <t xml:space="preserve">Poznámka : Uzavírací klapka včetně servopohonu, dodávka technologie  (tuto položku NEOCEŇOVAT)</t>
  </si>
  <si>
    <t>-941179378</t>
  </si>
  <si>
    <t>3.0</t>
  </si>
  <si>
    <t>Venkovní čidlo teploty, -50 / +90 °C, Pt1000</t>
  </si>
  <si>
    <t>3.1, 4.1, 6.3, 6.4</t>
  </si>
  <si>
    <t>205496512</t>
  </si>
  <si>
    <t>6.1, 6.2</t>
  </si>
  <si>
    <t>Ponorné čidlo teploty, -30 / +150 °C, Pt1000, včetně jímky nerez 150mm</t>
  </si>
  <si>
    <t>6.5</t>
  </si>
  <si>
    <t>Příložný termostat, 0 / +60 °C, nastavení interní</t>
  </si>
  <si>
    <t>9.1</t>
  </si>
  <si>
    <t>Servopohon 2Nm s havarijní funkcí, napětí 230V</t>
  </si>
  <si>
    <t>D4</t>
  </si>
  <si>
    <t>2.1 Rozvaděč DT1</t>
  </si>
  <si>
    <t>DT1</t>
  </si>
  <si>
    <t>Rozvaděčová skříň 600x1600x300 včetně montážního plechu, IP54</t>
  </si>
  <si>
    <t>DISPLEJ</t>
  </si>
  <si>
    <t>Displej k DDC regulátoru</t>
  </si>
  <si>
    <t>HR</t>
  </si>
  <si>
    <t>Doutnavka 230V AC, bílá</t>
  </si>
  <si>
    <t>HL</t>
  </si>
  <si>
    <t>Signálka 24V AC, žlutá, kmitací</t>
  </si>
  <si>
    <t>SA1</t>
  </si>
  <si>
    <t>Otočný ovladač 3-polohový, bílý, 2x kontakt ZAP</t>
  </si>
  <si>
    <t>SB</t>
  </si>
  <si>
    <t>Tlačítkový ovladač zelený, 1x kontakt ZAP</t>
  </si>
  <si>
    <t>SZ</t>
  </si>
  <si>
    <t>Tlačítkový ovladač bílý, 1x kontakt ZAP</t>
  </si>
  <si>
    <t>AR</t>
  </si>
  <si>
    <t>4. pólový vypínač, 400V, 25A</t>
  </si>
  <si>
    <t>PLC Master</t>
  </si>
  <si>
    <t>Kombinovaný I/O DDC regulátor s deskou Mini PLC</t>
  </si>
  <si>
    <t>GSM</t>
  </si>
  <si>
    <t>GSM komunikátor (SIM kartu si zajistí uživatel)</t>
  </si>
  <si>
    <t>FU1, 2, 3, 10</t>
  </si>
  <si>
    <t>Svorka pojistková 230V</t>
  </si>
  <si>
    <t>FU ..</t>
  </si>
  <si>
    <t>Svorka pojistková 24V</t>
  </si>
  <si>
    <t>FR, F13</t>
  </si>
  <si>
    <t>Jistič 6A 1/B</t>
  </si>
  <si>
    <t>FB132</t>
  </si>
  <si>
    <t>Jistič 20A 1/C</t>
  </si>
  <si>
    <t>FL132</t>
  </si>
  <si>
    <t>Jistič 2A 1/C</t>
  </si>
  <si>
    <t>FM11, 12</t>
  </si>
  <si>
    <t>Jistič 6A 1/C</t>
  </si>
  <si>
    <t>FM13</t>
  </si>
  <si>
    <t>Jistič 1A 1/C, pomocný kontakt k jističi 1x ZAP</t>
  </si>
  <si>
    <t>FM7</t>
  </si>
  <si>
    <t>Jistič 2A 1/C, pomocný kontakt k jističi 1x ZAP</t>
  </si>
  <si>
    <t>FB76</t>
  </si>
  <si>
    <t>Jistič 16A 1/B</t>
  </si>
  <si>
    <t>FL1</t>
  </si>
  <si>
    <t>Jistič 10A 1/B</t>
  </si>
  <si>
    <t>F11, 12</t>
  </si>
  <si>
    <t>Jistič 2A 1/D</t>
  </si>
  <si>
    <t>F24</t>
  </si>
  <si>
    <t>Jistič 4A 2/C</t>
  </si>
  <si>
    <t>KF</t>
  </si>
  <si>
    <t>Z-UR/400, fázové podpěťové relé, 400V</t>
  </si>
  <si>
    <t>FL2</t>
  </si>
  <si>
    <t>Přepěťová ochrana DA-275 DFI 10, 3.stupeň</t>
  </si>
  <si>
    <t>TR</t>
  </si>
  <si>
    <t>Bezpečnostní transformátor 230V / 24V AC, 60VA</t>
  </si>
  <si>
    <t>1U24</t>
  </si>
  <si>
    <t>Zdroj 230V AC / 24V DC, 20W</t>
  </si>
  <si>
    <t>2U24</t>
  </si>
  <si>
    <t>Zdroj 230V AC / 24V DC, 2W</t>
  </si>
  <si>
    <t>KM7, 13</t>
  </si>
  <si>
    <t>4. pólový stykač 3TG10 4Z, 9A, cívka 24V AC</t>
  </si>
  <si>
    <t>K11, 12, 121, 132, K</t>
  </si>
  <si>
    <t>G2R-2-SN-I, relé, cívka 24V AC, 2x kontakt P + P2RF-08-E patice</t>
  </si>
  <si>
    <t>Pol1</t>
  </si>
  <si>
    <t>Zásuvka 230V AC, 16A, montáž na DIN lištu</t>
  </si>
  <si>
    <t>Pol2</t>
  </si>
  <si>
    <t>Vnitřní svítidlo rozvaděče 230V AC</t>
  </si>
  <si>
    <t>Pol3</t>
  </si>
  <si>
    <t>Dveřní kontakt 230V AC, 10A</t>
  </si>
  <si>
    <t>Pol4</t>
  </si>
  <si>
    <t>Montážní materiál, Zapojení rozvaděče</t>
  </si>
  <si>
    <t>D5</t>
  </si>
  <si>
    <t>2.2 Rozvaděč DT2</t>
  </si>
  <si>
    <t>DT2</t>
  </si>
  <si>
    <t>SA</t>
  </si>
  <si>
    <t>Otočný ovladač 2-polohový, bílý, 1x kontakt ZAP</t>
  </si>
  <si>
    <t>AR.1</t>
  </si>
  <si>
    <t>4. pólový vypínač, 400V, 16A</t>
  </si>
  <si>
    <t>FU1, 2, 3</t>
  </si>
  <si>
    <t>FR, F05, F06, FB11,</t>
  </si>
  <si>
    <t>FM3, 4, 5, 6, 9</t>
  </si>
  <si>
    <t>FM61</t>
  </si>
  <si>
    <t>FB14, FL1</t>
  </si>
  <si>
    <t>U24</t>
  </si>
  <si>
    <t>KM3, 4, 5, 6, 61, 9</t>
  </si>
  <si>
    <t>K05, 12, 14, 22, 24,</t>
  </si>
  <si>
    <t>Pol5</t>
  </si>
  <si>
    <t>D6</t>
  </si>
  <si>
    <t>2.3 Rozvaděč DT3</t>
  </si>
  <si>
    <t>DT3</t>
  </si>
  <si>
    <t>Rozvaděčová skříň 800x1600x300 včetně montážního plechu, IP54</t>
  </si>
  <si>
    <t>HL2, 3</t>
  </si>
  <si>
    <t>SA2, 3</t>
  </si>
  <si>
    <t>SZ.1</t>
  </si>
  <si>
    <t>Tlačítkový ovladač bílý, 2x kontakt ZAP</t>
  </si>
  <si>
    <t>R560</t>
  </si>
  <si>
    <t>Modul univerzálních analogových vstupů</t>
  </si>
  <si>
    <t>M610</t>
  </si>
  <si>
    <t>Modul analogových výstupů</t>
  </si>
  <si>
    <t>R420</t>
  </si>
  <si>
    <t>Modul digitálních vstupů</t>
  </si>
  <si>
    <t>FB232</t>
  </si>
  <si>
    <t>Jistič 16A 3/C</t>
  </si>
  <si>
    <t>FL232, 332</t>
  </si>
  <si>
    <t>FM21, 22, 31, 32</t>
  </si>
  <si>
    <t>FM23, 33</t>
  </si>
  <si>
    <t>FB332</t>
  </si>
  <si>
    <t>KM23, 33</t>
  </si>
  <si>
    <t>K21, 22, 31, 32, 221</t>
  </si>
  <si>
    <t>Pol6</t>
  </si>
  <si>
    <t>D7</t>
  </si>
  <si>
    <t>3.1 Kabelová listina Rozvaděč DT1</t>
  </si>
  <si>
    <t>WM11</t>
  </si>
  <si>
    <t>CYKY-J 3x1,5 : M11 - Ventilátor přívod, silový přívod</t>
  </si>
  <si>
    <t>WE11</t>
  </si>
  <si>
    <t>J-Y(St)Y 2x2x0,8 : M11 - Ventilátor přívod, start, porucha</t>
  </si>
  <si>
    <t>WY11</t>
  </si>
  <si>
    <t>J-Y(St)Y 1x2x0,8 : M11 - Ventilátor přívod, řízení otáček</t>
  </si>
  <si>
    <t>WM12</t>
  </si>
  <si>
    <t>CYKY-J 3x1,5 : M12 - Ventilátor odtah, silový přívod</t>
  </si>
  <si>
    <t>WE12</t>
  </si>
  <si>
    <t>J-Y(St)Y 2x2x0,8 : M12 - Ventilátor odtah, start, porucha</t>
  </si>
  <si>
    <t>WY12</t>
  </si>
  <si>
    <t>J-Y(St)Y 1x2x0,8 : M12 - Ventilátor odtah, řízení otáček</t>
  </si>
  <si>
    <t>WM13</t>
  </si>
  <si>
    <t>CYKY-J 3x1,5 : M13 - Čerpadlo ohřívač</t>
  </si>
  <si>
    <t>WB10</t>
  </si>
  <si>
    <t>J-Y(St)Y 1x2x0,8 : 1.0 - Detektor kouře sání, napájení</t>
  </si>
  <si>
    <t>WS10</t>
  </si>
  <si>
    <t>J-Y(St)Y 1x2x0,8 : 1.0 - Detektor kouře sání, výstup</t>
  </si>
  <si>
    <t>WS11</t>
  </si>
  <si>
    <t>J-Y(St)Y 1x2x0,8 : 1.1 - Teplota TV zpátečka ohřívač</t>
  </si>
  <si>
    <t>WS12</t>
  </si>
  <si>
    <t>J-Y(St)Y 1x2x0,8 : 1.2 - Teplota VZT jednotka sání</t>
  </si>
  <si>
    <t>WS13</t>
  </si>
  <si>
    <t>J-Y(St)Y 1x2x0,8 : 1.3 - Teplota VZT kanál přívod</t>
  </si>
  <si>
    <t>WS14</t>
  </si>
  <si>
    <t>J-Y(St)Y 1x2x0,8 : 1.4 - Teplota VZT kanál odtah</t>
  </si>
  <si>
    <t>WS15</t>
  </si>
  <si>
    <t>J-Y(St)Y 1x2x0,8 : 1.5 - Teplota VZT jednotka výfuk za ZZT</t>
  </si>
  <si>
    <t>WS16</t>
  </si>
  <si>
    <t>J-Y(St)Y 2x2x0,8 : 1.6 - Tlaková diference VZT kanál přívod</t>
  </si>
  <si>
    <t>WS17</t>
  </si>
  <si>
    <t>J-Y(St)Y 2x2x0,8 : 1.7 - Tlaková diference VZT kanál odtah</t>
  </si>
  <si>
    <t>WS110</t>
  </si>
  <si>
    <t>J-Y(St)Y 1x2x0,8 : 1.10 - PMO ohřívač</t>
  </si>
  <si>
    <t>WS111</t>
  </si>
  <si>
    <t>J-Y(St)Y 1x2x0,8 : 1.11 - Tlaková diference ventilátor přívod</t>
  </si>
  <si>
    <t>WS112</t>
  </si>
  <si>
    <t>J-Y(St)Y 1x2x0,8 : 1.12 - Tlaková diference ventilátor odtah</t>
  </si>
  <si>
    <t>WS113</t>
  </si>
  <si>
    <t>J-Y(St)Y 1x2x0,8 : 1.13 - Tlaková diference rekuperátor ZZT</t>
  </si>
  <si>
    <t>WS114</t>
  </si>
  <si>
    <t>J-Y(St)Y 1x2x0,8 : 1.14 - Tlaková diference filtr sání</t>
  </si>
  <si>
    <t>WS115</t>
  </si>
  <si>
    <t>J-Y(St)Y 1x2x0,8 : 1.15 - Tlaková diference filtr odtah</t>
  </si>
  <si>
    <t>WS121</t>
  </si>
  <si>
    <t>J-Y(St)Y 1x2x0,8 : 1.21 - VZT klapka sání</t>
  </si>
  <si>
    <t>WS122</t>
  </si>
  <si>
    <t>J-Y(St)Y 2x2x0,8 : 1.22 - VZT klapka odtah</t>
  </si>
  <si>
    <t>WS123</t>
  </si>
  <si>
    <t>J-Y(St)Y 2x2x0,8 : 1.23 - VZT klapka by-pas ZZT</t>
  </si>
  <si>
    <t>WS131</t>
  </si>
  <si>
    <t>J-Y(St)Y 2x2x0,8 : 1.31 - Regulační armatura ohřívač</t>
  </si>
  <si>
    <t>WB132</t>
  </si>
  <si>
    <t>CYKY-J 3x4 : 1.32 - Venkovní zdroj chladu, silový přívod</t>
  </si>
  <si>
    <t>WL132</t>
  </si>
  <si>
    <t>CYKY-J 3x1,5 : 1.32 - Řídící box chlazení, silový přívod</t>
  </si>
  <si>
    <t>WE132</t>
  </si>
  <si>
    <t>J-Y(St)Y 4x2x0,8 : 1.32 - Řídící box chlazení, start, porucha, odmrazování</t>
  </si>
  <si>
    <t>WY132</t>
  </si>
  <si>
    <t>J-Y(St)Y 1x2x0,8 : 1.32 - Řídící box chlazení, výkon</t>
  </si>
  <si>
    <t>WD1</t>
  </si>
  <si>
    <t>JYTY 7x1RE : Rozvaděč dieselagregát, porucha, chod</t>
  </si>
  <si>
    <t>D8</t>
  </si>
  <si>
    <t>3.2 Kabelová listina Rozvaděč DT2</t>
  </si>
  <si>
    <t>WB11</t>
  </si>
  <si>
    <t>CYKY-J 3x1,5 : Rozvaděč DT OT a.s. napájení</t>
  </si>
  <si>
    <t>WB12</t>
  </si>
  <si>
    <t>WS1</t>
  </si>
  <si>
    <t>J-Y(St)Y 2x2x0,8 : Rozvaděč DT OT a.s. Strojovna ÚT, provoz, porucha</t>
  </si>
  <si>
    <t>WM3</t>
  </si>
  <si>
    <t>CYKY-J 3x1,5 : M3 - Čerpadlo ÚT JSDH, silový přívod</t>
  </si>
  <si>
    <t>WE3</t>
  </si>
  <si>
    <t>J-Y(St)Y 1x2x0,8 : M3 - Čerpadlo ÚT JSDH, porucha</t>
  </si>
  <si>
    <t>WM4</t>
  </si>
  <si>
    <t>CYKY-J 3x1,5 : M4 - Čerpadlo ÚT Garáže, silový přívod</t>
  </si>
  <si>
    <t>WE4</t>
  </si>
  <si>
    <t>J-Y(St)Y 1x2x0,8 : M4 - Čerpadlo ÚT Garáže, porucha</t>
  </si>
  <si>
    <t>WM5</t>
  </si>
  <si>
    <t>CYKY-J 3x1,5 : M5 - Čerpadlo TV VZT, silový přívod</t>
  </si>
  <si>
    <t>WE5</t>
  </si>
  <si>
    <t>J-Y(St)Y 1x2x0,8 : M5 - Čerpadlo TV VZT, porucha</t>
  </si>
  <si>
    <t>WM6</t>
  </si>
  <si>
    <t>CYKY-J 3x1,5 : M6 - Čerpadlo ohřev TUV, silový přívod</t>
  </si>
  <si>
    <t>WE6</t>
  </si>
  <si>
    <t>J-Y(St)Y 1x2x0,8 : M6 - Čerpadlo ohřev TUV, porucha</t>
  </si>
  <si>
    <t>WM61</t>
  </si>
  <si>
    <t>CYKY-J 3x1,5 : M61 - Čerpadlo cirkulace TUV, silový přívod</t>
  </si>
  <si>
    <t>WM9</t>
  </si>
  <si>
    <t>CYKY-J 3x1,5 : M9 - Ventilátor strojovna ÚT, silový přívod + VZT klapka</t>
  </si>
  <si>
    <t>WS01</t>
  </si>
  <si>
    <t>J-Y(St)Y 2x2x0,8 : 0.1 - Tlak TV zpátečka sběrač</t>
  </si>
  <si>
    <t>WS02</t>
  </si>
  <si>
    <t>J-Y(St)Y 1x2x0,8 : 0.2 - Teplota prostor strojovna</t>
  </si>
  <si>
    <t>WS03</t>
  </si>
  <si>
    <t>J-Y(St)Y 1x2x0,8 : 0.3 - Stop tlačítko</t>
  </si>
  <si>
    <t>WS04</t>
  </si>
  <si>
    <t>J-Y(St)Y 1x2x0,8 : 0.4 - Plovák hladiny</t>
  </si>
  <si>
    <t>WB05</t>
  </si>
  <si>
    <t>CYKY-J 3x1,5 : 0.5 - Solenoidový ventil doplňování TV</t>
  </si>
  <si>
    <t>WB06</t>
  </si>
  <si>
    <t>CYKY-J 3x1,5 : 0.6 - Úpravna vody, napájení</t>
  </si>
  <si>
    <t>WS11.1</t>
  </si>
  <si>
    <t>J-Y(St)Y 1x2x0,8 : 1.1 - Teplota TV výstup PPO 1</t>
  </si>
  <si>
    <t>WS12.1</t>
  </si>
  <si>
    <t>J-Y(St)Y 2x2x0,8 : 1.2 - Regulační armatura PPO 1</t>
  </si>
  <si>
    <t>WS13.1</t>
  </si>
  <si>
    <t>J-Y(St)Y 1x2x0,8 : 1.3 - MAX teplota TV výstup PPO 1</t>
  </si>
  <si>
    <t>WS14.1</t>
  </si>
  <si>
    <t>J-Y(St)Y 2x2x0,8 : 1.4 - Uzavírací klapka PPO 1</t>
  </si>
  <si>
    <t>WS21</t>
  </si>
  <si>
    <t>J-Y(St)Y 1x2x0,8 : 2.1 - Teplota TV výstup PPO 2</t>
  </si>
  <si>
    <t>WS22</t>
  </si>
  <si>
    <t>J-Y(St)Y 2x2x0,8 : 2.2 - Regulační armatura PPO 2</t>
  </si>
  <si>
    <t>WS23</t>
  </si>
  <si>
    <t>J-Y(St)Y 1x2x0,8 : 2.3 - MAX teplota TV výstup PPO 2</t>
  </si>
  <si>
    <t>WS24</t>
  </si>
  <si>
    <t>J-Y(St)Y 2x2x0,8 : 2.4 - Uzavírací klapka PPO 2</t>
  </si>
  <si>
    <t>WS30</t>
  </si>
  <si>
    <t>J-Y(St)Y 1x2x0,8 : 3.0 - Venkovní teplota Sever</t>
  </si>
  <si>
    <t>WS31</t>
  </si>
  <si>
    <t>J-Y(St)Y 1x2x0,8 : 3.1 - ÚT JSDH, teplota náběh</t>
  </si>
  <si>
    <t>WS32</t>
  </si>
  <si>
    <t>J-Y(St)Y 2x2x0,8 : 3.2 - ÚT JSDH, regulační armatura</t>
  </si>
  <si>
    <t>WS41</t>
  </si>
  <si>
    <t>J-Y(St)Y 1x2x0,8 : 4.1 - ÚT Garáže, teplota náběh</t>
  </si>
  <si>
    <t>WS42</t>
  </si>
  <si>
    <t>J-Y(St)Y 2x2x0,8 : 4.2 - ÚT Garáže, regulační armatura</t>
  </si>
  <si>
    <t>WS61</t>
  </si>
  <si>
    <t>J-Y(St)Y 1x2x0,8 : 6.1 - Teplota TUV ZO spodní</t>
  </si>
  <si>
    <t>WS62</t>
  </si>
  <si>
    <t>J-Y(St)Y 1x2x0,8 : 6.2 - Teplota TUV ZO horní</t>
  </si>
  <si>
    <t>WS63</t>
  </si>
  <si>
    <t>J-Y(St)Y 1x2x0,8 : 6.3 - Teplota TUV náběh cirkulace</t>
  </si>
  <si>
    <t>WS64</t>
  </si>
  <si>
    <t>J-Y(St)Y 1x2x0,8 : 6.4 - Teplota TUV zpátečka cirkulace</t>
  </si>
  <si>
    <t>WS65</t>
  </si>
  <si>
    <t>J-Y(St)Y 1x2x0,8 : 6.5 - MAX teplota TUV náběh cirkulace</t>
  </si>
  <si>
    <t>D9</t>
  </si>
  <si>
    <t>3.3 Kabelová listina Rozvaděč DT3</t>
  </si>
  <si>
    <t>WM21</t>
  </si>
  <si>
    <t>CYKY-J 3x1,5 : M21 - Ventilátor přívod, silový přívod</t>
  </si>
  <si>
    <t>WE21</t>
  </si>
  <si>
    <t>J-Y(St)Y 2x2x0,8 : M21 - Ventilátor přívod, start, porucha</t>
  </si>
  <si>
    <t>WY21</t>
  </si>
  <si>
    <t>J-Y(St)Y 1x2x0,8 : M21 - Ventilátor přívod, řízení otáček</t>
  </si>
  <si>
    <t>WM22</t>
  </si>
  <si>
    <t>CYKY-J 3x1,5 : M22 - Ventilátor odtah, silový přívod</t>
  </si>
  <si>
    <t>WE22</t>
  </si>
  <si>
    <t>J-Y(St)Y 2x2x0,8 : M22 - Ventilátor odtah, start, porucha</t>
  </si>
  <si>
    <t>WY22</t>
  </si>
  <si>
    <t>J-Y(St)Y 1x2x0,8 : M22 - Ventilátor odtah, řízení otáček</t>
  </si>
  <si>
    <t>WM23</t>
  </si>
  <si>
    <t>CYKY-J 3x1,5 : M23 - Čerpadlo ohřívač</t>
  </si>
  <si>
    <t>WS21.1</t>
  </si>
  <si>
    <t>J-Y(St)Y 1x2x0,8 : 2.1 - Teplota TV zpátečka ohřívač</t>
  </si>
  <si>
    <t>WS22.1</t>
  </si>
  <si>
    <t>J-Y(St)Y 1x2x0,8 : 2.2 - Teplota VZT jednotka sání</t>
  </si>
  <si>
    <t>444</t>
  </si>
  <si>
    <t>WS23.1</t>
  </si>
  <si>
    <t>J-Y(St)Y 1x2x0,8 : 2.3 - Teplota VZT kanál přívod</t>
  </si>
  <si>
    <t>446</t>
  </si>
  <si>
    <t>WS24.1</t>
  </si>
  <si>
    <t>J-Y(St)Y 1x2x0,8 : 2.4 - Teplota VZT kanál odtah</t>
  </si>
  <si>
    <t>448</t>
  </si>
  <si>
    <t>WS25</t>
  </si>
  <si>
    <t>J-Y(St)Y 1x2x0,8 : 2.5 - Teplota VZT jednotka výfuk za ZZT</t>
  </si>
  <si>
    <t>450</t>
  </si>
  <si>
    <t>WS26</t>
  </si>
  <si>
    <t>J-Y(St)Y 2x2x0,8 : 2.6 - Tlaková diference VZT kanál přívod, Krizový štáb</t>
  </si>
  <si>
    <t>452</t>
  </si>
  <si>
    <t>WS27</t>
  </si>
  <si>
    <t>J-Y(St)Y 2x2x0,8 : 2.7 - Tlaková diference VZT kanál odtah, Krizový štáb</t>
  </si>
  <si>
    <t>454</t>
  </si>
  <si>
    <t>WS28</t>
  </si>
  <si>
    <t>J-Y(St)Y 2x2x0,8 : 2.8 - Tlaková diference VZT kanál přívod, Tělocvična</t>
  </si>
  <si>
    <t>456</t>
  </si>
  <si>
    <t>WS29</t>
  </si>
  <si>
    <t>J-Y(St)Y 2x2x0,8 : 2.9 - Tlaková diference VZT kanál odtah, Tělocvična</t>
  </si>
  <si>
    <t>458</t>
  </si>
  <si>
    <t>WS210</t>
  </si>
  <si>
    <t>J-Y(St)Y 1x2x0,8 : 2.10 - PMO ohřívač</t>
  </si>
  <si>
    <t>460</t>
  </si>
  <si>
    <t>WS211</t>
  </si>
  <si>
    <t>J-Y(St)Y 1x2x0,8 : 2.11 - Tlaková diference ventilátor přívod</t>
  </si>
  <si>
    <t>462</t>
  </si>
  <si>
    <t>WS212</t>
  </si>
  <si>
    <t>J-Y(St)Y 1x2x0,8 : 2.12 - Tlaková diference ventilátor odtah</t>
  </si>
  <si>
    <t>464</t>
  </si>
  <si>
    <t>WS213</t>
  </si>
  <si>
    <t>J-Y(St)Y 1x2x0,8 : 2.13 - Tlaková diference rekuperátor ZZT</t>
  </si>
  <si>
    <t>466</t>
  </si>
  <si>
    <t>WS214</t>
  </si>
  <si>
    <t>J-Y(St)Y 1x2x0,8 : 2.14 - Tlaková diference filtr sání</t>
  </si>
  <si>
    <t>468</t>
  </si>
  <si>
    <t>WS215</t>
  </si>
  <si>
    <t>J-Y(St)Y 1x2x0,8 : 2.15 - Tlaková diference filtr odtah</t>
  </si>
  <si>
    <t>470</t>
  </si>
  <si>
    <t>WS216</t>
  </si>
  <si>
    <t>J-Y(St)Y 1x2x0,8 : 2.16 - Prostorový ovladač, Krizový štáb</t>
  </si>
  <si>
    <t>472</t>
  </si>
  <si>
    <t>WS217</t>
  </si>
  <si>
    <t>J-Y(St)Y 1x2x0,8 : 2.17 - Prostorový ovladač, Tělocvična</t>
  </si>
  <si>
    <t>474</t>
  </si>
  <si>
    <t>WS218</t>
  </si>
  <si>
    <t>J-Y(St)Y 2x2x0,8 : 2.18 - Kvalita vzduchu VZT kanál odtah, Krizový štáb</t>
  </si>
  <si>
    <t>476</t>
  </si>
  <si>
    <t>WS219</t>
  </si>
  <si>
    <t>J-Y(St)Y 2x2x0,8 : 2.19 - Kvalita vzduchu VZT kanál odtah, Tělocvična</t>
  </si>
  <si>
    <t>478</t>
  </si>
  <si>
    <t>D10</t>
  </si>
  <si>
    <t>WS221</t>
  </si>
  <si>
    <t>J-Y(St)Y 1x2x0,8 : 2.21 - VZT klapka sání</t>
  </si>
  <si>
    <t>480</t>
  </si>
  <si>
    <t>WS222</t>
  </si>
  <si>
    <t>J-Y(St)Y 2x2x0,8 : 2.22 - VZT klapka odtah</t>
  </si>
  <si>
    <t>482</t>
  </si>
  <si>
    <t>WS223</t>
  </si>
  <si>
    <t>J-Y(St)Y 2x2x0,8 : 2.23 - VZT klapka by-pas ZZT</t>
  </si>
  <si>
    <t>484</t>
  </si>
  <si>
    <t>WS231</t>
  </si>
  <si>
    <t>J-Y(St)Y 2x2x0,8 : 2.31 - Regulační armatura ohřívač</t>
  </si>
  <si>
    <t>486</t>
  </si>
  <si>
    <t>WB232</t>
  </si>
  <si>
    <t>CYKY-J 5Cx2,5 : 2.32 - Venkovní zdroj chladu, silový přívod</t>
  </si>
  <si>
    <t>488</t>
  </si>
  <si>
    <t>WL232</t>
  </si>
  <si>
    <t>CYKY-J 3Cx1,5 : 2.32 - Řídící box chlazení, silový přívod</t>
  </si>
  <si>
    <t>490</t>
  </si>
  <si>
    <t>WE232</t>
  </si>
  <si>
    <t>J-Y(St)Y 4x2x0,8 : 2.32 - Řídící box chlazení, start, porucha, odmrazování</t>
  </si>
  <si>
    <t>492</t>
  </si>
  <si>
    <t>WY232</t>
  </si>
  <si>
    <t>J-Y(St)Y 1x2x0,8 : 2.32 - Řídící box chlazení, výkon</t>
  </si>
  <si>
    <t>494</t>
  </si>
  <si>
    <t>WS233</t>
  </si>
  <si>
    <t>J-Y(St)Y 2x2x0,8 : 2.33 - Regulátor průtoku VZT kanál přívod, Krizový štáb</t>
  </si>
  <si>
    <t>496</t>
  </si>
  <si>
    <t>WS234</t>
  </si>
  <si>
    <t>J-Y(St)Y 2x2x0,8 : 2.34 - Regulátor průtoku VZT kanál odtah, Krizový štáb</t>
  </si>
  <si>
    <t>498</t>
  </si>
  <si>
    <t>WS235</t>
  </si>
  <si>
    <t>J-Y(St)Y 2x2x0,8 : 2.35 - Regulátor průtoku VZT kanál přívod, Tělocvična</t>
  </si>
  <si>
    <t>WS236</t>
  </si>
  <si>
    <t>J-Y(St)Y 2x2x0,8 : 2.36 - Regulátor průtoku VZT kanál odtah, Tělocvična</t>
  </si>
  <si>
    <t>502</t>
  </si>
  <si>
    <t>WM31</t>
  </si>
  <si>
    <t>CYKY-J 3x1,5 : M31 - Ventilátor přívod, silový přívod</t>
  </si>
  <si>
    <t>504</t>
  </si>
  <si>
    <t>WE31</t>
  </si>
  <si>
    <t>J-Y(St)Y 2x2x0,8 : M31 - Ventilátor přívod, start, porucha</t>
  </si>
  <si>
    <t>506</t>
  </si>
  <si>
    <t>WY31</t>
  </si>
  <si>
    <t>J-Y(St)Y 1x2x0,8 : M31 - Ventilátor přívod, řízení otáček</t>
  </si>
  <si>
    <t>508</t>
  </si>
  <si>
    <t>WM32</t>
  </si>
  <si>
    <t>CYKY-J 3x1,5 : M32 - Ventilátor odtah, silový přívod</t>
  </si>
  <si>
    <t>510</t>
  </si>
  <si>
    <t>WE32</t>
  </si>
  <si>
    <t>J-Y(St)Y 2x2x0,8 : M32 - Ventilátor odtah, start, porucha</t>
  </si>
  <si>
    <t>WY32</t>
  </si>
  <si>
    <t>J-Y(St)Y 1x2x0,8 : M32 - Ventilátor odtah, řízení otáček</t>
  </si>
  <si>
    <t>514</t>
  </si>
  <si>
    <t>WM33</t>
  </si>
  <si>
    <t>CYKY-J 3x1,5 : M33 - Čerpadlo ohřívač</t>
  </si>
  <si>
    <t>516</t>
  </si>
  <si>
    <t>WS31.1</t>
  </si>
  <si>
    <t>J-Y(St)Y 1x2x0,8 : 3.1 - Teplota TV zpátečka ohřívač</t>
  </si>
  <si>
    <t>518</t>
  </si>
  <si>
    <t>WS32.1</t>
  </si>
  <si>
    <t>J-Y(St)Y 1x2x0,8 : 3.2 - Teplota VZT jednotka sání</t>
  </si>
  <si>
    <t>520</t>
  </si>
  <si>
    <t>WS33</t>
  </si>
  <si>
    <t>J-Y(St)Y 1x2x0,8 : 3.3 - Teplota VZT kanál přívod</t>
  </si>
  <si>
    <t>522</t>
  </si>
  <si>
    <t>WS34</t>
  </si>
  <si>
    <t>J-Y(St)Y 1x2x0,8 : 3.4 - Teplota VZT kanál odtah</t>
  </si>
  <si>
    <t>524</t>
  </si>
  <si>
    <t>WS35</t>
  </si>
  <si>
    <t>J-Y(St)Y 1x2x0,8 : 3.5 - Teplota VZT jednotka výfuk za ZZT</t>
  </si>
  <si>
    <t>526</t>
  </si>
  <si>
    <t>WS36</t>
  </si>
  <si>
    <t>J-Y(St)Y 2x2x0,8 : 3.6 - Tlaková diference VZT kanál přívod</t>
  </si>
  <si>
    <t>528</t>
  </si>
  <si>
    <t>WS37</t>
  </si>
  <si>
    <t>J-Y(St)Y 2x2x0,8 : 3.7 - Tlaková diference VZT kanál odtah</t>
  </si>
  <si>
    <t>530</t>
  </si>
  <si>
    <t>WS310</t>
  </si>
  <si>
    <t>J-Y(St)Y 1x2x0,8 : 3.10 - PMO ohřívač</t>
  </si>
  <si>
    <t>532</t>
  </si>
  <si>
    <t>WS311</t>
  </si>
  <si>
    <t>J-Y(St)Y 1x2x0,8 : 3.11 - Tlaková diference ventilátor přívod</t>
  </si>
  <si>
    <t>534</t>
  </si>
  <si>
    <t>WS312</t>
  </si>
  <si>
    <t>J-Y(St)Y 1x2x0,8 : 3.12 - Tlaková diference ventilátor odtah</t>
  </si>
  <si>
    <t>536</t>
  </si>
  <si>
    <t>WS313</t>
  </si>
  <si>
    <t>J-Y(St)Y 1x2x0,8 : 3.13 - Tlaková diference rekuperátor ZZT</t>
  </si>
  <si>
    <t>538</t>
  </si>
  <si>
    <t>WS314</t>
  </si>
  <si>
    <t>J-Y(St)Y 1x2x0,8 : 3.14 - Tlaková diference filtr sání</t>
  </si>
  <si>
    <t>540</t>
  </si>
  <si>
    <t>WS315</t>
  </si>
  <si>
    <t>J-Y(St)Y 1x2x0,8 : 3.15 - Tlaková diference filtr odtah</t>
  </si>
  <si>
    <t>542</t>
  </si>
  <si>
    <t>WS321</t>
  </si>
  <si>
    <t>J-Y(St)Y 1x2x0,8 : 3.21 - VZT klapka sání</t>
  </si>
  <si>
    <t>544</t>
  </si>
  <si>
    <t>WS322</t>
  </si>
  <si>
    <t>J-Y(St)Y 2x2x0,8 : 3.22 - VZT klapka odtah</t>
  </si>
  <si>
    <t>546</t>
  </si>
  <si>
    <t>WS323</t>
  </si>
  <si>
    <t>J-Y(St)Y 2x2x0,8 : 3.23 - VZT klapka by-pas ZZT</t>
  </si>
  <si>
    <t>548</t>
  </si>
  <si>
    <t>WS331</t>
  </si>
  <si>
    <t>J-Y(St)Y 2x2x0,8 : 3.31 - Regulační armatura ohřívač</t>
  </si>
  <si>
    <t>550</t>
  </si>
  <si>
    <t>WB332</t>
  </si>
  <si>
    <t>CYKY-J 3Cx4 : 3.32 - Venkovní zdroj chladu, silový přívod</t>
  </si>
  <si>
    <t>552</t>
  </si>
  <si>
    <t>WL332</t>
  </si>
  <si>
    <t>CYKY-J 3Cx1,5 : 3.32 - Řídící box chlazení, silový přívod</t>
  </si>
  <si>
    <t>554</t>
  </si>
  <si>
    <t>WE332</t>
  </si>
  <si>
    <t>J-Y(St)Y 4x2x0,8 : 3.32 - Řídící box chlazení, start, porucha, odmrazování</t>
  </si>
  <si>
    <t>556</t>
  </si>
  <si>
    <t>WY332</t>
  </si>
  <si>
    <t>J-Y(St)Y 1x2x0,8 : 3.32 - Řídící box chlazení, výkon</t>
  </si>
  <si>
    <t>558</t>
  </si>
  <si>
    <t>D11</t>
  </si>
  <si>
    <t>3.4 Kabelová listina komunikace</t>
  </si>
  <si>
    <t>WX1</t>
  </si>
  <si>
    <t>J-Y(St)Y 1x2x0,8 : Rozvaděč DT1 - Rozvaděč DT2</t>
  </si>
  <si>
    <t>560</t>
  </si>
  <si>
    <t>WX3</t>
  </si>
  <si>
    <t>J-Y(St)Y 1x2x0,8 : Rozvaděč DT2 - Rozvaděč DT3</t>
  </si>
  <si>
    <t>562</t>
  </si>
  <si>
    <t>D12</t>
  </si>
  <si>
    <t xml:space="preserve">4.  Související dodávky</t>
  </si>
  <si>
    <t>Pol7</t>
  </si>
  <si>
    <t>Montáž kabelů včetně kabelových tras ( žlaby, nosníky, trubky )</t>
  </si>
  <si>
    <t>564</t>
  </si>
  <si>
    <t>Pol8</t>
  </si>
  <si>
    <t>Montáž periferií včetně nastavení</t>
  </si>
  <si>
    <t>566</t>
  </si>
  <si>
    <t>Pol9</t>
  </si>
  <si>
    <t>Uživatelský SW včetně odladění s technologií</t>
  </si>
  <si>
    <t>568</t>
  </si>
  <si>
    <t>Pol10</t>
  </si>
  <si>
    <t>Oživování a test 1:1</t>
  </si>
  <si>
    <t>570</t>
  </si>
  <si>
    <t>Pol11</t>
  </si>
  <si>
    <t>Komplexní zkoušky zařízení</t>
  </si>
  <si>
    <t>572</t>
  </si>
  <si>
    <t>Pol12</t>
  </si>
  <si>
    <t>Jednorázové zaškolení obsluhy</t>
  </si>
  <si>
    <t>574</t>
  </si>
  <si>
    <t>Pol13</t>
  </si>
  <si>
    <t>Výchozí revize, včetně revizní zprávy</t>
  </si>
  <si>
    <t>576</t>
  </si>
  <si>
    <t>Pol14</t>
  </si>
  <si>
    <t>Inženýrská činnost</t>
  </si>
  <si>
    <t>578</t>
  </si>
  <si>
    <t>Pol15</t>
  </si>
  <si>
    <t>Doprava materiálu na stavbu</t>
  </si>
  <si>
    <t>580</t>
  </si>
  <si>
    <t>Pol16</t>
  </si>
  <si>
    <t>Režie</t>
  </si>
  <si>
    <t>582</t>
  </si>
  <si>
    <t>Pol17</t>
  </si>
  <si>
    <t>Dokumentace skutečného stavu</t>
  </si>
  <si>
    <t>584</t>
  </si>
  <si>
    <t>Pol18</t>
  </si>
  <si>
    <t>Technická inspekce České republiky</t>
  </si>
  <si>
    <t>586</t>
  </si>
  <si>
    <t xml:space="preserve">12 - SO 254 Komunikace a zpevněné plochy -  etapa 2b </t>
  </si>
  <si>
    <t xml:space="preserve">      5.01 - Konstrukce vozovky</t>
  </si>
  <si>
    <t xml:space="preserve">      5.02 - Konstrukce parkovacích stání</t>
  </si>
  <si>
    <t xml:space="preserve">      5.03 - Konstrukce chodníku s povrchem z betonové dlažba</t>
  </si>
  <si>
    <t xml:space="preserve">      5.04 - Konstrukce chodníku s živičným povrchem</t>
  </si>
  <si>
    <t xml:space="preserve">    91 - Doplňující konstrukce a práce pozemních komunikací, letišť a ploch</t>
  </si>
  <si>
    <t>122252204</t>
  </si>
  <si>
    <t>Odkopávky a prokopávky nezapažené pro silnice a dálnice v hornině třídy těžitelnosti I objem do 500 m3 strojně</t>
  </si>
  <si>
    <t>2017939890</t>
  </si>
  <si>
    <t>https://podminky.urs.cz/item/CS_URS_2022_01/122252204</t>
  </si>
  <si>
    <t>výměra dle projektanta</t>
  </si>
  <si>
    <t>tř.I - 95 % výkopku (tř.II 5% výkopku)</t>
  </si>
  <si>
    <t>380,0*0,95</t>
  </si>
  <si>
    <t>122452204</t>
  </si>
  <si>
    <t>Odkopávky a prokopávky nezapažené pro silnice a dálnice v hornině třídy těžitelnosti II objem do 500 m3 strojně</t>
  </si>
  <si>
    <t>-802525663</t>
  </si>
  <si>
    <t>https://podminky.urs.cz/item/CS_URS_2022_01/122452204</t>
  </si>
  <si>
    <t>5% zatřídění - tř.II</t>
  </si>
  <si>
    <t>380,0*0,05</t>
  </si>
  <si>
    <t>122252205</t>
  </si>
  <si>
    <t>Odkopávky a prokopávky nezapažené pro silnice a dálnice v hornině třídy těžitelnosti I objem do 1000 m3 strojně</t>
  </si>
  <si>
    <t>-1779807620</t>
  </si>
  <si>
    <t>https://podminky.urs.cz/item/CS_URS_2022_01/122252205</t>
  </si>
  <si>
    <t>případná sanace podloží výměnou neúnosné zeminy za vhodnou zeminu</t>
  </si>
  <si>
    <t>dle naměřených hodnot - bude upřesněno při realizaci (předpoklad 60% pláně)</t>
  </si>
  <si>
    <t>předpoklad :</t>
  </si>
  <si>
    <t>tř.I - 80 % výkopku (tř.II 20% výkopku) - tl. cca 0,5 m</t>
  </si>
  <si>
    <t>2212,0*0,6*0,5*0,8+0,12</t>
  </si>
  <si>
    <t>122452205</t>
  </si>
  <si>
    <t>Odkopávky a prokopávky nezapažené pro silnice a dálnice v hornině třídy těžitelnosti II objem do 1000 m3 strojně</t>
  </si>
  <si>
    <t>-745856221</t>
  </si>
  <si>
    <t>https://podminky.urs.cz/item/CS_URS_2022_01/122452205</t>
  </si>
  <si>
    <t>2212,0*0,6*0,5*0,2+0,28</t>
  </si>
  <si>
    <t>171152101</t>
  </si>
  <si>
    <t>Uložení sypaniny z hornin soudržných do násypů zhutněných silnic a dálnic</t>
  </si>
  <si>
    <t>-801963348</t>
  </si>
  <si>
    <t>https://podminky.urs.cz/item/CS_URS_2022_01/171152101</t>
  </si>
  <si>
    <t>dovezenou nakoupenou zeminou odpovídajících vlastností - dle PD a techn.zprávy</t>
  </si>
  <si>
    <t>1950,0</t>
  </si>
  <si>
    <t>dle naměřených hodnot - bude upřesněno při realizaci (předpoklad 50% pláně)</t>
  </si>
  <si>
    <t>pol.122252205+12245205</t>
  </si>
  <si>
    <t>531,0+133,0</t>
  </si>
  <si>
    <t>zemina pro terénní úpravy - tříděná, vhodná pro hutněné násypy</t>
  </si>
  <si>
    <t>-1936611388</t>
  </si>
  <si>
    <t>dodávka (nákup) k pol.171152101mezisoučet A+B</t>
  </si>
  <si>
    <t>(1950,0+664,0)*1,5</t>
  </si>
  <si>
    <t>-1849965078</t>
  </si>
  <si>
    <t>naložení zeminy určené do násypů</t>
  </si>
  <si>
    <t>pol.171152101mezisoučet A+B</t>
  </si>
  <si>
    <t>1950,0+664,0</t>
  </si>
  <si>
    <t>132254203</t>
  </si>
  <si>
    <t>Hloubení zapažených rýh š do 2000 mm v hornině třídy těžitelnosti I skupiny 3 objem do 100 m3</t>
  </si>
  <si>
    <t>1989964493</t>
  </si>
  <si>
    <t>https://podminky.urs.cz/item/CS_URS_2022_01/132254203</t>
  </si>
  <si>
    <t>rýhy pro potrubí odvodnění vpustí</t>
  </si>
  <si>
    <t>1,0*1,5*50,0</t>
  </si>
  <si>
    <t>-1541341670</t>
  </si>
  <si>
    <t>2*1,5*50,0</t>
  </si>
  <si>
    <t>1921717198</t>
  </si>
  <si>
    <t>1425501468</t>
  </si>
  <si>
    <t>odvoz vykopané zeminy na placenou skládku do 15km</t>
  </si>
  <si>
    <t>pol.122252204</t>
  </si>
  <si>
    <t>361,0</t>
  </si>
  <si>
    <t xml:space="preserve">pol.132254203 </t>
  </si>
  <si>
    <t>75,0</t>
  </si>
  <si>
    <t>pol.122252205</t>
  </si>
  <si>
    <t>531,0</t>
  </si>
  <si>
    <t>dovoz zeminy vhodné na násypy ze zemníku</t>
  </si>
  <si>
    <t>předpoklad 30km - pol.171152101mezsizčet A+B</t>
  </si>
  <si>
    <t>1710681497</t>
  </si>
  <si>
    <t>pol.162751117 mezisoučet A</t>
  </si>
  <si>
    <t>967,0*(15-10)</t>
  </si>
  <si>
    <t>předpoklad 30km - pol.162751117 mezisoučet B</t>
  </si>
  <si>
    <t>2614,0*(30-10)</t>
  </si>
  <si>
    <t>1210364705</t>
  </si>
  <si>
    <t>pol.122452204</t>
  </si>
  <si>
    <t>19,0</t>
  </si>
  <si>
    <t>pol.122452205</t>
  </si>
  <si>
    <t>133,0</t>
  </si>
  <si>
    <t>821618954</t>
  </si>
  <si>
    <t>(19,0+133,0)*(15-10)</t>
  </si>
  <si>
    <t>171201201</t>
  </si>
  <si>
    <t>1333345102</t>
  </si>
  <si>
    <t>https://podminky.urs.cz/item/CS_URS_2022_01/171201201</t>
  </si>
  <si>
    <t>pol.162751117mezisoučet A+162751137</t>
  </si>
  <si>
    <t>967,0+(19,0+133,0)</t>
  </si>
  <si>
    <t>-1000439362</t>
  </si>
  <si>
    <t>pol.171201201</t>
  </si>
  <si>
    <t>1119,0*2,0</t>
  </si>
  <si>
    <t>1713514081</t>
  </si>
  <si>
    <t>odvodnění nových UV</t>
  </si>
  <si>
    <t>(0,15+0,3)*1,0*50,0</t>
  </si>
  <si>
    <t>-3,14*0,075*0,075*50,0</t>
  </si>
  <si>
    <t>0,383</t>
  </si>
  <si>
    <t>908723004</t>
  </si>
  <si>
    <t>hutnění 10%, ztratné 1%</t>
  </si>
  <si>
    <t>dodávka, doprava k pol.175151101</t>
  </si>
  <si>
    <t>22,0*1,8*1,11+0,044</t>
  </si>
  <si>
    <t>2038694820</t>
  </si>
  <si>
    <t>zásyp rýh - 90% zásypu ze ŠP, 10% zásypu z nakoupené zeminy</t>
  </si>
  <si>
    <t>výkopy - pol.132254203</t>
  </si>
  <si>
    <t xml:space="preserve">méně podkladní lože </t>
  </si>
  <si>
    <t>pol.451573111</t>
  </si>
  <si>
    <t>-1,0*0,1*50,0</t>
  </si>
  <si>
    <t>méně obsyp potrubí</t>
  </si>
  <si>
    <t>pol.175151101 mezisoučet A</t>
  </si>
  <si>
    <t>-22,5</t>
  </si>
  <si>
    <t>58337344</t>
  </si>
  <si>
    <t>štěrkopísek frakce 0/32</t>
  </si>
  <si>
    <t>-638047626</t>
  </si>
  <si>
    <t>dodávka, doprava k pol.174101101</t>
  </si>
  <si>
    <t>zásyp - 90% zásypu ze ŠP, 10% zásypu z nakoupené zeminy</t>
  </si>
  <si>
    <t>47,5*0,9*2,0</t>
  </si>
  <si>
    <t>-102448043</t>
  </si>
  <si>
    <t>pod zpevněné plochy</t>
  </si>
  <si>
    <t>1685,0+219,0+248,0+60,0</t>
  </si>
  <si>
    <t>181951111</t>
  </si>
  <si>
    <t>Úprava pláně v hornině třídy těžitelnosti I skupiny 1 až 3 bez zhutnění strojně</t>
  </si>
  <si>
    <t>-743078529</t>
  </si>
  <si>
    <t>https://podminky.urs.cz/item/CS_URS_2022_01/181951111</t>
  </si>
  <si>
    <t>pod ohumusování</t>
  </si>
  <si>
    <t>1550,0</t>
  </si>
  <si>
    <t>181351113</t>
  </si>
  <si>
    <t>Rozprostření ornice tl vrstvy do 200 mm pl přes 500 m2 v rovině nebo ve svahu do 1:5 strojně</t>
  </si>
  <si>
    <t>890238256</t>
  </si>
  <si>
    <t>https://podminky.urs.cz/item/CS_URS_2022_01/181351113</t>
  </si>
  <si>
    <t>tl.ornice 100 mm</t>
  </si>
  <si>
    <t>10364101</t>
  </si>
  <si>
    <t xml:space="preserve">zemina pro terénní úpravy -  ornice</t>
  </si>
  <si>
    <t>395552539</t>
  </si>
  <si>
    <t>dodávka, doprava k pol.181351113</t>
  </si>
  <si>
    <t>1550,0*0,10*1,5</t>
  </si>
  <si>
    <t>181451121</t>
  </si>
  <si>
    <t>Založení lučního trávníku výsevem pl přes 1000 m2 v rovině a ve svahu do 1:5</t>
  </si>
  <si>
    <t>151948715</t>
  </si>
  <si>
    <t>https://podminky.urs.cz/item/CS_URS_2022_01/181451121</t>
  </si>
  <si>
    <t>00572470</t>
  </si>
  <si>
    <t>osivo směs travní univerzál</t>
  </si>
  <si>
    <t>-532156765</t>
  </si>
  <si>
    <t>1550,0*0,05*1,03+0,175</t>
  </si>
  <si>
    <t>185804312</t>
  </si>
  <si>
    <t>Zalití rostlin vodou plocha přes 20 m2</t>
  </si>
  <si>
    <t>2124495210</t>
  </si>
  <si>
    <t>https://podminky.urs.cz/item/CS_URS_2022_01/185804312</t>
  </si>
  <si>
    <t>trávník - pol.181411131</t>
  </si>
  <si>
    <t>1550,0*10*0,001</t>
  </si>
  <si>
    <t>185851121</t>
  </si>
  <si>
    <t>Dovoz vody pro zálivku rostlin za vzdálenost do 1000 m</t>
  </si>
  <si>
    <t>681931090</t>
  </si>
  <si>
    <t>https://podminky.urs.cz/item/CS_URS_2022_01/185851121</t>
  </si>
  <si>
    <t>-970927039</t>
  </si>
  <si>
    <t>odvodňovací potrubí uličních vpustí</t>
  </si>
  <si>
    <t>1,1*0,1*50,0</t>
  </si>
  <si>
    <t>5.01</t>
  </si>
  <si>
    <t>Konstrukce vozovky</t>
  </si>
  <si>
    <t>577134121</t>
  </si>
  <si>
    <t>Asfaltový beton vrstva obrusná ACO 11 (ABS) tř. I tl 40 mm š přes 3 m z nemodifikovaného asfaltu</t>
  </si>
  <si>
    <t>918367444</t>
  </si>
  <si>
    <t>https://podminky.urs.cz/item/CS_URS_2022_01/577134121</t>
  </si>
  <si>
    <t>573231108</t>
  </si>
  <si>
    <t>Postřik živičný spojovací ze silniční emulze v množství 0,50 kg/m2</t>
  </si>
  <si>
    <t>-289561493</t>
  </si>
  <si>
    <t>https://podminky.urs.cz/item/CS_URS_2022_01/573231108</t>
  </si>
  <si>
    <t>565165121</t>
  </si>
  <si>
    <t>Asfaltový beton vrstva podkladní ACP 16 (obalované kamenivo OKS) tl 80 mm š přes 3 m</t>
  </si>
  <si>
    <t>-287790319</t>
  </si>
  <si>
    <t>https://podminky.urs.cz/item/CS_URS_2022_01/565165121</t>
  </si>
  <si>
    <t>573111113</t>
  </si>
  <si>
    <t>Postřik živičný infiltrační s posypem z asfaltu množství 1,5 kg/m2</t>
  </si>
  <si>
    <t>-1141234578</t>
  </si>
  <si>
    <t>https://podminky.urs.cz/item/CS_URS_2022_01/573111113</t>
  </si>
  <si>
    <t>564952111</t>
  </si>
  <si>
    <t>Podklad z mechanicky zpevněného kameniva MZK tl 150 mm</t>
  </si>
  <si>
    <t>-769816059</t>
  </si>
  <si>
    <t>https://podminky.urs.cz/item/CS_URS_2022_01/564952111</t>
  </si>
  <si>
    <t>564861111</t>
  </si>
  <si>
    <t>Podklad ze štěrkodrtě ŠD plochy přes 100 m2 tl 200 mm</t>
  </si>
  <si>
    <t>1813934702</t>
  </si>
  <si>
    <t>https://podminky.urs.cz/item/CS_URS_2022_01/564861111</t>
  </si>
  <si>
    <t>564851111</t>
  </si>
  <si>
    <t>Podklad ze štěrkodrtě ŠD plochy přes 100 m2 tl 150 mm</t>
  </si>
  <si>
    <t>142273012</t>
  </si>
  <si>
    <t>https://podminky.urs.cz/item/CS_URS_2022_01/564851111</t>
  </si>
  <si>
    <t xml:space="preserve">dorovnání  (sanace) zemní pláně pod vozovkou</t>
  </si>
  <si>
    <t>1685,0</t>
  </si>
  <si>
    <t>5.02</t>
  </si>
  <si>
    <t>Konstrukce parkovacích stání</t>
  </si>
  <si>
    <t>596212212</t>
  </si>
  <si>
    <t>Kladení zámkové dlažby pozemních komunikací ručně tl 80 mm skupiny A pl přes 100 do 300 m2</t>
  </si>
  <si>
    <t>1612988962</t>
  </si>
  <si>
    <t>https://podminky.urs.cz/item/CS_URS_2022_01/596212212</t>
  </si>
  <si>
    <t>dlažba přírodní (šedá)</t>
  </si>
  <si>
    <t>210,0</t>
  </si>
  <si>
    <t>dlažba barevná (kontrastní barva) - vyznačení parkovacích stání</t>
  </si>
  <si>
    <t>9,0</t>
  </si>
  <si>
    <t>5924550R</t>
  </si>
  <si>
    <t>dlažba betonová tl.80mm přírodní</t>
  </si>
  <si>
    <t>-1194696691</t>
  </si>
  <si>
    <t>dodávka, doprava k pol.596212212 mezisoučet A, ztratné 2%</t>
  </si>
  <si>
    <t>210,0*1,02+0,8</t>
  </si>
  <si>
    <t>podrobnější specifikace dlažby (rozměry apod) v techn.zprávě</t>
  </si>
  <si>
    <t>5924555R</t>
  </si>
  <si>
    <t>dlažba betonová tl.80mm barevná</t>
  </si>
  <si>
    <t>2014607672</t>
  </si>
  <si>
    <t>kontrastní barva k okoloní ploše</t>
  </si>
  <si>
    <t>dodávka, doprava k pol.596212212 mezisoučet B, ztratné 5%</t>
  </si>
  <si>
    <t>9,0*1,05+0,55</t>
  </si>
  <si>
    <t>1614450203</t>
  </si>
  <si>
    <t>5.03</t>
  </si>
  <si>
    <t>Konstrukce chodníku s povrchem z betonové dlažba</t>
  </si>
  <si>
    <t>596211112</t>
  </si>
  <si>
    <t>Kladení zámkové dlažby komunikací pro pěší ručně tl 60 mm skupiny A pl přes 100 do 300 m2</t>
  </si>
  <si>
    <t>-1497372975</t>
  </si>
  <si>
    <t>https://podminky.urs.cz/item/CS_URS_2022_01/596211112</t>
  </si>
  <si>
    <t>240,0</t>
  </si>
  <si>
    <t>reliéfní dlažba barevná (kontrastní barva)</t>
  </si>
  <si>
    <t>5924500R</t>
  </si>
  <si>
    <t>dlažba betonová tl.60 mm přírodní</t>
  </si>
  <si>
    <t>1302742469</t>
  </si>
  <si>
    <t>dodávka, doprava k pol.596211112 mezisoučet A, ztratné 2%</t>
  </si>
  <si>
    <t>240,0*1,02+0,2</t>
  </si>
  <si>
    <t>5924522R</t>
  </si>
  <si>
    <t>dlažba betonová reliéfní tl.60 mm barevná</t>
  </si>
  <si>
    <t>-110808645</t>
  </si>
  <si>
    <t>dodávka, doprava k pol.596211112 mezisoučet B, ztratné 5%</t>
  </si>
  <si>
    <t>8,0*1,05+0,6</t>
  </si>
  <si>
    <t>-1811838037</t>
  </si>
  <si>
    <t>5.04</t>
  </si>
  <si>
    <t>Konstrukce chodníku s živičným povrchem</t>
  </si>
  <si>
    <t>577133111</t>
  </si>
  <si>
    <t>Asfaltový beton vrstva obrusná ACO 8 (ABJ) tl 40 mm š do 3 m z nemodifikovaného asfaltu</t>
  </si>
  <si>
    <t>1935179843</t>
  </si>
  <si>
    <t>https://podminky.urs.cz/item/CS_URS_2022_01/577133111</t>
  </si>
  <si>
    <t>konstrukce živičného chodníku</t>
  </si>
  <si>
    <t>564911411</t>
  </si>
  <si>
    <t>Podklad z asfaltového recyklátu plochy přes 100 m2 tl 50 mm</t>
  </si>
  <si>
    <t>-39682476</t>
  </si>
  <si>
    <t>https://podminky.urs.cz/item/CS_URS_2022_01/564911411</t>
  </si>
  <si>
    <t>2120257072</t>
  </si>
  <si>
    <t>871315221</t>
  </si>
  <si>
    <t>Kanalizační potrubí z tvrdého PVC jednovrstvé tuhost třídy SN8 DN 160</t>
  </si>
  <si>
    <t>-1146008952</t>
  </si>
  <si>
    <t>https://podminky.urs.cz/item/CS_URS_2022_01/871315221</t>
  </si>
  <si>
    <t>odvodnění UV - dle TZ</t>
  </si>
  <si>
    <t>877355121</t>
  </si>
  <si>
    <t>Výřez a montáž tvarovek odbočných na potrubí z kanalizačních trub z PVC DN 200</t>
  </si>
  <si>
    <t>-1873056390</t>
  </si>
  <si>
    <t>https://podminky.urs.cz/item/CS_URS_2022_01/877355121</t>
  </si>
  <si>
    <t>napojení přípojek pro odvodnění vpustí do stávající kanalizace</t>
  </si>
  <si>
    <t>87000100R</t>
  </si>
  <si>
    <t>Příplatek na tvarovky plastového potrubí</t>
  </si>
  <si>
    <t>1606538164</t>
  </si>
  <si>
    <t>1319169246</t>
  </si>
  <si>
    <t>895941111</t>
  </si>
  <si>
    <t>Zřízení vpusti kanalizační uliční z betonových dílců typ UV-50 normální</t>
  </si>
  <si>
    <t>240146582</t>
  </si>
  <si>
    <t>dle specifikace prací v TZ</t>
  </si>
  <si>
    <t>8900010R</t>
  </si>
  <si>
    <t>dodávka + doprava kompletu prefabrikovaných betonnových dílců DN 450mm pro 1 ks uliční vpusti</t>
  </si>
  <si>
    <t>-917793275</t>
  </si>
  <si>
    <t>dodávka k pol.895941111</t>
  </si>
  <si>
    <t>899204112</t>
  </si>
  <si>
    <t>Osazení mříží litinových včetně rámů a košů na bahno pro třídu zatížení D400, E600</t>
  </si>
  <si>
    <t>-206907896</t>
  </si>
  <si>
    <t>https://podminky.urs.cz/item/CS_URS_2022_01/899204112</t>
  </si>
  <si>
    <t xml:space="preserve">uliční vpusti </t>
  </si>
  <si>
    <t>28661938</t>
  </si>
  <si>
    <t>mříž litinová 600/40T, 420X620 D400</t>
  </si>
  <si>
    <t>268185644</t>
  </si>
  <si>
    <t>pro UV - dodávka, doprava k pol.899204112</t>
  </si>
  <si>
    <t>28661789</t>
  </si>
  <si>
    <t>koš kalový ocelový pro silniční vpusť 425mm vč. madla</t>
  </si>
  <si>
    <t>-553165692</t>
  </si>
  <si>
    <t>Doplňující konstrukce a práce pozemních komunikací, letišť a ploch</t>
  </si>
  <si>
    <t>916331112</t>
  </si>
  <si>
    <t>Osazení zahradního obrubníku betonového do lože z betonu s boční opěrou</t>
  </si>
  <si>
    <t>-1008364878</t>
  </si>
  <si>
    <t>https://podminky.urs.cz/item/CS_URS_2022_01/916331112</t>
  </si>
  <si>
    <t>obrubník 80/250/500</t>
  </si>
  <si>
    <t>obrubník 50/200/500</t>
  </si>
  <si>
    <t>95,0</t>
  </si>
  <si>
    <t>59217012</t>
  </si>
  <si>
    <t>obrubník betonový zahradní 500x80x250mm</t>
  </si>
  <si>
    <t>-446058124</t>
  </si>
  <si>
    <t>dodávka, doprava k pol.916331112 mezisoučet A, ztratné 1%</t>
  </si>
  <si>
    <t>75,0*1,01+0,25</t>
  </si>
  <si>
    <t>59217011</t>
  </si>
  <si>
    <t>obrubník betonový zahradní 500x50x200mm</t>
  </si>
  <si>
    <t>-1021176560</t>
  </si>
  <si>
    <t>dodávka, doprava k pol.916331112 mezisoučet B, ztratné 1%</t>
  </si>
  <si>
    <t>95,0*1,01+0,05</t>
  </si>
  <si>
    <t>916131213</t>
  </si>
  <si>
    <t>Osazení silničního obrubníku betonového stojatého s boční opěrou do lože z betonu prostého</t>
  </si>
  <si>
    <t>681954019</t>
  </si>
  <si>
    <t>https://podminky.urs.cz/item/CS_URS_2022_01/916131213</t>
  </si>
  <si>
    <t>silniční 150/300/1000</t>
  </si>
  <si>
    <t>325,0</t>
  </si>
  <si>
    <t>silniční 150/250/1000</t>
  </si>
  <si>
    <t>80,0</t>
  </si>
  <si>
    <t xml:space="preserve">silniční 150/300/780   R=1,0m,  4 ks</t>
  </si>
  <si>
    <t xml:space="preserve">silniční 150/250/780   R=1,0m,  12ks</t>
  </si>
  <si>
    <t xml:space="preserve">nájezdový  150/150/1000</t>
  </si>
  <si>
    <t>16,0</t>
  </si>
  <si>
    <t>V položce je započtena tl. betonového lože 100 mm.</t>
  </si>
  <si>
    <t>916991121</t>
  </si>
  <si>
    <t>Lože pod obrubníky, krajníky nebo obruby z dlažebních kostek z betonu prostého</t>
  </si>
  <si>
    <t>666473916</t>
  </si>
  <si>
    <t>https://podminky.urs.cz/item/CS_URS_2022_01/916991121</t>
  </si>
  <si>
    <t>dopočet tl. lože pod silniční obrubníky (celková tl.lože 150 mm)</t>
  </si>
  <si>
    <t>betonáž do výkopu +3,5%</t>
  </si>
  <si>
    <t>0,05*0,4*437,0*1,035</t>
  </si>
  <si>
    <t>59217034</t>
  </si>
  <si>
    <t>obrubník betonový silniční 1000x150x300mm</t>
  </si>
  <si>
    <t>-832394861</t>
  </si>
  <si>
    <t>dodávka, doprava k pol.916131213 mezisoučet A, ztratné 1%</t>
  </si>
  <si>
    <t>325,0*1,01+0,75</t>
  </si>
  <si>
    <t>59217031</t>
  </si>
  <si>
    <t>obrubník betonový silniční 1000x150x250mm</t>
  </si>
  <si>
    <t>-721464250</t>
  </si>
  <si>
    <t>dodávka, doprava k pol.916131213 mezisoučet B, ztratné 1%</t>
  </si>
  <si>
    <t>80,0*1,01+0,2</t>
  </si>
  <si>
    <t>59217035</t>
  </si>
  <si>
    <t>obrubník betonový obloukový vnější 780x150x250mm</t>
  </si>
  <si>
    <t>-65723883</t>
  </si>
  <si>
    <t>dodávka, doprava k pol.916131213 mezisoučet D, ztratné 1%</t>
  </si>
  <si>
    <t>12*1,01+0,88</t>
  </si>
  <si>
    <t>5921704R</t>
  </si>
  <si>
    <t>obrubník betonový obloukový vnější 780x150x300mm</t>
  </si>
  <si>
    <t>118175751</t>
  </si>
  <si>
    <t>dodávka, doprava k pol.916131213 mezisoučet C, ztratné 1%</t>
  </si>
  <si>
    <t>4*1,01+0,96</t>
  </si>
  <si>
    <t>59217029</t>
  </si>
  <si>
    <t>obrubník betonový silniční nájezdový 1000x150x150mm</t>
  </si>
  <si>
    <t>1275041371</t>
  </si>
  <si>
    <t>dodávka, doprava k pol.916131213 mezisoučet E, ztratné 1%</t>
  </si>
  <si>
    <t>16,0*1,01+0,84</t>
  </si>
  <si>
    <t>91102110R</t>
  </si>
  <si>
    <t>Kabelová chránička BT 120 - montáž, dodávka, doprava</t>
  </si>
  <si>
    <t>1957357862</t>
  </si>
  <si>
    <t>91102120R</t>
  </si>
  <si>
    <t>Kabelová chránička BT 150 - montáž, dodávka, doprava</t>
  </si>
  <si>
    <t>1838607498</t>
  </si>
  <si>
    <t>144+14*5</t>
  </si>
  <si>
    <t>998223011</t>
  </si>
  <si>
    <t>Přesun hmot pro pozemní komunikace s krytem dlážděným</t>
  </si>
  <si>
    <t>-176131000</t>
  </si>
  <si>
    <t>https://podminky.urs.cz/item/CS_URS_2022_01/998223011</t>
  </si>
  <si>
    <t xml:space="preserve">13 - SO 255 Dešťová kanalizace -  etapa 2b</t>
  </si>
  <si>
    <t xml:space="preserve">    21 - Úprava podloží a základové spáry</t>
  </si>
  <si>
    <t>132254204</t>
  </si>
  <si>
    <t>Hloubení zapažených rýh š do 2000 mm v hornině třídy těžitelnosti I skupiny 3 objem do 500 m3</t>
  </si>
  <si>
    <t>-1835217812</t>
  </si>
  <si>
    <t>https://podminky.urs.cz/item/CS_URS_2022_01/132254204</t>
  </si>
  <si>
    <t xml:space="preserve">zatřídění - 70% zemina tř.3  +  30% zemina tř.4</t>
  </si>
  <si>
    <t>uvažován svislý pažený výkop (upřesní se při realizaci)</t>
  </si>
  <si>
    <t>1,0*1,60*(64+25)*0,70</t>
  </si>
  <si>
    <t>2,8*5*0,70</t>
  </si>
  <si>
    <t>dokopání pro drenáž</t>
  </si>
  <si>
    <t>(0,20*0,20*89+0,04)*0,70</t>
  </si>
  <si>
    <t>112,0*0,05+0,4</t>
  </si>
  <si>
    <t>v položce započten svislý přesun a příplatek na lepivost</t>
  </si>
  <si>
    <t>132354204</t>
  </si>
  <si>
    <t>Hloubení zapažených rýh š do 2000 mm v hornině třídy těžitelnosti II skupiny 4 objem do 500 m3</t>
  </si>
  <si>
    <t>2020544364</t>
  </si>
  <si>
    <t>https://podminky.urs.cz/item/CS_URS_2022_01/132354204</t>
  </si>
  <si>
    <t>pol.132254204</t>
  </si>
  <si>
    <t>118,0/0,7*0,3+0,429</t>
  </si>
  <si>
    <t>-1102540185</t>
  </si>
  <si>
    <t>1,6*89*2</t>
  </si>
  <si>
    <t>284,8*0,03+0,656</t>
  </si>
  <si>
    <t>745481609</t>
  </si>
  <si>
    <t>-404310553</t>
  </si>
  <si>
    <t>1,1*(0,225+0,3)*25,0+1,1*(0,335+0,3)*64,0</t>
  </si>
  <si>
    <t>0,858</t>
  </si>
  <si>
    <t>-3,14*0,1*0,1*25-3,14*0,15*0,15*64</t>
  </si>
  <si>
    <t>0,007</t>
  </si>
  <si>
    <t>-314314322</t>
  </si>
  <si>
    <t>obsyp kanalizačního potrubí pískem</t>
  </si>
  <si>
    <t>hutnění +10%, ztratné 1%</t>
  </si>
  <si>
    <t>54,7*1,8*1,11+0,109</t>
  </si>
  <si>
    <t>-681678361</t>
  </si>
  <si>
    <t xml:space="preserve">zpětný zásyp nakoupenou zeminou  - 10% zásypu</t>
  </si>
  <si>
    <t>zpětný zásyp štěrkopískem (pod vozovkou) - 90% zásypu</t>
  </si>
  <si>
    <t>výkop - pol.132211401+132311401</t>
  </si>
  <si>
    <t>118,0+51,0</t>
  </si>
  <si>
    <t>méně podsypy a obsypy -pol.451572111+pol.45+175151101 mezisoučet A</t>
  </si>
  <si>
    <t>-(10,0+60,0)</t>
  </si>
  <si>
    <t>méně šachty</t>
  </si>
  <si>
    <t>-3,14*0,6*0,6*(1,7*2+1,9*2+1,3)</t>
  </si>
  <si>
    <t>0,608</t>
  </si>
  <si>
    <t>-571275918</t>
  </si>
  <si>
    <t>dodávka (nákup vč.naložení) k pol.174101101 - 10%</t>
  </si>
  <si>
    <t>hutnění 10%</t>
  </si>
  <si>
    <t>90,0*0,1*1,5*1,1</t>
  </si>
  <si>
    <t>-633992434</t>
  </si>
  <si>
    <t>90% zásypu ze ŠP, hutnění 10%,ztratné 1%</t>
  </si>
  <si>
    <t>90,0*1,8*0,9*1,11+0,162</t>
  </si>
  <si>
    <t>-669965187</t>
  </si>
  <si>
    <t>přemístění sypkého materiálu pro podsypy a obsypy</t>
  </si>
  <si>
    <t>54,7+10,0</t>
  </si>
  <si>
    <t>trativod</t>
  </si>
  <si>
    <t>0,2*0,2*89</t>
  </si>
  <si>
    <t>1374609670</t>
  </si>
  <si>
    <t>výkop rýh - pol.132254204</t>
  </si>
  <si>
    <t>118,0</t>
  </si>
  <si>
    <t>545270745</t>
  </si>
  <si>
    <t>118,0*(15-10)</t>
  </si>
  <si>
    <t>1002827172</t>
  </si>
  <si>
    <t>výkop rýh - pol.132354204</t>
  </si>
  <si>
    <t>1043807766</t>
  </si>
  <si>
    <t>51,0*(15-10)</t>
  </si>
  <si>
    <t>-661263548</t>
  </si>
  <si>
    <t>-959044602</t>
  </si>
  <si>
    <t>169,0*2,0</t>
  </si>
  <si>
    <t>Úprava podloží a základové spáry</t>
  </si>
  <si>
    <t>212752401</t>
  </si>
  <si>
    <t>Trativod z drenážních trubek korugovaných PE-HD SN 8 perforace 360° včetně lože otevřený výkop DN 100 pro liniové stavby</t>
  </si>
  <si>
    <t>2107971735</t>
  </si>
  <si>
    <t>https://podminky.urs.cz/item/CS_URS_2022_01/212752401</t>
  </si>
  <si>
    <t>drenážní potrubí</t>
  </si>
  <si>
    <t>779494055</t>
  </si>
  <si>
    <t>1,1*0,10*89</t>
  </si>
  <si>
    <t>0,21</t>
  </si>
  <si>
    <t>-580325287</t>
  </si>
  <si>
    <t>kanalizační šachty</t>
  </si>
  <si>
    <t>ŠD25 - výška 40 mm</t>
  </si>
  <si>
    <t>ŠD24 - výška 60 mm</t>
  </si>
  <si>
    <t>ŠD 21+ŠD22+ŠD23+ŠD24</t>
  </si>
  <si>
    <t>2+2+1+1</t>
  </si>
  <si>
    <t>59224184</t>
  </si>
  <si>
    <t>prstenec šachtový vyrovnávací betonový 625x120x40mm</t>
  </si>
  <si>
    <t>-295415572</t>
  </si>
  <si>
    <t>59224185</t>
  </si>
  <si>
    <t>prstenec šachtový vyrovnávací betonový 625x120x60mm</t>
  </si>
  <si>
    <t>-353446390</t>
  </si>
  <si>
    <t>59224187</t>
  </si>
  <si>
    <t>prstenec šachtový vyrovnávací betonový 625x120x100mm</t>
  </si>
  <si>
    <t>-1372643243</t>
  </si>
  <si>
    <t>871350420</t>
  </si>
  <si>
    <t>Montáž kanalizačního potrubí korugovaného SN 12 z polypropylenu DN 200</t>
  </si>
  <si>
    <t>640187828</t>
  </si>
  <si>
    <t>https://podminky.urs.cz/item/CS_URS_2022_01/871350420</t>
  </si>
  <si>
    <t>28614099</t>
  </si>
  <si>
    <t>trubka kanalizační žebrovaná PP DN 200x3000mm</t>
  </si>
  <si>
    <t>-712841587</t>
  </si>
  <si>
    <t>dodávka, doprava k pol.871350420, ztratné 1,5%</t>
  </si>
  <si>
    <t>25,0*1,015+0,125</t>
  </si>
  <si>
    <t>Při realizaci je možné použít trubky v jiných délkách.</t>
  </si>
  <si>
    <t>871370420</t>
  </si>
  <si>
    <t>Montáž kanalizačního potrubí korugovaného SN 12 z polypropylenu DN 300</t>
  </si>
  <si>
    <t>1059178428</t>
  </si>
  <si>
    <t>https://podminky.urs.cz/item/CS_URS_2022_01/871370420</t>
  </si>
  <si>
    <t>28614132</t>
  </si>
  <si>
    <t>trubka kanalizační žebrovaná PP DN 300x5000mm</t>
  </si>
  <si>
    <t>176597936</t>
  </si>
  <si>
    <t>dodávka, doprava k pol.871370420, ztratné 1,5%</t>
  </si>
  <si>
    <t>64,0*1,015+0,04</t>
  </si>
  <si>
    <t>877370420</t>
  </si>
  <si>
    <t>Montáž odboček na kanalizačním potrubí z PP trub korugovaných DN 300</t>
  </si>
  <si>
    <t>1324662099</t>
  </si>
  <si>
    <t>https://podminky.urs.cz/item/CS_URS_2022_01/877370420</t>
  </si>
  <si>
    <t>odbočka 300/150 k vpusti</t>
  </si>
  <si>
    <t>2861400R</t>
  </si>
  <si>
    <t xml:space="preserve">odbočka 45st. 300/150mm pro potrubí kanalizační žebrované </t>
  </si>
  <si>
    <t>1082743170</t>
  </si>
  <si>
    <t>877310440</t>
  </si>
  <si>
    <t>Montáž šachtových vložek na kanalizačním potrubí z PP trub korugovaných DN 150</t>
  </si>
  <si>
    <t>1399697859</t>
  </si>
  <si>
    <t>https://podminky.urs.cz/item/CS_URS_2022_01/877310440</t>
  </si>
  <si>
    <t>pro uliční vpusti</t>
  </si>
  <si>
    <t>28617480</t>
  </si>
  <si>
    <t>vložka šachtová kanalizace PP korugované DN 160</t>
  </si>
  <si>
    <t>228219677</t>
  </si>
  <si>
    <t>877350440</t>
  </si>
  <si>
    <t>Montáž šachtových vložek na kanalizačním potrubí z PP trub korugovaných DN 200</t>
  </si>
  <si>
    <t>887603417</t>
  </si>
  <si>
    <t>https://podminky.urs.cz/item/CS_URS_2022_01/877350440</t>
  </si>
  <si>
    <t>28617481</t>
  </si>
  <si>
    <t>vložka šachtová kanalizace PP korugované DN 200</t>
  </si>
  <si>
    <t>-980633450</t>
  </si>
  <si>
    <t>877370440</t>
  </si>
  <si>
    <t>Montáž šachtových vložek na kanalizačním potrubí z PP trub korugovaných DN 300</t>
  </si>
  <si>
    <t>1930097508</t>
  </si>
  <si>
    <t>https://podminky.urs.cz/item/CS_URS_2022_01/877370440</t>
  </si>
  <si>
    <t>28617483</t>
  </si>
  <si>
    <t>vložka šachtová kanalizace PP korugované DN 300</t>
  </si>
  <si>
    <t>-1211287567</t>
  </si>
  <si>
    <t>894411121</t>
  </si>
  <si>
    <t>Zřízení šachet kanalizačních z betonových dílců na potrubí DN přes 200 do 300 dno beton tř. C 25/30</t>
  </si>
  <si>
    <t>-807149342</t>
  </si>
  <si>
    <t>https://podminky.urs.cz/item/CS_URS_2022_01/894411121</t>
  </si>
  <si>
    <t>59224066</t>
  </si>
  <si>
    <t>skruž betonová DN 1000x250 PS, 100x25x12cm</t>
  </si>
  <si>
    <t>189224520</t>
  </si>
  <si>
    <t>dodávka, doprava k pol.894411121</t>
  </si>
  <si>
    <t>59224056</t>
  </si>
  <si>
    <t>kónus pro kanalizační šachty s kapsovým stupadlem 100/62,5x67x12cm</t>
  </si>
  <si>
    <t>492030325</t>
  </si>
  <si>
    <t>59224075</t>
  </si>
  <si>
    <t>deska betonová zákrytová k ukončení šachet 1000/625x200mm</t>
  </si>
  <si>
    <t>665371103</t>
  </si>
  <si>
    <t>320543956</t>
  </si>
  <si>
    <t>-453846110</t>
  </si>
  <si>
    <t>55241014</t>
  </si>
  <si>
    <t>poklop šachtový třída D400, kruhový rám 785, vstup 600mm, bez ventilace</t>
  </si>
  <si>
    <t>1386826402</t>
  </si>
  <si>
    <t>89481260R</t>
  </si>
  <si>
    <t>Vyříznutí a utěsnění otvoru ve stěně kanalizační šachty DN 200</t>
  </si>
  <si>
    <t>-1098799601</t>
  </si>
  <si>
    <t>napojení na stávající šachtu</t>
  </si>
  <si>
    <t>89481261R</t>
  </si>
  <si>
    <t>Vyříznutí a utěsnění otvoru ve stěně kanalizační šachty DN 300</t>
  </si>
  <si>
    <t>170759470</t>
  </si>
  <si>
    <t>892352121</t>
  </si>
  <si>
    <t>Tlaková zkouška vzduchem potrubí DN 200 těsnícím vakem ucpávkovým</t>
  </si>
  <si>
    <t>584123541</t>
  </si>
  <si>
    <t>https://podminky.urs.cz/item/CS_URS_2022_01/892352121</t>
  </si>
  <si>
    <t>892372121</t>
  </si>
  <si>
    <t>Tlaková zkouška vzduchem potrubí DN 300 těsnícím vakem ucpávkovým</t>
  </si>
  <si>
    <t>1072585553</t>
  </si>
  <si>
    <t>https://podminky.urs.cz/item/CS_URS_2022_01/892372121</t>
  </si>
  <si>
    <t>89900010R</t>
  </si>
  <si>
    <t>Vyčištění potrubí po pokládce vč.revizních šachet a zkouška průchodnosti</t>
  </si>
  <si>
    <t>670881500</t>
  </si>
  <si>
    <t>64+25</t>
  </si>
  <si>
    <t>89900020R</t>
  </si>
  <si>
    <t>Kamerová zkouška a její vyhodnocení</t>
  </si>
  <si>
    <t>918093548</t>
  </si>
  <si>
    <t>-1889805337</t>
  </si>
  <si>
    <t>786383026</t>
  </si>
  <si>
    <t>19,59</t>
  </si>
  <si>
    <t xml:space="preserve">14 - SO 256 Oplocení  -  etapa 2b</t>
  </si>
  <si>
    <t>zak.č.9178-26</t>
  </si>
  <si>
    <t>131151343</t>
  </si>
  <si>
    <t>Vrtání jamek pro plotové sloupky D přes 200 do 300 mm strojně</t>
  </si>
  <si>
    <t>-2125860176</t>
  </si>
  <si>
    <t>https://podminky.urs.cz/item/CS_URS_2022_01/131151343</t>
  </si>
  <si>
    <t>plot B - pletivo</t>
  </si>
  <si>
    <t>0,7*(118+30)+1,2*2</t>
  </si>
  <si>
    <t>plot A - dílce</t>
  </si>
  <si>
    <t>0,9*30+1,2*4</t>
  </si>
  <si>
    <t>137,8*0,05+0,31</t>
  </si>
  <si>
    <t>1159600476</t>
  </si>
  <si>
    <t>pro základové pasy brány 1 a 2</t>
  </si>
  <si>
    <t>2,5*0,45*1,0*2</t>
  </si>
  <si>
    <t>0,6*0,6*1*2</t>
  </si>
  <si>
    <t>pro základové pasy brány 3</t>
  </si>
  <si>
    <t>0,6*0,6*1,0*2+0,4*0,4*1,0*2</t>
  </si>
  <si>
    <t>rýha pro podhrabové desky</t>
  </si>
  <si>
    <t>0,1*0,1*45,0</t>
  </si>
  <si>
    <t>0,54</t>
  </si>
  <si>
    <t>171151103</t>
  </si>
  <si>
    <t>Uložení sypaniny z hornin soudržných do násypů zhutněných strojně</t>
  </si>
  <si>
    <t>1972916616</t>
  </si>
  <si>
    <t>https://podminky.urs.cz/item/CS_URS_2022_01/171151103</t>
  </si>
  <si>
    <t>násyp okolo podhrabových desek</t>
  </si>
  <si>
    <t>jiné násypy kolem budovaného oplocení</t>
  </si>
  <si>
    <t>138534535</t>
  </si>
  <si>
    <t>pol.131151343</t>
  </si>
  <si>
    <t>3,14*0,15*0,15*145,0+0,056</t>
  </si>
  <si>
    <t>pol.132251101</t>
  </si>
  <si>
    <t>méně pol.171151103</t>
  </si>
  <si>
    <t>-2,5</t>
  </si>
  <si>
    <t>-724517058</t>
  </si>
  <si>
    <t>celkem 15 km</t>
  </si>
  <si>
    <t>12,8*(15-10)</t>
  </si>
  <si>
    <t>-1957161942</t>
  </si>
  <si>
    <t>17120123R</t>
  </si>
  <si>
    <t>-302839501</t>
  </si>
  <si>
    <t>https://podminky.urs.cz/item/CS_URS_2022_01/17120123R</t>
  </si>
  <si>
    <t>12,8*2,0</t>
  </si>
  <si>
    <t>275313711</t>
  </si>
  <si>
    <t>Základové patky z betonu tř. C 20/25</t>
  </si>
  <si>
    <t>-834134619</t>
  </si>
  <si>
    <t>https://podminky.urs.cz/item/CS_URS_2022_01/275313711</t>
  </si>
  <si>
    <t xml:space="preserve">základové pasy brány 1 a 2,  betonáž do výkopu +5%</t>
  </si>
  <si>
    <t>2,5*0,45*1,0*2*1,05</t>
  </si>
  <si>
    <t>0,6*0,6*1*2*1,05</t>
  </si>
  <si>
    <t>0,4*0,4*2*1,05</t>
  </si>
  <si>
    <t xml:space="preserve">základové pasy brány 3,  betonáž do výkopu +5%</t>
  </si>
  <si>
    <t>0,6*0,6*1,0*2*1,05</t>
  </si>
  <si>
    <t>0,789</t>
  </si>
  <si>
    <t>272353111</t>
  </si>
  <si>
    <t>Bednění kotevních otvorů v základových klenbách průřezu přes 0,01 do 0,02 m2 hl do 0,5 m</t>
  </si>
  <si>
    <t>-269594027</t>
  </si>
  <si>
    <t>https://podminky.urs.cz/item/CS_URS_2022_01/272353111</t>
  </si>
  <si>
    <t>sloupky pro brány do základových pasů</t>
  </si>
  <si>
    <t>338171121</t>
  </si>
  <si>
    <t>Osazování sloupků a vzpěr plotových ocelových v do 2,60 m se zalitím MC</t>
  </si>
  <si>
    <t>419068871</t>
  </si>
  <si>
    <t>https://podminky.urs.cz/item/CS_URS_2022_01/338171121</t>
  </si>
  <si>
    <t>sloupky pro brány do základových pasů, beton C 25/30</t>
  </si>
  <si>
    <t>338171123</t>
  </si>
  <si>
    <t>Osazování sloupků a vzpěr plotových ocelových v do 2,60 m se zabetonováním</t>
  </si>
  <si>
    <t>1073703510</t>
  </si>
  <si>
    <t>https://podminky.urs.cz/item/CS_URS_2022_01/338171123</t>
  </si>
  <si>
    <t>beton C25/30</t>
  </si>
  <si>
    <t>oplocení B - pletivo - sloupky</t>
  </si>
  <si>
    <t>plot A - dílce - sloupky</t>
  </si>
  <si>
    <t>338171113</t>
  </si>
  <si>
    <t>Osazování sloupků a vzpěr plotových ocelových v do 2,00 m se zabetonováním</t>
  </si>
  <si>
    <t>632113682</t>
  </si>
  <si>
    <t>https://podminky.urs.cz/item/CS_URS_2022_01/338171113</t>
  </si>
  <si>
    <t>použit beton C25/30</t>
  </si>
  <si>
    <t>oplocení B - pletivo - vzpěry</t>
  </si>
  <si>
    <t>55342152</t>
  </si>
  <si>
    <t>plotový sloupek pro svařované panely profilovaný oválný 50x70mm dl 2,0-2,5m povrchová úprava Pz a komaxit</t>
  </si>
  <si>
    <t>427143871</t>
  </si>
  <si>
    <t>dodávka, doprava k pol.338141123 mezisoučet B</t>
  </si>
  <si>
    <t>včetně čepičky sloupku</t>
  </si>
  <si>
    <t>55342181</t>
  </si>
  <si>
    <t>plotový profilovaný sloupek D 40-50mm dl 2,0-2,5m pro svařované pletivo v návinu povrchová úprava Pz a komaxit</t>
  </si>
  <si>
    <t>108146065</t>
  </si>
  <si>
    <t>55342190</t>
  </si>
  <si>
    <t>plotová profilovaná vzpěra D 40-50mm dl 2,0-2,5m bez hlavy a objímky pro svařované pletivo v návinu povrchová úprava Pz a komaxit</t>
  </si>
  <si>
    <t>960585846</t>
  </si>
  <si>
    <t>dodávka, doprava k pol.338171113</t>
  </si>
  <si>
    <t>55342195</t>
  </si>
  <si>
    <t>hlava plotové vzpěry D 40-50mm pro svařované pletivo v návinu povrchová úprava Pz a komaxit</t>
  </si>
  <si>
    <t>-115996284</t>
  </si>
  <si>
    <t>55342202</t>
  </si>
  <si>
    <t>objímka pro uchycení vzpěry na sloupek D 40-50mm</t>
  </si>
  <si>
    <t>324099409</t>
  </si>
  <si>
    <t>348171130</t>
  </si>
  <si>
    <t>Montáž rámového oplocení v přes 1,5 do 2 m</t>
  </si>
  <si>
    <t>1965499589</t>
  </si>
  <si>
    <t>https://podminky.urs.cz/item/CS_URS_2022_01/348171130</t>
  </si>
  <si>
    <t>oplocení A - dílce</t>
  </si>
  <si>
    <t>55342417</t>
  </si>
  <si>
    <t>plotový panel svařovaný v 1,5-2,0m š do 2,5m průměru drátu 5mm oka 55x200mm s dvojitým horizontálním drátem 6mm povrchová úprava PZ komaxit</t>
  </si>
  <si>
    <t>-573287292</t>
  </si>
  <si>
    <t>srovnatelná položka pro plotové dílce požadované v PD :</t>
  </si>
  <si>
    <t xml:space="preserve">výška 1,83 m, oka 200x55 mm, osová vzdálenost 2,5,  materiál</t>
  </si>
  <si>
    <t>pozink poplastový, horizontální prolisy</t>
  </si>
  <si>
    <t>celé dílce</t>
  </si>
  <si>
    <t>5534200R</t>
  </si>
  <si>
    <t>plotový panel svařovaný v 1,5-2,0m š do 2,5m průměru drátu 5mm oka 55x200mm s dvojitým horizontálním drátem 6mm povrchová úprava PZ komaxit - upravené díly s délkou menší než 2,5 m</t>
  </si>
  <si>
    <t>-672734328</t>
  </si>
  <si>
    <t>V ceně zahrnuta úprava délky plotových dílců</t>
  </si>
  <si>
    <t>50-2,5*15</t>
  </si>
  <si>
    <t>348401130</t>
  </si>
  <si>
    <t>Montáž oplocení ze strojového pletiva s napínacími dráty v přes 1,6 do 2,0 m</t>
  </si>
  <si>
    <t>-1156032877</t>
  </si>
  <si>
    <t>https://podminky.urs.cz/item/CS_URS_2022_01/348401130</t>
  </si>
  <si>
    <t>oplocení B - pletivo</t>
  </si>
  <si>
    <t>292,0</t>
  </si>
  <si>
    <t>31327504</t>
  </si>
  <si>
    <t>pletivo drátěné plastifikované se čtvercovými oky 50/2,2mm v 2000mm</t>
  </si>
  <si>
    <t>-1686514533</t>
  </si>
  <si>
    <t>dodávka, doprava k pol.348401130, ztratné 10%</t>
  </si>
  <si>
    <t>292,0*1,1+0,8</t>
  </si>
  <si>
    <t>348401350</t>
  </si>
  <si>
    <t>Rozvinutí, montáž a napnutí napínacího drátu na oplocení</t>
  </si>
  <si>
    <t>-1880586795</t>
  </si>
  <si>
    <t>https://podminky.urs.cz/item/CS_URS_2022_01/348401350</t>
  </si>
  <si>
    <t>292,0*3</t>
  </si>
  <si>
    <t>348401360</t>
  </si>
  <si>
    <t>Přiháčkování strojového pletiva k napínacímu drátu na oplocení</t>
  </si>
  <si>
    <t>884406139</t>
  </si>
  <si>
    <t>https://podminky.urs.cz/item/CS_URS_2022_01/348401360</t>
  </si>
  <si>
    <t>15619100</t>
  </si>
  <si>
    <t>drát poplastovaný kruhový napínací 2,5/3,5mm</t>
  </si>
  <si>
    <t>901628311</t>
  </si>
  <si>
    <t>dodávka, doprava k pol.34840135</t>
  </si>
  <si>
    <t>876,0*1,05+0,2</t>
  </si>
  <si>
    <t>348101210</t>
  </si>
  <si>
    <t>Osazení vrat nebo vrátek k oplocení na ocelové sloupky pl do 2 m2</t>
  </si>
  <si>
    <t>-1855368770</t>
  </si>
  <si>
    <t>https://podminky.urs.cz/item/CS_URS_2022_01/348101210</t>
  </si>
  <si>
    <t>5534233R</t>
  </si>
  <si>
    <t>branka plotová jednokřídlá Pz s PVC vrstvou 1000x2030mm + příslušenství + sloupky pro osazení branky</t>
  </si>
  <si>
    <t>-270276310</t>
  </si>
  <si>
    <t xml:space="preserve">dodávka, doprava  - vrátka</t>
  </si>
  <si>
    <t>348101250</t>
  </si>
  <si>
    <t>Osazení vrat nebo vrátek k oplocení na ocelové sloupky pl přes 8 do 10 m2</t>
  </si>
  <si>
    <t>-516397900</t>
  </si>
  <si>
    <t>https://podminky.urs.cz/item/CS_URS_2022_01/348101250</t>
  </si>
  <si>
    <t>brána 3</t>
  </si>
  <si>
    <t>5534234R</t>
  </si>
  <si>
    <t xml:space="preserve">brána plotová dvoukřídlá otevíravá  4000x2030mm povrch pozink poplastování + příslušenství + plotové sloupky</t>
  </si>
  <si>
    <t>1864957725</t>
  </si>
  <si>
    <t>dodávka, doprava - brána 3</t>
  </si>
  <si>
    <t>34810100R</t>
  </si>
  <si>
    <t>Posuvná samonosná brána o světlosti (šířce vjezdu) 6 m v provedení dle PD a tech. zprávy + el.pohon, řídící jednotka, přijímač, vysílač, optozávora - montáž, dodávka, doprava</t>
  </si>
  <si>
    <t>1870995700</t>
  </si>
  <si>
    <t>- vč. nosných prvků - vozíky, C profil, koncovka s kolečkem, dojezdová kapsa a oliva</t>
  </si>
  <si>
    <t>- sada kování pro posuv brány obsahuje el. pohon, řídící jednotku, přijímač, vysílač a opt</t>
  </si>
  <si>
    <t>optozávoru</t>
  </si>
  <si>
    <t>- povrchová úprava - žárové zinkování, poplastování barva dle PD</t>
  </si>
  <si>
    <t>- vč. kotvení dojezdového sloupku závitovými tyčemi a chemickou maltou</t>
  </si>
  <si>
    <t>- vč. sloupků pro osazení brány</t>
  </si>
  <si>
    <t>obsahem můžou být i další specifické požadavky investora</t>
  </si>
  <si>
    <t>348121211</t>
  </si>
  <si>
    <t>Osazení podhrabových desek dl do 2 m na ocelové plotové sloupky</t>
  </si>
  <si>
    <t>213083824</t>
  </si>
  <si>
    <t>https://podminky.urs.cz/item/CS_URS_2022_01/348121211</t>
  </si>
  <si>
    <t>podhrabové desky s upravenou délkou</t>
  </si>
  <si>
    <t>Položka zahrnuje také montáž a dodávka držáků desky na sloupek.</t>
  </si>
  <si>
    <t>348121221</t>
  </si>
  <si>
    <t>Osazení podhrabových desek dl přes 2 do 3 m na ocelové plotové sloupky</t>
  </si>
  <si>
    <t>463977021</t>
  </si>
  <si>
    <t>https://podminky.urs.cz/item/CS_URS_2022_01/348121221</t>
  </si>
  <si>
    <t>podhrabové desky délky cca 2,5 m</t>
  </si>
  <si>
    <t>5923311R</t>
  </si>
  <si>
    <t>deska plotová betonová 2500x50x290mm (cca dl. x tl. x v)</t>
  </si>
  <si>
    <t>600760142</t>
  </si>
  <si>
    <t>dodávka, doprava k pol.348121211+348121221, ztratné 10%</t>
  </si>
  <si>
    <t>50,0*1,1</t>
  </si>
  <si>
    <t>34812100R</t>
  </si>
  <si>
    <t>Příplatek na úpravu délek podhrabových desek, případně jejich dobetonávky (beton B20/25)</t>
  </si>
  <si>
    <t>-1094759474</t>
  </si>
  <si>
    <t>998232110</t>
  </si>
  <si>
    <t>Přesun hmot pro oplocení zděné z cihel nebo tvárnic v do 3 m</t>
  </si>
  <si>
    <t>375736896</t>
  </si>
  <si>
    <t>https://podminky.urs.cz/item/CS_URS_2022_01/998232110</t>
  </si>
  <si>
    <t>998232121</t>
  </si>
  <si>
    <t>Příplatek k přesunu hmot pro oplocení zděné za zvětšený přesun do 1000 m</t>
  </si>
  <si>
    <t>1228371039</t>
  </si>
  <si>
    <t>https://podminky.urs.cz/item/CS_URS_2022_01/998232121</t>
  </si>
  <si>
    <t>15 - Vybavení objektu</t>
  </si>
  <si>
    <t xml:space="preserve">    VYB - Vybavení</t>
  </si>
  <si>
    <t xml:space="preserve">    725 - Zařizovací předměty</t>
  </si>
  <si>
    <t>VYB</t>
  </si>
  <si>
    <t>Vybavení</t>
  </si>
  <si>
    <t>090000001</t>
  </si>
  <si>
    <t xml:space="preserve">Plastový kontejner na komunální odpad 1100 l </t>
  </si>
  <si>
    <t>-2024877786</t>
  </si>
  <si>
    <t>090000002</t>
  </si>
  <si>
    <t>Plastová popelnice na tříděný odpad 240 l</t>
  </si>
  <si>
    <t>458003632</t>
  </si>
  <si>
    <t>090000003</t>
  </si>
  <si>
    <t>Mobilní sdružené zařízení pro péči o hadice (pračka na hadice, vysokotlaký čistič, testovací tlakové zařízení atd.)</t>
  </si>
  <si>
    <t>-869775988</t>
  </si>
  <si>
    <t>090000004</t>
  </si>
  <si>
    <t>Namáčecí kádě z vyztuženého plastu, obsah 200l, bez překážek</t>
  </si>
  <si>
    <t>-1556189481</t>
  </si>
  <si>
    <t>090000005</t>
  </si>
  <si>
    <t>Otočný sušák hadic s ručním ovládáním a kapacitou pro zavěšení až 20 B/75 hadic</t>
  </si>
  <si>
    <t>-1663198187</t>
  </si>
  <si>
    <t>090000006</t>
  </si>
  <si>
    <t>5-ti policový, drátěný, pojízdný miniregál pro uskladnění hadic s integrovaným navíjěčem hadic, rozměry š=203, h=71, v=150 se 4-mi kolečky s vysokou zátěží</t>
  </si>
  <si>
    <t>-1461300491</t>
  </si>
  <si>
    <t>090000007</t>
  </si>
  <si>
    <t>Universální drátěná policová skříňka (regál) pro velké zatížení, h=60cm, v=180cm, dl.8,8m</t>
  </si>
  <si>
    <t>-844251057</t>
  </si>
  <si>
    <t>090000008</t>
  </si>
  <si>
    <t>Drátěná policová skříňka (regál) do skladu, h=60cm, v=180cm, dl.9,75m</t>
  </si>
  <si>
    <t>-1593543305</t>
  </si>
  <si>
    <t>090000009</t>
  </si>
  <si>
    <t>Mobilní 3-skříňové drátěné pracoviště s horní pracovní deskou potaženou neklouzavým plastem, opatřené pojezd.kolečky, š=190cm,h=76cm, v=104cm, vč.vnitřních polic, zavěšené odkl.police a stěnového panelu</t>
  </si>
  <si>
    <t>1148124975</t>
  </si>
  <si>
    <t>090000010</t>
  </si>
  <si>
    <t>Mobilní 2-skříňkové drátěné pracoviště s horní pracovní deskou potaženou neklouzavým plastem, opatřené pojezd.kolečky, š=130cm,h=76cm, v=104cm, vč.vnitřních polic, zavěšené odkl.police a stěnového panelu</t>
  </si>
  <si>
    <t>-1210431351</t>
  </si>
  <si>
    <t>090000011</t>
  </si>
  <si>
    <t>Drátěný pracovní stojan pro údržbu dýchacích přístrojů,, opatřené 4 pojezd.kolečky s vysokou zátěží, š=170cm,h=76cm, v=148cm</t>
  </si>
  <si>
    <t>1765033424</t>
  </si>
  <si>
    <t>090000012</t>
  </si>
  <si>
    <t>Nerezový přístěnný mycí stůl s dvěma lisovanými dřezy na pravé straně a spodní roštovou policí, rozměr stolu 2500x800x850 mm (baterie a sprcha je započtena v ZTI)</t>
  </si>
  <si>
    <t>-219625100</t>
  </si>
  <si>
    <t>090000013</t>
  </si>
  <si>
    <t>Nerezová police k zavěšení na stěnu 2500x350 mm (vč.nerezových konzol k zavěšení a kotevních prvků)</t>
  </si>
  <si>
    <t>-696818944</t>
  </si>
  <si>
    <t>090000014</t>
  </si>
  <si>
    <t>Průmyslová pračka FX180, kapacita 20kg, rozměr (VxŠxH) 1410x970x970 mm</t>
  </si>
  <si>
    <t>-1268843537</t>
  </si>
  <si>
    <t>090000015</t>
  </si>
  <si>
    <t>Vysoušecí skříň VSK 04 TURBO, délka sušení 120min, rozměry 920x1830x500mm</t>
  </si>
  <si>
    <t>1580436150</t>
  </si>
  <si>
    <t>090000016</t>
  </si>
  <si>
    <t>Čistička obuvi na hrubou špínu - plastová k´áď vaztužena skelnými vlákny a Pozn čistícím roštem a boční kartáče</t>
  </si>
  <si>
    <t>848298943</t>
  </si>
  <si>
    <t>090000017</t>
  </si>
  <si>
    <t>Šatnová lavice š.1500mm s 11 věšáky, opěradlem, sedákem a roštem na obuv, kovová konstrukce, laminov.dřevotříska sedáku, 1800x1500x430mm</t>
  </si>
  <si>
    <t>103182220</t>
  </si>
  <si>
    <t>090000018</t>
  </si>
  <si>
    <t>Šatní kovové skříňky upravené pro hasiče 1780x500x500mm - 2xpolice, 2xšatní tyč, perforace pro odvádění vlhkosti, držák na přilbu, kovové háčky na oděv</t>
  </si>
  <si>
    <t>1939795647</t>
  </si>
  <si>
    <t>090000019</t>
  </si>
  <si>
    <t>Šatní plechové skříně 2-dílné s dvouplášt.dveřmi tlumícími dorazy s větracím systémem 1800x500x500mm - 2xpolice, 2xšatní tyč, 6x plastové háčky (lze doplnit o další výbavu) + předlavička k šatní skříni</t>
  </si>
  <si>
    <t>1542466128</t>
  </si>
  <si>
    <t>090000020</t>
  </si>
  <si>
    <t>Kuchyňská linka dl.2150mm vč.horních dvířek hl.320mm, povrch lamino buk, kování kovové vč.mikrovlnné trouby (dřez a baterie je součástí rozpočtu ZTI)</t>
  </si>
  <si>
    <t>1601930033</t>
  </si>
  <si>
    <t>denní místnost</t>
  </si>
  <si>
    <t>090000021</t>
  </si>
  <si>
    <t>Kuchyňská linka tvaru L dl.2400+1450mm vč.horních dvířek hl.320mm, povrch lamino buk, kování kovové (dřez vč.baterie je součástí rozpočtu ZTI)</t>
  </si>
  <si>
    <t>-846445720</t>
  </si>
  <si>
    <t>kuchyňka</t>
  </si>
  <si>
    <t>090000222</t>
  </si>
  <si>
    <t>Elektrický sporák s indukční deskou a s troubou</t>
  </si>
  <si>
    <t>97338303</t>
  </si>
  <si>
    <t>090000022</t>
  </si>
  <si>
    <t>Lednička s mrazákem (250l, třída A++) + samostatně stojící, hlučnost max.38dB</t>
  </si>
  <si>
    <t>1723260200</t>
  </si>
  <si>
    <t>090000023</t>
  </si>
  <si>
    <t>Jídelní sestava velká - 1x jídelní stůl 1800x800mm + 8x jídelní židle - kovové nohy + lamino</t>
  </si>
  <si>
    <t>1385229627</t>
  </si>
  <si>
    <t>090000024</t>
  </si>
  <si>
    <t>Postel jednolůžková 2070x960mm, kvalitní lamino dřevotříska, odstín buk, nosnost 110kg vč.roštu, matrace, zvýšená výška čela u hlavy</t>
  </si>
  <si>
    <t>1430711046</t>
  </si>
  <si>
    <t>090000025</t>
  </si>
  <si>
    <t>Postel jednolůžková 2070x960mm, kvalitní lamino dřevotříska, odstín buk, nosnost 110kg vč.roštu, matrace, zvýšená výška čela u hlavy a bočnice</t>
  </si>
  <si>
    <t>587322561</t>
  </si>
  <si>
    <t>090000026</t>
  </si>
  <si>
    <t>Věšák na oblečení na stěnu, lamino buk, 2 háčky, 100x15,5cm</t>
  </si>
  <si>
    <t>-1794933167</t>
  </si>
  <si>
    <t>090000027</t>
  </si>
  <si>
    <t>Komoda 4-šuplíková na uložení ložního prádla 1000x300x800mm, zásuvky na kovových pojezdech s kovovými úchyty, lamino buk</t>
  </si>
  <si>
    <t>849919391</t>
  </si>
  <si>
    <t>090000028</t>
  </si>
  <si>
    <t>Čalouněná konferenční židle, stohovatelná, kovová konstrukce noh, zádová opěrka, područky (lze doplnit o odklápěcí stolek), barva červená</t>
  </si>
  <si>
    <t>-61518781</t>
  </si>
  <si>
    <t>místnost krizového štábu</t>
  </si>
  <si>
    <t>090000029</t>
  </si>
  <si>
    <t>Psací stůl z laminované dřevotřísky 1200/750mm, průchodky pro kabel.rozvody, zásuvkový kontejner pod desku, odstín buk</t>
  </si>
  <si>
    <t>1275586645</t>
  </si>
  <si>
    <t>školící místnost</t>
  </si>
  <si>
    <t>090000030</t>
  </si>
  <si>
    <t>Věšáková stěna dl.2300mm s dvouháčky po 200mm</t>
  </si>
  <si>
    <t>2131383914</t>
  </si>
  <si>
    <t>090000031</t>
  </si>
  <si>
    <t>Magnetická tabule o rozměrech min.2x2,1 m včetně držáku na fixy</t>
  </si>
  <si>
    <t>1605714436</t>
  </si>
  <si>
    <t>090000032</t>
  </si>
  <si>
    <t>Kancelářské křeslo čalouněné nosnost 120kg, výšk.nastavitelné, hlavová opěrka, nastavit.područky, podnož na kolečkách, barva červená</t>
  </si>
  <si>
    <t>-1582124285</t>
  </si>
  <si>
    <t>místnost velitele</t>
  </si>
  <si>
    <t>090000033</t>
  </si>
  <si>
    <t>Archivační skříň dvouplášťová s vloženou protipožární izolací, 600x900x1950</t>
  </si>
  <si>
    <t>48543261</t>
  </si>
  <si>
    <t>090000034</t>
  </si>
  <si>
    <t>PC stůl 650x1250x750mm, průchodky pro kabel.rozvody, rekt.noh, výsuvná deska na klávesnici, boční police pro uložení počítače, zásuvkový kontejner pod desku 400x600x600mm, materiál lamino buk</t>
  </si>
  <si>
    <t>-422514860</t>
  </si>
  <si>
    <t>090000035</t>
  </si>
  <si>
    <t>Policový regál 300x1000x1900mm, materiál lamino buk</t>
  </si>
  <si>
    <t>-2076855168</t>
  </si>
  <si>
    <t>090000036</t>
  </si>
  <si>
    <t>Čalouněná kancelářská židle, kovová konstrukce noh, zádová opěrka, područky, barva červená</t>
  </si>
  <si>
    <t>-1519231759</t>
  </si>
  <si>
    <t>ústředna, velitelé družstev</t>
  </si>
  <si>
    <t>090000037</t>
  </si>
  <si>
    <t>Oválný konferenční stůl pro 6 osob 1200x2500mm</t>
  </si>
  <si>
    <t>1749770165</t>
  </si>
  <si>
    <t>090000038</t>
  </si>
  <si>
    <t>PC stůl rohový s ovl.technologií, průchodky pro kabel.rozvody, rekt.noh, výsuvná deska na klávesnici, boční police pro uložení počítače, materiál lamino buk</t>
  </si>
  <si>
    <t>-1145677776</t>
  </si>
  <si>
    <t>090000039</t>
  </si>
  <si>
    <t>-1126564039</t>
  </si>
  <si>
    <t>090000040</t>
  </si>
  <si>
    <t>Uzamykatelná skříň 600x900x1900mm, materiál lamino buk</t>
  </si>
  <si>
    <t>-419361580</t>
  </si>
  <si>
    <t>090000041</t>
  </si>
  <si>
    <t>Policové regály 300x900x1900mm, materiál lamino buk</t>
  </si>
  <si>
    <t>383688075</t>
  </si>
  <si>
    <t>090000042</t>
  </si>
  <si>
    <t xml:space="preserve">Posilovací bench lavice </t>
  </si>
  <si>
    <t>-703720603</t>
  </si>
  <si>
    <t>090000043</t>
  </si>
  <si>
    <t>Nakládací činkový set + cementové kotouče navíc 10+15kg</t>
  </si>
  <si>
    <t>-1628380992</t>
  </si>
  <si>
    <t>090000044</t>
  </si>
  <si>
    <t>Multifunkční fitness stanice (věž)</t>
  </si>
  <si>
    <t>1712690902</t>
  </si>
  <si>
    <t>090000045</t>
  </si>
  <si>
    <t>Posilovací lavice (sedy, lehy), max.hmotnost 160km, polohovací</t>
  </si>
  <si>
    <t>-1593635115</t>
  </si>
  <si>
    <t>090000046</t>
  </si>
  <si>
    <t>Boxovací pytel 180x35cm vč.závěsu a držáku</t>
  </si>
  <si>
    <t>-44924346</t>
  </si>
  <si>
    <t>090000047</t>
  </si>
  <si>
    <t>Stůl na stolní tenis 274x152,5x76 cm, kovová skládací konstrukce s pojízdnými kolečky, vysoce odolná povrch.úprava masivní hrací desky, barva zelená, vč.sítě</t>
  </si>
  <si>
    <t>808489040</t>
  </si>
  <si>
    <t>090000048</t>
  </si>
  <si>
    <t>Infrasauna pro 1 osobu, vel.900x900x1800cm, materiál kanadský jedlovec, zahlazený povrch, keramické zářiče + 2-věšák na oděv nástěnný</t>
  </si>
  <si>
    <t>196118767</t>
  </si>
  <si>
    <t>090000051</t>
  </si>
  <si>
    <t>Panel s logem JSDH 1200x1200 (zavěšený na fasádě) plastový, provedení do exteriéru</t>
  </si>
  <si>
    <t>-196000481</t>
  </si>
  <si>
    <t>090000052</t>
  </si>
  <si>
    <t>Základní informační zařízení pro orientaci veřejnosti</t>
  </si>
  <si>
    <t>-699850471</t>
  </si>
  <si>
    <t xml:space="preserve">Zařízení budou doplněna taktilními a optickými prvky pro </t>
  </si>
  <si>
    <t>smyslově postižené osoby dle vyhlášky 398/2009.</t>
  </si>
  <si>
    <t>Budou mít kontrastní a osvětlené nápisy a symboly srozumitelné</t>
  </si>
  <si>
    <t>všem uživatelům (dle popisu v TZ)</t>
  </si>
  <si>
    <t>090000053</t>
  </si>
  <si>
    <t>Vlajkový stožár dl.6m sklolaminátový kotvený do betonu přes kotevní plech a šrouby - montáž, doprava, dodávka, vč. kotevních prvků, lanka, úchytu atd.</t>
  </si>
  <si>
    <t>-957518677</t>
  </si>
  <si>
    <t>Poznámka k položce:_x000d_
včetně základu do výkopu</t>
  </si>
  <si>
    <t>Zařizovací předměty</t>
  </si>
  <si>
    <t>725291621</t>
  </si>
  <si>
    <t>Doplňky zařízení koupelen a záchodů nerezové zásobník toaletních papírů</t>
  </si>
  <si>
    <t>-1351503248</t>
  </si>
  <si>
    <t>72529161R</t>
  </si>
  <si>
    <t xml:space="preserve">Doplňky zařízení koupelen a záchodů nerezové - štětka </t>
  </si>
  <si>
    <t>175908693</t>
  </si>
  <si>
    <t>72529162R</t>
  </si>
  <si>
    <t>Doplňky zařízení koupelen a záchodů nerezové - věšák</t>
  </si>
  <si>
    <t>-2072445721</t>
  </si>
  <si>
    <t>72529163R</t>
  </si>
  <si>
    <t>Doplňky zařízení koupelen a záchodů nerezové - nerez police do sprchy</t>
  </si>
  <si>
    <t>876597996</t>
  </si>
  <si>
    <t>72529164R</t>
  </si>
  <si>
    <t>Doplňky zařízení koupelen a záchodů nerezové - odpadkový koš s víkem a plastovou vložkou 20 l</t>
  </si>
  <si>
    <t>1923295820</t>
  </si>
  <si>
    <t>725291631</t>
  </si>
  <si>
    <t>Doplňky zařízení koupelen a záchodů nerezové zásobník papírových ručníků</t>
  </si>
  <si>
    <t>-1468517737</t>
  </si>
  <si>
    <t>725291211</t>
  </si>
  <si>
    <t>Doplňky zařízení koupelen a záchodů keramické mýdelník jednoduchý</t>
  </si>
  <si>
    <t>859949747</t>
  </si>
  <si>
    <t>998725101</t>
  </si>
  <si>
    <t>Přesun hmot tonážní pro zařizovací předměty v objektech v do 6 m</t>
  </si>
  <si>
    <t>42031988</t>
  </si>
  <si>
    <t>16 - IT vybavení</t>
  </si>
  <si>
    <t>742430001</t>
  </si>
  <si>
    <t>Montáž audiovizuální techniky projektoru včetně držáku a uchycením na strop nebo na stěnu</t>
  </si>
  <si>
    <t>https://podminky.urs.cz/item/CS_URS_2022_01/742430001</t>
  </si>
  <si>
    <t>IT00001</t>
  </si>
  <si>
    <t>Projektor Laser, 16:10, světelný výkon min. 5000 ANSI</t>
  </si>
  <si>
    <t>Poznámka k položce:_x000d_
Poznámka k položce: Technologie: Laser, konstrast: 1000000:1, rozlišení: 1920x1200 (WUXGA), světelný výkon: 7000 ANSI, formát: 16:10.</t>
  </si>
  <si>
    <t>742430012</t>
  </si>
  <si>
    <t>Montáž audiovizuální techniky elektrického plátna, upevněného do podhledu</t>
  </si>
  <si>
    <t>https://podminky.urs.cz/item/CS_URS_2022_01/742430012</t>
  </si>
  <si>
    <t>IT00002</t>
  </si>
  <si>
    <t>Projekční plátno</t>
  </si>
  <si>
    <t>Poznámka k položce:_x000d_
Poznámka k položce: Projekční plátno 265x149, nástěnné plátno s dálkovým ovládáním, instalace na zeď nebo strop, černé orámování</t>
  </si>
  <si>
    <t>IT00003</t>
  </si>
  <si>
    <t>Bezdrátový prezentační systém</t>
  </si>
  <si>
    <t>Poznámka k položce:_x000d_
Poznámka k položce: Profesionální bezdrátový prezentační systém, který umožňuje připojení až 64 uživatelů ze svých počítačů, chytrých telefonů či tabletů. Bezdrátový prezentační systém má pokročilé funkce jako USB pro přehrávání médií a dokumentů, streaming, video přehrávač a distribuci videa z 1 do až 4 zařízení</t>
  </si>
  <si>
    <t>IT00004</t>
  </si>
  <si>
    <t>OLED TV 65" 4K včetně džáku na stěnu</t>
  </si>
  <si>
    <t>Poznámka k položce:_x000d_
Poznámka k položce: Televize SMART Neo QLED, 165cm, 4K Ultra HD, PQI 4300 (100Hz), Mini LED, HDR10, HDR10+, HLG, lokální stmívání, duální tuner DVB-T2/S2/C, H.265/HEVC, 4× HDMI, 2× USB, CI+, LAN, WiFi, Bluetooth, DLNA, HbbTV 2.0, herní režim, hlasové ovládání, Apple TV, Netflix, HBO Max, Voyo, Přehrávání 360° videa, Apple Airplay 2, párování s mobilním zařízením, Tizen, VESA 400×300, repro 60W, vestavěný soundbar, Dolby Atmos, Dolby Digital Plus, en. třída F</t>
  </si>
  <si>
    <t>742430011R</t>
  </si>
  <si>
    <t>Montáž audiovizuální techniky TV na zeď</t>
  </si>
  <si>
    <t>742240023</t>
  </si>
  <si>
    <t>Nastavení PC, 10/100 dle doporučení výrobce SW, monitor 19", klávesnice, myš</t>
  </si>
  <si>
    <t>https://podminky.urs.cz/item/CS_URS_2022_01/742240023</t>
  </si>
  <si>
    <t>IT00005</t>
  </si>
  <si>
    <t>PC sestava</t>
  </si>
  <si>
    <t>Poznámka k položce:_x000d_
Poznámka k položce: Procesor 3.5 až 4.5 GHz, 6fyzických jader, Grafická karta 5GB, RAM 16GB DDR4, HDD + SSD 1256GB, HDMI a DisplayPort, 5× USB 3.2, 4× USB 2.0, běžně používaný operační systém s pokročilými funkcemi sítě, záruka NBD</t>
  </si>
  <si>
    <t>IT00006</t>
  </si>
  <si>
    <t>LCD monitor QHD 27"</t>
  </si>
  <si>
    <t>Poznámka k položce:_x000d_
Poznámka k položce: LCD monitor Quad HD 2560 × 1440, IPS, 16:9, 4 ms, 75Hz, FreeSync, 350 cd/m2, kontrast 1000:1, DisplayPort 1.2, HDMI 1.4, sluchátkový výstup, nastavitelná výška, pivot, repro, VESA</t>
  </si>
  <si>
    <t>742430022</t>
  </si>
  <si>
    <t>Montáž audiovizuální techniky propojovacích kabelů pro AV techniku</t>
  </si>
  <si>
    <t>https://podminky.urs.cz/item/CS_URS_2022_01/742430022</t>
  </si>
  <si>
    <t>742430031</t>
  </si>
  <si>
    <t>Montáž audiovizuální techniky kabelu HDMI protažením a se zakončením v zásuvce nebo krabici</t>
  </si>
  <si>
    <t>https://podminky.urs.cz/item/CS_URS_2022_01/742430031</t>
  </si>
  <si>
    <t>17 - VRN stavby</t>
  </si>
  <si>
    <t xml:space="preserve">„V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  - Ztížené výrobní podmínky související s umístěním stavby, s provizorními nebo dopravními omezeními na staveništi nebo jeho bezprostředním okolí, se zhoršenými klimatickými podmínkami (velké mrazy, vysoké teploty, deštivé počasí apod.), s prací na těžko přístupných místech, s prací ve zdraví škodlivém prostředí, se ztíženým pohybem vozidel v centrech měst, s prací v ochranných pásmech.  - Koordinace prací a dodávek mezi dodavateli. Součinnost s koordinátorem BOZP určeným objednatelem, a to po celou dobu jeho působnosti.  - Zajištění bezpečnosti při provádění stavby ve smyslu bezpečnosti práce a ochrany životního prostředí.  - Úprava příslušné dokumentace dle technologických postupů zhotovitele a dle zjištěných skutečností při provádění. Zpracování Plánu havarijních opatření zařízení staveniště a mechanizace. Zpracování technologických postupů a plánů kontrol. Pasportizace stávajících ploch a objektů. Výroba a osazení informačních tabulí (označení) stavby.  - Opatření na ochranu sousedních pozemků, objektů apod. proti poškození a znečištění. Zajištění provizorních lávek, můstků, ramp, mobilních zábradlí apod., a to v jakémkoli materiálovém provedení a přes jakékoliv konstrukce či překážky. Zřízení dočasných ochranných zařízení, jestliže jsou vyžadovány technologií montáže.  - Ochrana vedení všech inženýrských sítí probíhajících staveništěm nebo dotčenými stavbou i mimo území staveniště před poškozením. Kontrola a vytýčení jejich skutečné trasy a provedení ochranných opatření pro zabezpečení stávajících inženýrských sítí.  - Zajištění povolení dočasného užívání veřejných ploch a prostranství, pokud jsou stavebními pracemi nebo souvisejícími činnostmi dotčeny, a to včetně užívání ploch v souvislosti s uložením stavebního materiálu nebo stavebního odpadu, včetně poplatků za dočasné zábory nutné k realizaci díla.  - Uvedení stavbou dotčených ploch a staveništní dopravou dotčených komunikací do původního nebo projektového stavu. Péče o nepředané objekty a konstrukce stavby, jejich ošetřování. Likvidace přebytečného stavebního materiálu odpovídajícím způsobem.  - Zajištění požadavků objednatele na obvyklá zajištění závazku splnit dílo nebo některou ze smluvních povinností. Nutný rozsah stavebního pojištění budoucího díla na předmětné stavbě a pojištění odpovědnosti za škodu způsobenou dodavatelem třetí osobě. Zajištění bankovních garancí.  - Veškeré další nutné náklady k řádnému a úplnému zhotovení předmětu díla zřejmé ze zadávací dokumentace nebo místních podmínek.“</t>
  </si>
  <si>
    <t>VRN - Vedlejší rozpočtové náklady stavby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</si>
  <si>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</si>
  <si>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</si>
  <si>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</si>
  <si>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 stavby</t>
  </si>
  <si>
    <t>VRN1</t>
  </si>
  <si>
    <t>Průzkumné, geodetické a projektové práce</t>
  </si>
  <si>
    <t>011114000a</t>
  </si>
  <si>
    <t>Geologické práce a průzkumy</t>
  </si>
  <si>
    <t>1371219697</t>
  </si>
  <si>
    <t>Poznámka k položce:_x000d_
- doplňkový geologický průzkum s konzultacemi a posouzením stavu podloží v oblasti zemních plání v průběhu realizace díla autorizovanou osobou v oboru geologie včetně vypracování hodnocení_x000d_
_x000d_
- doplnění stávajících průzkumů, pokud je obchodní podmínky vyžadují a tyto průzkumy nejsou v dostatečném rozsahu součástí projektové dokumentace_x000d_
_x000d_
- zabezpečení a stěhování archeologických nálezů a přírodních hodnot</t>
  </si>
  <si>
    <t>012103000a</t>
  </si>
  <si>
    <t>Vytyčení základních směrových a výškových bodů stavby</t>
  </si>
  <si>
    <t>-756841901</t>
  </si>
  <si>
    <t>012103000b</t>
  </si>
  <si>
    <t xml:space="preserve">Výškové a polohové vytýčení všech inženýrských sítí na staveništi a jejich ověření u správců </t>
  </si>
  <si>
    <t>940963773</t>
  </si>
  <si>
    <t>012303000</t>
  </si>
  <si>
    <t>Geodetické práce po výstavbě</t>
  </si>
  <si>
    <t>-1868209250</t>
  </si>
  <si>
    <t>Poznámka k položce:_x000d_
- geodetické zaměření skutečného provedení realizované stavby, včetně komunikací a inženýrských sítí, včetně zpracování podkladů pro vklad novostavby do katastru nemovitostí (geometrické plány vlastních staveb a věcných břemen)_x000d_
_x000d_
- vyhotovení dokumentací a její předání v požadované formě a požadovaném počtu</t>
  </si>
  <si>
    <t>013254000</t>
  </si>
  <si>
    <t>1657836281</t>
  </si>
  <si>
    <t>Poznámka k položce:_x000d_
Vyhotovení dokumentace skutečného provedení stavby, včetně dokladové části, a její předání v požadované formě a požadovaném počtu</t>
  </si>
  <si>
    <t>013294000</t>
  </si>
  <si>
    <t>Ostatní dokumentace</t>
  </si>
  <si>
    <t>-2134789976</t>
  </si>
  <si>
    <t>Poznámka k položce:_x000d_
- dílenská dokumentace konstrukce ocel. konstrukcí_x000d_
_x000d_
- dílenská dokumentace složitějších zámečnických prvků_x000d_
_x000d_
_x000d_
- dokumentace kotevních prvků systémového kontaktního zateplovacího systému_x000d_
_x000d_
_x000d_
- další jmenovitě neuvedená realizační, dílenská a dodavatelská dokumentace_x000d_
_x000d_
_x000d_
- vyhotovení dokumentace a její předání v požadované formě a požadovaném počtu</t>
  </si>
  <si>
    <t>01329400a</t>
  </si>
  <si>
    <t>Výrobní dodavatelská dokumentace</t>
  </si>
  <si>
    <t>1120415392</t>
  </si>
  <si>
    <t>Poznámka k položce:_x000d_
- výrobní dokumentace železobetonových konstrukcí – výkresy výztuže_x000d_
_x000d_
- výrobní dokumentace vazníkového krovu_x000d_
_x000d_
- výrobní dokumentace montážní jámy_x000d_
_x000d_
- další jmenovitě neuvedená výrobní dokumentace_x000d_
_x000d_
- vyhotovení dokumentace a její předání v požadované formě a požadovaném počtu</t>
  </si>
  <si>
    <t>VRN3</t>
  </si>
  <si>
    <t>Zařízení staveniště</t>
  </si>
  <si>
    <t>030001000</t>
  </si>
  <si>
    <t>-1724232548</t>
  </si>
  <si>
    <t>Poznámka k položce:_x000d_
- veškeré náklady zhotovitele na zřízení, vybavení, provoz, údržbu, zabezpečení a odstranění staveniště, které mu vzniknou podle podmínek smlouvy, včetně nákladů na provizorní komunikace, připojení na inženýrské sítě a nákladů na úpravu povrchů a úklid ploch, na kterých bylo zařízení staveniště provozováno_x000d_
_x000d_
- zajištění vhodných prostor pro potřeby investora, TDS a AD_x000d_
_x000d_
 _x000d_
- 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</t>
  </si>
  <si>
    <t>VRN4</t>
  </si>
  <si>
    <t>04100000a</t>
  </si>
  <si>
    <t>Geotechnický dozor</t>
  </si>
  <si>
    <t>-1852525943</t>
  </si>
  <si>
    <t>Poznámka k položce:_x000d_
Průkaz energetické náročnosti budovy_x000d_
_x000d_
PENB po ukončení stavebních prací</t>
  </si>
  <si>
    <t>04310000a</t>
  </si>
  <si>
    <t>Zkoušky únosnosti podloží</t>
  </si>
  <si>
    <t>-620855248</t>
  </si>
  <si>
    <t>043103000</t>
  </si>
  <si>
    <t>Zkoušky bez rozlišení</t>
  </si>
  <si>
    <t>575937645</t>
  </si>
  <si>
    <t>Poznámka k položce:_x000d_
- veškeré zkoušky (tlakové, tahové, hutnící, zátěžové, kamerové, těsnosti, laboratorní, apod.) neuvedené položkově budou oceněny zde</t>
  </si>
  <si>
    <t>043134000</t>
  </si>
  <si>
    <t>Zkoušky zatěžovací</t>
  </si>
  <si>
    <t>1317265490</t>
  </si>
  <si>
    <t>Poznámka k položce:_x000d_
zkoušky hutnění - pláně, jednotlivých konstrukčních vrstev zpevněných ploch</t>
  </si>
  <si>
    <t>044002000</t>
  </si>
  <si>
    <t>Revize</t>
  </si>
  <si>
    <t>533406256</t>
  </si>
  <si>
    <t xml:space="preserve">Poznámka k položce:_x000d_
- veškeré potřebné revize a revizní zprávy všech instalací, zařízení a konstrukcí, včetně potřebných dokladů a protokolů, popisů a dokumentací, v souladu s platnými předpisy_x000d_
_x000d_
- revize TZB jsou uvedeny u jednotlivých profesí, v případě absence některé z nezbytně nutných  revizí bude tato revize oceněna zde</t>
  </si>
  <si>
    <t>045002000</t>
  </si>
  <si>
    <t xml:space="preserve">Ostatní měření, monitoring, rozbory </t>
  </si>
  <si>
    <t>1142952516</t>
  </si>
  <si>
    <t>Poznámka k položce:_x000d_
- veškerá měření, revize, rozbory, posudky a dozory dle platné legislativy a platných předpisů s výstavbou souvisejících_x000d_
_x000d_
- zkušení provoz, vyregulování a komplexní odzkoušení_x000d_
_x000d_
- vypracování provozních a manipulačních řádů pro zkušební či trvalý provoz, předání všech návodů k obsluze a údržbě pro technologická zařízení, zaškolení obsluhy objednatele, značeni potrubí (směry proudění apod.)_x000d_
_x000d_
- dokladování splnění technických požadavků na výrobky – atest, prohlášení o shodě, CE, certifikace apod._x000d_
_x000d_
- další doklady a protokoly nutné ke kolaudaci a správnému užívání</t>
  </si>
  <si>
    <t>072103011a</t>
  </si>
  <si>
    <t>DIO (dopr.inženýrská opatření) včetně jejich návrhu a projednání a realizace po celou dobu výstavby</t>
  </si>
  <si>
    <t>-505734907</t>
  </si>
  <si>
    <t>Poznámka k položce:_x000d_
- 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prací_x000d_
_x000d_
- PDZ bude stanoveno v dostatečném předstihu před zahájením stavby a odsouhlaseno DI Policie ČR na základě jednání se zhotovitelem stavby a s přihlédnutím k jeho možnostem s ohledem na technickou vybavenost a harmonogram postupu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</si>
</sst>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151105" TargetMode="External" /><Relationship Id="rId2" Type="http://schemas.openxmlformats.org/officeDocument/2006/relationships/hyperlink" Target="https://podminky.urs.cz/item/CS_URS_2022_01/132251101" TargetMode="External" /><Relationship Id="rId3" Type="http://schemas.openxmlformats.org/officeDocument/2006/relationships/hyperlink" Target="https://podminky.urs.cz/item/CS_URS_2022_01/132212121" TargetMode="External" /><Relationship Id="rId4" Type="http://schemas.openxmlformats.org/officeDocument/2006/relationships/hyperlink" Target="https://podminky.urs.cz/item/CS_URS_2022_01/132251251" TargetMode="External" /><Relationship Id="rId5" Type="http://schemas.openxmlformats.org/officeDocument/2006/relationships/hyperlink" Target="https://podminky.urs.cz/item/CS_URS_2022_01/131251103" TargetMode="External" /><Relationship Id="rId6" Type="http://schemas.openxmlformats.org/officeDocument/2006/relationships/hyperlink" Target="https://podminky.urs.cz/item/CS_URS_2022_01/162351103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2751119" TargetMode="External" /><Relationship Id="rId9" Type="http://schemas.openxmlformats.org/officeDocument/2006/relationships/hyperlink" Target="https://podminky.urs.cz/item/CS_URS_2022_01/171151112" TargetMode="External" /><Relationship Id="rId10" Type="http://schemas.openxmlformats.org/officeDocument/2006/relationships/hyperlink" Target="https://podminky.urs.cz/item/CS_URS_2022_01/174101101" TargetMode="External" /><Relationship Id="rId11" Type="http://schemas.openxmlformats.org/officeDocument/2006/relationships/hyperlink" Target="https://podminky.urs.cz/item/CS_URS_2022_01/122251407" TargetMode="External" /><Relationship Id="rId12" Type="http://schemas.openxmlformats.org/officeDocument/2006/relationships/hyperlink" Target="https://podminky.urs.cz/item/CS_URS_2022_01/181951112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67151111" TargetMode="External" /><Relationship Id="rId15" Type="http://schemas.openxmlformats.org/officeDocument/2006/relationships/hyperlink" Target="https://podminky.urs.cz/item/CS_URS_2022_01/162751117" TargetMode="External" /><Relationship Id="rId16" Type="http://schemas.openxmlformats.org/officeDocument/2006/relationships/hyperlink" Target="https://podminky.urs.cz/item/CS_URS_2022_01/171251201" TargetMode="External" /><Relationship Id="rId17" Type="http://schemas.openxmlformats.org/officeDocument/2006/relationships/hyperlink" Target="https://podminky.urs.cz/item/CS_URS_2022_01/171201231" TargetMode="External" /><Relationship Id="rId18" Type="http://schemas.openxmlformats.org/officeDocument/2006/relationships/hyperlink" Target="https://podminky.urs.cz/item/CS_URS_2022_01/273313511" TargetMode="External" /><Relationship Id="rId19" Type="http://schemas.openxmlformats.org/officeDocument/2006/relationships/hyperlink" Target="https://podminky.urs.cz/item/CS_URS_2022_01/273322611" TargetMode="External" /><Relationship Id="rId20" Type="http://schemas.openxmlformats.org/officeDocument/2006/relationships/hyperlink" Target="https://podminky.urs.cz/item/CS_URS_2022_01/273351121" TargetMode="External" /><Relationship Id="rId21" Type="http://schemas.openxmlformats.org/officeDocument/2006/relationships/hyperlink" Target="https://podminky.urs.cz/item/CS_URS_2022_01/273351122" TargetMode="External" /><Relationship Id="rId22" Type="http://schemas.openxmlformats.org/officeDocument/2006/relationships/hyperlink" Target="https://podminky.urs.cz/item/CS_URS_2022_01/274322611" TargetMode="External" /><Relationship Id="rId23" Type="http://schemas.openxmlformats.org/officeDocument/2006/relationships/hyperlink" Target="https://podminky.urs.cz/item/CS_URS_2022_01/274351121" TargetMode="External" /><Relationship Id="rId24" Type="http://schemas.openxmlformats.org/officeDocument/2006/relationships/hyperlink" Target="https://podminky.urs.cz/item/CS_URS_2022_01/274351122" TargetMode="External" /><Relationship Id="rId25" Type="http://schemas.openxmlformats.org/officeDocument/2006/relationships/hyperlink" Target="https://podminky.urs.cz/item/CS_URS_2022_01/274361821" TargetMode="External" /><Relationship Id="rId26" Type="http://schemas.openxmlformats.org/officeDocument/2006/relationships/hyperlink" Target="https://podminky.urs.cz/item/CS_URS_2022_01/273362021" TargetMode="External" /><Relationship Id="rId27" Type="http://schemas.openxmlformats.org/officeDocument/2006/relationships/hyperlink" Target="https://podminky.urs.cz/item/CS_URS_2022_01/273361821" TargetMode="External" /><Relationship Id="rId28" Type="http://schemas.openxmlformats.org/officeDocument/2006/relationships/hyperlink" Target="https://podminky.urs.cz/item/CS_URS_2022_01/212750104" TargetMode="External" /><Relationship Id="rId29" Type="http://schemas.openxmlformats.org/officeDocument/2006/relationships/hyperlink" Target="https://podminky.urs.cz/item/CS_URS_2022_01/211571111" TargetMode="External" /><Relationship Id="rId30" Type="http://schemas.openxmlformats.org/officeDocument/2006/relationships/hyperlink" Target="https://podminky.urs.cz/item/CS_URS_2022_01/311274124" TargetMode="External" /><Relationship Id="rId31" Type="http://schemas.openxmlformats.org/officeDocument/2006/relationships/hyperlink" Target="https://podminky.urs.cz/item/CS_URS_2022_01/311274123" TargetMode="External" /><Relationship Id="rId32" Type="http://schemas.openxmlformats.org/officeDocument/2006/relationships/hyperlink" Target="https://podminky.urs.cz/item/CS_URS_2022_01/311321611" TargetMode="External" /><Relationship Id="rId33" Type="http://schemas.openxmlformats.org/officeDocument/2006/relationships/hyperlink" Target="https://podminky.urs.cz/item/CS_URS_2022_01/311361821" TargetMode="External" /><Relationship Id="rId34" Type="http://schemas.openxmlformats.org/officeDocument/2006/relationships/hyperlink" Target="https://podminky.urs.cz/item/CS_URS_2022_01/342273110" TargetMode="External" /><Relationship Id="rId35" Type="http://schemas.openxmlformats.org/officeDocument/2006/relationships/hyperlink" Target="https://podminky.urs.cz/item/CS_URS_2022_01/342241192" TargetMode="External" /><Relationship Id="rId36" Type="http://schemas.openxmlformats.org/officeDocument/2006/relationships/hyperlink" Target="https://podminky.urs.cz/item/CS_URS_2022_01/342273111" TargetMode="External" /><Relationship Id="rId37" Type="http://schemas.openxmlformats.org/officeDocument/2006/relationships/hyperlink" Target="https://podminky.urs.cz/item/CS_URS_2022_01/342273112" TargetMode="External" /><Relationship Id="rId38" Type="http://schemas.openxmlformats.org/officeDocument/2006/relationships/hyperlink" Target="https://podminky.urs.cz/item/CS_URS_2022_01/317144152" TargetMode="External" /><Relationship Id="rId39" Type="http://schemas.openxmlformats.org/officeDocument/2006/relationships/hyperlink" Target="https://podminky.urs.cz/item/CS_URS_2022_01/317144153" TargetMode="External" /><Relationship Id="rId40" Type="http://schemas.openxmlformats.org/officeDocument/2006/relationships/hyperlink" Target="https://podminky.urs.cz/item/CS_URS_2022_01/317144154" TargetMode="External" /><Relationship Id="rId41" Type="http://schemas.openxmlformats.org/officeDocument/2006/relationships/hyperlink" Target="https://podminky.urs.cz/item/CS_URS_2022_01/317144155" TargetMode="External" /><Relationship Id="rId42" Type="http://schemas.openxmlformats.org/officeDocument/2006/relationships/hyperlink" Target="https://podminky.urs.cz/item/CS_URS_2022_01/317144158" TargetMode="External" /><Relationship Id="rId43" Type="http://schemas.openxmlformats.org/officeDocument/2006/relationships/hyperlink" Target="https://podminky.urs.cz/item/CS_URS_2022_01/317144157" TargetMode="External" /><Relationship Id="rId44" Type="http://schemas.openxmlformats.org/officeDocument/2006/relationships/hyperlink" Target="https://podminky.urs.cz/item/CS_URS_2022_01/317144142" TargetMode="External" /><Relationship Id="rId45" Type="http://schemas.openxmlformats.org/officeDocument/2006/relationships/hyperlink" Target="https://podminky.urs.cz/item/CS_URS_2022_01/317144144" TargetMode="External" /><Relationship Id="rId46" Type="http://schemas.openxmlformats.org/officeDocument/2006/relationships/hyperlink" Target="https://podminky.urs.cz/item/CS_URS_2022_01/317144132" TargetMode="External" /><Relationship Id="rId47" Type="http://schemas.openxmlformats.org/officeDocument/2006/relationships/hyperlink" Target="https://podminky.urs.cz/item/CS_URS_2022_01/317144134" TargetMode="External" /><Relationship Id="rId48" Type="http://schemas.openxmlformats.org/officeDocument/2006/relationships/hyperlink" Target="https://podminky.urs.cz/item/CS_URS_2022_01/317144133" TargetMode="External" /><Relationship Id="rId49" Type="http://schemas.openxmlformats.org/officeDocument/2006/relationships/hyperlink" Target="https://podminky.urs.cz/item/CS_URS_2022_01/317941121" TargetMode="External" /><Relationship Id="rId50" Type="http://schemas.openxmlformats.org/officeDocument/2006/relationships/hyperlink" Target="https://podminky.urs.cz/item/CS_URS_2022_01/317234410" TargetMode="External" /><Relationship Id="rId51" Type="http://schemas.openxmlformats.org/officeDocument/2006/relationships/hyperlink" Target="https://podminky.urs.cz/item/CS_URS_2022_01/342291121" TargetMode="External" /><Relationship Id="rId52" Type="http://schemas.openxmlformats.org/officeDocument/2006/relationships/hyperlink" Target="https://podminky.urs.cz/item/CS_URS_2022_01/337173111" TargetMode="External" /><Relationship Id="rId53" Type="http://schemas.openxmlformats.org/officeDocument/2006/relationships/hyperlink" Target="https://podminky.urs.cz/item/CS_URS_2022_01/411171132" TargetMode="External" /><Relationship Id="rId54" Type="http://schemas.openxmlformats.org/officeDocument/2006/relationships/hyperlink" Target="https://podminky.urs.cz/item/CS_URS_2022_01/417351711" TargetMode="External" /><Relationship Id="rId55" Type="http://schemas.openxmlformats.org/officeDocument/2006/relationships/hyperlink" Target="https://podminky.urs.cz/item/CS_URS_2022_01/417351712" TargetMode="External" /><Relationship Id="rId56" Type="http://schemas.openxmlformats.org/officeDocument/2006/relationships/hyperlink" Target="https://podminky.urs.cz/item/CS_URS_2022_01/417321414" TargetMode="External" /><Relationship Id="rId57" Type="http://schemas.openxmlformats.org/officeDocument/2006/relationships/hyperlink" Target="https://podminky.urs.cz/item/CS_URS_2022_01/417351115" TargetMode="External" /><Relationship Id="rId58" Type="http://schemas.openxmlformats.org/officeDocument/2006/relationships/hyperlink" Target="https://podminky.urs.cz/item/CS_URS_2022_01/417351116" TargetMode="External" /><Relationship Id="rId59" Type="http://schemas.openxmlformats.org/officeDocument/2006/relationships/hyperlink" Target="https://podminky.urs.cz/item/CS_URS_2022_01/417361821" TargetMode="External" /><Relationship Id="rId60" Type="http://schemas.openxmlformats.org/officeDocument/2006/relationships/hyperlink" Target="https://podminky.urs.cz/item/CS_URS_2022_01/452311171" TargetMode="External" /><Relationship Id="rId61" Type="http://schemas.openxmlformats.org/officeDocument/2006/relationships/hyperlink" Target="https://podminky.urs.cz/item/CS_URS_2022_01/564871111" TargetMode="External" /><Relationship Id="rId62" Type="http://schemas.openxmlformats.org/officeDocument/2006/relationships/hyperlink" Target="https://podminky.urs.cz/item/CS_URS_2022_01/615142012" TargetMode="External" /><Relationship Id="rId63" Type="http://schemas.openxmlformats.org/officeDocument/2006/relationships/hyperlink" Target="https://podminky.urs.cz/item/CS_URS_2022_01/612331121" TargetMode="External" /><Relationship Id="rId64" Type="http://schemas.openxmlformats.org/officeDocument/2006/relationships/hyperlink" Target="https://podminky.urs.cz/item/CS_URS_2022_01/612331191" TargetMode="External" /><Relationship Id="rId65" Type="http://schemas.openxmlformats.org/officeDocument/2006/relationships/hyperlink" Target="https://podminky.urs.cz/item/CS_URS_2022_01/612311121" TargetMode="External" /><Relationship Id="rId66" Type="http://schemas.openxmlformats.org/officeDocument/2006/relationships/hyperlink" Target="https://podminky.urs.cz/item/CS_URS_2022_01/612311141" TargetMode="External" /><Relationship Id="rId67" Type="http://schemas.openxmlformats.org/officeDocument/2006/relationships/hyperlink" Target="https://podminky.urs.cz/item/CS_URS_2022_01/612131101" TargetMode="External" /><Relationship Id="rId68" Type="http://schemas.openxmlformats.org/officeDocument/2006/relationships/hyperlink" Target="https://podminky.urs.cz/item/CS_URS_2022_01/612142001" TargetMode="External" /><Relationship Id="rId69" Type="http://schemas.openxmlformats.org/officeDocument/2006/relationships/hyperlink" Target="https://podminky.urs.cz/item/CS_URS_2022_01/622135002" TargetMode="External" /><Relationship Id="rId70" Type="http://schemas.openxmlformats.org/officeDocument/2006/relationships/hyperlink" Target="https://podminky.urs.cz/item/CS_URS_2022_01/622135092" TargetMode="External" /><Relationship Id="rId71" Type="http://schemas.openxmlformats.org/officeDocument/2006/relationships/hyperlink" Target="https://podminky.urs.cz/item/CS_URS_2022_01/622321141" TargetMode="External" /><Relationship Id="rId72" Type="http://schemas.openxmlformats.org/officeDocument/2006/relationships/hyperlink" Target="https://podminky.urs.cz/item/CS_URS_2022_01/621211011" TargetMode="External" /><Relationship Id="rId73" Type="http://schemas.openxmlformats.org/officeDocument/2006/relationships/hyperlink" Target="https://podminky.urs.cz/item/CS_URS_2022_01/622211011" TargetMode="External" /><Relationship Id="rId74" Type="http://schemas.openxmlformats.org/officeDocument/2006/relationships/hyperlink" Target="https://podminky.urs.cz/item/CS_URS_2022_01/622211021" TargetMode="External" /><Relationship Id="rId75" Type="http://schemas.openxmlformats.org/officeDocument/2006/relationships/hyperlink" Target="https://podminky.urs.cz/item/CS_URS_2022_01/622211031" TargetMode="External" /><Relationship Id="rId76" Type="http://schemas.openxmlformats.org/officeDocument/2006/relationships/hyperlink" Target="https://podminky.urs.cz/item/CS_URS_2022_01/622221031" TargetMode="External" /><Relationship Id="rId77" Type="http://schemas.openxmlformats.org/officeDocument/2006/relationships/hyperlink" Target="https://podminky.urs.cz/item/CS_URS_2022_01/621251101" TargetMode="External" /><Relationship Id="rId78" Type="http://schemas.openxmlformats.org/officeDocument/2006/relationships/hyperlink" Target="https://podminky.urs.cz/item/CS_URS_2022_01/622251101" TargetMode="External" /><Relationship Id="rId79" Type="http://schemas.openxmlformats.org/officeDocument/2006/relationships/hyperlink" Target="https://podminky.urs.cz/item/CS_URS_2022_01/622251105" TargetMode="External" /><Relationship Id="rId80" Type="http://schemas.openxmlformats.org/officeDocument/2006/relationships/hyperlink" Target="https://podminky.urs.cz/item/CS_URS_2022_01/629991011" TargetMode="External" /><Relationship Id="rId81" Type="http://schemas.openxmlformats.org/officeDocument/2006/relationships/hyperlink" Target="https://podminky.urs.cz/item/CS_URS_2022_01/622252001" TargetMode="External" /><Relationship Id="rId82" Type="http://schemas.openxmlformats.org/officeDocument/2006/relationships/hyperlink" Target="https://podminky.urs.cz/item/CS_URS_2022_01/622252002" TargetMode="External" /><Relationship Id="rId83" Type="http://schemas.openxmlformats.org/officeDocument/2006/relationships/hyperlink" Target="https://podminky.urs.cz/item/CS_URS_2022_01/622521002" TargetMode="External" /><Relationship Id="rId84" Type="http://schemas.openxmlformats.org/officeDocument/2006/relationships/hyperlink" Target="https://podminky.urs.cz/item/CS_URS_2022_01/622521022" TargetMode="External" /><Relationship Id="rId85" Type="http://schemas.openxmlformats.org/officeDocument/2006/relationships/hyperlink" Target="https://podminky.urs.cz/item/CS_URS_2022_01/621521032" TargetMode="External" /><Relationship Id="rId86" Type="http://schemas.openxmlformats.org/officeDocument/2006/relationships/hyperlink" Target="https://podminky.urs.cz/item/CS_URS_2022_01/622521032" TargetMode="External" /><Relationship Id="rId87" Type="http://schemas.openxmlformats.org/officeDocument/2006/relationships/hyperlink" Target="https://podminky.urs.cz/item/CS_URS_2022_01/621151011" TargetMode="External" /><Relationship Id="rId88" Type="http://schemas.openxmlformats.org/officeDocument/2006/relationships/hyperlink" Target="https://podminky.urs.cz/item/CS_URS_2022_01/622151011" TargetMode="External" /><Relationship Id="rId89" Type="http://schemas.openxmlformats.org/officeDocument/2006/relationships/hyperlink" Target="https://podminky.urs.cz/item/CS_URS_2022_01/622511112" TargetMode="External" /><Relationship Id="rId90" Type="http://schemas.openxmlformats.org/officeDocument/2006/relationships/hyperlink" Target="https://podminky.urs.cz/item/CS_URS_2022_01/622151001" TargetMode="External" /><Relationship Id="rId91" Type="http://schemas.openxmlformats.org/officeDocument/2006/relationships/hyperlink" Target="https://podminky.urs.cz/item/CS_URS_2022_01/622142001" TargetMode="External" /><Relationship Id="rId92" Type="http://schemas.openxmlformats.org/officeDocument/2006/relationships/hyperlink" Target="https://podminky.urs.cz/item/CS_URS_2022_01/632481213" TargetMode="External" /><Relationship Id="rId93" Type="http://schemas.openxmlformats.org/officeDocument/2006/relationships/hyperlink" Target="https://podminky.urs.cz/item/CS_URS_2022_01/631311115" TargetMode="External" /><Relationship Id="rId94" Type="http://schemas.openxmlformats.org/officeDocument/2006/relationships/hyperlink" Target="https://podminky.urs.cz/item/CS_URS_2022_01/631311117" TargetMode="External" /><Relationship Id="rId95" Type="http://schemas.openxmlformats.org/officeDocument/2006/relationships/hyperlink" Target="https://podminky.urs.cz/item/CS_URS_2022_01/631311125" TargetMode="External" /><Relationship Id="rId96" Type="http://schemas.openxmlformats.org/officeDocument/2006/relationships/hyperlink" Target="https://podminky.urs.cz/item/CS_URS_2022_01/631311137" TargetMode="External" /><Relationship Id="rId97" Type="http://schemas.openxmlformats.org/officeDocument/2006/relationships/hyperlink" Target="https://podminky.urs.cz/item/CS_URS_2022_01/631319011" TargetMode="External" /><Relationship Id="rId98" Type="http://schemas.openxmlformats.org/officeDocument/2006/relationships/hyperlink" Target="https://podminky.urs.cz/item/CS_URS_2022_01/631319012" TargetMode="External" /><Relationship Id="rId99" Type="http://schemas.openxmlformats.org/officeDocument/2006/relationships/hyperlink" Target="https://podminky.urs.cz/item/CS_URS_2022_01/631319013" TargetMode="External" /><Relationship Id="rId100" Type="http://schemas.openxmlformats.org/officeDocument/2006/relationships/hyperlink" Target="https://podminky.urs.cz/item/CS_URS_2022_01/631319171" TargetMode="External" /><Relationship Id="rId101" Type="http://schemas.openxmlformats.org/officeDocument/2006/relationships/hyperlink" Target="https://podminky.urs.cz/item/CS_URS_2022_01/631362021" TargetMode="External" /><Relationship Id="rId102" Type="http://schemas.openxmlformats.org/officeDocument/2006/relationships/hyperlink" Target="https://podminky.urs.cz/item/CS_URS_2022_01/632451021" TargetMode="External" /><Relationship Id="rId103" Type="http://schemas.openxmlformats.org/officeDocument/2006/relationships/hyperlink" Target="https://podminky.urs.cz/item/CS_URS_2022_01/637211321" TargetMode="External" /><Relationship Id="rId104" Type="http://schemas.openxmlformats.org/officeDocument/2006/relationships/hyperlink" Target="https://podminky.urs.cz/item/CS_URS_2022_01/642942111" TargetMode="External" /><Relationship Id="rId105" Type="http://schemas.openxmlformats.org/officeDocument/2006/relationships/hyperlink" Target="https://podminky.urs.cz/item/CS_URS_2022_01/642945111" TargetMode="External" /><Relationship Id="rId106" Type="http://schemas.openxmlformats.org/officeDocument/2006/relationships/hyperlink" Target="https://podminky.urs.cz/item/CS_URS_2022_01/899102112" TargetMode="External" /><Relationship Id="rId107" Type="http://schemas.openxmlformats.org/officeDocument/2006/relationships/hyperlink" Target="https://podminky.urs.cz/item/CS_URS_2022_01/899503111" TargetMode="External" /><Relationship Id="rId108" Type="http://schemas.openxmlformats.org/officeDocument/2006/relationships/hyperlink" Target="https://podminky.urs.cz/item/CS_URS_2022_01/899620141" TargetMode="External" /><Relationship Id="rId109" Type="http://schemas.openxmlformats.org/officeDocument/2006/relationships/hyperlink" Target="https://podminky.urs.cz/item/CS_URS_2022_01/899640111" TargetMode="External" /><Relationship Id="rId110" Type="http://schemas.openxmlformats.org/officeDocument/2006/relationships/hyperlink" Target="https://podminky.urs.cz/item/CS_URS_2022_01/949101111" TargetMode="External" /><Relationship Id="rId111" Type="http://schemas.openxmlformats.org/officeDocument/2006/relationships/hyperlink" Target="https://podminky.urs.cz/item/CS_URS_2022_01/949101112" TargetMode="External" /><Relationship Id="rId112" Type="http://schemas.openxmlformats.org/officeDocument/2006/relationships/hyperlink" Target="https://podminky.urs.cz/item/CS_URS_2022_01/941111121" TargetMode="External" /><Relationship Id="rId113" Type="http://schemas.openxmlformats.org/officeDocument/2006/relationships/hyperlink" Target="https://podminky.urs.cz/item/CS_URS_2022_01/941111221" TargetMode="External" /><Relationship Id="rId114" Type="http://schemas.openxmlformats.org/officeDocument/2006/relationships/hyperlink" Target="https://podminky.urs.cz/item/CS_URS_2022_01/941111821" TargetMode="External" /><Relationship Id="rId115" Type="http://schemas.openxmlformats.org/officeDocument/2006/relationships/hyperlink" Target="https://podminky.urs.cz/item/CS_URS_2022_01/941111122" TargetMode="External" /><Relationship Id="rId116" Type="http://schemas.openxmlformats.org/officeDocument/2006/relationships/hyperlink" Target="https://podminky.urs.cz/item/CS_URS_2022_01/941111222" TargetMode="External" /><Relationship Id="rId117" Type="http://schemas.openxmlformats.org/officeDocument/2006/relationships/hyperlink" Target="https://podminky.urs.cz/item/CS_URS_2022_01/941111822" TargetMode="External" /><Relationship Id="rId118" Type="http://schemas.openxmlformats.org/officeDocument/2006/relationships/hyperlink" Target="https://podminky.urs.cz/item/CS_URS_2022_01/944511111" TargetMode="External" /><Relationship Id="rId119" Type="http://schemas.openxmlformats.org/officeDocument/2006/relationships/hyperlink" Target="https://podminky.urs.cz/item/CS_URS_2022_01/944511211" TargetMode="External" /><Relationship Id="rId120" Type="http://schemas.openxmlformats.org/officeDocument/2006/relationships/hyperlink" Target="https://podminky.urs.cz/item/CS_URS_2022_01/944511811" TargetMode="External" /><Relationship Id="rId121" Type="http://schemas.openxmlformats.org/officeDocument/2006/relationships/hyperlink" Target="https://podminky.urs.cz/item/CS_URS_2022_01/943211112" TargetMode="External" /><Relationship Id="rId122" Type="http://schemas.openxmlformats.org/officeDocument/2006/relationships/hyperlink" Target="https://podminky.urs.cz/item/CS_URS_2022_01/943211212" TargetMode="External" /><Relationship Id="rId123" Type="http://schemas.openxmlformats.org/officeDocument/2006/relationships/hyperlink" Target="https://podminky.urs.cz/item/CS_URS_2022_01/943211812" TargetMode="External" /><Relationship Id="rId124" Type="http://schemas.openxmlformats.org/officeDocument/2006/relationships/hyperlink" Target="https://podminky.urs.cz/item/CS_URS_2022_01/953312125" TargetMode="External" /><Relationship Id="rId125" Type="http://schemas.openxmlformats.org/officeDocument/2006/relationships/hyperlink" Target="https://podminky.urs.cz/item/CS_URS_2022_01/953945231" TargetMode="External" /><Relationship Id="rId126" Type="http://schemas.openxmlformats.org/officeDocument/2006/relationships/hyperlink" Target="https://podminky.urs.cz/item/CS_URS_2022_01/953945251" TargetMode="External" /><Relationship Id="rId127" Type="http://schemas.openxmlformats.org/officeDocument/2006/relationships/hyperlink" Target="https://podminky.urs.cz/item/CS_URS_2022_01/952901111" TargetMode="External" /><Relationship Id="rId128" Type="http://schemas.openxmlformats.org/officeDocument/2006/relationships/hyperlink" Target="https://podminky.urs.cz/item/CS_URS_2022_01/936174311" TargetMode="External" /><Relationship Id="rId129" Type="http://schemas.openxmlformats.org/officeDocument/2006/relationships/hyperlink" Target="https://podminky.urs.cz/item/CS_URS_2022_01/998011003" TargetMode="External" /><Relationship Id="rId130" Type="http://schemas.openxmlformats.org/officeDocument/2006/relationships/hyperlink" Target="https://podminky.urs.cz/item/CS_URS_2022_01/711111001" TargetMode="External" /><Relationship Id="rId131" Type="http://schemas.openxmlformats.org/officeDocument/2006/relationships/hyperlink" Target="https://podminky.urs.cz/item/CS_URS_2022_01/711112001" TargetMode="External" /><Relationship Id="rId132" Type="http://schemas.openxmlformats.org/officeDocument/2006/relationships/hyperlink" Target="https://podminky.urs.cz/item/CS_URS_2022_01/711141559" TargetMode="External" /><Relationship Id="rId133" Type="http://schemas.openxmlformats.org/officeDocument/2006/relationships/hyperlink" Target="https://podminky.urs.cz/item/CS_URS_2022_01/711142559" TargetMode="External" /><Relationship Id="rId134" Type="http://schemas.openxmlformats.org/officeDocument/2006/relationships/hyperlink" Target="https://podminky.urs.cz/item/CS_URS_2022_01/711113117" TargetMode="External" /><Relationship Id="rId135" Type="http://schemas.openxmlformats.org/officeDocument/2006/relationships/hyperlink" Target="https://podminky.urs.cz/item/CS_URS_2022_01/711199101" TargetMode="External" /><Relationship Id="rId136" Type="http://schemas.openxmlformats.org/officeDocument/2006/relationships/hyperlink" Target="https://podminky.urs.cz/item/CS_URS_2022_01/998711103" TargetMode="External" /><Relationship Id="rId137" Type="http://schemas.openxmlformats.org/officeDocument/2006/relationships/hyperlink" Target="https://podminky.urs.cz/item/CS_URS_2022_01/712361701" TargetMode="External" /><Relationship Id="rId138" Type="http://schemas.openxmlformats.org/officeDocument/2006/relationships/hyperlink" Target="https://podminky.urs.cz/item/CS_URS_2022_01/712441559" TargetMode="External" /><Relationship Id="rId139" Type="http://schemas.openxmlformats.org/officeDocument/2006/relationships/hyperlink" Target="https://podminky.urs.cz/item/CS_URS_2022_01/712363001" TargetMode="External" /><Relationship Id="rId140" Type="http://schemas.openxmlformats.org/officeDocument/2006/relationships/hyperlink" Target="https://podminky.urs.cz/item/CS_URS_2022_01/712363003" TargetMode="External" /><Relationship Id="rId141" Type="http://schemas.openxmlformats.org/officeDocument/2006/relationships/hyperlink" Target="https://podminky.urs.cz/item/CS_URS_2022_01/712363008" TargetMode="External" /><Relationship Id="rId142" Type="http://schemas.openxmlformats.org/officeDocument/2006/relationships/hyperlink" Target="https://podminky.urs.cz/item/CS_URS_2022_01/712363112" TargetMode="External" /><Relationship Id="rId143" Type="http://schemas.openxmlformats.org/officeDocument/2006/relationships/hyperlink" Target="https://podminky.urs.cz/item/CS_URS_2022_01/712391176" TargetMode="External" /><Relationship Id="rId144" Type="http://schemas.openxmlformats.org/officeDocument/2006/relationships/hyperlink" Target="https://podminky.urs.cz/item/CS_URS_2022_01/712391171" TargetMode="External" /><Relationship Id="rId145" Type="http://schemas.openxmlformats.org/officeDocument/2006/relationships/hyperlink" Target="https://podminky.urs.cz/item/CS_URS_2022_01/998712103" TargetMode="External" /><Relationship Id="rId146" Type="http://schemas.openxmlformats.org/officeDocument/2006/relationships/hyperlink" Target="https://podminky.urs.cz/item/CS_URS_2022_01/713111111" TargetMode="External" /><Relationship Id="rId147" Type="http://schemas.openxmlformats.org/officeDocument/2006/relationships/hyperlink" Target="https://podminky.urs.cz/item/CS_URS_2022_01/713121111" TargetMode="External" /><Relationship Id="rId148" Type="http://schemas.openxmlformats.org/officeDocument/2006/relationships/hyperlink" Target="https://podminky.urs.cz/item/CS_URS_2022_01/713191132" TargetMode="External" /><Relationship Id="rId149" Type="http://schemas.openxmlformats.org/officeDocument/2006/relationships/hyperlink" Target="https://podminky.urs.cz/item/CS_URS_2022_01/713131141" TargetMode="External" /><Relationship Id="rId150" Type="http://schemas.openxmlformats.org/officeDocument/2006/relationships/hyperlink" Target="https://podminky.urs.cz/item/CS_URS_2022_01/713121211" TargetMode="External" /><Relationship Id="rId151" Type="http://schemas.openxmlformats.org/officeDocument/2006/relationships/hyperlink" Target="https://podminky.urs.cz/item/CS_URS_2022_01/713131141" TargetMode="External" /><Relationship Id="rId152" Type="http://schemas.openxmlformats.org/officeDocument/2006/relationships/hyperlink" Target="https://podminky.urs.cz/item/CS_URS_2022_01/998713102" TargetMode="External" /><Relationship Id="rId153" Type="http://schemas.openxmlformats.org/officeDocument/2006/relationships/hyperlink" Target="https://podminky.urs.cz/item/CS_URS_2022_01/762341210" TargetMode="External" /><Relationship Id="rId154" Type="http://schemas.openxmlformats.org/officeDocument/2006/relationships/hyperlink" Target="https://podminky.urs.cz/item/CS_URS_2022_01/762342316" TargetMode="External" /><Relationship Id="rId155" Type="http://schemas.openxmlformats.org/officeDocument/2006/relationships/hyperlink" Target="https://podminky.urs.cz/item/CS_URS_2022_01/762341610" TargetMode="External" /><Relationship Id="rId156" Type="http://schemas.openxmlformats.org/officeDocument/2006/relationships/hyperlink" Target="https://podminky.urs.cz/item/CS_URS_2022_01/762342441" TargetMode="External" /><Relationship Id="rId157" Type="http://schemas.openxmlformats.org/officeDocument/2006/relationships/hyperlink" Target="https://podminky.urs.cz/item/CS_URS_2022_01/762395000" TargetMode="External" /><Relationship Id="rId158" Type="http://schemas.openxmlformats.org/officeDocument/2006/relationships/hyperlink" Target="https://podminky.urs.cz/item/CS_URS_2022_01/762521104" TargetMode="External" /><Relationship Id="rId159" Type="http://schemas.openxmlformats.org/officeDocument/2006/relationships/hyperlink" Target="https://podminky.urs.cz/item/CS_URS_2022_01/762595001" TargetMode="External" /><Relationship Id="rId160" Type="http://schemas.openxmlformats.org/officeDocument/2006/relationships/hyperlink" Target="https://podminky.urs.cz/item/CS_URS_2022_01/762429001" TargetMode="External" /><Relationship Id="rId161" Type="http://schemas.openxmlformats.org/officeDocument/2006/relationships/hyperlink" Target="https://podminky.urs.cz/item/CS_URS_2022_01/762495000" TargetMode="External" /><Relationship Id="rId162" Type="http://schemas.openxmlformats.org/officeDocument/2006/relationships/hyperlink" Target="https://podminky.urs.cz/item/CS_URS_2022_01/762713110" TargetMode="External" /><Relationship Id="rId163" Type="http://schemas.openxmlformats.org/officeDocument/2006/relationships/hyperlink" Target="https://podminky.urs.cz/item/CS_URS_2022_01/762795000" TargetMode="External" /><Relationship Id="rId164" Type="http://schemas.openxmlformats.org/officeDocument/2006/relationships/hyperlink" Target="https://podminky.urs.cz/item/CS_URS_2022_01/762430023" TargetMode="External" /><Relationship Id="rId165" Type="http://schemas.openxmlformats.org/officeDocument/2006/relationships/hyperlink" Target="https://podminky.urs.cz/item/CS_URS_2022_01/762439001" TargetMode="External" /><Relationship Id="rId166" Type="http://schemas.openxmlformats.org/officeDocument/2006/relationships/hyperlink" Target="https://podminky.urs.cz/item/CS_URS_2022_01/762495000.1" TargetMode="External" /><Relationship Id="rId167" Type="http://schemas.openxmlformats.org/officeDocument/2006/relationships/hyperlink" Target="https://podminky.urs.cz/item/CS_URS_2022_01/762341037" TargetMode="External" /><Relationship Id="rId168" Type="http://schemas.openxmlformats.org/officeDocument/2006/relationships/hyperlink" Target="https://podminky.urs.cz/item/CS_URS_2022_01/762341670" TargetMode="External" /><Relationship Id="rId169" Type="http://schemas.openxmlformats.org/officeDocument/2006/relationships/hyperlink" Target="https://podminky.urs.cz/item/CS_URS_2022_01/762713210" TargetMode="External" /><Relationship Id="rId170" Type="http://schemas.openxmlformats.org/officeDocument/2006/relationships/hyperlink" Target="https://podminky.urs.cz/item/CS_URS_2022_01/762083121" TargetMode="External" /><Relationship Id="rId171" Type="http://schemas.openxmlformats.org/officeDocument/2006/relationships/hyperlink" Target="https://podminky.urs.cz/item/CS_URS_2022_01/998762103" TargetMode="External" /><Relationship Id="rId172" Type="http://schemas.openxmlformats.org/officeDocument/2006/relationships/hyperlink" Target="https://podminky.urs.cz/item/CS_URS_2022_01/763121714" TargetMode="External" /><Relationship Id="rId173" Type="http://schemas.openxmlformats.org/officeDocument/2006/relationships/hyperlink" Target="https://podminky.urs.cz/item/CS_URS_2022_01/763331113" TargetMode="External" /><Relationship Id="rId174" Type="http://schemas.openxmlformats.org/officeDocument/2006/relationships/hyperlink" Target="https://podminky.urs.cz/item/CS_URS_2022_01/763132251" TargetMode="External" /><Relationship Id="rId175" Type="http://schemas.openxmlformats.org/officeDocument/2006/relationships/hyperlink" Target="https://podminky.urs.cz/item/CS_URS_2022_01/763131411" TargetMode="External" /><Relationship Id="rId176" Type="http://schemas.openxmlformats.org/officeDocument/2006/relationships/hyperlink" Target="https://podminky.urs.cz/item/CS_URS_2022_01/763131451" TargetMode="External" /><Relationship Id="rId177" Type="http://schemas.openxmlformats.org/officeDocument/2006/relationships/hyperlink" Target="https://podminky.urs.cz/item/CS_URS_2022_01/763131714" TargetMode="External" /><Relationship Id="rId178" Type="http://schemas.openxmlformats.org/officeDocument/2006/relationships/hyperlink" Target="https://podminky.urs.cz/item/CS_URS_2022_01/763131761" TargetMode="External" /><Relationship Id="rId179" Type="http://schemas.openxmlformats.org/officeDocument/2006/relationships/hyperlink" Target="https://podminky.urs.cz/item/CS_URS_2022_01/998763102" TargetMode="External" /><Relationship Id="rId180" Type="http://schemas.openxmlformats.org/officeDocument/2006/relationships/hyperlink" Target="https://podminky.urs.cz/item/CS_URS_2022_01/764121411" TargetMode="External" /><Relationship Id="rId181" Type="http://schemas.openxmlformats.org/officeDocument/2006/relationships/hyperlink" Target="https://podminky.urs.cz/item/CS_URS_2022_01/764121491" TargetMode="External" /><Relationship Id="rId182" Type="http://schemas.openxmlformats.org/officeDocument/2006/relationships/hyperlink" Target="https://podminky.urs.cz/item/CS_URS_2022_01/764121415" TargetMode="External" /><Relationship Id="rId183" Type="http://schemas.openxmlformats.org/officeDocument/2006/relationships/hyperlink" Target="https://podminky.urs.cz/item/CS_URS_2022_01/764021421" TargetMode="External" /><Relationship Id="rId184" Type="http://schemas.openxmlformats.org/officeDocument/2006/relationships/hyperlink" Target="https://podminky.urs.cz/item/CS_URS_2022_01/764021424" TargetMode="External" /><Relationship Id="rId185" Type="http://schemas.openxmlformats.org/officeDocument/2006/relationships/hyperlink" Target="https://podminky.urs.cz/item/CS_URS_2022_01/764222431" TargetMode="External" /><Relationship Id="rId186" Type="http://schemas.openxmlformats.org/officeDocument/2006/relationships/hyperlink" Target="https://podminky.urs.cz/item/CS_URS_2022_01/764222432" TargetMode="External" /><Relationship Id="rId187" Type="http://schemas.openxmlformats.org/officeDocument/2006/relationships/hyperlink" Target="https://podminky.urs.cz/item/CS_URS_2022_01/764222433" TargetMode="External" /><Relationship Id="rId188" Type="http://schemas.openxmlformats.org/officeDocument/2006/relationships/hyperlink" Target="https://podminky.urs.cz/item/CS_URS_2022_01/764324412" TargetMode="External" /><Relationship Id="rId189" Type="http://schemas.openxmlformats.org/officeDocument/2006/relationships/hyperlink" Target="https://podminky.urs.cz/item/CS_URS_2022_01/764325423" TargetMode="External" /><Relationship Id="rId190" Type="http://schemas.openxmlformats.org/officeDocument/2006/relationships/hyperlink" Target="https://podminky.urs.cz/item/CS_URS_2022_01/764226404" TargetMode="External" /><Relationship Id="rId191" Type="http://schemas.openxmlformats.org/officeDocument/2006/relationships/hyperlink" Target="https://podminky.urs.cz/item/CS_URS_2022_01/764226402" TargetMode="External" /><Relationship Id="rId192" Type="http://schemas.openxmlformats.org/officeDocument/2006/relationships/hyperlink" Target="https://podminky.urs.cz/item/CS_URS_2022_01/764222404" TargetMode="External" /><Relationship Id="rId193" Type="http://schemas.openxmlformats.org/officeDocument/2006/relationships/hyperlink" Target="https://podminky.urs.cz/item/CS_URS_2022_01/764521403" TargetMode="External" /><Relationship Id="rId194" Type="http://schemas.openxmlformats.org/officeDocument/2006/relationships/hyperlink" Target="https://podminky.urs.cz/item/CS_URS_2022_01/764521404" TargetMode="External" /><Relationship Id="rId195" Type="http://schemas.openxmlformats.org/officeDocument/2006/relationships/hyperlink" Target="https://podminky.urs.cz/item/CS_URS_2022_01/764527404" TargetMode="External" /><Relationship Id="rId196" Type="http://schemas.openxmlformats.org/officeDocument/2006/relationships/hyperlink" Target="https://podminky.urs.cz/item/CS_URS_2022_01/764521424" TargetMode="External" /><Relationship Id="rId197" Type="http://schemas.openxmlformats.org/officeDocument/2006/relationships/hyperlink" Target="https://podminky.urs.cz/item/CS_URS_2022_01/764521443" TargetMode="External" /><Relationship Id="rId198" Type="http://schemas.openxmlformats.org/officeDocument/2006/relationships/hyperlink" Target="https://podminky.urs.cz/item/CS_URS_2022_01/764521444" TargetMode="External" /><Relationship Id="rId199" Type="http://schemas.openxmlformats.org/officeDocument/2006/relationships/hyperlink" Target="https://podminky.urs.cz/item/CS_URS_2022_01/764528421" TargetMode="External" /><Relationship Id="rId200" Type="http://schemas.openxmlformats.org/officeDocument/2006/relationships/hyperlink" Target="https://podminky.urs.cz/item/CS_URS_2022_01/764528422" TargetMode="External" /><Relationship Id="rId201" Type="http://schemas.openxmlformats.org/officeDocument/2006/relationships/hyperlink" Target="https://podminky.urs.cz/item/CS_URS_2022_01/764021423" TargetMode="External" /><Relationship Id="rId202" Type="http://schemas.openxmlformats.org/officeDocument/2006/relationships/hyperlink" Target="https://podminky.urs.cz/item/CS_URS_2022_01/998764103" TargetMode="External" /><Relationship Id="rId203" Type="http://schemas.openxmlformats.org/officeDocument/2006/relationships/hyperlink" Target="https://podminky.urs.cz/item/CS_URS_2022_01/766412233" TargetMode="External" /><Relationship Id="rId204" Type="http://schemas.openxmlformats.org/officeDocument/2006/relationships/hyperlink" Target="https://podminky.urs.cz/item/CS_URS_2022_01/766417211" TargetMode="External" /><Relationship Id="rId205" Type="http://schemas.openxmlformats.org/officeDocument/2006/relationships/hyperlink" Target="https://podminky.urs.cz/item/CS_URS_2022_01/998766103" TargetMode="External" /><Relationship Id="rId206" Type="http://schemas.openxmlformats.org/officeDocument/2006/relationships/hyperlink" Target="https://podminky.urs.cz/item/CS_URS_2022_01/767995113" TargetMode="External" /><Relationship Id="rId207" Type="http://schemas.openxmlformats.org/officeDocument/2006/relationships/hyperlink" Target="https://podminky.urs.cz/item/CS_URS_2022_01/767995112" TargetMode="External" /><Relationship Id="rId208" Type="http://schemas.openxmlformats.org/officeDocument/2006/relationships/hyperlink" Target="https://podminky.urs.cz/item/CS_URS_2022_01/767161126" TargetMode="External" /><Relationship Id="rId209" Type="http://schemas.openxmlformats.org/officeDocument/2006/relationships/hyperlink" Target="https://podminky.urs.cz/item/CS_URS_2022_01/767861012" TargetMode="External" /><Relationship Id="rId210" Type="http://schemas.openxmlformats.org/officeDocument/2006/relationships/hyperlink" Target="https://podminky.urs.cz/item/CS_URS_2022_01/767834112" TargetMode="External" /><Relationship Id="rId211" Type="http://schemas.openxmlformats.org/officeDocument/2006/relationships/hyperlink" Target="https://podminky.urs.cz/item/CS_URS_2022_01/767881132" TargetMode="External" /><Relationship Id="rId212" Type="http://schemas.openxmlformats.org/officeDocument/2006/relationships/hyperlink" Target="https://podminky.urs.cz/item/CS_URS_2022_01/767531111" TargetMode="External" /><Relationship Id="rId213" Type="http://schemas.openxmlformats.org/officeDocument/2006/relationships/hyperlink" Target="https://podminky.urs.cz/item/CS_URS_2022_01/767531121" TargetMode="External" /><Relationship Id="rId214" Type="http://schemas.openxmlformats.org/officeDocument/2006/relationships/hyperlink" Target="https://podminky.urs.cz/item/CS_URS_2022_01/998767103" TargetMode="External" /><Relationship Id="rId215" Type="http://schemas.openxmlformats.org/officeDocument/2006/relationships/hyperlink" Target="https://podminky.urs.cz/item/CS_URS_2022_01/771574266" TargetMode="External" /><Relationship Id="rId216" Type="http://schemas.openxmlformats.org/officeDocument/2006/relationships/hyperlink" Target="https://podminky.urs.cz/item/CS_URS_2022_01/771474113" TargetMode="External" /><Relationship Id="rId217" Type="http://schemas.openxmlformats.org/officeDocument/2006/relationships/hyperlink" Target="https://podminky.urs.cz/item/CS_URS_2022_01/771577111" TargetMode="External" /><Relationship Id="rId218" Type="http://schemas.openxmlformats.org/officeDocument/2006/relationships/hyperlink" Target="https://podminky.urs.cz/item/CS_URS_2022_01/771121011" TargetMode="External" /><Relationship Id="rId219" Type="http://schemas.openxmlformats.org/officeDocument/2006/relationships/hyperlink" Target="https://podminky.urs.cz/item/CS_URS_2022_01/771591115" TargetMode="External" /><Relationship Id="rId220" Type="http://schemas.openxmlformats.org/officeDocument/2006/relationships/hyperlink" Target="https://podminky.urs.cz/item/CS_URS_2022_01/77142100R" TargetMode="External" /><Relationship Id="rId221" Type="http://schemas.openxmlformats.org/officeDocument/2006/relationships/hyperlink" Target="https://podminky.urs.cz/item/CS_URS_2022_01/998771101" TargetMode="External" /><Relationship Id="rId222" Type="http://schemas.openxmlformats.org/officeDocument/2006/relationships/hyperlink" Target="https://podminky.urs.cz/item/CS_URS_2022_01/776421111" TargetMode="External" /><Relationship Id="rId223" Type="http://schemas.openxmlformats.org/officeDocument/2006/relationships/hyperlink" Target="https://podminky.urs.cz/item/CS_URS_2022_01/776223112" TargetMode="External" /><Relationship Id="rId224" Type="http://schemas.openxmlformats.org/officeDocument/2006/relationships/hyperlink" Target="https://podminky.urs.cz/item/CS_URS_2022_01/776251211" TargetMode="External" /><Relationship Id="rId225" Type="http://schemas.openxmlformats.org/officeDocument/2006/relationships/hyperlink" Target="https://podminky.urs.cz/item/CS_URS_2022_01/776251411" TargetMode="External" /><Relationship Id="rId226" Type="http://schemas.openxmlformats.org/officeDocument/2006/relationships/hyperlink" Target="https://podminky.urs.cz/item/CS_URS_2022_01/776262121" TargetMode="External" /><Relationship Id="rId227" Type="http://schemas.openxmlformats.org/officeDocument/2006/relationships/hyperlink" Target="https://podminky.urs.cz/item/CS_URS_2022_01/998776101" TargetMode="External" /><Relationship Id="rId228" Type="http://schemas.openxmlformats.org/officeDocument/2006/relationships/hyperlink" Target="https://podminky.urs.cz/item/CS_URS_2022_01/777611121" TargetMode="External" /><Relationship Id="rId229" Type="http://schemas.openxmlformats.org/officeDocument/2006/relationships/hyperlink" Target="https://podminky.urs.cz/item/CS_URS_2022_01/777611161" TargetMode="External" /><Relationship Id="rId230" Type="http://schemas.openxmlformats.org/officeDocument/2006/relationships/hyperlink" Target="https://podminky.urs.cz/item/CS_URS_2022_01/998777101" TargetMode="External" /><Relationship Id="rId231" Type="http://schemas.openxmlformats.org/officeDocument/2006/relationships/hyperlink" Target="https://podminky.urs.cz/item/CS_URS_2022_01/781474114" TargetMode="External" /><Relationship Id="rId232" Type="http://schemas.openxmlformats.org/officeDocument/2006/relationships/hyperlink" Target="https://podminky.urs.cz/item/CS_URS_2022_01/781477111" TargetMode="External" /><Relationship Id="rId233" Type="http://schemas.openxmlformats.org/officeDocument/2006/relationships/hyperlink" Target="https://podminky.urs.cz/item/CS_URS_2022_01/781494111" TargetMode="External" /><Relationship Id="rId234" Type="http://schemas.openxmlformats.org/officeDocument/2006/relationships/hyperlink" Target="https://podminky.urs.cz/item/CS_URS_2022_01/781494511" TargetMode="External" /><Relationship Id="rId235" Type="http://schemas.openxmlformats.org/officeDocument/2006/relationships/hyperlink" Target="https://podminky.urs.cz/item/CS_URS_2022_01/781121011" TargetMode="External" /><Relationship Id="rId236" Type="http://schemas.openxmlformats.org/officeDocument/2006/relationships/hyperlink" Target="https://podminky.urs.cz/item/CS_URS_2022_01/998781101" TargetMode="External" /><Relationship Id="rId237" Type="http://schemas.openxmlformats.org/officeDocument/2006/relationships/hyperlink" Target="https://podminky.urs.cz/item/CS_URS_2022_01/783118211" TargetMode="External" /><Relationship Id="rId238" Type="http://schemas.openxmlformats.org/officeDocument/2006/relationships/hyperlink" Target="https://podminky.urs.cz/item/CS_URS_2022_01/783337101" TargetMode="External" /><Relationship Id="rId239" Type="http://schemas.openxmlformats.org/officeDocument/2006/relationships/hyperlink" Target="https://podminky.urs.cz/item/CS_URS_2022_01/783301303" TargetMode="External" /><Relationship Id="rId240" Type="http://schemas.openxmlformats.org/officeDocument/2006/relationships/hyperlink" Target="https://podminky.urs.cz/item/CS_URS_2022_01/783301401" TargetMode="External" /><Relationship Id="rId241" Type="http://schemas.openxmlformats.org/officeDocument/2006/relationships/hyperlink" Target="https://podminky.urs.cz/item/CS_URS_2022_01/784211101" TargetMode="External" /><Relationship Id="rId242" Type="http://schemas.openxmlformats.org/officeDocument/2006/relationships/hyperlink" Target="https://podminky.urs.cz/item/CS_URS_2022_01/784211103" TargetMode="External" /><Relationship Id="rId243" Type="http://schemas.openxmlformats.org/officeDocument/2006/relationships/hyperlink" Target="https://podminky.urs.cz/item/CS_URS_2022_01/784211141" TargetMode="External" /><Relationship Id="rId244" Type="http://schemas.openxmlformats.org/officeDocument/2006/relationships/hyperlink" Target="https://podminky.urs.cz/item/CS_URS_2022_01/784221101" TargetMode="External" /><Relationship Id="rId245" Type="http://schemas.openxmlformats.org/officeDocument/2006/relationships/hyperlink" Target="https://podminky.urs.cz/item/CS_URS_2022_01/784221103" TargetMode="External" /><Relationship Id="rId246" Type="http://schemas.openxmlformats.org/officeDocument/2006/relationships/hyperlink" Target="https://podminky.urs.cz/item/CS_URS_2022_01/786626111" TargetMode="External" /><Relationship Id="rId247" Type="http://schemas.openxmlformats.org/officeDocument/2006/relationships/hyperlink" Target="https://podminky.urs.cz/item/CS_URS_2022_01/998786101" TargetMode="External" /><Relationship Id="rId248" Type="http://schemas.openxmlformats.org/officeDocument/2006/relationships/hyperlink" Target="https://podminky.urs.cz/item/CS_URS_2022_01/787911115" TargetMode="External" /><Relationship Id="rId249" Type="http://schemas.openxmlformats.org/officeDocument/2006/relationships/hyperlink" Target="https://podminky.urs.cz/item/CS_URS_2022_01/998787102" TargetMode="External" /><Relationship Id="rId250" Type="http://schemas.openxmlformats.org/officeDocument/2006/relationships/hyperlink" Target="https://podminky.urs.cz/item/CS_URS_2022_01/766660001" TargetMode="External" /><Relationship Id="rId251" Type="http://schemas.openxmlformats.org/officeDocument/2006/relationships/hyperlink" Target="https://podminky.urs.cz/item/CS_URS_2022_01/766660002" TargetMode="External" /><Relationship Id="rId252" Type="http://schemas.openxmlformats.org/officeDocument/2006/relationships/hyperlink" Target="https://podminky.urs.cz/item/CS_URS_2022_01/766660022" TargetMode="External" /><Relationship Id="rId253" Type="http://schemas.openxmlformats.org/officeDocument/2006/relationships/hyperlink" Target="https://podminky.urs.cz/item/CS_URS_2022_01/766660717" TargetMode="External" /><Relationship Id="rId254" Type="http://schemas.openxmlformats.org/officeDocument/2006/relationships/hyperlink" Target="https://podminky.urs.cz/item/CS_URS_2022_01/766660728" TargetMode="External" /><Relationship Id="rId255" Type="http://schemas.openxmlformats.org/officeDocument/2006/relationships/hyperlink" Target="https://podminky.urs.cz/item/CS_URS_2022_01/766660729" TargetMode="External" /><Relationship Id="rId256" Type="http://schemas.openxmlformats.org/officeDocument/2006/relationships/hyperlink" Target="https://podminky.urs.cz/item/CS_URS_2022_01/998766101" TargetMode="External" /><Relationship Id="rId2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1255" TargetMode="External" /><Relationship Id="rId2" Type="http://schemas.openxmlformats.org/officeDocument/2006/relationships/hyperlink" Target="https://podminky.urs.cz/item/CS_URS_2022_01/132351255" TargetMode="External" /><Relationship Id="rId3" Type="http://schemas.openxmlformats.org/officeDocument/2006/relationships/hyperlink" Target="https://podminky.urs.cz/item/CS_URS_2022_01/151101101" TargetMode="External" /><Relationship Id="rId4" Type="http://schemas.openxmlformats.org/officeDocument/2006/relationships/hyperlink" Target="https://podminky.urs.cz/item/CS_URS_2022_01/151101111" TargetMode="External" /><Relationship Id="rId5" Type="http://schemas.openxmlformats.org/officeDocument/2006/relationships/hyperlink" Target="https://podminky.urs.cz/item/CS_URS_2022_01/151101102" TargetMode="External" /><Relationship Id="rId6" Type="http://schemas.openxmlformats.org/officeDocument/2006/relationships/hyperlink" Target="https://podminky.urs.cz/item/CS_URS_2022_01/151101112" TargetMode="External" /><Relationship Id="rId7" Type="http://schemas.openxmlformats.org/officeDocument/2006/relationships/hyperlink" Target="https://podminky.urs.cz/item/CS_URS_2022_01/162251102" TargetMode="External" /><Relationship Id="rId8" Type="http://schemas.openxmlformats.org/officeDocument/2006/relationships/hyperlink" Target="https://podminky.urs.cz/item/CS_URS_2022_01/162751137" TargetMode="External" /><Relationship Id="rId9" Type="http://schemas.openxmlformats.org/officeDocument/2006/relationships/hyperlink" Target="https://podminky.urs.cz/item/CS_URS_2022_01/162751139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74101101" TargetMode="External" /><Relationship Id="rId12" Type="http://schemas.openxmlformats.org/officeDocument/2006/relationships/hyperlink" Target="https://podminky.urs.cz/item/CS_URS_2022_01/17515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452112111" TargetMode="External" /><Relationship Id="rId15" Type="http://schemas.openxmlformats.org/officeDocument/2006/relationships/hyperlink" Target="https://podminky.urs.cz/item/CS_URS_2022_01/871265211" TargetMode="External" /><Relationship Id="rId16" Type="http://schemas.openxmlformats.org/officeDocument/2006/relationships/hyperlink" Target="https://podminky.urs.cz/item/CS_URS_2022_01/871275211" TargetMode="External" /><Relationship Id="rId17" Type="http://schemas.openxmlformats.org/officeDocument/2006/relationships/hyperlink" Target="https://podminky.urs.cz/item/CS_URS_2022_01/871315211" TargetMode="External" /><Relationship Id="rId18" Type="http://schemas.openxmlformats.org/officeDocument/2006/relationships/hyperlink" Target="https://podminky.urs.cz/item/CS_URS_2022_01/877275211" TargetMode="External" /><Relationship Id="rId19" Type="http://schemas.openxmlformats.org/officeDocument/2006/relationships/hyperlink" Target="https://podminky.urs.cz/item/CS_URS_2022_01/877315211" TargetMode="External" /><Relationship Id="rId20" Type="http://schemas.openxmlformats.org/officeDocument/2006/relationships/hyperlink" Target="https://podminky.urs.cz/item/CS_URS_2022_01/894411111" TargetMode="External" /><Relationship Id="rId21" Type="http://schemas.openxmlformats.org/officeDocument/2006/relationships/hyperlink" Target="https://podminky.urs.cz/item/CS_URS_2022_01/894118001" TargetMode="External" /><Relationship Id="rId22" Type="http://schemas.openxmlformats.org/officeDocument/2006/relationships/hyperlink" Target="https://podminky.urs.cz/item/CS_URS_2022_01/877275211" TargetMode="External" /><Relationship Id="rId23" Type="http://schemas.openxmlformats.org/officeDocument/2006/relationships/hyperlink" Target="https://podminky.urs.cz/item/CS_URS_2022_01/899104112" TargetMode="External" /><Relationship Id="rId24" Type="http://schemas.openxmlformats.org/officeDocument/2006/relationships/hyperlink" Target="https://podminky.urs.cz/item/CS_URS_2022_01/892312121" TargetMode="External" /><Relationship Id="rId25" Type="http://schemas.openxmlformats.org/officeDocument/2006/relationships/hyperlink" Target="https://podminky.urs.cz/item/CS_URS_2022_01/899722114" TargetMode="External" /><Relationship Id="rId26" Type="http://schemas.openxmlformats.org/officeDocument/2006/relationships/hyperlink" Target="https://podminky.urs.cz/item/CS_URS_2022_01/998276101" TargetMode="External" /><Relationship Id="rId27" Type="http://schemas.openxmlformats.org/officeDocument/2006/relationships/hyperlink" Target="https://podminky.urs.cz/item/CS_URS_2022_01/721173401" TargetMode="External" /><Relationship Id="rId28" Type="http://schemas.openxmlformats.org/officeDocument/2006/relationships/hyperlink" Target="https://podminky.urs.cz/item/CS_URS_2022_01/721173402" TargetMode="External" /><Relationship Id="rId29" Type="http://schemas.openxmlformats.org/officeDocument/2006/relationships/hyperlink" Target="https://podminky.urs.cz/item/CS_URS_2022_01/721174025" TargetMode="External" /><Relationship Id="rId30" Type="http://schemas.openxmlformats.org/officeDocument/2006/relationships/hyperlink" Target="https://podminky.urs.cz/item/CS_URS_2022_01/721174042" TargetMode="External" /><Relationship Id="rId31" Type="http://schemas.openxmlformats.org/officeDocument/2006/relationships/hyperlink" Target="https://podminky.urs.cz/item/CS_URS_2022_01/721174043" TargetMode="External" /><Relationship Id="rId32" Type="http://schemas.openxmlformats.org/officeDocument/2006/relationships/hyperlink" Target="https://podminky.urs.cz/item/CS_URS_2022_01/721174044" TargetMode="External" /><Relationship Id="rId33" Type="http://schemas.openxmlformats.org/officeDocument/2006/relationships/hyperlink" Target="https://podminky.urs.cz/item/CS_URS_2022_01/721211421" TargetMode="External" /><Relationship Id="rId34" Type="http://schemas.openxmlformats.org/officeDocument/2006/relationships/hyperlink" Target="https://podminky.urs.cz/item/CS_URS_2022_01/721274126" TargetMode="External" /><Relationship Id="rId35" Type="http://schemas.openxmlformats.org/officeDocument/2006/relationships/hyperlink" Target="https://podminky.urs.cz/item/CS_URS_2022_01/721194105" TargetMode="External" /><Relationship Id="rId36" Type="http://schemas.openxmlformats.org/officeDocument/2006/relationships/hyperlink" Target="https://podminky.urs.cz/item/CS_URS_2022_01/721242115" TargetMode="External" /><Relationship Id="rId37" Type="http://schemas.openxmlformats.org/officeDocument/2006/relationships/hyperlink" Target="https://podminky.urs.cz/item/CS_URS_2022_01/721273153" TargetMode="External" /><Relationship Id="rId38" Type="http://schemas.openxmlformats.org/officeDocument/2006/relationships/hyperlink" Target="https://podminky.urs.cz/item/CS_URS_2022_01/721290111" TargetMode="External" /><Relationship Id="rId39" Type="http://schemas.openxmlformats.org/officeDocument/2006/relationships/hyperlink" Target="https://podminky.urs.cz/item/CS_URS_2022_01/998721102" TargetMode="External" /><Relationship Id="rId40" Type="http://schemas.openxmlformats.org/officeDocument/2006/relationships/hyperlink" Target="https://podminky.urs.cz/item/CS_URS_2022_01/722130233" TargetMode="External" /><Relationship Id="rId41" Type="http://schemas.openxmlformats.org/officeDocument/2006/relationships/hyperlink" Target="https://podminky.urs.cz/item/CS_URS_2022_01/722130234" TargetMode="External" /><Relationship Id="rId42" Type="http://schemas.openxmlformats.org/officeDocument/2006/relationships/hyperlink" Target="https://podminky.urs.cz/item/CS_URS_2022_01/722130236" TargetMode="External" /><Relationship Id="rId43" Type="http://schemas.openxmlformats.org/officeDocument/2006/relationships/hyperlink" Target="https://podminky.urs.cz/item/CS_URS_2022_01/722174002" TargetMode="External" /><Relationship Id="rId44" Type="http://schemas.openxmlformats.org/officeDocument/2006/relationships/hyperlink" Target="https://podminky.urs.cz/item/CS_URS_2022_01/722174003" TargetMode="External" /><Relationship Id="rId45" Type="http://schemas.openxmlformats.org/officeDocument/2006/relationships/hyperlink" Target="https://podminky.urs.cz/item/CS_URS_2022_01/733321213" TargetMode="External" /><Relationship Id="rId46" Type="http://schemas.openxmlformats.org/officeDocument/2006/relationships/hyperlink" Target="https://podminky.urs.cz/item/CS_URS_2022_01/733321214" TargetMode="External" /><Relationship Id="rId47" Type="http://schemas.openxmlformats.org/officeDocument/2006/relationships/hyperlink" Target="https://podminky.urs.cz/item/CS_URS_2022_01/733321215" TargetMode="External" /><Relationship Id="rId48" Type="http://schemas.openxmlformats.org/officeDocument/2006/relationships/hyperlink" Target="https://podminky.urs.cz/item/CS_URS_2022_01/733321216" TargetMode="External" /><Relationship Id="rId49" Type="http://schemas.openxmlformats.org/officeDocument/2006/relationships/hyperlink" Target="https://podminky.urs.cz/item/CS_URS_2022_01/722181231" TargetMode="External" /><Relationship Id="rId50" Type="http://schemas.openxmlformats.org/officeDocument/2006/relationships/hyperlink" Target="https://podminky.urs.cz/item/CS_URS_2022_01/722181232" TargetMode="External" /><Relationship Id="rId51" Type="http://schemas.openxmlformats.org/officeDocument/2006/relationships/hyperlink" Target="https://podminky.urs.cz/item/CS_URS_2022_01/722181251" TargetMode="External" /><Relationship Id="rId52" Type="http://schemas.openxmlformats.org/officeDocument/2006/relationships/hyperlink" Target="https://podminky.urs.cz/item/CS_URS_2022_01/722181252" TargetMode="External" /><Relationship Id="rId53" Type="http://schemas.openxmlformats.org/officeDocument/2006/relationships/hyperlink" Target="https://podminky.urs.cz/item/CS_URS_2022_01/722181253" TargetMode="External" /><Relationship Id="rId54" Type="http://schemas.openxmlformats.org/officeDocument/2006/relationships/hyperlink" Target="https://podminky.urs.cz/item/CS_URS_2022_01/722230102" TargetMode="External" /><Relationship Id="rId55" Type="http://schemas.openxmlformats.org/officeDocument/2006/relationships/hyperlink" Target="https://podminky.urs.cz/item/CS_URS_2022_01/722230103" TargetMode="External" /><Relationship Id="rId56" Type="http://schemas.openxmlformats.org/officeDocument/2006/relationships/hyperlink" Target="https://podminky.urs.cz/item/CS_URS_2022_01/722230104" TargetMode="External" /><Relationship Id="rId57" Type="http://schemas.openxmlformats.org/officeDocument/2006/relationships/hyperlink" Target="https://podminky.urs.cz/item/CS_URS_2022_01/722230106" TargetMode="External" /><Relationship Id="rId58" Type="http://schemas.openxmlformats.org/officeDocument/2006/relationships/hyperlink" Target="https://podminky.urs.cz/item/CS_URS_2022_01/722230112" TargetMode="External" /><Relationship Id="rId59" Type="http://schemas.openxmlformats.org/officeDocument/2006/relationships/hyperlink" Target="https://podminky.urs.cz/item/CS_URS_2022_01/722230114" TargetMode="External" /><Relationship Id="rId60" Type="http://schemas.openxmlformats.org/officeDocument/2006/relationships/hyperlink" Target="https://podminky.urs.cz/item/CS_URS_2022_01/722231073" TargetMode="External" /><Relationship Id="rId61" Type="http://schemas.openxmlformats.org/officeDocument/2006/relationships/hyperlink" Target="https://podminky.urs.cz/item/CS_URS_2022_01/722250132" TargetMode="External" /><Relationship Id="rId62" Type="http://schemas.openxmlformats.org/officeDocument/2006/relationships/hyperlink" Target="https://podminky.urs.cz/item/CS_URS_2022_01/722290215" TargetMode="External" /><Relationship Id="rId63" Type="http://schemas.openxmlformats.org/officeDocument/2006/relationships/hyperlink" Target="https://podminky.urs.cz/item/CS_URS_2022_01/722290226" TargetMode="External" /><Relationship Id="rId64" Type="http://schemas.openxmlformats.org/officeDocument/2006/relationships/hyperlink" Target="https://podminky.urs.cz/item/CS_URS_2022_01/722290234" TargetMode="External" /><Relationship Id="rId65" Type="http://schemas.openxmlformats.org/officeDocument/2006/relationships/hyperlink" Target="https://podminky.urs.cz/item/CS_URS_2022_01/725535212" TargetMode="External" /><Relationship Id="rId66" Type="http://schemas.openxmlformats.org/officeDocument/2006/relationships/hyperlink" Target="https://podminky.urs.cz/item/CS_URS_2022_01/722220121" TargetMode="External" /><Relationship Id="rId67" Type="http://schemas.openxmlformats.org/officeDocument/2006/relationships/hyperlink" Target="https://podminky.urs.cz/item/CS_URS_2022_01/734421101" TargetMode="External" /><Relationship Id="rId68" Type="http://schemas.openxmlformats.org/officeDocument/2006/relationships/hyperlink" Target="https://podminky.urs.cz/item/CS_URS_2022_01/998722102" TargetMode="External" /><Relationship Id="rId69" Type="http://schemas.openxmlformats.org/officeDocument/2006/relationships/hyperlink" Target="https://podminky.urs.cz/item/CS_URS_2022_01/725112022" TargetMode="External" /><Relationship Id="rId70" Type="http://schemas.openxmlformats.org/officeDocument/2006/relationships/hyperlink" Target="https://podminky.urs.cz/item/CS_URS_2022_01/725121525" TargetMode="External" /><Relationship Id="rId71" Type="http://schemas.openxmlformats.org/officeDocument/2006/relationships/hyperlink" Target="https://podminky.urs.cz/item/CS_URS_2022_01/725865411" TargetMode="External" /><Relationship Id="rId72" Type="http://schemas.openxmlformats.org/officeDocument/2006/relationships/hyperlink" Target="https://podminky.urs.cz/item/CS_URS_2022_01/725211621" TargetMode="External" /><Relationship Id="rId73" Type="http://schemas.openxmlformats.org/officeDocument/2006/relationships/hyperlink" Target="https://podminky.urs.cz/item/CS_URS_2022_01/725861101" TargetMode="External" /><Relationship Id="rId74" Type="http://schemas.openxmlformats.org/officeDocument/2006/relationships/hyperlink" Target="https://podminky.urs.cz/item/CS_URS_2022_01/725311125" TargetMode="External" /><Relationship Id="rId75" Type="http://schemas.openxmlformats.org/officeDocument/2006/relationships/hyperlink" Target="https://podminky.urs.cz/item/CS_URS_2022_01/725862103" TargetMode="External" /><Relationship Id="rId76" Type="http://schemas.openxmlformats.org/officeDocument/2006/relationships/hyperlink" Target="https://podminky.urs.cz/item/CS_URS_2022_01/725331111" TargetMode="External" /><Relationship Id="rId77" Type="http://schemas.openxmlformats.org/officeDocument/2006/relationships/hyperlink" Target="https://podminky.urs.cz/item/CS_URS_2022_01/725813111" TargetMode="External" /><Relationship Id="rId78" Type="http://schemas.openxmlformats.org/officeDocument/2006/relationships/hyperlink" Target="https://podminky.urs.cz/item/CS_URS_2022_01/725821325" TargetMode="External" /><Relationship Id="rId79" Type="http://schemas.openxmlformats.org/officeDocument/2006/relationships/hyperlink" Target="https://podminky.urs.cz/item/CS_URS_2022_01/725822611" TargetMode="External" /><Relationship Id="rId80" Type="http://schemas.openxmlformats.org/officeDocument/2006/relationships/hyperlink" Target="https://podminky.urs.cz/item/CS_URS_2022_01/725829101" TargetMode="External" /><Relationship Id="rId81" Type="http://schemas.openxmlformats.org/officeDocument/2006/relationships/hyperlink" Target="https://podminky.urs.cz/item/CS_URS_2022_01/725829121" TargetMode="External" /><Relationship Id="rId82" Type="http://schemas.openxmlformats.org/officeDocument/2006/relationships/hyperlink" Target="https://podminky.urs.cz/item/CS_URS_2022_01/998725102" TargetMode="External" /><Relationship Id="rId83" Type="http://schemas.openxmlformats.org/officeDocument/2006/relationships/hyperlink" Target="https://podminky.urs.cz/item/CS_URS_2022_01/726111041" TargetMode="External" /><Relationship Id="rId84" Type="http://schemas.openxmlformats.org/officeDocument/2006/relationships/hyperlink" Target="https://podminky.urs.cz/item/CS_URS_2022_01/998726112" TargetMode="External" /><Relationship Id="rId85" Type="http://schemas.openxmlformats.org/officeDocument/2006/relationships/hyperlink" Target="https://podminky.urs.cz/item/CS_URS_2022_01/998732101" TargetMode="External" /><Relationship Id="rId8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13463211" TargetMode="External" /><Relationship Id="rId2" Type="http://schemas.openxmlformats.org/officeDocument/2006/relationships/hyperlink" Target="https://podminky.urs.cz/item/CS_URS_2022_01/998713101" TargetMode="External" /><Relationship Id="rId3" Type="http://schemas.openxmlformats.org/officeDocument/2006/relationships/hyperlink" Target="https://podminky.urs.cz/item/CS_URS_2022_01/733223202" TargetMode="External" /><Relationship Id="rId4" Type="http://schemas.openxmlformats.org/officeDocument/2006/relationships/hyperlink" Target="https://podminky.urs.cz/item/CS_URS_2022_01/733223203" TargetMode="External" /><Relationship Id="rId5" Type="http://schemas.openxmlformats.org/officeDocument/2006/relationships/hyperlink" Target="https://podminky.urs.cz/item/CS_URS_2022_01/733223204" TargetMode="External" /><Relationship Id="rId6" Type="http://schemas.openxmlformats.org/officeDocument/2006/relationships/hyperlink" Target="https://podminky.urs.cz/item/CS_URS_2022_01/733223205" TargetMode="External" /><Relationship Id="rId7" Type="http://schemas.openxmlformats.org/officeDocument/2006/relationships/hyperlink" Target="https://podminky.urs.cz/item/CS_URS_2022_01/733223206" TargetMode="External" /><Relationship Id="rId8" Type="http://schemas.openxmlformats.org/officeDocument/2006/relationships/hyperlink" Target="https://podminky.urs.cz/item/CS_URS_2022_01/733291101" TargetMode="External" /><Relationship Id="rId9" Type="http://schemas.openxmlformats.org/officeDocument/2006/relationships/hyperlink" Target="https://podminky.urs.cz/item/CS_URS_2022_01/733391101" TargetMode="External" /><Relationship Id="rId10" Type="http://schemas.openxmlformats.org/officeDocument/2006/relationships/hyperlink" Target="https://podminky.urs.cz/item/CS_URS_2022_01/733391102" TargetMode="External" /><Relationship Id="rId11" Type="http://schemas.openxmlformats.org/officeDocument/2006/relationships/hyperlink" Target="https://podminky.urs.cz/item/CS_URS_2022_01/998733101" TargetMode="External" /><Relationship Id="rId12" Type="http://schemas.openxmlformats.org/officeDocument/2006/relationships/hyperlink" Target="https://podminky.urs.cz/item/CS_URS_2022_01/998734101" TargetMode="External" /><Relationship Id="rId13" Type="http://schemas.openxmlformats.org/officeDocument/2006/relationships/hyperlink" Target="https://podminky.urs.cz/item/CS_URS_2022_01/735152471" TargetMode="External" /><Relationship Id="rId14" Type="http://schemas.openxmlformats.org/officeDocument/2006/relationships/hyperlink" Target="https://podminky.urs.cz/item/CS_URS_2022_01/735152473" TargetMode="External" /><Relationship Id="rId15" Type="http://schemas.openxmlformats.org/officeDocument/2006/relationships/hyperlink" Target="https://podminky.urs.cz/item/CS_URS_2022_01/735152475" TargetMode="External" /><Relationship Id="rId16" Type="http://schemas.openxmlformats.org/officeDocument/2006/relationships/hyperlink" Target="https://podminky.urs.cz/item/CS_URS_2022_01/735152477" TargetMode="External" /><Relationship Id="rId17" Type="http://schemas.openxmlformats.org/officeDocument/2006/relationships/hyperlink" Target="https://podminky.urs.cz/item/CS_URS_2022_01/735152499" TargetMode="External" /><Relationship Id="rId18" Type="http://schemas.openxmlformats.org/officeDocument/2006/relationships/hyperlink" Target="https://podminky.urs.cz/item/CS_URS_2022_01/735152599" TargetMode="External" /><Relationship Id="rId19" Type="http://schemas.openxmlformats.org/officeDocument/2006/relationships/hyperlink" Target="https://podminky.urs.cz/item/CS_URS_2022_01/735164511" TargetMode="External" /><Relationship Id="rId20" Type="http://schemas.openxmlformats.org/officeDocument/2006/relationships/hyperlink" Target="https://podminky.urs.cz/item/CS_URS_2022_01/998735101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13463211" TargetMode="External" /><Relationship Id="rId2" Type="http://schemas.openxmlformats.org/officeDocument/2006/relationships/hyperlink" Target="https://podminky.urs.cz/item/CS_URS_2022_01/713463212" TargetMode="External" /><Relationship Id="rId3" Type="http://schemas.openxmlformats.org/officeDocument/2006/relationships/hyperlink" Target="https://podminky.urs.cz/item/CS_URS_2022_01/998713101" TargetMode="External" /><Relationship Id="rId4" Type="http://schemas.openxmlformats.org/officeDocument/2006/relationships/hyperlink" Target="https://podminky.urs.cz/item/CS_URS_2022_01/732421201" TargetMode="External" /><Relationship Id="rId5" Type="http://schemas.openxmlformats.org/officeDocument/2006/relationships/hyperlink" Target="https://podminky.urs.cz/item/CS_URS_2022_01/733121210" TargetMode="External" /><Relationship Id="rId6" Type="http://schemas.openxmlformats.org/officeDocument/2006/relationships/hyperlink" Target="https://podminky.urs.cz/item/CS_URS_2022_01/733121215" TargetMode="External" /><Relationship Id="rId7" Type="http://schemas.openxmlformats.org/officeDocument/2006/relationships/hyperlink" Target="https://podminky.urs.cz/item/CS_URS_2022_01/733121216" TargetMode="External" /><Relationship Id="rId8" Type="http://schemas.openxmlformats.org/officeDocument/2006/relationships/hyperlink" Target="https://podminky.urs.cz/item/CS_URS_2022_01/733121217" TargetMode="External" /><Relationship Id="rId9" Type="http://schemas.openxmlformats.org/officeDocument/2006/relationships/hyperlink" Target="https://podminky.urs.cz/item/CS_URS_2022_01/733121222" TargetMode="External" /><Relationship Id="rId10" Type="http://schemas.openxmlformats.org/officeDocument/2006/relationships/hyperlink" Target="https://podminky.urs.cz/item/CS_URS_2022_01/733190217" TargetMode="External" /><Relationship Id="rId11" Type="http://schemas.openxmlformats.org/officeDocument/2006/relationships/hyperlink" Target="https://podminky.urs.cz/item/CS_URS_2022_01/733190225" TargetMode="External" /><Relationship Id="rId12" Type="http://schemas.openxmlformats.org/officeDocument/2006/relationships/hyperlink" Target="https://podminky.urs.cz/item/CS_URS_2022_01/998733101" TargetMode="External" /><Relationship Id="rId13" Type="http://schemas.openxmlformats.org/officeDocument/2006/relationships/hyperlink" Target="https://podminky.urs.cz/item/CS_URS_2022_01/734211120" TargetMode="External" /><Relationship Id="rId14" Type="http://schemas.openxmlformats.org/officeDocument/2006/relationships/hyperlink" Target="https://podminky.urs.cz/item/CS_URS_2022_01/734292713" TargetMode="External" /><Relationship Id="rId15" Type="http://schemas.openxmlformats.org/officeDocument/2006/relationships/hyperlink" Target="https://podminky.urs.cz/item/CS_URS_2022_01/734291123" TargetMode="External" /><Relationship Id="rId16" Type="http://schemas.openxmlformats.org/officeDocument/2006/relationships/hyperlink" Target="https://podminky.urs.cz/item/CS_URS_2022_01/734242412" TargetMode="External" /><Relationship Id="rId17" Type="http://schemas.openxmlformats.org/officeDocument/2006/relationships/hyperlink" Target="https://podminky.urs.cz/item/CS_URS_2022_01/734292772" TargetMode="External" /><Relationship Id="rId18" Type="http://schemas.openxmlformats.org/officeDocument/2006/relationships/hyperlink" Target="https://podminky.urs.cz/item/CS_URS_2022_01/734209112" TargetMode="External" /><Relationship Id="rId19" Type="http://schemas.openxmlformats.org/officeDocument/2006/relationships/hyperlink" Target="https://podminky.urs.cz/item/CS_URS_2022_01/734411123" TargetMode="External" /><Relationship Id="rId20" Type="http://schemas.openxmlformats.org/officeDocument/2006/relationships/hyperlink" Target="https://podminky.urs.cz/item/CS_URS_2022_01/998734101" TargetMode="External" /><Relationship Id="rId21" Type="http://schemas.openxmlformats.org/officeDocument/2006/relationships/hyperlink" Target="https://podminky.urs.cz/item/CS_URS_2022_01/783614551" TargetMode="External" /><Relationship Id="rId22" Type="http://schemas.openxmlformats.org/officeDocument/2006/relationships/hyperlink" Target="https://podminky.urs.cz/item/CS_URS_2022_01/783617601" TargetMode="External" /><Relationship Id="rId23" Type="http://schemas.openxmlformats.org/officeDocument/2006/relationships/hyperlink" Target="https://podminky.urs.cz/item/CS_URS_2022_01/783614561" TargetMode="External" /><Relationship Id="rId24" Type="http://schemas.openxmlformats.org/officeDocument/2006/relationships/hyperlink" Target="https://podminky.urs.cz/item/CS_URS_2022_01/783617621" TargetMode="External" /><Relationship Id="rId2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6" TargetMode="External" /><Relationship Id="rId2" Type="http://schemas.openxmlformats.org/officeDocument/2006/relationships/hyperlink" Target="https://podminky.urs.cz/item/CS_URS_2022_01/119001421" TargetMode="External" /><Relationship Id="rId3" Type="http://schemas.openxmlformats.org/officeDocument/2006/relationships/hyperlink" Target="https://podminky.urs.cz/item/CS_URS_2022_01/139001101" TargetMode="External" /><Relationship Id="rId4" Type="http://schemas.openxmlformats.org/officeDocument/2006/relationships/hyperlink" Target="https://podminky.urs.cz/item/CS_URS_2022_01/132251252" TargetMode="External" /><Relationship Id="rId5" Type="http://schemas.openxmlformats.org/officeDocument/2006/relationships/hyperlink" Target="https://podminky.urs.cz/item/CS_URS_2022_01/175151101" TargetMode="External" /><Relationship Id="rId6" Type="http://schemas.openxmlformats.org/officeDocument/2006/relationships/hyperlink" Target="https://podminky.urs.cz/item/CS_URS_2022_01/174151101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2751119" TargetMode="External" /><Relationship Id="rId9" Type="http://schemas.openxmlformats.org/officeDocument/2006/relationships/hyperlink" Target="https://podminky.urs.cz/item/CS_URS_2022_01/171251201" TargetMode="External" /><Relationship Id="rId10" Type="http://schemas.openxmlformats.org/officeDocument/2006/relationships/hyperlink" Target="https://podminky.urs.cz/item/CS_URS_2022_01/171201231" TargetMode="External" /><Relationship Id="rId11" Type="http://schemas.openxmlformats.org/officeDocument/2006/relationships/hyperlink" Target="https://podminky.urs.cz/item/CS_URS_2022_01/451572111" TargetMode="External" /><Relationship Id="rId12" Type="http://schemas.openxmlformats.org/officeDocument/2006/relationships/hyperlink" Target="https://podminky.urs.cz/item/CS_URS_2022_01/866171003" TargetMode="External" /><Relationship Id="rId13" Type="http://schemas.openxmlformats.org/officeDocument/2006/relationships/hyperlink" Target="https://podminky.urs.cz/item/CS_URS_2022_01/723150374" TargetMode="External" /><Relationship Id="rId14" Type="http://schemas.openxmlformats.org/officeDocument/2006/relationships/hyperlink" Target="https://podminky.urs.cz/item/CS_URS_2022_01/899722114" TargetMode="External" /><Relationship Id="rId15" Type="http://schemas.openxmlformats.org/officeDocument/2006/relationships/hyperlink" Target="https://podminky.urs.cz/item/CS_URS_2022_01/998272201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611116" TargetMode="External" /><Relationship Id="rId2" Type="http://schemas.openxmlformats.org/officeDocument/2006/relationships/hyperlink" Target="https://podminky.urs.cz/item/CS_URS_2022_01/751398052" TargetMode="External" /><Relationship Id="rId3" Type="http://schemas.openxmlformats.org/officeDocument/2006/relationships/hyperlink" Target="https://podminky.urs.cz/item/CS_URS_2022_01/751344122" TargetMode="External" /><Relationship Id="rId4" Type="http://schemas.openxmlformats.org/officeDocument/2006/relationships/hyperlink" Target="https://podminky.urs.cz/item/CS_URS_2022_01/751311092" TargetMode="External" /><Relationship Id="rId5" Type="http://schemas.openxmlformats.org/officeDocument/2006/relationships/hyperlink" Target="https://podminky.urs.cz/item/CS_URS_2022_01/751322011" TargetMode="External" /><Relationship Id="rId6" Type="http://schemas.openxmlformats.org/officeDocument/2006/relationships/hyperlink" Target="https://podminky.urs.cz/item/CS_URS_2022_01/751322012" TargetMode="External" /><Relationship Id="rId7" Type="http://schemas.openxmlformats.org/officeDocument/2006/relationships/hyperlink" Target="https://podminky.urs.cz/item/CS_URS_2022_01/751514661" TargetMode="External" /><Relationship Id="rId8" Type="http://schemas.openxmlformats.org/officeDocument/2006/relationships/hyperlink" Target="https://podminky.urs.cz/item/CS_URS_2022_01/751514662" TargetMode="External" /><Relationship Id="rId9" Type="http://schemas.openxmlformats.org/officeDocument/2006/relationships/hyperlink" Target="https://podminky.urs.cz/item/CS_URS_2022_01/751511002" TargetMode="External" /><Relationship Id="rId10" Type="http://schemas.openxmlformats.org/officeDocument/2006/relationships/hyperlink" Target="https://podminky.urs.cz/item/CS_URS_2022_01/751511003" TargetMode="External" /><Relationship Id="rId11" Type="http://schemas.openxmlformats.org/officeDocument/2006/relationships/hyperlink" Target="https://podminky.urs.cz/item/CS_URS_2022_01/751511004" TargetMode="External" /><Relationship Id="rId12" Type="http://schemas.openxmlformats.org/officeDocument/2006/relationships/hyperlink" Target="https://podminky.urs.cz/item/CS_URS_2022_01/751511022" TargetMode="External" /><Relationship Id="rId13" Type="http://schemas.openxmlformats.org/officeDocument/2006/relationships/hyperlink" Target="https://podminky.urs.cz/item/CS_URS_2022_01/751537011" TargetMode="External" /><Relationship Id="rId14" Type="http://schemas.openxmlformats.org/officeDocument/2006/relationships/hyperlink" Target="https://podminky.urs.cz/item/CS_URS_2022_01/751537012" TargetMode="External" /><Relationship Id="rId15" Type="http://schemas.openxmlformats.org/officeDocument/2006/relationships/hyperlink" Target="https://podminky.urs.cz/item/CS_URS_2022_01/751537111" TargetMode="External" /><Relationship Id="rId16" Type="http://schemas.openxmlformats.org/officeDocument/2006/relationships/hyperlink" Target="https://podminky.urs.cz/item/CS_URS_2022_01/751537112" TargetMode="External" /><Relationship Id="rId17" Type="http://schemas.openxmlformats.org/officeDocument/2006/relationships/hyperlink" Target="https://podminky.urs.cz/item/CS_URS_2022_01/751581R1" TargetMode="External" /><Relationship Id="rId18" Type="http://schemas.openxmlformats.org/officeDocument/2006/relationships/hyperlink" Target="https://podminky.urs.cz/item/CS_URS_2022_01/751581R2" TargetMode="External" /><Relationship Id="rId19" Type="http://schemas.openxmlformats.org/officeDocument/2006/relationships/hyperlink" Target="https://podminky.urs.cz/item/CS_URS_2022_01/751581R3" TargetMode="External" /><Relationship Id="rId20" Type="http://schemas.openxmlformats.org/officeDocument/2006/relationships/hyperlink" Target="https://podminky.urs.cz/item/CS_URS_2022_01/998751201" TargetMode="External" /><Relationship Id="rId2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611116" TargetMode="External" /><Relationship Id="rId2" Type="http://schemas.openxmlformats.org/officeDocument/2006/relationships/hyperlink" Target="https://podminky.urs.cz/item/CS_URS_2022_01/751398052" TargetMode="External" /><Relationship Id="rId3" Type="http://schemas.openxmlformats.org/officeDocument/2006/relationships/hyperlink" Target="https://podminky.urs.cz/item/CS_URS_2022_01/751344122" TargetMode="External" /><Relationship Id="rId4" Type="http://schemas.openxmlformats.org/officeDocument/2006/relationships/hyperlink" Target="https://podminky.urs.cz/item/CS_URS_2022_01/751311092" TargetMode="External" /><Relationship Id="rId5" Type="http://schemas.openxmlformats.org/officeDocument/2006/relationships/hyperlink" Target="https://podminky.urs.cz/item/CS_URS_2022_01/751322011" TargetMode="External" /><Relationship Id="rId6" Type="http://schemas.openxmlformats.org/officeDocument/2006/relationships/hyperlink" Target="https://podminky.urs.cz/item/CS_URS_2022_01/751322012" TargetMode="External" /><Relationship Id="rId7" Type="http://schemas.openxmlformats.org/officeDocument/2006/relationships/hyperlink" Target="https://podminky.urs.cz/item/CS_URS_2022_01/751322142" TargetMode="External" /><Relationship Id="rId8" Type="http://schemas.openxmlformats.org/officeDocument/2006/relationships/hyperlink" Target="https://podminky.urs.cz/item/CS_URS_2022_01/751514662" TargetMode="External" /><Relationship Id="rId9" Type="http://schemas.openxmlformats.org/officeDocument/2006/relationships/hyperlink" Target="https://podminky.urs.cz/item/CS_URS_2022_01/751511003" TargetMode="External" /><Relationship Id="rId10" Type="http://schemas.openxmlformats.org/officeDocument/2006/relationships/hyperlink" Target="https://podminky.urs.cz/item/CS_URS_2022_01/751511004" TargetMode="External" /><Relationship Id="rId11" Type="http://schemas.openxmlformats.org/officeDocument/2006/relationships/hyperlink" Target="https://podminky.urs.cz/item/CS_URS_2022_01/751511022" TargetMode="External" /><Relationship Id="rId12" Type="http://schemas.openxmlformats.org/officeDocument/2006/relationships/hyperlink" Target="https://podminky.urs.cz/item/CS_URS_2022_01/751511023" TargetMode="External" /><Relationship Id="rId13" Type="http://schemas.openxmlformats.org/officeDocument/2006/relationships/hyperlink" Target="https://podminky.urs.cz/item/CS_URS_2022_01/751537012" TargetMode="External" /><Relationship Id="rId14" Type="http://schemas.openxmlformats.org/officeDocument/2006/relationships/hyperlink" Target="https://podminky.urs.cz/item/CS_URS_2022_01/751537111" TargetMode="External" /><Relationship Id="rId15" Type="http://schemas.openxmlformats.org/officeDocument/2006/relationships/hyperlink" Target="https://podminky.urs.cz/item/CS_URS_2022_01/751537112" TargetMode="External" /><Relationship Id="rId16" Type="http://schemas.openxmlformats.org/officeDocument/2006/relationships/hyperlink" Target="https://podminky.urs.cz/item/CS_URS_2022_01/998751201" TargetMode="External" /><Relationship Id="rId1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611116" TargetMode="External" /><Relationship Id="rId2" Type="http://schemas.openxmlformats.org/officeDocument/2006/relationships/hyperlink" Target="https://podminky.urs.cz/item/CS_URS_2022_01/751721111" TargetMode="External" /><Relationship Id="rId3" Type="http://schemas.openxmlformats.org/officeDocument/2006/relationships/hyperlink" Target="https://podminky.urs.cz/item/CS_URS_2022_01/751398052" TargetMode="External" /><Relationship Id="rId4" Type="http://schemas.openxmlformats.org/officeDocument/2006/relationships/hyperlink" Target="https://podminky.urs.cz/item/CS_URS_2022_01/751344122" TargetMode="External" /><Relationship Id="rId5" Type="http://schemas.openxmlformats.org/officeDocument/2006/relationships/hyperlink" Target="https://podminky.urs.cz/item/CS_URS_2022_01/751311092" TargetMode="External" /><Relationship Id="rId6" Type="http://schemas.openxmlformats.org/officeDocument/2006/relationships/hyperlink" Target="https://podminky.urs.cz/item/CS_URS_2022_01/751322012" TargetMode="External" /><Relationship Id="rId7" Type="http://schemas.openxmlformats.org/officeDocument/2006/relationships/hyperlink" Target="https://podminky.urs.cz/item/CS_URS_2022_01/751322142" TargetMode="External" /><Relationship Id="rId8" Type="http://schemas.openxmlformats.org/officeDocument/2006/relationships/hyperlink" Target="https://podminky.urs.cz/item/CS_URS_2022_01/751514662" TargetMode="External" /><Relationship Id="rId9" Type="http://schemas.openxmlformats.org/officeDocument/2006/relationships/hyperlink" Target="https://podminky.urs.cz/item/CS_URS_2022_01/751511003" TargetMode="External" /><Relationship Id="rId10" Type="http://schemas.openxmlformats.org/officeDocument/2006/relationships/hyperlink" Target="https://podminky.urs.cz/item/CS_URS_2022_01/751511004" TargetMode="External" /><Relationship Id="rId11" Type="http://schemas.openxmlformats.org/officeDocument/2006/relationships/hyperlink" Target="https://podminky.urs.cz/item/CS_URS_2022_01/751511022" TargetMode="External" /><Relationship Id="rId12" Type="http://schemas.openxmlformats.org/officeDocument/2006/relationships/hyperlink" Target="https://podminky.urs.cz/item/CS_URS_2022_01/751537012" TargetMode="External" /><Relationship Id="rId13" Type="http://schemas.openxmlformats.org/officeDocument/2006/relationships/hyperlink" Target="https://podminky.urs.cz/item/CS_URS_2022_01/751537112" TargetMode="External" /><Relationship Id="rId14" Type="http://schemas.openxmlformats.org/officeDocument/2006/relationships/hyperlink" Target="https://podminky.urs.cz/item/CS_URS_2022_01/998751201" TargetMode="External" /><Relationship Id="rId1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33014" TargetMode="External" /><Relationship Id="rId2" Type="http://schemas.openxmlformats.org/officeDocument/2006/relationships/hyperlink" Target="https://podminky.urs.cz/item/CS_URS_2022_01/751344114" TargetMode="External" /><Relationship Id="rId3" Type="http://schemas.openxmlformats.org/officeDocument/2006/relationships/hyperlink" Target="https://podminky.urs.cz/item/CS_URS_2022_01/751514664" TargetMode="External" /><Relationship Id="rId4" Type="http://schemas.openxmlformats.org/officeDocument/2006/relationships/hyperlink" Target="https://podminky.urs.cz/item/CS_URS_2022_01/751514764" TargetMode="External" /><Relationship Id="rId5" Type="http://schemas.openxmlformats.org/officeDocument/2006/relationships/hyperlink" Target="https://podminky.urs.cz/item/CS_URS_2022_01/751398051" TargetMode="External" /><Relationship Id="rId6" Type="http://schemas.openxmlformats.org/officeDocument/2006/relationships/hyperlink" Target="https://podminky.urs.cz/item/CS_URS_2022_01/751511003" TargetMode="External" /><Relationship Id="rId7" Type="http://schemas.openxmlformats.org/officeDocument/2006/relationships/hyperlink" Target="https://podminky.urs.cz/item/CS_URS_2022_01/751311092" TargetMode="External" /><Relationship Id="rId8" Type="http://schemas.openxmlformats.org/officeDocument/2006/relationships/hyperlink" Target="https://podminky.urs.cz/item/CS_URS_2022_01/751537013" TargetMode="External" /><Relationship Id="rId9" Type="http://schemas.openxmlformats.org/officeDocument/2006/relationships/hyperlink" Target="https://podminky.urs.cz/item/CS_URS_2022_01/751537014" TargetMode="External" /><Relationship Id="rId10" Type="http://schemas.openxmlformats.org/officeDocument/2006/relationships/hyperlink" Target="https://podminky.urs.cz/item/CS_URS_2022_01/998751201" TargetMode="External" /><Relationship Id="rId1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33013" TargetMode="External" /><Relationship Id="rId2" Type="http://schemas.openxmlformats.org/officeDocument/2006/relationships/hyperlink" Target="https://podminky.urs.cz/item/CS_URS_2022_01/751344113" TargetMode="External" /><Relationship Id="rId3" Type="http://schemas.openxmlformats.org/officeDocument/2006/relationships/hyperlink" Target="https://podminky.urs.cz/item/CS_URS_2022_01/751514663" TargetMode="External" /><Relationship Id="rId4" Type="http://schemas.openxmlformats.org/officeDocument/2006/relationships/hyperlink" Target="https://podminky.urs.cz/item/CS_URS_2022_01/751514763" TargetMode="External" /><Relationship Id="rId5" Type="http://schemas.openxmlformats.org/officeDocument/2006/relationships/hyperlink" Target="https://podminky.urs.cz/item/CS_URS_2022_01/751398051" TargetMode="External" /><Relationship Id="rId6" Type="http://schemas.openxmlformats.org/officeDocument/2006/relationships/hyperlink" Target="https://podminky.urs.cz/item/CS_URS_2022_01/751511003" TargetMode="External" /><Relationship Id="rId7" Type="http://schemas.openxmlformats.org/officeDocument/2006/relationships/hyperlink" Target="https://podminky.urs.cz/item/CS_URS_2022_01/751311112" TargetMode="External" /><Relationship Id="rId8" Type="http://schemas.openxmlformats.org/officeDocument/2006/relationships/hyperlink" Target="https://podminky.urs.cz/item/CS_URS_2022_01/751537012" TargetMode="External" /><Relationship Id="rId9" Type="http://schemas.openxmlformats.org/officeDocument/2006/relationships/hyperlink" Target="https://podminky.urs.cz/item/CS_URS_2022_01/751537013" TargetMode="External" /><Relationship Id="rId10" Type="http://schemas.openxmlformats.org/officeDocument/2006/relationships/hyperlink" Target="https://podminky.urs.cz/item/CS_URS_2022_01/998751201" TargetMode="External" /><Relationship Id="rId1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33014" TargetMode="External" /><Relationship Id="rId2" Type="http://schemas.openxmlformats.org/officeDocument/2006/relationships/hyperlink" Target="https://podminky.urs.cz/item/CS_URS_2022_01/751344114" TargetMode="External" /><Relationship Id="rId3" Type="http://schemas.openxmlformats.org/officeDocument/2006/relationships/hyperlink" Target="https://podminky.urs.cz/item/CS_URS_2022_01/751514664" TargetMode="External" /><Relationship Id="rId4" Type="http://schemas.openxmlformats.org/officeDocument/2006/relationships/hyperlink" Target="https://podminky.urs.cz/item/CS_URS_2022_01/751514764" TargetMode="External" /><Relationship Id="rId5" Type="http://schemas.openxmlformats.org/officeDocument/2006/relationships/hyperlink" Target="https://podminky.urs.cz/item/CS_URS_2022_01/751398051" TargetMode="External" /><Relationship Id="rId6" Type="http://schemas.openxmlformats.org/officeDocument/2006/relationships/hyperlink" Target="https://podminky.urs.cz/item/CS_URS_2022_01/751511003" TargetMode="External" /><Relationship Id="rId7" Type="http://schemas.openxmlformats.org/officeDocument/2006/relationships/hyperlink" Target="https://podminky.urs.cz/item/CS_URS_2022_01/751311112" TargetMode="External" /><Relationship Id="rId8" Type="http://schemas.openxmlformats.org/officeDocument/2006/relationships/hyperlink" Target="https://podminky.urs.cz/item/CS_URS_2022_01/751537012" TargetMode="External" /><Relationship Id="rId9" Type="http://schemas.openxmlformats.org/officeDocument/2006/relationships/hyperlink" Target="https://podminky.urs.cz/item/CS_URS_2022_01/751537013" TargetMode="External" /><Relationship Id="rId10" Type="http://schemas.openxmlformats.org/officeDocument/2006/relationships/hyperlink" Target="https://podminky.urs.cz/item/CS_URS_2022_01/751537014" TargetMode="External" /><Relationship Id="rId11" Type="http://schemas.openxmlformats.org/officeDocument/2006/relationships/hyperlink" Target="https://podminky.urs.cz/item/CS_URS_2022_01/751581R1" TargetMode="External" /><Relationship Id="rId12" Type="http://schemas.openxmlformats.org/officeDocument/2006/relationships/hyperlink" Target="https://podminky.urs.cz/item/CS_URS_2022_01/998751201" TargetMode="External" /><Relationship Id="rId1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33012" TargetMode="External" /><Relationship Id="rId2" Type="http://schemas.openxmlformats.org/officeDocument/2006/relationships/hyperlink" Target="https://podminky.urs.cz/item/CS_URS_2022_01/751514662" TargetMode="External" /><Relationship Id="rId3" Type="http://schemas.openxmlformats.org/officeDocument/2006/relationships/hyperlink" Target="https://podminky.urs.cz/item/CS_URS_2022_01/751398051" TargetMode="External" /><Relationship Id="rId4" Type="http://schemas.openxmlformats.org/officeDocument/2006/relationships/hyperlink" Target="https://podminky.urs.cz/item/CS_URS_2022_01/751537012" TargetMode="External" /><Relationship Id="rId5" Type="http://schemas.openxmlformats.org/officeDocument/2006/relationships/hyperlink" Target="https://podminky.urs.cz/item/CS_URS_2022_01/751311112" TargetMode="External" /><Relationship Id="rId6" Type="http://schemas.openxmlformats.org/officeDocument/2006/relationships/hyperlink" Target="https://podminky.urs.cz/item/CS_URS_2022_01/998751201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11013" TargetMode="External" /><Relationship Id="rId2" Type="http://schemas.openxmlformats.org/officeDocument/2006/relationships/hyperlink" Target="https://podminky.urs.cz/item/CS_URS_2022_01/751514663" TargetMode="External" /><Relationship Id="rId3" Type="http://schemas.openxmlformats.org/officeDocument/2006/relationships/hyperlink" Target="https://podminky.urs.cz/item/CS_URS_2022_01/751398051" TargetMode="External" /><Relationship Id="rId4" Type="http://schemas.openxmlformats.org/officeDocument/2006/relationships/hyperlink" Target="https://podminky.urs.cz/item/CS_URS_2022_01/751511003" TargetMode="External" /><Relationship Id="rId5" Type="http://schemas.openxmlformats.org/officeDocument/2006/relationships/hyperlink" Target="https://podminky.urs.cz/item/CS_URS_2022_01/751537013" TargetMode="External" /><Relationship Id="rId6" Type="http://schemas.openxmlformats.org/officeDocument/2006/relationships/hyperlink" Target="https://podminky.urs.cz/item/CS_URS_2022_01/998751201" TargetMode="External" /><Relationship Id="rId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11012" TargetMode="External" /><Relationship Id="rId2" Type="http://schemas.openxmlformats.org/officeDocument/2006/relationships/hyperlink" Target="https://podminky.urs.cz/item/CS_URS_2022_01/751398051" TargetMode="External" /><Relationship Id="rId3" Type="http://schemas.openxmlformats.org/officeDocument/2006/relationships/hyperlink" Target="https://podminky.urs.cz/item/CS_URS_2022_01/751511004" TargetMode="External" /><Relationship Id="rId4" Type="http://schemas.openxmlformats.org/officeDocument/2006/relationships/hyperlink" Target="https://podminky.urs.cz/item/CS_URS_2022_01/751537012" TargetMode="External" /><Relationship Id="rId5" Type="http://schemas.openxmlformats.org/officeDocument/2006/relationships/hyperlink" Target="https://podminky.urs.cz/item/CS_URS_2022_01/998751201" TargetMode="External" /><Relationship Id="rId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1254" TargetMode="External" /><Relationship Id="rId2" Type="http://schemas.openxmlformats.org/officeDocument/2006/relationships/hyperlink" Target="https://podminky.urs.cz/item/CS_URS_2022_01/132351254" TargetMode="External" /><Relationship Id="rId3" Type="http://schemas.openxmlformats.org/officeDocument/2006/relationships/hyperlink" Target="https://podminky.urs.cz/item/CS_URS_2022_01/129001101" TargetMode="External" /><Relationship Id="rId4" Type="http://schemas.openxmlformats.org/officeDocument/2006/relationships/hyperlink" Target="https://podminky.urs.cz/item/CS_URS_2022_01/119001405" TargetMode="External" /><Relationship Id="rId5" Type="http://schemas.openxmlformats.org/officeDocument/2006/relationships/hyperlink" Target="https://podminky.urs.cz/item/CS_URS_2022_01/119001421" TargetMode="External" /><Relationship Id="rId6" Type="http://schemas.openxmlformats.org/officeDocument/2006/relationships/hyperlink" Target="https://podminky.urs.cz/item/CS_URS_2022_01/151101101" TargetMode="External" /><Relationship Id="rId7" Type="http://schemas.openxmlformats.org/officeDocument/2006/relationships/hyperlink" Target="https://podminky.urs.cz/item/CS_URS_2022_01/151101111" TargetMode="External" /><Relationship Id="rId8" Type="http://schemas.openxmlformats.org/officeDocument/2006/relationships/hyperlink" Target="https://podminky.urs.cz/item/CS_URS_2022_01/162251102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2751119" TargetMode="External" /><Relationship Id="rId11" Type="http://schemas.openxmlformats.org/officeDocument/2006/relationships/hyperlink" Target="https://podminky.urs.cz/item/CS_URS_2022_01/162751137" TargetMode="External" /><Relationship Id="rId12" Type="http://schemas.openxmlformats.org/officeDocument/2006/relationships/hyperlink" Target="https://podminky.urs.cz/item/CS_URS_2022_01/162751139" TargetMode="External" /><Relationship Id="rId13" Type="http://schemas.openxmlformats.org/officeDocument/2006/relationships/hyperlink" Target="https://podminky.urs.cz/item/CS_URS_2022_01/171251201" TargetMode="External" /><Relationship Id="rId14" Type="http://schemas.openxmlformats.org/officeDocument/2006/relationships/hyperlink" Target="https://podminky.urs.cz/item/CS_URS_2022_01/17120122R" TargetMode="External" /><Relationship Id="rId15" Type="http://schemas.openxmlformats.org/officeDocument/2006/relationships/hyperlink" Target="https://podminky.urs.cz/item/CS_URS_2022_01/174101101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1/181951112" TargetMode="External" /><Relationship Id="rId18" Type="http://schemas.openxmlformats.org/officeDocument/2006/relationships/hyperlink" Target="https://podminky.urs.cz/item/CS_URS_2022_01/113106021" TargetMode="External" /><Relationship Id="rId19" Type="http://schemas.openxmlformats.org/officeDocument/2006/relationships/hyperlink" Target="https://podminky.urs.cz/item/CS_URS_2022_01/113202111" TargetMode="External" /><Relationship Id="rId20" Type="http://schemas.openxmlformats.org/officeDocument/2006/relationships/hyperlink" Target="https://podminky.urs.cz/item/CS_URS_2022_01/451572111" TargetMode="External" /><Relationship Id="rId21" Type="http://schemas.openxmlformats.org/officeDocument/2006/relationships/hyperlink" Target="https://podminky.urs.cz/item/CS_URS_2022_01/564871111" TargetMode="External" /><Relationship Id="rId22" Type="http://schemas.openxmlformats.org/officeDocument/2006/relationships/hyperlink" Target="https://podminky.urs.cz/item/CS_URS_2022_01/591411111" TargetMode="External" /><Relationship Id="rId23" Type="http://schemas.openxmlformats.org/officeDocument/2006/relationships/hyperlink" Target="https://podminky.urs.cz/item/CS_URS_2022_01/916231213" TargetMode="External" /><Relationship Id="rId24" Type="http://schemas.openxmlformats.org/officeDocument/2006/relationships/hyperlink" Target="https://podminky.urs.cz/item/CS_URS_2022_01/871211211" TargetMode="External" /><Relationship Id="rId25" Type="http://schemas.openxmlformats.org/officeDocument/2006/relationships/hyperlink" Target="https://podminky.urs.cz/item/CS_URS_2022_01/871251211" TargetMode="External" /><Relationship Id="rId26" Type="http://schemas.openxmlformats.org/officeDocument/2006/relationships/hyperlink" Target="https://podminky.urs.cz/item/CS_URS_2022_01/879231191" TargetMode="External" /><Relationship Id="rId27" Type="http://schemas.openxmlformats.org/officeDocument/2006/relationships/hyperlink" Target="https://podminky.urs.cz/item/CS_URS_2022_01/877211112" TargetMode="External" /><Relationship Id="rId28" Type="http://schemas.openxmlformats.org/officeDocument/2006/relationships/hyperlink" Target="https://podminky.urs.cz/item/CS_URS_2022_01/877261112" TargetMode="External" /><Relationship Id="rId29" Type="http://schemas.openxmlformats.org/officeDocument/2006/relationships/hyperlink" Target="https://podminky.urs.cz/item/CS_URS_2022_01/877261113" TargetMode="External" /><Relationship Id="rId30" Type="http://schemas.openxmlformats.org/officeDocument/2006/relationships/hyperlink" Target="https://podminky.urs.cz/item/CS_URS_2022_01/879221111" TargetMode="External" /><Relationship Id="rId31" Type="http://schemas.openxmlformats.org/officeDocument/2006/relationships/hyperlink" Target="https://podminky.urs.cz/item/CS_URS_2022_01/892241111" TargetMode="External" /><Relationship Id="rId32" Type="http://schemas.openxmlformats.org/officeDocument/2006/relationships/hyperlink" Target="https://podminky.urs.cz/item/CS_URS_2022_01/892271111" TargetMode="External" /><Relationship Id="rId33" Type="http://schemas.openxmlformats.org/officeDocument/2006/relationships/hyperlink" Target="https://podminky.urs.cz/item/CS_URS_2022_01/892372111" TargetMode="External" /><Relationship Id="rId34" Type="http://schemas.openxmlformats.org/officeDocument/2006/relationships/hyperlink" Target="https://podminky.urs.cz/item/CS_URS_2022_01/892233122" TargetMode="External" /><Relationship Id="rId35" Type="http://schemas.openxmlformats.org/officeDocument/2006/relationships/hyperlink" Target="https://podminky.urs.cz/item/CS_URS_2022_01/899722114" TargetMode="External" /><Relationship Id="rId36" Type="http://schemas.openxmlformats.org/officeDocument/2006/relationships/hyperlink" Target="https://podminky.urs.cz/item/CS_URS_2022_01/722211125" TargetMode="External" /><Relationship Id="rId37" Type="http://schemas.openxmlformats.org/officeDocument/2006/relationships/hyperlink" Target="https://podminky.urs.cz/item/CS_URS_2022_01/722234271" TargetMode="External" /><Relationship Id="rId38" Type="http://schemas.openxmlformats.org/officeDocument/2006/relationships/hyperlink" Target="https://podminky.urs.cz/item/CS_URS_2022_01/891212312" TargetMode="External" /><Relationship Id="rId39" Type="http://schemas.openxmlformats.org/officeDocument/2006/relationships/hyperlink" Target="https://podminky.urs.cz/item/CS_URS_2022_01/852242122" TargetMode="External" /><Relationship Id="rId40" Type="http://schemas.openxmlformats.org/officeDocument/2006/relationships/hyperlink" Target="https://podminky.urs.cz/item/CS_URS_2022_01/857262122" TargetMode="External" /><Relationship Id="rId41" Type="http://schemas.openxmlformats.org/officeDocument/2006/relationships/hyperlink" Target="https://podminky.urs.cz/item/CS_URS_2022_01/852312122" TargetMode="External" /><Relationship Id="rId42" Type="http://schemas.openxmlformats.org/officeDocument/2006/relationships/hyperlink" Target="https://podminky.urs.cz/item/CS_URS_2022_01/722213115" TargetMode="External" /><Relationship Id="rId43" Type="http://schemas.openxmlformats.org/officeDocument/2006/relationships/hyperlink" Target="https://podminky.urs.cz/item/CS_URS_2022_01/850265921" TargetMode="External" /><Relationship Id="rId44" Type="http://schemas.openxmlformats.org/officeDocument/2006/relationships/hyperlink" Target="https://podminky.urs.cz/item/CS_URS_2022_01/857313131" TargetMode="External" /><Relationship Id="rId45" Type="http://schemas.openxmlformats.org/officeDocument/2006/relationships/hyperlink" Target="https://podminky.urs.cz/item/CS_URS_2022_01/857311131" TargetMode="External" /><Relationship Id="rId46" Type="http://schemas.openxmlformats.org/officeDocument/2006/relationships/hyperlink" Target="https://podminky.urs.cz/item/CS_URS_2022_01/891261111" TargetMode="External" /><Relationship Id="rId47" Type="http://schemas.openxmlformats.org/officeDocument/2006/relationships/hyperlink" Target="https://podminky.urs.cz/item/CS_URS_2022_01/899401112" TargetMode="External" /><Relationship Id="rId48" Type="http://schemas.openxmlformats.org/officeDocument/2006/relationships/hyperlink" Target="https://podminky.urs.cz/item/CS_URS_2022_01/852242122" TargetMode="External" /><Relationship Id="rId49" Type="http://schemas.openxmlformats.org/officeDocument/2006/relationships/hyperlink" Target="https://podminky.urs.cz/item/CS_URS_2022_01/852262122" TargetMode="External" /><Relationship Id="rId50" Type="http://schemas.openxmlformats.org/officeDocument/2006/relationships/hyperlink" Target="https://podminky.urs.cz/item/CS_URS_2022_01/857263131" TargetMode="External" /><Relationship Id="rId51" Type="http://schemas.openxmlformats.org/officeDocument/2006/relationships/hyperlink" Target="https://podminky.urs.cz/item/CS_URS_2022_01/857242122" TargetMode="External" /><Relationship Id="rId52" Type="http://schemas.openxmlformats.org/officeDocument/2006/relationships/hyperlink" Target="https://podminky.urs.cz/item/CS_URS_2022_01/899721111" TargetMode="External" /><Relationship Id="rId53" Type="http://schemas.openxmlformats.org/officeDocument/2006/relationships/hyperlink" Target="https://podminky.urs.cz/item/CS_URS_2022_01/210100101" TargetMode="External" /><Relationship Id="rId54" Type="http://schemas.openxmlformats.org/officeDocument/2006/relationships/hyperlink" Target="https://podminky.urs.cz/item/CS_URS_2022_01/452233111" TargetMode="External" /><Relationship Id="rId55" Type="http://schemas.openxmlformats.org/officeDocument/2006/relationships/hyperlink" Target="https://podminky.urs.cz/item/CS_URS_2022_01/452313141" TargetMode="External" /><Relationship Id="rId56" Type="http://schemas.openxmlformats.org/officeDocument/2006/relationships/hyperlink" Target="https://podminky.urs.cz/item/CS_URS_2022_01/452353101" TargetMode="External" /><Relationship Id="rId57" Type="http://schemas.openxmlformats.org/officeDocument/2006/relationships/hyperlink" Target="https://podminky.urs.cz/item/CS_URS_2022_01/899713111" TargetMode="External" /><Relationship Id="rId58" Type="http://schemas.openxmlformats.org/officeDocument/2006/relationships/hyperlink" Target="https://podminky.urs.cz/item/CS_URS_2022_01/899102112" TargetMode="External" /><Relationship Id="rId59" Type="http://schemas.openxmlformats.org/officeDocument/2006/relationships/hyperlink" Target="https://podminky.urs.cz/item/CS_URS_2022_01/857261131" TargetMode="External" /><Relationship Id="rId60" Type="http://schemas.openxmlformats.org/officeDocument/2006/relationships/hyperlink" Target="https://podminky.urs.cz/item/CS_URS_2022_01/857242121" TargetMode="External" /><Relationship Id="rId61" Type="http://schemas.openxmlformats.org/officeDocument/2006/relationships/hyperlink" Target="https://podminky.urs.cz/item/CS_URS_2022_01/852242122" TargetMode="External" /><Relationship Id="rId62" Type="http://schemas.openxmlformats.org/officeDocument/2006/relationships/hyperlink" Target="https://podminky.urs.cz/item/CS_URS_2022_01/891241112" TargetMode="External" /><Relationship Id="rId63" Type="http://schemas.openxmlformats.org/officeDocument/2006/relationships/hyperlink" Target="https://podminky.urs.cz/item/CS_URS_2022_01/899401112" TargetMode="External" /><Relationship Id="rId64" Type="http://schemas.openxmlformats.org/officeDocument/2006/relationships/hyperlink" Target="https://podminky.urs.cz/item/CS_URS_2022_01/891247111" TargetMode="External" /><Relationship Id="rId65" Type="http://schemas.openxmlformats.org/officeDocument/2006/relationships/hyperlink" Target="https://podminky.urs.cz/item/CS_URS_2022_01/899401113" TargetMode="External" /><Relationship Id="rId66" Type="http://schemas.openxmlformats.org/officeDocument/2006/relationships/hyperlink" Target="https://podminky.urs.cz/item/CS_URS_2022_01/857261131" TargetMode="External" /><Relationship Id="rId67" Type="http://schemas.openxmlformats.org/officeDocument/2006/relationships/hyperlink" Target="https://podminky.urs.cz/item/CS_URS_2022_01/852262122" TargetMode="External" /><Relationship Id="rId68" Type="http://schemas.openxmlformats.org/officeDocument/2006/relationships/hyperlink" Target="https://podminky.urs.cz/item/CS_URS_2022_01/891261111" TargetMode="External" /><Relationship Id="rId69" Type="http://schemas.openxmlformats.org/officeDocument/2006/relationships/hyperlink" Target="https://podminky.urs.cz/item/CS_URS_2022_01/899401112" TargetMode="External" /><Relationship Id="rId70" Type="http://schemas.openxmlformats.org/officeDocument/2006/relationships/hyperlink" Target="https://podminky.urs.cz/item/CS_URS_2022_01/891267211" TargetMode="External" /><Relationship Id="rId71" Type="http://schemas.openxmlformats.org/officeDocument/2006/relationships/hyperlink" Target="https://podminky.urs.cz/item/CS_URS_2022_01/979051111" TargetMode="External" /><Relationship Id="rId72" Type="http://schemas.openxmlformats.org/officeDocument/2006/relationships/hyperlink" Target="https://podminky.urs.cz/item/CS_URS_2022_01/997221561" TargetMode="External" /><Relationship Id="rId73" Type="http://schemas.openxmlformats.org/officeDocument/2006/relationships/hyperlink" Target="https://podminky.urs.cz/item/CS_URS_2022_01/997221569" TargetMode="External" /><Relationship Id="rId74" Type="http://schemas.openxmlformats.org/officeDocument/2006/relationships/hyperlink" Target="https://podminky.urs.cz/item/CS_URS_2022_01/997221861" TargetMode="External" /><Relationship Id="rId75" Type="http://schemas.openxmlformats.org/officeDocument/2006/relationships/hyperlink" Target="https://podminky.urs.cz/item/CS_URS_2022_01/998276101" TargetMode="External" /><Relationship Id="rId76" Type="http://schemas.openxmlformats.org/officeDocument/2006/relationships/hyperlink" Target="https://podminky.urs.cz/item/CS_URS_2022_01/998276124" TargetMode="External" /><Relationship Id="rId77" Type="http://schemas.openxmlformats.org/officeDocument/2006/relationships/hyperlink" Target="https://podminky.urs.cz/item/CS_URS_2022_01/722239106" TargetMode="External" /><Relationship Id="rId78" Type="http://schemas.openxmlformats.org/officeDocument/2006/relationships/hyperlink" Target="https://podminky.urs.cz/item/CS_URS_2022_01/722234268" TargetMode="External" /><Relationship Id="rId79" Type="http://schemas.openxmlformats.org/officeDocument/2006/relationships/hyperlink" Target="https://podminky.urs.cz/item/CS_URS_2022_01/722221134" TargetMode="External" /><Relationship Id="rId80" Type="http://schemas.openxmlformats.org/officeDocument/2006/relationships/hyperlink" Target="https://podminky.urs.cz/item/CS_URS_2022_01/998722102" TargetMode="External" /><Relationship Id="rId8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2220051" TargetMode="External" /><Relationship Id="rId2" Type="http://schemas.openxmlformats.org/officeDocument/2006/relationships/hyperlink" Target="https://podminky.urs.cz/item/CS_URS_2022_01/742220161" TargetMode="External" /><Relationship Id="rId3" Type="http://schemas.openxmlformats.org/officeDocument/2006/relationships/hyperlink" Target="https://podminky.urs.cz/item/CS_URS_2022_01/742220141" TargetMode="External" /><Relationship Id="rId4" Type="http://schemas.openxmlformats.org/officeDocument/2006/relationships/hyperlink" Target="https://podminky.urs.cz/item/CS_URS_2022_01/742220031" TargetMode="External" /><Relationship Id="rId5" Type="http://schemas.openxmlformats.org/officeDocument/2006/relationships/hyperlink" Target="https://podminky.urs.cz/item/CS_URS_2022_01/742220051" TargetMode="External" /><Relationship Id="rId6" Type="http://schemas.openxmlformats.org/officeDocument/2006/relationships/hyperlink" Target="https://podminky.urs.cz/item/CS_URS_2022_01/742220221" TargetMode="External" /><Relationship Id="rId7" Type="http://schemas.openxmlformats.org/officeDocument/2006/relationships/hyperlink" Target="https://podminky.urs.cz/item/CS_URS_2022_01/742220052" TargetMode="External" /><Relationship Id="rId8" Type="http://schemas.openxmlformats.org/officeDocument/2006/relationships/hyperlink" Target="https://podminky.urs.cz/item/CS_URS_2022_01/742220161" TargetMode="External" /><Relationship Id="rId9" Type="http://schemas.openxmlformats.org/officeDocument/2006/relationships/hyperlink" Target="https://podminky.urs.cz/item/CS_URS_2022_01/742220232" TargetMode="External" /><Relationship Id="rId10" Type="http://schemas.openxmlformats.org/officeDocument/2006/relationships/hyperlink" Target="https://podminky.urs.cz/item/CS_URS_2022_01/742220235" TargetMode="External" /><Relationship Id="rId11" Type="http://schemas.openxmlformats.org/officeDocument/2006/relationships/hyperlink" Target="https://podminky.urs.cz/item/CS_URS_2022_01/742220255" TargetMode="External" /><Relationship Id="rId12" Type="http://schemas.openxmlformats.org/officeDocument/2006/relationships/hyperlink" Target="https://podminky.urs.cz/item/CS_URS_2022_01/742220003" TargetMode="External" /><Relationship Id="rId13" Type="http://schemas.openxmlformats.org/officeDocument/2006/relationships/hyperlink" Target="https://podminky.urs.cz/item/CS_URS_2022_01/742111001" TargetMode="External" /><Relationship Id="rId14" Type="http://schemas.openxmlformats.org/officeDocument/2006/relationships/hyperlink" Target="https://podminky.urs.cz/item/CS_URS_2022_01/742110002" TargetMode="External" /><Relationship Id="rId15" Type="http://schemas.openxmlformats.org/officeDocument/2006/relationships/hyperlink" Target="https://podminky.urs.cz/item/CS_URS_2022_01/741910615" TargetMode="External" /><Relationship Id="rId16" Type="http://schemas.openxmlformats.org/officeDocument/2006/relationships/hyperlink" Target="https://podminky.urs.cz/item/CS_URS_2022_01/742121001" TargetMode="External" /><Relationship Id="rId17" Type="http://schemas.openxmlformats.org/officeDocument/2006/relationships/hyperlink" Target="https://podminky.urs.cz/item/CS_URS_2022_01/742220232" TargetMode="External" /><Relationship Id="rId18" Type="http://schemas.openxmlformats.org/officeDocument/2006/relationships/hyperlink" Target="https://podminky.urs.cz/item/CS_URS_2022_01/742210121" TargetMode="External" /><Relationship Id="rId19" Type="http://schemas.openxmlformats.org/officeDocument/2006/relationships/hyperlink" Target="https://podminky.urs.cz/item/CS_URS_2022_01/742210131" TargetMode="External" /><Relationship Id="rId20" Type="http://schemas.openxmlformats.org/officeDocument/2006/relationships/hyperlink" Target="https://podminky.urs.cz/item/CS_URS_2022_01/742210151" TargetMode="External" /><Relationship Id="rId21" Type="http://schemas.openxmlformats.org/officeDocument/2006/relationships/hyperlink" Target="https://podminky.urs.cz/item/CS_URS_2022_01/742220071" TargetMode="External" /><Relationship Id="rId22" Type="http://schemas.openxmlformats.org/officeDocument/2006/relationships/hyperlink" Target="https://podminky.urs.cz/item/CS_URS_2022_01/742220051" TargetMode="External" /><Relationship Id="rId23" Type="http://schemas.openxmlformats.org/officeDocument/2006/relationships/hyperlink" Target="https://podminky.urs.cz/item/CS_URS_2022_01/742220081" TargetMode="External" /><Relationship Id="rId24" Type="http://schemas.openxmlformats.org/officeDocument/2006/relationships/hyperlink" Target="https://podminky.urs.cz/item/CS_URS_2022_01/742220401" TargetMode="External" /><Relationship Id="rId25" Type="http://schemas.openxmlformats.org/officeDocument/2006/relationships/hyperlink" Target="https://podminky.urs.cz/item/CS_URS_2022_01/742220402" TargetMode="External" /><Relationship Id="rId26" Type="http://schemas.openxmlformats.org/officeDocument/2006/relationships/hyperlink" Target="https://podminky.urs.cz/item/CS_URS_2022_01/742220411" TargetMode="External" /><Relationship Id="rId27" Type="http://schemas.openxmlformats.org/officeDocument/2006/relationships/hyperlink" Target="https://podminky.urs.cz/item/CS_URS_2022_01/742220421" TargetMode="External" /><Relationship Id="rId28" Type="http://schemas.openxmlformats.org/officeDocument/2006/relationships/hyperlink" Target="https://podminky.urs.cz/item/CS_URS_2022_01/742220511" TargetMode="External" /><Relationship Id="rId29" Type="http://schemas.openxmlformats.org/officeDocument/2006/relationships/hyperlink" Target="https://podminky.urs.cz/item/CS_URS_2022_01/742310002" TargetMode="External" /><Relationship Id="rId30" Type="http://schemas.openxmlformats.org/officeDocument/2006/relationships/hyperlink" Target="https://podminky.urs.cz/item/CS_URS_2022_01/742310003" TargetMode="External" /><Relationship Id="rId31" Type="http://schemas.openxmlformats.org/officeDocument/2006/relationships/hyperlink" Target="https://podminky.urs.cz/item/CS_URS_2022_01/742310004" TargetMode="External" /><Relationship Id="rId32" Type="http://schemas.openxmlformats.org/officeDocument/2006/relationships/hyperlink" Target="https://podminky.urs.cz/item/CS_URS_2022_01/742310001" TargetMode="External" /><Relationship Id="rId33" Type="http://schemas.openxmlformats.org/officeDocument/2006/relationships/hyperlink" Target="https://podminky.urs.cz/item/CS_URS_2022_01/742310005" TargetMode="External" /><Relationship Id="rId34" Type="http://schemas.openxmlformats.org/officeDocument/2006/relationships/hyperlink" Target="https://podminky.urs.cz/item/CS_URS_2022_01/742310006" TargetMode="External" /><Relationship Id="rId35" Type="http://schemas.openxmlformats.org/officeDocument/2006/relationships/hyperlink" Target="https://podminky.urs.cz/item/CS_URS_2022_01/742320011" TargetMode="External" /><Relationship Id="rId36" Type="http://schemas.openxmlformats.org/officeDocument/2006/relationships/hyperlink" Target="https://podminky.urs.cz/item/CS_URS_2022_01/742121001" TargetMode="External" /><Relationship Id="rId37" Type="http://schemas.openxmlformats.org/officeDocument/2006/relationships/hyperlink" Target="https://podminky.urs.cz/item/CS_URS_2022_01/742220211" TargetMode="External" /><Relationship Id="rId38" Type="http://schemas.openxmlformats.org/officeDocument/2006/relationships/hyperlink" Target="https://podminky.urs.cz/item/CS_URS_2022_01/742220161" TargetMode="External" /><Relationship Id="rId39" Type="http://schemas.openxmlformats.org/officeDocument/2006/relationships/hyperlink" Target="https://podminky.urs.cz/item/CS_URS_2022_01/742420021" TargetMode="External" /><Relationship Id="rId40" Type="http://schemas.openxmlformats.org/officeDocument/2006/relationships/hyperlink" Target="https://podminky.urs.cz/item/CS_URS_2022_01/742420001" TargetMode="External" /><Relationship Id="rId41" Type="http://schemas.openxmlformats.org/officeDocument/2006/relationships/hyperlink" Target="https://podminky.urs.cz/item/CS_URS_2022_01/742420061" TargetMode="External" /><Relationship Id="rId42" Type="http://schemas.openxmlformats.org/officeDocument/2006/relationships/hyperlink" Target="https://podminky.urs.cz/item/CS_URS_2022_01/742420031" TargetMode="External" /><Relationship Id="rId43" Type="http://schemas.openxmlformats.org/officeDocument/2006/relationships/hyperlink" Target="https://podminky.urs.cz/item/CS_URS_2022_01/742420041" TargetMode="External" /><Relationship Id="rId44" Type="http://schemas.openxmlformats.org/officeDocument/2006/relationships/hyperlink" Target="https://podminky.urs.cz/item/CS_URS_2022_01/742420051" TargetMode="External" /><Relationship Id="rId45" Type="http://schemas.openxmlformats.org/officeDocument/2006/relationships/hyperlink" Target="https://podminky.urs.cz/item/CS_URS_2022_01/742123001" TargetMode="External" /><Relationship Id="rId46" Type="http://schemas.openxmlformats.org/officeDocument/2006/relationships/hyperlink" Target="https://podminky.urs.cz/item/CS_URS_2022_01/742420081" TargetMode="External" /><Relationship Id="rId47" Type="http://schemas.openxmlformats.org/officeDocument/2006/relationships/hyperlink" Target="https://podminky.urs.cz/item/CS_URS_2022_01/742420111" TargetMode="External" /><Relationship Id="rId48" Type="http://schemas.openxmlformats.org/officeDocument/2006/relationships/hyperlink" Target="https://podminky.urs.cz/item/CS_URS_2022_01/742110506" TargetMode="External" /><Relationship Id="rId49" Type="http://schemas.openxmlformats.org/officeDocument/2006/relationships/hyperlink" Target="https://podminky.urs.cz/item/CS_URS_2022_01/742420121" TargetMode="External" /><Relationship Id="rId50" Type="http://schemas.openxmlformats.org/officeDocument/2006/relationships/hyperlink" Target="https://podminky.urs.cz/item/CS_URS_2022_01/742110002" TargetMode="External" /><Relationship Id="rId51" Type="http://schemas.openxmlformats.org/officeDocument/2006/relationships/hyperlink" Target="https://podminky.urs.cz/item/CS_URS_2022_01/742121001" TargetMode="External" /><Relationship Id="rId52" Type="http://schemas.openxmlformats.org/officeDocument/2006/relationships/hyperlink" Target="https://podminky.urs.cz/item/CS_URS_2022_01/742111001" TargetMode="External" /><Relationship Id="rId53" Type="http://schemas.openxmlformats.org/officeDocument/2006/relationships/hyperlink" Target="https://podminky.urs.cz/item/CS_URS_2022_01/742420201" TargetMode="External" /><Relationship Id="rId54" Type="http://schemas.openxmlformats.org/officeDocument/2006/relationships/hyperlink" Target="https://podminky.urs.cz/item/CS_URS_2022_01/742360421" TargetMode="External" /><Relationship Id="rId55" Type="http://schemas.openxmlformats.org/officeDocument/2006/relationships/hyperlink" Target="https://podminky.urs.cz/item/CS_URS_2022_01/742330001" TargetMode="External" /><Relationship Id="rId56" Type="http://schemas.openxmlformats.org/officeDocument/2006/relationships/hyperlink" Target="https://podminky.urs.cz/item/CS_URS_2022_01/742330002" TargetMode="External" /><Relationship Id="rId57" Type="http://schemas.openxmlformats.org/officeDocument/2006/relationships/hyperlink" Target="https://podminky.urs.cz/item/CS_URS_2022_01/742330021" TargetMode="External" /><Relationship Id="rId58" Type="http://schemas.openxmlformats.org/officeDocument/2006/relationships/hyperlink" Target="https://podminky.urs.cz/item/CS_URS_2022_01/742330022" TargetMode="External" /><Relationship Id="rId59" Type="http://schemas.openxmlformats.org/officeDocument/2006/relationships/hyperlink" Target="https://podminky.urs.cz/item/CS_URS_2022_01/742330023" TargetMode="External" /><Relationship Id="rId60" Type="http://schemas.openxmlformats.org/officeDocument/2006/relationships/hyperlink" Target="https://podminky.urs.cz/item/CS_URS_2022_01/742330024" TargetMode="External" /><Relationship Id="rId61" Type="http://schemas.openxmlformats.org/officeDocument/2006/relationships/hyperlink" Target="https://podminky.urs.cz/item/CS_URS_2022_01/742330011" TargetMode="External" /><Relationship Id="rId62" Type="http://schemas.openxmlformats.org/officeDocument/2006/relationships/hyperlink" Target="https://podminky.urs.cz/item/CS_URS_2022_01/742330026" TargetMode="External" /><Relationship Id="rId63" Type="http://schemas.openxmlformats.org/officeDocument/2006/relationships/hyperlink" Target="https://podminky.urs.cz/item/CS_URS_2022_01/742330028" TargetMode="External" /><Relationship Id="rId64" Type="http://schemas.openxmlformats.org/officeDocument/2006/relationships/hyperlink" Target="https://podminky.urs.cz/item/CS_URS_2022_01/742330031" TargetMode="External" /><Relationship Id="rId65" Type="http://schemas.openxmlformats.org/officeDocument/2006/relationships/hyperlink" Target="https://podminky.urs.cz/item/CS_URS_2022_01/742330041" TargetMode="External" /><Relationship Id="rId66" Type="http://schemas.openxmlformats.org/officeDocument/2006/relationships/hyperlink" Target="https://podminky.urs.cz/item/CS_URS_2022_01/742330042" TargetMode="External" /><Relationship Id="rId67" Type="http://schemas.openxmlformats.org/officeDocument/2006/relationships/hyperlink" Target="https://podminky.urs.cz/item/CS_URS_2022_01/742110202" TargetMode="External" /><Relationship Id="rId68" Type="http://schemas.openxmlformats.org/officeDocument/2006/relationships/hyperlink" Target="https://podminky.urs.cz/item/CS_URS_2022_01/742110506" TargetMode="External" /><Relationship Id="rId69" Type="http://schemas.openxmlformats.org/officeDocument/2006/relationships/hyperlink" Target="https://podminky.urs.cz/item/CS_URS_2022_01/742110002" TargetMode="External" /><Relationship Id="rId70" Type="http://schemas.openxmlformats.org/officeDocument/2006/relationships/hyperlink" Target="https://podminky.urs.cz/item/CS_URS_2022_01/741910615" TargetMode="External" /><Relationship Id="rId71" Type="http://schemas.openxmlformats.org/officeDocument/2006/relationships/hyperlink" Target="https://podminky.urs.cz/item/CS_URS_2022_01/742110104" TargetMode="External" /><Relationship Id="rId72" Type="http://schemas.openxmlformats.org/officeDocument/2006/relationships/hyperlink" Target="https://podminky.urs.cz/item/CS_URS_2022_01/742110124" TargetMode="External" /><Relationship Id="rId73" Type="http://schemas.openxmlformats.org/officeDocument/2006/relationships/hyperlink" Target="https://podminky.urs.cz/item/CS_URS_2022_01/742121001" TargetMode="External" /><Relationship Id="rId74" Type="http://schemas.openxmlformats.org/officeDocument/2006/relationships/hyperlink" Target="https://podminky.urs.cz/item/CS_URS_2022_01/742110002" TargetMode="External" /><Relationship Id="rId75" Type="http://schemas.openxmlformats.org/officeDocument/2006/relationships/hyperlink" Target="https://podminky.urs.cz/item/CS_URS_2022_01/742330051" TargetMode="External" /><Relationship Id="rId76" Type="http://schemas.openxmlformats.org/officeDocument/2006/relationships/hyperlink" Target="https://podminky.urs.cz/item/CS_URS_2022_01/742330052" TargetMode="External" /><Relationship Id="rId77" Type="http://schemas.openxmlformats.org/officeDocument/2006/relationships/hyperlink" Target="https://podminky.urs.cz/item/CS_URS_2022_01/742330101" TargetMode="External" /><Relationship Id="rId78" Type="http://schemas.openxmlformats.org/officeDocument/2006/relationships/hyperlink" Target="https://podminky.urs.cz/item/CS_URS_2022_01/742330102" TargetMode="External" /><Relationship Id="rId79" Type="http://schemas.openxmlformats.org/officeDocument/2006/relationships/hyperlink" Target="https://podminky.urs.cz/item/CS_URS_2022_01/742230001" TargetMode="External" /><Relationship Id="rId80" Type="http://schemas.openxmlformats.org/officeDocument/2006/relationships/hyperlink" Target="https://podminky.urs.cz/item/CS_URS_2022_01/742230003" TargetMode="External" /><Relationship Id="rId81" Type="http://schemas.openxmlformats.org/officeDocument/2006/relationships/hyperlink" Target="https://podminky.urs.cz/item/CS_URS_2022_01/742230004" TargetMode="External" /><Relationship Id="rId82" Type="http://schemas.openxmlformats.org/officeDocument/2006/relationships/hyperlink" Target="https://podminky.urs.cz/item/CS_URS_2022_01/742230101" TargetMode="External" /><Relationship Id="rId83" Type="http://schemas.openxmlformats.org/officeDocument/2006/relationships/hyperlink" Target="https://podminky.urs.cz/item/CS_URS_2022_01/742230102" TargetMode="External" /><Relationship Id="rId84" Type="http://schemas.openxmlformats.org/officeDocument/2006/relationships/hyperlink" Target="https://podminky.urs.cz/item/CS_URS_2022_01/742230103" TargetMode="External" /><Relationship Id="rId85" Type="http://schemas.openxmlformats.org/officeDocument/2006/relationships/hyperlink" Target="https://podminky.urs.cz/item/CS_URS_2022_01/742410141" TargetMode="External" /><Relationship Id="rId86" Type="http://schemas.openxmlformats.org/officeDocument/2006/relationships/hyperlink" Target="https://podminky.urs.cz/item/CS_URS_2022_01/742410063" TargetMode="External" /><Relationship Id="rId87" Type="http://schemas.openxmlformats.org/officeDocument/2006/relationships/hyperlink" Target="https://podminky.urs.cz/item/CS_URS_2022_01/742410101" TargetMode="External" /><Relationship Id="rId88" Type="http://schemas.openxmlformats.org/officeDocument/2006/relationships/hyperlink" Target="https://podminky.urs.cz/item/CS_URS_2022_01/742410051" TargetMode="External" /><Relationship Id="rId89" Type="http://schemas.openxmlformats.org/officeDocument/2006/relationships/hyperlink" Target="https://podminky.urs.cz/item/CS_URS_2022_01/742410001" TargetMode="External" /><Relationship Id="rId90" Type="http://schemas.openxmlformats.org/officeDocument/2006/relationships/hyperlink" Target="https://podminky.urs.cz/item/CS_URS_2022_01/741122005" TargetMode="External" /><Relationship Id="rId91" Type="http://schemas.openxmlformats.org/officeDocument/2006/relationships/hyperlink" Target="https://podminky.urs.cz/item/CS_URS_2022_01/081103000" TargetMode="External" /><Relationship Id="rId9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2204" TargetMode="External" /><Relationship Id="rId2" Type="http://schemas.openxmlformats.org/officeDocument/2006/relationships/hyperlink" Target="https://podminky.urs.cz/item/CS_URS_2022_01/122452204" TargetMode="External" /><Relationship Id="rId3" Type="http://schemas.openxmlformats.org/officeDocument/2006/relationships/hyperlink" Target="https://podminky.urs.cz/item/CS_URS_2022_01/122252205" TargetMode="External" /><Relationship Id="rId4" Type="http://schemas.openxmlformats.org/officeDocument/2006/relationships/hyperlink" Target="https://podminky.urs.cz/item/CS_URS_2022_01/122452205" TargetMode="External" /><Relationship Id="rId5" Type="http://schemas.openxmlformats.org/officeDocument/2006/relationships/hyperlink" Target="https://podminky.urs.cz/item/CS_URS_2022_01/171152101" TargetMode="External" /><Relationship Id="rId6" Type="http://schemas.openxmlformats.org/officeDocument/2006/relationships/hyperlink" Target="https://podminky.urs.cz/item/CS_URS_2022_01/122251407" TargetMode="External" /><Relationship Id="rId7" Type="http://schemas.openxmlformats.org/officeDocument/2006/relationships/hyperlink" Target="https://podminky.urs.cz/item/CS_URS_2022_01/132254203" TargetMode="External" /><Relationship Id="rId8" Type="http://schemas.openxmlformats.org/officeDocument/2006/relationships/hyperlink" Target="https://podminky.urs.cz/item/CS_URS_2022_01/151101101" TargetMode="External" /><Relationship Id="rId9" Type="http://schemas.openxmlformats.org/officeDocument/2006/relationships/hyperlink" Target="https://podminky.urs.cz/item/CS_URS_2022_01/151101111" TargetMode="External" /><Relationship Id="rId10" Type="http://schemas.openxmlformats.org/officeDocument/2006/relationships/hyperlink" Target="https://podminky.urs.cz/item/CS_URS_2022_01/162751117" TargetMode="External" /><Relationship Id="rId11" Type="http://schemas.openxmlformats.org/officeDocument/2006/relationships/hyperlink" Target="https://podminky.urs.cz/item/CS_URS_2022_01/162751119" TargetMode="External" /><Relationship Id="rId12" Type="http://schemas.openxmlformats.org/officeDocument/2006/relationships/hyperlink" Target="https://podminky.urs.cz/item/CS_URS_2022_01/162751137" TargetMode="External" /><Relationship Id="rId13" Type="http://schemas.openxmlformats.org/officeDocument/2006/relationships/hyperlink" Target="https://podminky.urs.cz/item/CS_URS_2022_01/162751139" TargetMode="External" /><Relationship Id="rId14" Type="http://schemas.openxmlformats.org/officeDocument/2006/relationships/hyperlink" Target="https://podminky.urs.cz/item/CS_URS_2022_01/171201201" TargetMode="External" /><Relationship Id="rId15" Type="http://schemas.openxmlformats.org/officeDocument/2006/relationships/hyperlink" Target="https://podminky.urs.cz/item/CS_URS_2022_01/17120122R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1/174101101" TargetMode="External" /><Relationship Id="rId18" Type="http://schemas.openxmlformats.org/officeDocument/2006/relationships/hyperlink" Target="https://podminky.urs.cz/item/CS_URS_2022_01/181951112" TargetMode="External" /><Relationship Id="rId19" Type="http://schemas.openxmlformats.org/officeDocument/2006/relationships/hyperlink" Target="https://podminky.urs.cz/item/CS_URS_2022_01/181951111" TargetMode="External" /><Relationship Id="rId20" Type="http://schemas.openxmlformats.org/officeDocument/2006/relationships/hyperlink" Target="https://podminky.urs.cz/item/CS_URS_2022_01/181351113" TargetMode="External" /><Relationship Id="rId21" Type="http://schemas.openxmlformats.org/officeDocument/2006/relationships/hyperlink" Target="https://podminky.urs.cz/item/CS_URS_2022_01/181451121" TargetMode="External" /><Relationship Id="rId22" Type="http://schemas.openxmlformats.org/officeDocument/2006/relationships/hyperlink" Target="https://podminky.urs.cz/item/CS_URS_2022_01/185804312" TargetMode="External" /><Relationship Id="rId23" Type="http://schemas.openxmlformats.org/officeDocument/2006/relationships/hyperlink" Target="https://podminky.urs.cz/item/CS_URS_2022_01/185851121" TargetMode="External" /><Relationship Id="rId24" Type="http://schemas.openxmlformats.org/officeDocument/2006/relationships/hyperlink" Target="https://podminky.urs.cz/item/CS_URS_2022_01/451572111" TargetMode="External" /><Relationship Id="rId25" Type="http://schemas.openxmlformats.org/officeDocument/2006/relationships/hyperlink" Target="https://podminky.urs.cz/item/CS_URS_2022_01/577134121" TargetMode="External" /><Relationship Id="rId26" Type="http://schemas.openxmlformats.org/officeDocument/2006/relationships/hyperlink" Target="https://podminky.urs.cz/item/CS_URS_2022_01/573231108" TargetMode="External" /><Relationship Id="rId27" Type="http://schemas.openxmlformats.org/officeDocument/2006/relationships/hyperlink" Target="https://podminky.urs.cz/item/CS_URS_2022_01/565165121" TargetMode="External" /><Relationship Id="rId28" Type="http://schemas.openxmlformats.org/officeDocument/2006/relationships/hyperlink" Target="https://podminky.urs.cz/item/CS_URS_2022_01/573111113" TargetMode="External" /><Relationship Id="rId29" Type="http://schemas.openxmlformats.org/officeDocument/2006/relationships/hyperlink" Target="https://podminky.urs.cz/item/CS_URS_2022_01/564952111" TargetMode="External" /><Relationship Id="rId30" Type="http://schemas.openxmlformats.org/officeDocument/2006/relationships/hyperlink" Target="https://podminky.urs.cz/item/CS_URS_2022_01/564861111" TargetMode="External" /><Relationship Id="rId31" Type="http://schemas.openxmlformats.org/officeDocument/2006/relationships/hyperlink" Target="https://podminky.urs.cz/item/CS_URS_2022_01/564851111" TargetMode="External" /><Relationship Id="rId32" Type="http://schemas.openxmlformats.org/officeDocument/2006/relationships/hyperlink" Target="https://podminky.urs.cz/item/CS_URS_2022_01/596212212" TargetMode="External" /><Relationship Id="rId33" Type="http://schemas.openxmlformats.org/officeDocument/2006/relationships/hyperlink" Target="https://podminky.urs.cz/item/CS_URS_2022_01/564871111" TargetMode="External" /><Relationship Id="rId34" Type="http://schemas.openxmlformats.org/officeDocument/2006/relationships/hyperlink" Target="https://podminky.urs.cz/item/CS_URS_2022_01/596211112" TargetMode="External" /><Relationship Id="rId35" Type="http://schemas.openxmlformats.org/officeDocument/2006/relationships/hyperlink" Target="https://podminky.urs.cz/item/CS_URS_2022_01/564851111" TargetMode="External" /><Relationship Id="rId36" Type="http://schemas.openxmlformats.org/officeDocument/2006/relationships/hyperlink" Target="https://podminky.urs.cz/item/CS_URS_2022_01/577133111" TargetMode="External" /><Relationship Id="rId37" Type="http://schemas.openxmlformats.org/officeDocument/2006/relationships/hyperlink" Target="https://podminky.urs.cz/item/CS_URS_2022_01/564911411" TargetMode="External" /><Relationship Id="rId38" Type="http://schemas.openxmlformats.org/officeDocument/2006/relationships/hyperlink" Target="https://podminky.urs.cz/item/CS_URS_2022_01/564851111" TargetMode="External" /><Relationship Id="rId39" Type="http://schemas.openxmlformats.org/officeDocument/2006/relationships/hyperlink" Target="https://podminky.urs.cz/item/CS_URS_2022_01/871315221" TargetMode="External" /><Relationship Id="rId40" Type="http://schemas.openxmlformats.org/officeDocument/2006/relationships/hyperlink" Target="https://podminky.urs.cz/item/CS_URS_2022_01/877355121" TargetMode="External" /><Relationship Id="rId41" Type="http://schemas.openxmlformats.org/officeDocument/2006/relationships/hyperlink" Target="https://podminky.urs.cz/item/CS_URS_2022_01/892312121" TargetMode="External" /><Relationship Id="rId42" Type="http://schemas.openxmlformats.org/officeDocument/2006/relationships/hyperlink" Target="https://podminky.urs.cz/item/CS_URS_2022_01/899204112" TargetMode="External" /><Relationship Id="rId43" Type="http://schemas.openxmlformats.org/officeDocument/2006/relationships/hyperlink" Target="https://podminky.urs.cz/item/CS_URS_2022_01/916331112" TargetMode="External" /><Relationship Id="rId44" Type="http://schemas.openxmlformats.org/officeDocument/2006/relationships/hyperlink" Target="https://podminky.urs.cz/item/CS_URS_2022_01/916131213" TargetMode="External" /><Relationship Id="rId45" Type="http://schemas.openxmlformats.org/officeDocument/2006/relationships/hyperlink" Target="https://podminky.urs.cz/item/CS_URS_2022_01/916991121" TargetMode="External" /><Relationship Id="rId46" Type="http://schemas.openxmlformats.org/officeDocument/2006/relationships/hyperlink" Target="https://podminky.urs.cz/item/CS_URS_2022_01/998223011" TargetMode="External" /><Relationship Id="rId4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4" TargetMode="External" /><Relationship Id="rId2" Type="http://schemas.openxmlformats.org/officeDocument/2006/relationships/hyperlink" Target="https://podminky.urs.cz/item/CS_URS_2022_01/132354204" TargetMode="External" /><Relationship Id="rId3" Type="http://schemas.openxmlformats.org/officeDocument/2006/relationships/hyperlink" Target="https://podminky.urs.cz/item/CS_URS_2022_01/151101101" TargetMode="External" /><Relationship Id="rId4" Type="http://schemas.openxmlformats.org/officeDocument/2006/relationships/hyperlink" Target="https://podminky.urs.cz/item/CS_URS_2022_01/151101111" TargetMode="External" /><Relationship Id="rId5" Type="http://schemas.openxmlformats.org/officeDocument/2006/relationships/hyperlink" Target="https://podminky.urs.cz/item/CS_URS_2022_01/175151101" TargetMode="External" /><Relationship Id="rId6" Type="http://schemas.openxmlformats.org/officeDocument/2006/relationships/hyperlink" Target="https://podminky.urs.cz/item/CS_URS_2022_01/174101101" TargetMode="External" /><Relationship Id="rId7" Type="http://schemas.openxmlformats.org/officeDocument/2006/relationships/hyperlink" Target="https://podminky.urs.cz/item/CS_URS_2022_01/162351103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62751119" TargetMode="External" /><Relationship Id="rId10" Type="http://schemas.openxmlformats.org/officeDocument/2006/relationships/hyperlink" Target="https://podminky.urs.cz/item/CS_URS_2022_01/162751137" TargetMode="External" /><Relationship Id="rId11" Type="http://schemas.openxmlformats.org/officeDocument/2006/relationships/hyperlink" Target="https://podminky.urs.cz/item/CS_URS_2022_01/162751139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120122R" TargetMode="External" /><Relationship Id="rId14" Type="http://schemas.openxmlformats.org/officeDocument/2006/relationships/hyperlink" Target="https://podminky.urs.cz/item/CS_URS_2022_01/212752401" TargetMode="External" /><Relationship Id="rId15" Type="http://schemas.openxmlformats.org/officeDocument/2006/relationships/hyperlink" Target="https://podminky.urs.cz/item/CS_URS_2022_01/451572111" TargetMode="External" /><Relationship Id="rId16" Type="http://schemas.openxmlformats.org/officeDocument/2006/relationships/hyperlink" Target="https://podminky.urs.cz/item/CS_URS_2022_01/452112111" TargetMode="External" /><Relationship Id="rId17" Type="http://schemas.openxmlformats.org/officeDocument/2006/relationships/hyperlink" Target="https://podminky.urs.cz/item/CS_URS_2022_01/871350420" TargetMode="External" /><Relationship Id="rId18" Type="http://schemas.openxmlformats.org/officeDocument/2006/relationships/hyperlink" Target="https://podminky.urs.cz/item/CS_URS_2022_01/871370420" TargetMode="External" /><Relationship Id="rId19" Type="http://schemas.openxmlformats.org/officeDocument/2006/relationships/hyperlink" Target="https://podminky.urs.cz/item/CS_URS_2022_01/877370420" TargetMode="External" /><Relationship Id="rId20" Type="http://schemas.openxmlformats.org/officeDocument/2006/relationships/hyperlink" Target="https://podminky.urs.cz/item/CS_URS_2022_01/877310440" TargetMode="External" /><Relationship Id="rId21" Type="http://schemas.openxmlformats.org/officeDocument/2006/relationships/hyperlink" Target="https://podminky.urs.cz/item/CS_URS_2022_01/877350440" TargetMode="External" /><Relationship Id="rId22" Type="http://schemas.openxmlformats.org/officeDocument/2006/relationships/hyperlink" Target="https://podminky.urs.cz/item/CS_URS_2022_01/877370440" TargetMode="External" /><Relationship Id="rId23" Type="http://schemas.openxmlformats.org/officeDocument/2006/relationships/hyperlink" Target="https://podminky.urs.cz/item/CS_URS_2022_01/894411121" TargetMode="External" /><Relationship Id="rId24" Type="http://schemas.openxmlformats.org/officeDocument/2006/relationships/hyperlink" Target="https://podminky.urs.cz/item/CS_URS_2022_01/899104112" TargetMode="External" /><Relationship Id="rId25" Type="http://schemas.openxmlformats.org/officeDocument/2006/relationships/hyperlink" Target="https://podminky.urs.cz/item/CS_URS_2022_01/892352121" TargetMode="External" /><Relationship Id="rId26" Type="http://schemas.openxmlformats.org/officeDocument/2006/relationships/hyperlink" Target="https://podminky.urs.cz/item/CS_URS_2022_01/892372121" TargetMode="External" /><Relationship Id="rId27" Type="http://schemas.openxmlformats.org/officeDocument/2006/relationships/hyperlink" Target="https://podminky.urs.cz/item/CS_URS_2022_01/899722114" TargetMode="External" /><Relationship Id="rId28" Type="http://schemas.openxmlformats.org/officeDocument/2006/relationships/hyperlink" Target="https://podminky.urs.cz/item/CS_URS_2022_01/998276101" TargetMode="External" /><Relationship Id="rId2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151343" TargetMode="External" /><Relationship Id="rId2" Type="http://schemas.openxmlformats.org/officeDocument/2006/relationships/hyperlink" Target="https://podminky.urs.cz/item/CS_URS_2022_01/132251101" TargetMode="External" /><Relationship Id="rId3" Type="http://schemas.openxmlformats.org/officeDocument/2006/relationships/hyperlink" Target="https://podminky.urs.cz/item/CS_URS_2022_01/171151103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01201" TargetMode="External" /><Relationship Id="rId7" Type="http://schemas.openxmlformats.org/officeDocument/2006/relationships/hyperlink" Target="https://podminky.urs.cz/item/CS_URS_2022_01/17120123R" TargetMode="External" /><Relationship Id="rId8" Type="http://schemas.openxmlformats.org/officeDocument/2006/relationships/hyperlink" Target="https://podminky.urs.cz/item/CS_URS_2022_01/275313711" TargetMode="External" /><Relationship Id="rId9" Type="http://schemas.openxmlformats.org/officeDocument/2006/relationships/hyperlink" Target="https://podminky.urs.cz/item/CS_URS_2022_01/272353111" TargetMode="External" /><Relationship Id="rId10" Type="http://schemas.openxmlformats.org/officeDocument/2006/relationships/hyperlink" Target="https://podminky.urs.cz/item/CS_URS_2022_01/338171121" TargetMode="External" /><Relationship Id="rId11" Type="http://schemas.openxmlformats.org/officeDocument/2006/relationships/hyperlink" Target="https://podminky.urs.cz/item/CS_URS_2022_01/338171123" TargetMode="External" /><Relationship Id="rId12" Type="http://schemas.openxmlformats.org/officeDocument/2006/relationships/hyperlink" Target="https://podminky.urs.cz/item/CS_URS_2022_01/338171113" TargetMode="External" /><Relationship Id="rId13" Type="http://schemas.openxmlformats.org/officeDocument/2006/relationships/hyperlink" Target="https://podminky.urs.cz/item/CS_URS_2022_01/348171130" TargetMode="External" /><Relationship Id="rId14" Type="http://schemas.openxmlformats.org/officeDocument/2006/relationships/hyperlink" Target="https://podminky.urs.cz/item/CS_URS_2022_01/348401130" TargetMode="External" /><Relationship Id="rId15" Type="http://schemas.openxmlformats.org/officeDocument/2006/relationships/hyperlink" Target="https://podminky.urs.cz/item/CS_URS_2022_01/348401350" TargetMode="External" /><Relationship Id="rId16" Type="http://schemas.openxmlformats.org/officeDocument/2006/relationships/hyperlink" Target="https://podminky.urs.cz/item/CS_URS_2022_01/348401360" TargetMode="External" /><Relationship Id="rId17" Type="http://schemas.openxmlformats.org/officeDocument/2006/relationships/hyperlink" Target="https://podminky.urs.cz/item/CS_URS_2022_01/348101210" TargetMode="External" /><Relationship Id="rId18" Type="http://schemas.openxmlformats.org/officeDocument/2006/relationships/hyperlink" Target="https://podminky.urs.cz/item/CS_URS_2022_01/348101250" TargetMode="External" /><Relationship Id="rId19" Type="http://schemas.openxmlformats.org/officeDocument/2006/relationships/hyperlink" Target="https://podminky.urs.cz/item/CS_URS_2022_01/348121211" TargetMode="External" /><Relationship Id="rId20" Type="http://schemas.openxmlformats.org/officeDocument/2006/relationships/hyperlink" Target="https://podminky.urs.cz/item/CS_URS_2022_01/348121221" TargetMode="External" /><Relationship Id="rId21" Type="http://schemas.openxmlformats.org/officeDocument/2006/relationships/hyperlink" Target="https://podminky.urs.cz/item/CS_URS_2022_01/998232110" TargetMode="External" /><Relationship Id="rId22" Type="http://schemas.openxmlformats.org/officeDocument/2006/relationships/hyperlink" Target="https://podminky.urs.cz/item/CS_URS_2022_01/998232121" TargetMode="External" /><Relationship Id="rId23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2430001" TargetMode="External" /><Relationship Id="rId2" Type="http://schemas.openxmlformats.org/officeDocument/2006/relationships/hyperlink" Target="https://podminky.urs.cz/item/CS_URS_2022_01/742430012" TargetMode="External" /><Relationship Id="rId3" Type="http://schemas.openxmlformats.org/officeDocument/2006/relationships/hyperlink" Target="https://podminky.urs.cz/item/CS_URS_2022_01/742240023" TargetMode="External" /><Relationship Id="rId4" Type="http://schemas.openxmlformats.org/officeDocument/2006/relationships/hyperlink" Target="https://podminky.urs.cz/item/CS_URS_2022_01/742430022" TargetMode="External" /><Relationship Id="rId5" Type="http://schemas.openxmlformats.org/officeDocument/2006/relationships/hyperlink" Target="https://podminky.urs.cz/item/CS_URS_2022_01/74243003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SONA6725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Areál IZS Ostrov - stanice JSDH - revize 2022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2. 5. 2022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Ostrov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BPO spol.s.r.o.Ostrov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ROUND(AG95+AG96+AG97+AG101+SUM(AG112:AG124),2)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ROUND(AS95+AS96+AS97+AS101+SUM(AS112:AS124),2)</f>
        <v>0</v>
      </c>
      <c r="AT94" s="115">
        <f>ROUND(SUM(AV94:AW94),2)</f>
        <v>0</v>
      </c>
      <c r="AU94" s="116">
        <f>ROUND(AU95+AU96+AU97+AU101+SUM(AU112:AU124),5)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ROUND(AZ95+AZ96+AZ97+AZ101+SUM(AZ112:AZ124),2)</f>
        <v>0</v>
      </c>
      <c r="BA94" s="115">
        <f>ROUND(BA95+BA96+BA97+BA101+SUM(BA112:BA124),2)</f>
        <v>0</v>
      </c>
      <c r="BB94" s="115">
        <f>ROUND(BB95+BB96+BB97+BB101+SUM(BB112:BB124),2)</f>
        <v>0</v>
      </c>
      <c r="BC94" s="115">
        <f>ROUND(BC95+BC96+BC97+BC101+SUM(BC112:BC124),2)</f>
        <v>0</v>
      </c>
      <c r="BD94" s="117">
        <f>ROUND(BD95+BD96+BD97+BD101+SUM(BD112:BD124),2)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253 Budova JSDH -...'!J30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SO 253 Budova JSDH -...'!P152</f>
        <v>0</v>
      </c>
      <c r="AV95" s="129">
        <f>'01 - SO 253 Budova JSDH -...'!J33</f>
        <v>0</v>
      </c>
      <c r="AW95" s="129">
        <f>'01 - SO 253 Budova JSDH -...'!J34</f>
        <v>0</v>
      </c>
      <c r="AX95" s="129">
        <f>'01 - SO 253 Budova JSDH -...'!J35</f>
        <v>0</v>
      </c>
      <c r="AY95" s="129">
        <f>'01 - SO 253 Budova JSDH -...'!J36</f>
        <v>0</v>
      </c>
      <c r="AZ95" s="129">
        <f>'01 - SO 253 Budova JSDH -...'!F33</f>
        <v>0</v>
      </c>
      <c r="BA95" s="129">
        <f>'01 - SO 253 Budova JSDH -...'!F34</f>
        <v>0</v>
      </c>
      <c r="BB95" s="129">
        <f>'01 - SO 253 Budova JSDH -...'!F35</f>
        <v>0</v>
      </c>
      <c r="BC95" s="129">
        <f>'01 - SO 253 Budova JSDH -...'!F36</f>
        <v>0</v>
      </c>
      <c r="BD95" s="131">
        <f>'01 - SO 253 Budova JSDH -...'!F37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253 Budova JSDH -...'!J30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SO 253 Budova JSDH -...'!P129</f>
        <v>0</v>
      </c>
      <c r="AV96" s="129">
        <f>'02 - SO 253 Budova JSDH -...'!J33</f>
        <v>0</v>
      </c>
      <c r="AW96" s="129">
        <f>'02 - SO 253 Budova JSDH -...'!J34</f>
        <v>0</v>
      </c>
      <c r="AX96" s="129">
        <f>'02 - SO 253 Budova JSDH -...'!J35</f>
        <v>0</v>
      </c>
      <c r="AY96" s="129">
        <f>'02 - SO 253 Budova JSDH -...'!J36</f>
        <v>0</v>
      </c>
      <c r="AZ96" s="129">
        <f>'02 - SO 253 Budova JSDH -...'!F33</f>
        <v>0</v>
      </c>
      <c r="BA96" s="129">
        <f>'02 - SO 253 Budova JSDH -...'!F34</f>
        <v>0</v>
      </c>
      <c r="BB96" s="129">
        <f>'02 - SO 253 Budova JSDH -...'!F35</f>
        <v>0</v>
      </c>
      <c r="BC96" s="129">
        <f>'02 - SO 253 Budova JSDH -...'!F36</f>
        <v>0</v>
      </c>
      <c r="BD96" s="131">
        <f>'02 - SO 253 Budova JSDH -...'!F37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86</v>
      </c>
      <c r="CM96" s="132" t="s">
        <v>87</v>
      </c>
    </row>
    <row r="97" s="7" customFormat="1" ht="16.5" customHeight="1">
      <c r="A97" s="7"/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33">
        <f>ROUND(SUM(AG98:AG100),2)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f>ROUND(SUM(AS98:AS100),2)</f>
        <v>0</v>
      </c>
      <c r="AT97" s="129">
        <f>ROUND(SUM(AV97:AW97),2)</f>
        <v>0</v>
      </c>
      <c r="AU97" s="130">
        <f>ROUND(SUM(AU98:AU100),5)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ROUND(SUM(AZ98:AZ100),2)</f>
        <v>0</v>
      </c>
      <c r="BA97" s="129">
        <f>ROUND(SUM(BA98:BA100),2)</f>
        <v>0</v>
      </c>
      <c r="BB97" s="129">
        <f>ROUND(SUM(BB98:BB100),2)</f>
        <v>0</v>
      </c>
      <c r="BC97" s="129">
        <f>ROUND(SUM(BC98:BC100),2)</f>
        <v>0</v>
      </c>
      <c r="BD97" s="131">
        <f>ROUND(SUM(BD98:BD100),2)</f>
        <v>0</v>
      </c>
      <c r="BE97" s="7"/>
      <c r="BS97" s="132" t="s">
        <v>75</v>
      </c>
      <c r="BT97" s="132" t="s">
        <v>84</v>
      </c>
      <c r="BU97" s="132" t="s">
        <v>77</v>
      </c>
      <c r="BV97" s="132" t="s">
        <v>78</v>
      </c>
      <c r="BW97" s="132" t="s">
        <v>93</v>
      </c>
      <c r="BX97" s="132" t="s">
        <v>5</v>
      </c>
      <c r="CL97" s="132" t="s">
        <v>86</v>
      </c>
      <c r="CM97" s="132" t="s">
        <v>87</v>
      </c>
    </row>
    <row r="98" s="4" customFormat="1" ht="16.5" customHeight="1">
      <c r="A98" s="120" t="s">
        <v>80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'03-1 - Topný systém'!J32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96</v>
      </c>
      <c r="AR98" s="73"/>
      <c r="AS98" s="138">
        <v>0</v>
      </c>
      <c r="AT98" s="139">
        <f>ROUND(SUM(AV98:AW98),2)</f>
        <v>0</v>
      </c>
      <c r="AU98" s="140">
        <f>'03-1 - Topný systém'!P129</f>
        <v>0</v>
      </c>
      <c r="AV98" s="139">
        <f>'03-1 - Topný systém'!J35</f>
        <v>0</v>
      </c>
      <c r="AW98" s="139">
        <f>'03-1 - Topný systém'!J36</f>
        <v>0</v>
      </c>
      <c r="AX98" s="139">
        <f>'03-1 - Topný systém'!J37</f>
        <v>0</v>
      </c>
      <c r="AY98" s="139">
        <f>'03-1 - Topný systém'!J38</f>
        <v>0</v>
      </c>
      <c r="AZ98" s="139">
        <f>'03-1 - Topný systém'!F35</f>
        <v>0</v>
      </c>
      <c r="BA98" s="139">
        <f>'03-1 - Topný systém'!F36</f>
        <v>0</v>
      </c>
      <c r="BB98" s="139">
        <f>'03-1 - Topný systém'!F37</f>
        <v>0</v>
      </c>
      <c r="BC98" s="139">
        <f>'03-1 - Topný systém'!F38</f>
        <v>0</v>
      </c>
      <c r="BD98" s="141">
        <f>'03-1 - Topný systém'!F39</f>
        <v>0</v>
      </c>
      <c r="BE98" s="4"/>
      <c r="BT98" s="142" t="s">
        <v>87</v>
      </c>
      <c r="BV98" s="142" t="s">
        <v>78</v>
      </c>
      <c r="BW98" s="142" t="s">
        <v>97</v>
      </c>
      <c r="BX98" s="142" t="s">
        <v>93</v>
      </c>
      <c r="CL98" s="142" t="s">
        <v>1</v>
      </c>
    </row>
    <row r="99" s="4" customFormat="1" ht="16.5" customHeight="1">
      <c r="A99" s="120" t="s">
        <v>80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'03-2 - Výměníková stanice'!J32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96</v>
      </c>
      <c r="AR99" s="73"/>
      <c r="AS99" s="138">
        <v>0</v>
      </c>
      <c r="AT99" s="139">
        <f>ROUND(SUM(AV99:AW99),2)</f>
        <v>0</v>
      </c>
      <c r="AU99" s="140">
        <f>'03-2 - Výměníková stanice'!P129</f>
        <v>0</v>
      </c>
      <c r="AV99" s="139">
        <f>'03-2 - Výměníková stanice'!J35</f>
        <v>0</v>
      </c>
      <c r="AW99" s="139">
        <f>'03-2 - Výměníková stanice'!J36</f>
        <v>0</v>
      </c>
      <c r="AX99" s="139">
        <f>'03-2 - Výměníková stanice'!J37</f>
        <v>0</v>
      </c>
      <c r="AY99" s="139">
        <f>'03-2 - Výměníková stanice'!J38</f>
        <v>0</v>
      </c>
      <c r="AZ99" s="139">
        <f>'03-2 - Výměníková stanice'!F35</f>
        <v>0</v>
      </c>
      <c r="BA99" s="139">
        <f>'03-2 - Výměníková stanice'!F36</f>
        <v>0</v>
      </c>
      <c r="BB99" s="139">
        <f>'03-2 - Výměníková stanice'!F37</f>
        <v>0</v>
      </c>
      <c r="BC99" s="139">
        <f>'03-2 - Výměníková stanice'!F38</f>
        <v>0</v>
      </c>
      <c r="BD99" s="141">
        <f>'03-2 - Výměníková stanice'!F39</f>
        <v>0</v>
      </c>
      <c r="BE99" s="4"/>
      <c r="BT99" s="142" t="s">
        <v>87</v>
      </c>
      <c r="BV99" s="142" t="s">
        <v>78</v>
      </c>
      <c r="BW99" s="142" t="s">
        <v>100</v>
      </c>
      <c r="BX99" s="142" t="s">
        <v>93</v>
      </c>
      <c r="CL99" s="142" t="s">
        <v>1</v>
      </c>
    </row>
    <row r="100" s="4" customFormat="1" ht="16.5" customHeight="1">
      <c r="A100" s="120" t="s">
        <v>80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'03-3 - Horkovodní přípojka'!J32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96</v>
      </c>
      <c r="AR100" s="73"/>
      <c r="AS100" s="138">
        <v>0</v>
      </c>
      <c r="AT100" s="139">
        <f>ROUND(SUM(AV100:AW100),2)</f>
        <v>0</v>
      </c>
      <c r="AU100" s="140">
        <f>'03-3 - Horkovodní přípojka'!P127</f>
        <v>0</v>
      </c>
      <c r="AV100" s="139">
        <f>'03-3 - Horkovodní přípojka'!J35</f>
        <v>0</v>
      </c>
      <c r="AW100" s="139">
        <f>'03-3 - Horkovodní přípojka'!J36</f>
        <v>0</v>
      </c>
      <c r="AX100" s="139">
        <f>'03-3 - Horkovodní přípojka'!J37</f>
        <v>0</v>
      </c>
      <c r="AY100" s="139">
        <f>'03-3 - Horkovodní přípojka'!J38</f>
        <v>0</v>
      </c>
      <c r="AZ100" s="139">
        <f>'03-3 - Horkovodní přípojka'!F35</f>
        <v>0</v>
      </c>
      <c r="BA100" s="139">
        <f>'03-3 - Horkovodní přípojka'!F36</f>
        <v>0</v>
      </c>
      <c r="BB100" s="139">
        <f>'03-3 - Horkovodní přípojka'!F37</f>
        <v>0</v>
      </c>
      <c r="BC100" s="139">
        <f>'03-3 - Horkovodní přípojka'!F38</f>
        <v>0</v>
      </c>
      <c r="BD100" s="141">
        <f>'03-3 - Horkovodní přípojka'!F39</f>
        <v>0</v>
      </c>
      <c r="BE100" s="4"/>
      <c r="BT100" s="142" t="s">
        <v>87</v>
      </c>
      <c r="BV100" s="142" t="s">
        <v>78</v>
      </c>
      <c r="BW100" s="142" t="s">
        <v>103</v>
      </c>
      <c r="BX100" s="142" t="s">
        <v>93</v>
      </c>
      <c r="CL100" s="142" t="s">
        <v>1</v>
      </c>
    </row>
    <row r="101" s="7" customFormat="1" ht="24.75" customHeight="1">
      <c r="A101" s="7"/>
      <c r="B101" s="121"/>
      <c r="C101" s="122"/>
      <c r="D101" s="123" t="s">
        <v>104</v>
      </c>
      <c r="E101" s="123"/>
      <c r="F101" s="123"/>
      <c r="G101" s="123"/>
      <c r="H101" s="123"/>
      <c r="I101" s="124"/>
      <c r="J101" s="123" t="s">
        <v>105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33">
        <f>ROUND(SUM(AG102:AG111),2)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f>ROUND(SUM(AS102:AS111),2)</f>
        <v>0</v>
      </c>
      <c r="AT101" s="129">
        <f>ROUND(SUM(AV101:AW101),2)</f>
        <v>0</v>
      </c>
      <c r="AU101" s="130">
        <f>ROUND(SUM(AU102:AU111),5)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ROUND(SUM(AZ102:AZ111),2)</f>
        <v>0</v>
      </c>
      <c r="BA101" s="129">
        <f>ROUND(SUM(BA102:BA111),2)</f>
        <v>0</v>
      </c>
      <c r="BB101" s="129">
        <f>ROUND(SUM(BB102:BB111),2)</f>
        <v>0</v>
      </c>
      <c r="BC101" s="129">
        <f>ROUND(SUM(BC102:BC111),2)</f>
        <v>0</v>
      </c>
      <c r="BD101" s="131">
        <f>ROUND(SUM(BD102:BD111),2)</f>
        <v>0</v>
      </c>
      <c r="BE101" s="7"/>
      <c r="BS101" s="132" t="s">
        <v>75</v>
      </c>
      <c r="BT101" s="132" t="s">
        <v>84</v>
      </c>
      <c r="BU101" s="132" t="s">
        <v>77</v>
      </c>
      <c r="BV101" s="132" t="s">
        <v>78</v>
      </c>
      <c r="BW101" s="132" t="s">
        <v>106</v>
      </c>
      <c r="BX101" s="132" t="s">
        <v>5</v>
      </c>
      <c r="CL101" s="132" t="s">
        <v>86</v>
      </c>
      <c r="CM101" s="132" t="s">
        <v>87</v>
      </c>
    </row>
    <row r="102" s="4" customFormat="1" ht="16.5" customHeight="1">
      <c r="A102" s="120" t="s">
        <v>80</v>
      </c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'VZT-01 - Zařízení č.1 - Š...'!J32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96</v>
      </c>
      <c r="AR102" s="73"/>
      <c r="AS102" s="138">
        <v>0</v>
      </c>
      <c r="AT102" s="139">
        <f>ROUND(SUM(AV102:AW102),2)</f>
        <v>0</v>
      </c>
      <c r="AU102" s="140">
        <f>'VZT-01 - Zařízení č.1 - Š...'!P122</f>
        <v>0</v>
      </c>
      <c r="AV102" s="139">
        <f>'VZT-01 - Zařízení č.1 - Š...'!J35</f>
        <v>0</v>
      </c>
      <c r="AW102" s="139">
        <f>'VZT-01 - Zařízení č.1 - Š...'!J36</f>
        <v>0</v>
      </c>
      <c r="AX102" s="139">
        <f>'VZT-01 - Zařízení č.1 - Š...'!J37</f>
        <v>0</v>
      </c>
      <c r="AY102" s="139">
        <f>'VZT-01 - Zařízení č.1 - Š...'!J38</f>
        <v>0</v>
      </c>
      <c r="AZ102" s="139">
        <f>'VZT-01 - Zařízení č.1 - Š...'!F35</f>
        <v>0</v>
      </c>
      <c r="BA102" s="139">
        <f>'VZT-01 - Zařízení č.1 - Š...'!F36</f>
        <v>0</v>
      </c>
      <c r="BB102" s="139">
        <f>'VZT-01 - Zařízení č.1 - Š...'!F37</f>
        <v>0</v>
      </c>
      <c r="BC102" s="139">
        <f>'VZT-01 - Zařízení č.1 - Š...'!F38</f>
        <v>0</v>
      </c>
      <c r="BD102" s="141">
        <f>'VZT-01 - Zařízení č.1 - Š...'!F39</f>
        <v>0</v>
      </c>
      <c r="BE102" s="4"/>
      <c r="BT102" s="142" t="s">
        <v>87</v>
      </c>
      <c r="BV102" s="142" t="s">
        <v>78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120" t="s">
        <v>80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'VZT-02 - Zařízení č.2 - K...'!J32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96</v>
      </c>
      <c r="AR103" s="73"/>
      <c r="AS103" s="138">
        <v>0</v>
      </c>
      <c r="AT103" s="139">
        <f>ROUND(SUM(AV103:AW103),2)</f>
        <v>0</v>
      </c>
      <c r="AU103" s="140">
        <f>'VZT-02 - Zařízení č.2 - K...'!P122</f>
        <v>0</v>
      </c>
      <c r="AV103" s="139">
        <f>'VZT-02 - Zařízení č.2 - K...'!J35</f>
        <v>0</v>
      </c>
      <c r="AW103" s="139">
        <f>'VZT-02 - Zařízení č.2 - K...'!J36</f>
        <v>0</v>
      </c>
      <c r="AX103" s="139">
        <f>'VZT-02 - Zařízení č.2 - K...'!J37</f>
        <v>0</v>
      </c>
      <c r="AY103" s="139">
        <f>'VZT-02 - Zařízení č.2 - K...'!J38</f>
        <v>0</v>
      </c>
      <c r="AZ103" s="139">
        <f>'VZT-02 - Zařízení č.2 - K...'!F35</f>
        <v>0</v>
      </c>
      <c r="BA103" s="139">
        <f>'VZT-02 - Zařízení č.2 - K...'!F36</f>
        <v>0</v>
      </c>
      <c r="BB103" s="139">
        <f>'VZT-02 - Zařízení č.2 - K...'!F37</f>
        <v>0</v>
      </c>
      <c r="BC103" s="139">
        <f>'VZT-02 - Zařízení č.2 - K...'!F38</f>
        <v>0</v>
      </c>
      <c r="BD103" s="141">
        <f>'VZT-02 - Zařízení č.2 - K...'!F39</f>
        <v>0</v>
      </c>
      <c r="BE103" s="4"/>
      <c r="BT103" s="142" t="s">
        <v>87</v>
      </c>
      <c r="BV103" s="142" t="s">
        <v>78</v>
      </c>
      <c r="BW103" s="142" t="s">
        <v>112</v>
      </c>
      <c r="BX103" s="142" t="s">
        <v>106</v>
      </c>
      <c r="CL103" s="142" t="s">
        <v>1</v>
      </c>
    </row>
    <row r="104" s="4" customFormat="1" ht="16.5" customHeight="1">
      <c r="A104" s="120" t="s">
        <v>80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114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'VZT-03 - Zařízení č.3 - V...'!J32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96</v>
      </c>
      <c r="AR104" s="73"/>
      <c r="AS104" s="138">
        <v>0</v>
      </c>
      <c r="AT104" s="139">
        <f>ROUND(SUM(AV104:AW104),2)</f>
        <v>0</v>
      </c>
      <c r="AU104" s="140">
        <f>'VZT-03 - Zařízení č.3 - V...'!P122</f>
        <v>0</v>
      </c>
      <c r="AV104" s="139">
        <f>'VZT-03 - Zařízení č.3 - V...'!J35</f>
        <v>0</v>
      </c>
      <c r="AW104" s="139">
        <f>'VZT-03 - Zařízení č.3 - V...'!J36</f>
        <v>0</v>
      </c>
      <c r="AX104" s="139">
        <f>'VZT-03 - Zařízení č.3 - V...'!J37</f>
        <v>0</v>
      </c>
      <c r="AY104" s="139">
        <f>'VZT-03 - Zařízení č.3 - V...'!J38</f>
        <v>0</v>
      </c>
      <c r="AZ104" s="139">
        <f>'VZT-03 - Zařízení č.3 - V...'!F35</f>
        <v>0</v>
      </c>
      <c r="BA104" s="139">
        <f>'VZT-03 - Zařízení č.3 - V...'!F36</f>
        <v>0</v>
      </c>
      <c r="BB104" s="139">
        <f>'VZT-03 - Zařízení č.3 - V...'!F37</f>
        <v>0</v>
      </c>
      <c r="BC104" s="139">
        <f>'VZT-03 - Zařízení č.3 - V...'!F38</f>
        <v>0</v>
      </c>
      <c r="BD104" s="141">
        <f>'VZT-03 - Zařízení č.3 - V...'!F39</f>
        <v>0</v>
      </c>
      <c r="BE104" s="4"/>
      <c r="BT104" s="142" t="s">
        <v>87</v>
      </c>
      <c r="BV104" s="142" t="s">
        <v>78</v>
      </c>
      <c r="BW104" s="142" t="s">
        <v>115</v>
      </c>
      <c r="BX104" s="142" t="s">
        <v>106</v>
      </c>
      <c r="CL104" s="142" t="s">
        <v>1</v>
      </c>
    </row>
    <row r="105" s="4" customFormat="1" ht="16.5" customHeight="1">
      <c r="A105" s="120" t="s">
        <v>80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117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'VZT-04 - Zařízení č.4 - M...'!J32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96</v>
      </c>
      <c r="AR105" s="73"/>
      <c r="AS105" s="138">
        <v>0</v>
      </c>
      <c r="AT105" s="139">
        <f>ROUND(SUM(AV105:AW105),2)</f>
        <v>0</v>
      </c>
      <c r="AU105" s="140">
        <f>'VZT-04 - Zařízení č.4 - M...'!P122</f>
        <v>0</v>
      </c>
      <c r="AV105" s="139">
        <f>'VZT-04 - Zařízení č.4 - M...'!J35</f>
        <v>0</v>
      </c>
      <c r="AW105" s="139">
        <f>'VZT-04 - Zařízení č.4 - M...'!J36</f>
        <v>0</v>
      </c>
      <c r="AX105" s="139">
        <f>'VZT-04 - Zařízení č.4 - M...'!J37</f>
        <v>0</v>
      </c>
      <c r="AY105" s="139">
        <f>'VZT-04 - Zařízení č.4 - M...'!J38</f>
        <v>0</v>
      </c>
      <c r="AZ105" s="139">
        <f>'VZT-04 - Zařízení č.4 - M...'!F35</f>
        <v>0</v>
      </c>
      <c r="BA105" s="139">
        <f>'VZT-04 - Zařízení č.4 - M...'!F36</f>
        <v>0</v>
      </c>
      <c r="BB105" s="139">
        <f>'VZT-04 - Zařízení č.4 - M...'!F37</f>
        <v>0</v>
      </c>
      <c r="BC105" s="139">
        <f>'VZT-04 - Zařízení č.4 - M...'!F38</f>
        <v>0</v>
      </c>
      <c r="BD105" s="141">
        <f>'VZT-04 - Zařízení č.4 - M...'!F39</f>
        <v>0</v>
      </c>
      <c r="BE105" s="4"/>
      <c r="BT105" s="142" t="s">
        <v>87</v>
      </c>
      <c r="BV105" s="142" t="s">
        <v>78</v>
      </c>
      <c r="BW105" s="142" t="s">
        <v>118</v>
      </c>
      <c r="BX105" s="142" t="s">
        <v>106</v>
      </c>
      <c r="CL105" s="142" t="s">
        <v>1</v>
      </c>
    </row>
    <row r="106" s="4" customFormat="1" ht="16.5" customHeight="1">
      <c r="A106" s="120" t="s">
        <v>80</v>
      </c>
      <c r="B106" s="71"/>
      <c r="C106" s="134"/>
      <c r="D106" s="134"/>
      <c r="E106" s="135" t="s">
        <v>119</v>
      </c>
      <c r="F106" s="135"/>
      <c r="G106" s="135"/>
      <c r="H106" s="135"/>
      <c r="I106" s="135"/>
      <c r="J106" s="134"/>
      <c r="K106" s="135" t="s">
        <v>120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'VZT-05 - Zařízení č.5 - D...'!J32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96</v>
      </c>
      <c r="AR106" s="73"/>
      <c r="AS106" s="138">
        <v>0</v>
      </c>
      <c r="AT106" s="139">
        <f>ROUND(SUM(AV106:AW106),2)</f>
        <v>0</v>
      </c>
      <c r="AU106" s="140">
        <f>'VZT-05 - Zařízení č.5 - D...'!P122</f>
        <v>0</v>
      </c>
      <c r="AV106" s="139">
        <f>'VZT-05 - Zařízení č.5 - D...'!J35</f>
        <v>0</v>
      </c>
      <c r="AW106" s="139">
        <f>'VZT-05 - Zařízení č.5 - D...'!J36</f>
        <v>0</v>
      </c>
      <c r="AX106" s="139">
        <f>'VZT-05 - Zařízení č.5 - D...'!J37</f>
        <v>0</v>
      </c>
      <c r="AY106" s="139">
        <f>'VZT-05 - Zařízení č.5 - D...'!J38</f>
        <v>0</v>
      </c>
      <c r="AZ106" s="139">
        <f>'VZT-05 - Zařízení č.5 - D...'!F35</f>
        <v>0</v>
      </c>
      <c r="BA106" s="139">
        <f>'VZT-05 - Zařízení č.5 - D...'!F36</f>
        <v>0</v>
      </c>
      <c r="BB106" s="139">
        <f>'VZT-05 - Zařízení č.5 - D...'!F37</f>
        <v>0</v>
      </c>
      <c r="BC106" s="139">
        <f>'VZT-05 - Zařízení č.5 - D...'!F38</f>
        <v>0</v>
      </c>
      <c r="BD106" s="141">
        <f>'VZT-05 - Zařízení č.5 - D...'!F39</f>
        <v>0</v>
      </c>
      <c r="BE106" s="4"/>
      <c r="BT106" s="142" t="s">
        <v>87</v>
      </c>
      <c r="BV106" s="142" t="s">
        <v>78</v>
      </c>
      <c r="BW106" s="142" t="s">
        <v>121</v>
      </c>
      <c r="BX106" s="142" t="s">
        <v>106</v>
      </c>
      <c r="CL106" s="142" t="s">
        <v>1</v>
      </c>
    </row>
    <row r="107" s="4" customFormat="1" ht="16.5" customHeight="1">
      <c r="A107" s="120" t="s">
        <v>80</v>
      </c>
      <c r="B107" s="71"/>
      <c r="C107" s="134"/>
      <c r="D107" s="134"/>
      <c r="E107" s="135" t="s">
        <v>122</v>
      </c>
      <c r="F107" s="135"/>
      <c r="G107" s="135"/>
      <c r="H107" s="135"/>
      <c r="I107" s="135"/>
      <c r="J107" s="134"/>
      <c r="K107" s="135" t="s">
        <v>123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'VZT-06 - Zařízení č.6 - G...'!J32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96</v>
      </c>
      <c r="AR107" s="73"/>
      <c r="AS107" s="138">
        <v>0</v>
      </c>
      <c r="AT107" s="139">
        <f>ROUND(SUM(AV107:AW107),2)</f>
        <v>0</v>
      </c>
      <c r="AU107" s="140">
        <f>'VZT-06 - Zařízení č.6 - G...'!P122</f>
        <v>0</v>
      </c>
      <c r="AV107" s="139">
        <f>'VZT-06 - Zařízení č.6 - G...'!J35</f>
        <v>0</v>
      </c>
      <c r="AW107" s="139">
        <f>'VZT-06 - Zařízení č.6 - G...'!J36</f>
        <v>0</v>
      </c>
      <c r="AX107" s="139">
        <f>'VZT-06 - Zařízení č.6 - G...'!J37</f>
        <v>0</v>
      </c>
      <c r="AY107" s="139">
        <f>'VZT-06 - Zařízení č.6 - G...'!J38</f>
        <v>0</v>
      </c>
      <c r="AZ107" s="139">
        <f>'VZT-06 - Zařízení č.6 - G...'!F35</f>
        <v>0</v>
      </c>
      <c r="BA107" s="139">
        <f>'VZT-06 - Zařízení č.6 - G...'!F36</f>
        <v>0</v>
      </c>
      <c r="BB107" s="139">
        <f>'VZT-06 - Zařízení č.6 - G...'!F37</f>
        <v>0</v>
      </c>
      <c r="BC107" s="139">
        <f>'VZT-06 - Zařízení č.6 - G...'!F38</f>
        <v>0</v>
      </c>
      <c r="BD107" s="141">
        <f>'VZT-06 - Zařízení č.6 - G...'!F39</f>
        <v>0</v>
      </c>
      <c r="BE107" s="4"/>
      <c r="BT107" s="142" t="s">
        <v>87</v>
      </c>
      <c r="BV107" s="142" t="s">
        <v>78</v>
      </c>
      <c r="BW107" s="142" t="s">
        <v>124</v>
      </c>
      <c r="BX107" s="142" t="s">
        <v>106</v>
      </c>
      <c r="CL107" s="142" t="s">
        <v>1</v>
      </c>
    </row>
    <row r="108" s="4" customFormat="1" ht="16.5" customHeight="1">
      <c r="A108" s="120" t="s">
        <v>80</v>
      </c>
      <c r="B108" s="71"/>
      <c r="C108" s="134"/>
      <c r="D108" s="134"/>
      <c r="E108" s="135" t="s">
        <v>125</v>
      </c>
      <c r="F108" s="135"/>
      <c r="G108" s="135"/>
      <c r="H108" s="135"/>
      <c r="I108" s="135"/>
      <c r="J108" s="134"/>
      <c r="K108" s="135" t="s">
        <v>126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'VZT-08 - Zařízení č.8 - S...'!J32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96</v>
      </c>
      <c r="AR108" s="73"/>
      <c r="AS108" s="138">
        <v>0</v>
      </c>
      <c r="AT108" s="139">
        <f>ROUND(SUM(AV108:AW108),2)</f>
        <v>0</v>
      </c>
      <c r="AU108" s="140">
        <f>'VZT-08 - Zařízení č.8 - S...'!P122</f>
        <v>0</v>
      </c>
      <c r="AV108" s="139">
        <f>'VZT-08 - Zařízení č.8 - S...'!J35</f>
        <v>0</v>
      </c>
      <c r="AW108" s="139">
        <f>'VZT-08 - Zařízení č.8 - S...'!J36</f>
        <v>0</v>
      </c>
      <c r="AX108" s="139">
        <f>'VZT-08 - Zařízení č.8 - S...'!J37</f>
        <v>0</v>
      </c>
      <c r="AY108" s="139">
        <f>'VZT-08 - Zařízení č.8 - S...'!J38</f>
        <v>0</v>
      </c>
      <c r="AZ108" s="139">
        <f>'VZT-08 - Zařízení č.8 - S...'!F35</f>
        <v>0</v>
      </c>
      <c r="BA108" s="139">
        <f>'VZT-08 - Zařízení č.8 - S...'!F36</f>
        <v>0</v>
      </c>
      <c r="BB108" s="139">
        <f>'VZT-08 - Zařízení č.8 - S...'!F37</f>
        <v>0</v>
      </c>
      <c r="BC108" s="139">
        <f>'VZT-08 - Zařízení č.8 - S...'!F38</f>
        <v>0</v>
      </c>
      <c r="BD108" s="141">
        <f>'VZT-08 - Zařízení č.8 - S...'!F39</f>
        <v>0</v>
      </c>
      <c r="BE108" s="4"/>
      <c r="BT108" s="142" t="s">
        <v>87</v>
      </c>
      <c r="BV108" s="142" t="s">
        <v>78</v>
      </c>
      <c r="BW108" s="142" t="s">
        <v>127</v>
      </c>
      <c r="BX108" s="142" t="s">
        <v>106</v>
      </c>
      <c r="CL108" s="142" t="s">
        <v>1</v>
      </c>
    </row>
    <row r="109" s="4" customFormat="1" ht="16.5" customHeight="1">
      <c r="A109" s="120" t="s">
        <v>80</v>
      </c>
      <c r="B109" s="71"/>
      <c r="C109" s="134"/>
      <c r="D109" s="134"/>
      <c r="E109" s="135" t="s">
        <v>128</v>
      </c>
      <c r="F109" s="135"/>
      <c r="G109" s="135"/>
      <c r="H109" s="135"/>
      <c r="I109" s="135"/>
      <c r="J109" s="134"/>
      <c r="K109" s="135" t="s">
        <v>129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'VZT-09 - Zařízení č.9 - S...'!J32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96</v>
      </c>
      <c r="AR109" s="73"/>
      <c r="AS109" s="138">
        <v>0</v>
      </c>
      <c r="AT109" s="139">
        <f>ROUND(SUM(AV109:AW109),2)</f>
        <v>0</v>
      </c>
      <c r="AU109" s="140">
        <f>'VZT-09 - Zařízení č.9 - S...'!P122</f>
        <v>0</v>
      </c>
      <c r="AV109" s="139">
        <f>'VZT-09 - Zařízení č.9 - S...'!J35</f>
        <v>0</v>
      </c>
      <c r="AW109" s="139">
        <f>'VZT-09 - Zařízení č.9 - S...'!J36</f>
        <v>0</v>
      </c>
      <c r="AX109" s="139">
        <f>'VZT-09 - Zařízení č.9 - S...'!J37</f>
        <v>0</v>
      </c>
      <c r="AY109" s="139">
        <f>'VZT-09 - Zařízení č.9 - S...'!J38</f>
        <v>0</v>
      </c>
      <c r="AZ109" s="139">
        <f>'VZT-09 - Zařízení č.9 - S...'!F35</f>
        <v>0</v>
      </c>
      <c r="BA109" s="139">
        <f>'VZT-09 - Zařízení č.9 - S...'!F36</f>
        <v>0</v>
      </c>
      <c r="BB109" s="139">
        <f>'VZT-09 - Zařízení č.9 - S...'!F37</f>
        <v>0</v>
      </c>
      <c r="BC109" s="139">
        <f>'VZT-09 - Zařízení č.9 - S...'!F38</f>
        <v>0</v>
      </c>
      <c r="BD109" s="141">
        <f>'VZT-09 - Zařízení č.9 - S...'!F39</f>
        <v>0</v>
      </c>
      <c r="BE109" s="4"/>
      <c r="BT109" s="142" t="s">
        <v>87</v>
      </c>
      <c r="BV109" s="142" t="s">
        <v>78</v>
      </c>
      <c r="BW109" s="142" t="s">
        <v>130</v>
      </c>
      <c r="BX109" s="142" t="s">
        <v>106</v>
      </c>
      <c r="CL109" s="142" t="s">
        <v>1</v>
      </c>
    </row>
    <row r="110" s="4" customFormat="1" ht="16.5" customHeight="1">
      <c r="A110" s="120" t="s">
        <v>80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'VZT-10 - Zařízení č.10 - 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96</v>
      </c>
      <c r="AR110" s="73"/>
      <c r="AS110" s="138">
        <v>0</v>
      </c>
      <c r="AT110" s="139">
        <f>ROUND(SUM(AV110:AW110),2)</f>
        <v>0</v>
      </c>
      <c r="AU110" s="140">
        <f>'VZT-10 - Zařízení č.10 - ...'!P122</f>
        <v>0</v>
      </c>
      <c r="AV110" s="139">
        <f>'VZT-10 - Zařízení č.10 - ...'!J35</f>
        <v>0</v>
      </c>
      <c r="AW110" s="139">
        <f>'VZT-10 - Zařízení č.10 - ...'!J36</f>
        <v>0</v>
      </c>
      <c r="AX110" s="139">
        <f>'VZT-10 - Zařízení č.10 - ...'!J37</f>
        <v>0</v>
      </c>
      <c r="AY110" s="139">
        <f>'VZT-10 - Zařízení č.10 - ...'!J38</f>
        <v>0</v>
      </c>
      <c r="AZ110" s="139">
        <f>'VZT-10 - Zařízení č.10 - ...'!F35</f>
        <v>0</v>
      </c>
      <c r="BA110" s="139">
        <f>'VZT-10 - Zařízení č.10 - ...'!F36</f>
        <v>0</v>
      </c>
      <c r="BB110" s="139">
        <f>'VZT-10 - Zařízení č.10 - ...'!F37</f>
        <v>0</v>
      </c>
      <c r="BC110" s="139">
        <f>'VZT-10 - Zařízení č.10 - ...'!F38</f>
        <v>0</v>
      </c>
      <c r="BD110" s="141">
        <f>'VZT-10 - Zařízení č.10 - ...'!F39</f>
        <v>0</v>
      </c>
      <c r="BE110" s="4"/>
      <c r="BT110" s="142" t="s">
        <v>87</v>
      </c>
      <c r="BV110" s="142" t="s">
        <v>78</v>
      </c>
      <c r="BW110" s="142" t="s">
        <v>133</v>
      </c>
      <c r="BX110" s="142" t="s">
        <v>106</v>
      </c>
      <c r="CL110" s="142" t="s">
        <v>1</v>
      </c>
    </row>
    <row r="111" s="4" customFormat="1" ht="16.5" customHeight="1">
      <c r="A111" s="120" t="s">
        <v>80</v>
      </c>
      <c r="B111" s="71"/>
      <c r="C111" s="134"/>
      <c r="D111" s="134"/>
      <c r="E111" s="135" t="s">
        <v>134</v>
      </c>
      <c r="F111" s="135"/>
      <c r="G111" s="135"/>
      <c r="H111" s="135"/>
      <c r="I111" s="135"/>
      <c r="J111" s="134"/>
      <c r="K111" s="135" t="s">
        <v>135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'VZT-11 - Ostatní'!J32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96</v>
      </c>
      <c r="AR111" s="73"/>
      <c r="AS111" s="138">
        <v>0</v>
      </c>
      <c r="AT111" s="139">
        <f>ROUND(SUM(AV111:AW111),2)</f>
        <v>0</v>
      </c>
      <c r="AU111" s="140">
        <f>'VZT-11 - Ostatní'!P121</f>
        <v>0</v>
      </c>
      <c r="AV111" s="139">
        <f>'VZT-11 - Ostatní'!J35</f>
        <v>0</v>
      </c>
      <c r="AW111" s="139">
        <f>'VZT-11 - Ostatní'!J36</f>
        <v>0</v>
      </c>
      <c r="AX111" s="139">
        <f>'VZT-11 - Ostatní'!J37</f>
        <v>0</v>
      </c>
      <c r="AY111" s="139">
        <f>'VZT-11 - Ostatní'!J38</f>
        <v>0</v>
      </c>
      <c r="AZ111" s="139">
        <f>'VZT-11 - Ostatní'!F35</f>
        <v>0</v>
      </c>
      <c r="BA111" s="139">
        <f>'VZT-11 - Ostatní'!F36</f>
        <v>0</v>
      </c>
      <c r="BB111" s="139">
        <f>'VZT-11 - Ostatní'!F37</f>
        <v>0</v>
      </c>
      <c r="BC111" s="139">
        <f>'VZT-11 - Ostatní'!F38</f>
        <v>0</v>
      </c>
      <c r="BD111" s="141">
        <f>'VZT-11 - Ostatní'!F39</f>
        <v>0</v>
      </c>
      <c r="BE111" s="4"/>
      <c r="BT111" s="142" t="s">
        <v>87</v>
      </c>
      <c r="BV111" s="142" t="s">
        <v>78</v>
      </c>
      <c r="BW111" s="142" t="s">
        <v>136</v>
      </c>
      <c r="BX111" s="142" t="s">
        <v>106</v>
      </c>
      <c r="CL111" s="142" t="s">
        <v>1</v>
      </c>
    </row>
    <row r="112" s="7" customFormat="1" ht="24.75" customHeight="1">
      <c r="A112" s="120" t="s">
        <v>80</v>
      </c>
      <c r="B112" s="121"/>
      <c r="C112" s="122"/>
      <c r="D112" s="123" t="s">
        <v>137</v>
      </c>
      <c r="E112" s="123"/>
      <c r="F112" s="123"/>
      <c r="G112" s="123"/>
      <c r="H112" s="123"/>
      <c r="I112" s="124"/>
      <c r="J112" s="123" t="s">
        <v>138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'05 - SO 253 Budova JSDH -...'!J30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83</v>
      </c>
      <c r="AR112" s="127"/>
      <c r="AS112" s="128">
        <v>0</v>
      </c>
      <c r="AT112" s="129">
        <f>ROUND(SUM(AV112:AW112),2)</f>
        <v>0</v>
      </c>
      <c r="AU112" s="130">
        <f>'05 - SO 253 Budova JSDH -...'!P131</f>
        <v>0</v>
      </c>
      <c r="AV112" s="129">
        <f>'05 - SO 253 Budova JSDH -...'!J33</f>
        <v>0</v>
      </c>
      <c r="AW112" s="129">
        <f>'05 - SO 253 Budova JSDH -...'!J34</f>
        <v>0</v>
      </c>
      <c r="AX112" s="129">
        <f>'05 - SO 253 Budova JSDH -...'!J35</f>
        <v>0</v>
      </c>
      <c r="AY112" s="129">
        <f>'05 - SO 253 Budova JSDH -...'!J36</f>
        <v>0</v>
      </c>
      <c r="AZ112" s="129">
        <f>'05 - SO 253 Budova JSDH -...'!F33</f>
        <v>0</v>
      </c>
      <c r="BA112" s="129">
        <f>'05 - SO 253 Budova JSDH -...'!F34</f>
        <v>0</v>
      </c>
      <c r="BB112" s="129">
        <f>'05 - SO 253 Budova JSDH -...'!F35</f>
        <v>0</v>
      </c>
      <c r="BC112" s="129">
        <f>'05 - SO 253 Budova JSDH -...'!F36</f>
        <v>0</v>
      </c>
      <c r="BD112" s="131">
        <f>'05 - SO 253 Budova JSDH -...'!F37</f>
        <v>0</v>
      </c>
      <c r="BE112" s="7"/>
      <c r="BT112" s="132" t="s">
        <v>84</v>
      </c>
      <c r="BV112" s="132" t="s">
        <v>78</v>
      </c>
      <c r="BW112" s="132" t="s">
        <v>139</v>
      </c>
      <c r="BX112" s="132" t="s">
        <v>5</v>
      </c>
      <c r="CL112" s="132" t="s">
        <v>86</v>
      </c>
      <c r="CM112" s="132" t="s">
        <v>87</v>
      </c>
    </row>
    <row r="113" s="7" customFormat="1" ht="24.75" customHeight="1">
      <c r="A113" s="120" t="s">
        <v>80</v>
      </c>
      <c r="B113" s="121"/>
      <c r="C113" s="122"/>
      <c r="D113" s="123" t="s">
        <v>140</v>
      </c>
      <c r="E113" s="123"/>
      <c r="F113" s="123"/>
      <c r="G113" s="123"/>
      <c r="H113" s="123"/>
      <c r="I113" s="124"/>
      <c r="J113" s="123" t="s">
        <v>141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'06 - SO 253 Budova JSDH -...'!J30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83</v>
      </c>
      <c r="AR113" s="127"/>
      <c r="AS113" s="128">
        <v>0</v>
      </c>
      <c r="AT113" s="129">
        <f>ROUND(SUM(AV113:AW113),2)</f>
        <v>0</v>
      </c>
      <c r="AU113" s="130">
        <f>'06 - SO 253 Budova JSDH -...'!P117</f>
        <v>0</v>
      </c>
      <c r="AV113" s="129">
        <f>'06 - SO 253 Budova JSDH -...'!J33</f>
        <v>0</v>
      </c>
      <c r="AW113" s="129">
        <f>'06 - SO 253 Budova JSDH -...'!J34</f>
        <v>0</v>
      </c>
      <c r="AX113" s="129">
        <f>'06 - SO 253 Budova JSDH -...'!J35</f>
        <v>0</v>
      </c>
      <c r="AY113" s="129">
        <f>'06 - SO 253 Budova JSDH -...'!J36</f>
        <v>0</v>
      </c>
      <c r="AZ113" s="129">
        <f>'06 - SO 253 Budova JSDH -...'!F33</f>
        <v>0</v>
      </c>
      <c r="BA113" s="129">
        <f>'06 - SO 253 Budova JSDH -...'!F34</f>
        <v>0</v>
      </c>
      <c r="BB113" s="129">
        <f>'06 - SO 253 Budova JSDH -...'!F35</f>
        <v>0</v>
      </c>
      <c r="BC113" s="129">
        <f>'06 - SO 253 Budova JSDH -...'!F36</f>
        <v>0</v>
      </c>
      <c r="BD113" s="131">
        <f>'06 - SO 253 Budova JSDH -...'!F37</f>
        <v>0</v>
      </c>
      <c r="BE113" s="7"/>
      <c r="BT113" s="132" t="s">
        <v>84</v>
      </c>
      <c r="BV113" s="132" t="s">
        <v>78</v>
      </c>
      <c r="BW113" s="132" t="s">
        <v>142</v>
      </c>
      <c r="BX113" s="132" t="s">
        <v>5</v>
      </c>
      <c r="CL113" s="132" t="s">
        <v>86</v>
      </c>
      <c r="CM113" s="132" t="s">
        <v>87</v>
      </c>
    </row>
    <row r="114" s="7" customFormat="1" ht="24.75" customHeight="1">
      <c r="A114" s="120" t="s">
        <v>80</v>
      </c>
      <c r="B114" s="121"/>
      <c r="C114" s="122"/>
      <c r="D114" s="123" t="s">
        <v>143</v>
      </c>
      <c r="E114" s="123"/>
      <c r="F114" s="123"/>
      <c r="G114" s="123"/>
      <c r="H114" s="123"/>
      <c r="I114" s="124"/>
      <c r="J114" s="123" t="s">
        <v>144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'07 - SO 253 Budova JSDH -...'!J30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83</v>
      </c>
      <c r="AR114" s="127"/>
      <c r="AS114" s="128">
        <v>0</v>
      </c>
      <c r="AT114" s="129">
        <f>ROUND(SUM(AV114:AW114),2)</f>
        <v>0</v>
      </c>
      <c r="AU114" s="130">
        <f>'07 - SO 253 Budova JSDH -...'!P126</f>
        <v>0</v>
      </c>
      <c r="AV114" s="129">
        <f>'07 - SO 253 Budova JSDH -...'!J33</f>
        <v>0</v>
      </c>
      <c r="AW114" s="129">
        <f>'07 - SO 253 Budova JSDH -...'!J34</f>
        <v>0</v>
      </c>
      <c r="AX114" s="129">
        <f>'07 - SO 253 Budova JSDH -...'!J35</f>
        <v>0</v>
      </c>
      <c r="AY114" s="129">
        <f>'07 - SO 253 Budova JSDH -...'!J36</f>
        <v>0</v>
      </c>
      <c r="AZ114" s="129">
        <f>'07 - SO 253 Budova JSDH -...'!F33</f>
        <v>0</v>
      </c>
      <c r="BA114" s="129">
        <f>'07 - SO 253 Budova JSDH -...'!F34</f>
        <v>0</v>
      </c>
      <c r="BB114" s="129">
        <f>'07 - SO 253 Budova JSDH -...'!F35</f>
        <v>0</v>
      </c>
      <c r="BC114" s="129">
        <f>'07 - SO 253 Budova JSDH -...'!F36</f>
        <v>0</v>
      </c>
      <c r="BD114" s="131">
        <f>'07 - SO 253 Budova JSDH -...'!F37</f>
        <v>0</v>
      </c>
      <c r="BE114" s="7"/>
      <c r="BT114" s="132" t="s">
        <v>84</v>
      </c>
      <c r="BV114" s="132" t="s">
        <v>78</v>
      </c>
      <c r="BW114" s="132" t="s">
        <v>145</v>
      </c>
      <c r="BX114" s="132" t="s">
        <v>5</v>
      </c>
      <c r="CL114" s="132" t="s">
        <v>1</v>
      </c>
      <c r="CM114" s="132" t="s">
        <v>87</v>
      </c>
    </row>
    <row r="115" s="7" customFormat="1" ht="16.5" customHeight="1">
      <c r="A115" s="120" t="s">
        <v>80</v>
      </c>
      <c r="B115" s="121"/>
      <c r="C115" s="122"/>
      <c r="D115" s="123" t="s">
        <v>146</v>
      </c>
      <c r="E115" s="123"/>
      <c r="F115" s="123"/>
      <c r="G115" s="123"/>
      <c r="H115" s="123"/>
      <c r="I115" s="124"/>
      <c r="J115" s="123" t="s">
        <v>147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5">
        <f>'08 - SO 253 - Rozvody stl...'!J30</f>
        <v>0</v>
      </c>
      <c r="AH115" s="124"/>
      <c r="AI115" s="124"/>
      <c r="AJ115" s="124"/>
      <c r="AK115" s="124"/>
      <c r="AL115" s="124"/>
      <c r="AM115" s="124"/>
      <c r="AN115" s="125">
        <f>SUM(AG115,AT115)</f>
        <v>0</v>
      </c>
      <c r="AO115" s="124"/>
      <c r="AP115" s="124"/>
      <c r="AQ115" s="126" t="s">
        <v>83</v>
      </c>
      <c r="AR115" s="127"/>
      <c r="AS115" s="128">
        <v>0</v>
      </c>
      <c r="AT115" s="129">
        <f>ROUND(SUM(AV115:AW115),2)</f>
        <v>0</v>
      </c>
      <c r="AU115" s="130">
        <f>'08 - SO 253 - Rozvody stl...'!P123</f>
        <v>0</v>
      </c>
      <c r="AV115" s="129">
        <f>'08 - SO 253 - Rozvody stl...'!J33</f>
        <v>0</v>
      </c>
      <c r="AW115" s="129">
        <f>'08 - SO 253 - Rozvody stl...'!J34</f>
        <v>0</v>
      </c>
      <c r="AX115" s="129">
        <f>'08 - SO 253 - Rozvody stl...'!J35</f>
        <v>0</v>
      </c>
      <c r="AY115" s="129">
        <f>'08 - SO 253 - Rozvody stl...'!J36</f>
        <v>0</v>
      </c>
      <c r="AZ115" s="129">
        <f>'08 - SO 253 - Rozvody stl...'!F33</f>
        <v>0</v>
      </c>
      <c r="BA115" s="129">
        <f>'08 - SO 253 - Rozvody stl...'!F34</f>
        <v>0</v>
      </c>
      <c r="BB115" s="129">
        <f>'08 - SO 253 - Rozvody stl...'!F35</f>
        <v>0</v>
      </c>
      <c r="BC115" s="129">
        <f>'08 - SO 253 - Rozvody stl...'!F36</f>
        <v>0</v>
      </c>
      <c r="BD115" s="131">
        <f>'08 - SO 253 - Rozvody stl...'!F37</f>
        <v>0</v>
      </c>
      <c r="BE115" s="7"/>
      <c r="BT115" s="132" t="s">
        <v>84</v>
      </c>
      <c r="BV115" s="132" t="s">
        <v>78</v>
      </c>
      <c r="BW115" s="132" t="s">
        <v>148</v>
      </c>
      <c r="BX115" s="132" t="s">
        <v>5</v>
      </c>
      <c r="CL115" s="132" t="s">
        <v>1</v>
      </c>
      <c r="CM115" s="132" t="s">
        <v>87</v>
      </c>
    </row>
    <row r="116" s="7" customFormat="1" ht="16.5" customHeight="1">
      <c r="A116" s="120" t="s">
        <v>80</v>
      </c>
      <c r="B116" s="121"/>
      <c r="C116" s="122"/>
      <c r="D116" s="123" t="s">
        <v>149</v>
      </c>
      <c r="E116" s="123"/>
      <c r="F116" s="123"/>
      <c r="G116" s="123"/>
      <c r="H116" s="123"/>
      <c r="I116" s="124"/>
      <c r="J116" s="123" t="s">
        <v>150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'09 - SO 253 - Silnoproudá...'!J30</f>
        <v>0</v>
      </c>
      <c r="AH116" s="124"/>
      <c r="AI116" s="124"/>
      <c r="AJ116" s="124"/>
      <c r="AK116" s="124"/>
      <c r="AL116" s="124"/>
      <c r="AM116" s="124"/>
      <c r="AN116" s="125">
        <f>SUM(AG116,AT116)</f>
        <v>0</v>
      </c>
      <c r="AO116" s="124"/>
      <c r="AP116" s="124"/>
      <c r="AQ116" s="126" t="s">
        <v>83</v>
      </c>
      <c r="AR116" s="127"/>
      <c r="AS116" s="128">
        <v>0</v>
      </c>
      <c r="AT116" s="129">
        <f>ROUND(SUM(AV116:AW116),2)</f>
        <v>0</v>
      </c>
      <c r="AU116" s="130">
        <f>'09 - SO 253 - Silnoproudá...'!P130</f>
        <v>0</v>
      </c>
      <c r="AV116" s="129">
        <f>'09 - SO 253 - Silnoproudá...'!J33</f>
        <v>0</v>
      </c>
      <c r="AW116" s="129">
        <f>'09 - SO 253 - Silnoproudá...'!J34</f>
        <v>0</v>
      </c>
      <c r="AX116" s="129">
        <f>'09 - SO 253 - Silnoproudá...'!J35</f>
        <v>0</v>
      </c>
      <c r="AY116" s="129">
        <f>'09 - SO 253 - Silnoproudá...'!J36</f>
        <v>0</v>
      </c>
      <c r="AZ116" s="129">
        <f>'09 - SO 253 - Silnoproudá...'!F33</f>
        <v>0</v>
      </c>
      <c r="BA116" s="129">
        <f>'09 - SO 253 - Silnoproudá...'!F34</f>
        <v>0</v>
      </c>
      <c r="BB116" s="129">
        <f>'09 - SO 253 - Silnoproudá...'!F35</f>
        <v>0</v>
      </c>
      <c r="BC116" s="129">
        <f>'09 - SO 253 - Silnoproudá...'!F36</f>
        <v>0</v>
      </c>
      <c r="BD116" s="131">
        <f>'09 - SO 253 - Silnoproudá...'!F37</f>
        <v>0</v>
      </c>
      <c r="BE116" s="7"/>
      <c r="BT116" s="132" t="s">
        <v>84</v>
      </c>
      <c r="BV116" s="132" t="s">
        <v>78</v>
      </c>
      <c r="BW116" s="132" t="s">
        <v>151</v>
      </c>
      <c r="BX116" s="132" t="s">
        <v>5</v>
      </c>
      <c r="CL116" s="132" t="s">
        <v>1</v>
      </c>
      <c r="CM116" s="132" t="s">
        <v>87</v>
      </c>
    </row>
    <row r="117" s="7" customFormat="1" ht="24.75" customHeight="1">
      <c r="A117" s="120" t="s">
        <v>80</v>
      </c>
      <c r="B117" s="121"/>
      <c r="C117" s="122"/>
      <c r="D117" s="123" t="s">
        <v>152</v>
      </c>
      <c r="E117" s="123"/>
      <c r="F117" s="123"/>
      <c r="G117" s="123"/>
      <c r="H117" s="123"/>
      <c r="I117" s="124"/>
      <c r="J117" s="123" t="s">
        <v>153</v>
      </c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5">
        <f>'10 - SO 253 - Monitoring ...'!J30</f>
        <v>0</v>
      </c>
      <c r="AH117" s="124"/>
      <c r="AI117" s="124"/>
      <c r="AJ117" s="124"/>
      <c r="AK117" s="124"/>
      <c r="AL117" s="124"/>
      <c r="AM117" s="124"/>
      <c r="AN117" s="125">
        <f>SUM(AG117,AT117)</f>
        <v>0</v>
      </c>
      <c r="AO117" s="124"/>
      <c r="AP117" s="124"/>
      <c r="AQ117" s="126" t="s">
        <v>83</v>
      </c>
      <c r="AR117" s="127"/>
      <c r="AS117" s="128">
        <v>0</v>
      </c>
      <c r="AT117" s="129">
        <f>ROUND(SUM(AV117:AW117),2)</f>
        <v>0</v>
      </c>
      <c r="AU117" s="130">
        <f>'10 - SO 253 - Monitoring ...'!P123</f>
        <v>0</v>
      </c>
      <c r="AV117" s="129">
        <f>'10 - SO 253 - Monitoring ...'!J33</f>
        <v>0</v>
      </c>
      <c r="AW117" s="129">
        <f>'10 - SO 253 - Monitoring ...'!J34</f>
        <v>0</v>
      </c>
      <c r="AX117" s="129">
        <f>'10 - SO 253 - Monitoring ...'!J35</f>
        <v>0</v>
      </c>
      <c r="AY117" s="129">
        <f>'10 - SO 253 - Monitoring ...'!J36</f>
        <v>0</v>
      </c>
      <c r="AZ117" s="129">
        <f>'10 - SO 253 - Monitoring ...'!F33</f>
        <v>0</v>
      </c>
      <c r="BA117" s="129">
        <f>'10 - SO 253 - Monitoring ...'!F34</f>
        <v>0</v>
      </c>
      <c r="BB117" s="129">
        <f>'10 - SO 253 - Monitoring ...'!F35</f>
        <v>0</v>
      </c>
      <c r="BC117" s="129">
        <f>'10 - SO 253 - Monitoring ...'!F36</f>
        <v>0</v>
      </c>
      <c r="BD117" s="131">
        <f>'10 - SO 253 - Monitoring ...'!F37</f>
        <v>0</v>
      </c>
      <c r="BE117" s="7"/>
      <c r="BT117" s="132" t="s">
        <v>84</v>
      </c>
      <c r="BV117" s="132" t="s">
        <v>78</v>
      </c>
      <c r="BW117" s="132" t="s">
        <v>154</v>
      </c>
      <c r="BX117" s="132" t="s">
        <v>5</v>
      </c>
      <c r="CL117" s="132" t="s">
        <v>1</v>
      </c>
      <c r="CM117" s="132" t="s">
        <v>87</v>
      </c>
    </row>
    <row r="118" s="7" customFormat="1" ht="16.5" customHeight="1">
      <c r="A118" s="120" t="s">
        <v>80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'11 - SO 253 - M a R'!J30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83</v>
      </c>
      <c r="AR118" s="127"/>
      <c r="AS118" s="128">
        <v>0</v>
      </c>
      <c r="AT118" s="129">
        <f>ROUND(SUM(AV118:AW118),2)</f>
        <v>0</v>
      </c>
      <c r="AU118" s="130">
        <f>'11 - SO 253 - M a R'!P130</f>
        <v>0</v>
      </c>
      <c r="AV118" s="129">
        <f>'11 - SO 253 - M a R'!J33</f>
        <v>0</v>
      </c>
      <c r="AW118" s="129">
        <f>'11 - SO 253 - M a R'!J34</f>
        <v>0</v>
      </c>
      <c r="AX118" s="129">
        <f>'11 - SO 253 - M a R'!J35</f>
        <v>0</v>
      </c>
      <c r="AY118" s="129">
        <f>'11 - SO 253 - M a R'!J36</f>
        <v>0</v>
      </c>
      <c r="AZ118" s="129">
        <f>'11 - SO 253 - M a R'!F33</f>
        <v>0</v>
      </c>
      <c r="BA118" s="129">
        <f>'11 - SO 253 - M a R'!F34</f>
        <v>0</v>
      </c>
      <c r="BB118" s="129">
        <f>'11 - SO 253 - M a R'!F35</f>
        <v>0</v>
      </c>
      <c r="BC118" s="129">
        <f>'11 - SO 253 - M a R'!F36</f>
        <v>0</v>
      </c>
      <c r="BD118" s="131">
        <f>'11 - SO 253 - M a R'!F37</f>
        <v>0</v>
      </c>
      <c r="BE118" s="7"/>
      <c r="BT118" s="132" t="s">
        <v>84</v>
      </c>
      <c r="BV118" s="132" t="s">
        <v>78</v>
      </c>
      <c r="BW118" s="132" t="s">
        <v>157</v>
      </c>
      <c r="BX118" s="132" t="s">
        <v>5</v>
      </c>
      <c r="CL118" s="132" t="s">
        <v>1</v>
      </c>
      <c r="CM118" s="132" t="s">
        <v>87</v>
      </c>
    </row>
    <row r="119" s="7" customFormat="1" ht="24.75" customHeight="1">
      <c r="A119" s="120" t="s">
        <v>80</v>
      </c>
      <c r="B119" s="121"/>
      <c r="C119" s="122"/>
      <c r="D119" s="123" t="s">
        <v>158</v>
      </c>
      <c r="E119" s="123"/>
      <c r="F119" s="123"/>
      <c r="G119" s="123"/>
      <c r="H119" s="123"/>
      <c r="I119" s="124"/>
      <c r="J119" s="123" t="s">
        <v>159</v>
      </c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5">
        <f>'12 - SO 254 Komunikace a ...'!J30</f>
        <v>0</v>
      </c>
      <c r="AH119" s="124"/>
      <c r="AI119" s="124"/>
      <c r="AJ119" s="124"/>
      <c r="AK119" s="124"/>
      <c r="AL119" s="124"/>
      <c r="AM119" s="124"/>
      <c r="AN119" s="125">
        <f>SUM(AG119,AT119)</f>
        <v>0</v>
      </c>
      <c r="AO119" s="124"/>
      <c r="AP119" s="124"/>
      <c r="AQ119" s="126" t="s">
        <v>83</v>
      </c>
      <c r="AR119" s="127"/>
      <c r="AS119" s="128">
        <v>0</v>
      </c>
      <c r="AT119" s="129">
        <f>ROUND(SUM(AV119:AW119),2)</f>
        <v>0</v>
      </c>
      <c r="AU119" s="130">
        <f>'12 - SO 254 Komunikace a ...'!P127</f>
        <v>0</v>
      </c>
      <c r="AV119" s="129">
        <f>'12 - SO 254 Komunikace a ...'!J33</f>
        <v>0</v>
      </c>
      <c r="AW119" s="129">
        <f>'12 - SO 254 Komunikace a ...'!J34</f>
        <v>0</v>
      </c>
      <c r="AX119" s="129">
        <f>'12 - SO 254 Komunikace a ...'!J35</f>
        <v>0</v>
      </c>
      <c r="AY119" s="129">
        <f>'12 - SO 254 Komunikace a ...'!J36</f>
        <v>0</v>
      </c>
      <c r="AZ119" s="129">
        <f>'12 - SO 254 Komunikace a ...'!F33</f>
        <v>0</v>
      </c>
      <c r="BA119" s="129">
        <f>'12 - SO 254 Komunikace a ...'!F34</f>
        <v>0</v>
      </c>
      <c r="BB119" s="129">
        <f>'12 - SO 254 Komunikace a ...'!F35</f>
        <v>0</v>
      </c>
      <c r="BC119" s="129">
        <f>'12 - SO 254 Komunikace a ...'!F36</f>
        <v>0</v>
      </c>
      <c r="BD119" s="131">
        <f>'12 - SO 254 Komunikace a ...'!F37</f>
        <v>0</v>
      </c>
      <c r="BE119" s="7"/>
      <c r="BT119" s="132" t="s">
        <v>84</v>
      </c>
      <c r="BV119" s="132" t="s">
        <v>78</v>
      </c>
      <c r="BW119" s="132" t="s">
        <v>160</v>
      </c>
      <c r="BX119" s="132" t="s">
        <v>5</v>
      </c>
      <c r="CL119" s="132" t="s">
        <v>161</v>
      </c>
      <c r="CM119" s="132" t="s">
        <v>87</v>
      </c>
    </row>
    <row r="120" s="7" customFormat="1" ht="24.75" customHeight="1">
      <c r="A120" s="120" t="s">
        <v>80</v>
      </c>
      <c r="B120" s="121"/>
      <c r="C120" s="122"/>
      <c r="D120" s="123" t="s">
        <v>162</v>
      </c>
      <c r="E120" s="123"/>
      <c r="F120" s="123"/>
      <c r="G120" s="123"/>
      <c r="H120" s="123"/>
      <c r="I120" s="124"/>
      <c r="J120" s="123" t="s">
        <v>163</v>
      </c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5">
        <f>'13 - SO 255 Dešťová kanal...'!J30</f>
        <v>0</v>
      </c>
      <c r="AH120" s="124"/>
      <c r="AI120" s="124"/>
      <c r="AJ120" s="124"/>
      <c r="AK120" s="124"/>
      <c r="AL120" s="124"/>
      <c r="AM120" s="124"/>
      <c r="AN120" s="125">
        <f>SUM(AG120,AT120)</f>
        <v>0</v>
      </c>
      <c r="AO120" s="124"/>
      <c r="AP120" s="124"/>
      <c r="AQ120" s="126" t="s">
        <v>83</v>
      </c>
      <c r="AR120" s="127"/>
      <c r="AS120" s="128">
        <v>0</v>
      </c>
      <c r="AT120" s="129">
        <f>ROUND(SUM(AV120:AW120),2)</f>
        <v>0</v>
      </c>
      <c r="AU120" s="130">
        <f>'13 - SO 255 Dešťová kanal...'!P123</f>
        <v>0</v>
      </c>
      <c r="AV120" s="129">
        <f>'13 - SO 255 Dešťová kanal...'!J33</f>
        <v>0</v>
      </c>
      <c r="AW120" s="129">
        <f>'13 - SO 255 Dešťová kanal...'!J34</f>
        <v>0</v>
      </c>
      <c r="AX120" s="129">
        <f>'13 - SO 255 Dešťová kanal...'!J35</f>
        <v>0</v>
      </c>
      <c r="AY120" s="129">
        <f>'13 - SO 255 Dešťová kanal...'!J36</f>
        <v>0</v>
      </c>
      <c r="AZ120" s="129">
        <f>'13 - SO 255 Dešťová kanal...'!F33</f>
        <v>0</v>
      </c>
      <c r="BA120" s="129">
        <f>'13 - SO 255 Dešťová kanal...'!F34</f>
        <v>0</v>
      </c>
      <c r="BB120" s="129">
        <f>'13 - SO 255 Dešťová kanal...'!F35</f>
        <v>0</v>
      </c>
      <c r="BC120" s="129">
        <f>'13 - SO 255 Dešťová kanal...'!F36</f>
        <v>0</v>
      </c>
      <c r="BD120" s="131">
        <f>'13 - SO 255 Dešťová kanal...'!F37</f>
        <v>0</v>
      </c>
      <c r="BE120" s="7"/>
      <c r="BT120" s="132" t="s">
        <v>84</v>
      </c>
      <c r="BV120" s="132" t="s">
        <v>78</v>
      </c>
      <c r="BW120" s="132" t="s">
        <v>164</v>
      </c>
      <c r="BX120" s="132" t="s">
        <v>5</v>
      </c>
      <c r="CL120" s="132" t="s">
        <v>161</v>
      </c>
      <c r="CM120" s="132" t="s">
        <v>87</v>
      </c>
    </row>
    <row r="121" s="7" customFormat="1" ht="16.5" customHeight="1">
      <c r="A121" s="120" t="s">
        <v>80</v>
      </c>
      <c r="B121" s="121"/>
      <c r="C121" s="122"/>
      <c r="D121" s="123" t="s">
        <v>165</v>
      </c>
      <c r="E121" s="123"/>
      <c r="F121" s="123"/>
      <c r="G121" s="123"/>
      <c r="H121" s="123"/>
      <c r="I121" s="124"/>
      <c r="J121" s="123" t="s">
        <v>166</v>
      </c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5">
        <f>'14 - SO 256 Oplocení  -  ...'!J30</f>
        <v>0</v>
      </c>
      <c r="AH121" s="124"/>
      <c r="AI121" s="124"/>
      <c r="AJ121" s="124"/>
      <c r="AK121" s="124"/>
      <c r="AL121" s="124"/>
      <c r="AM121" s="124"/>
      <c r="AN121" s="125">
        <f>SUM(AG121,AT121)</f>
        <v>0</v>
      </c>
      <c r="AO121" s="124"/>
      <c r="AP121" s="124"/>
      <c r="AQ121" s="126" t="s">
        <v>83</v>
      </c>
      <c r="AR121" s="127"/>
      <c r="AS121" s="128">
        <v>0</v>
      </c>
      <c r="AT121" s="129">
        <f>ROUND(SUM(AV121:AW121),2)</f>
        <v>0</v>
      </c>
      <c r="AU121" s="130">
        <f>'14 - SO 256 Oplocení  -  ...'!P121</f>
        <v>0</v>
      </c>
      <c r="AV121" s="129">
        <f>'14 - SO 256 Oplocení  -  ...'!J33</f>
        <v>0</v>
      </c>
      <c r="AW121" s="129">
        <f>'14 - SO 256 Oplocení  -  ...'!J34</f>
        <v>0</v>
      </c>
      <c r="AX121" s="129">
        <f>'14 - SO 256 Oplocení  -  ...'!J35</f>
        <v>0</v>
      </c>
      <c r="AY121" s="129">
        <f>'14 - SO 256 Oplocení  -  ...'!J36</f>
        <v>0</v>
      </c>
      <c r="AZ121" s="129">
        <f>'14 - SO 256 Oplocení  -  ...'!F33</f>
        <v>0</v>
      </c>
      <c r="BA121" s="129">
        <f>'14 - SO 256 Oplocení  -  ...'!F34</f>
        <v>0</v>
      </c>
      <c r="BB121" s="129">
        <f>'14 - SO 256 Oplocení  -  ...'!F35</f>
        <v>0</v>
      </c>
      <c r="BC121" s="129">
        <f>'14 - SO 256 Oplocení  -  ...'!F36</f>
        <v>0</v>
      </c>
      <c r="BD121" s="131">
        <f>'14 - SO 256 Oplocení  -  ...'!F37</f>
        <v>0</v>
      </c>
      <c r="BE121" s="7"/>
      <c r="BT121" s="132" t="s">
        <v>84</v>
      </c>
      <c r="BV121" s="132" t="s">
        <v>78</v>
      </c>
      <c r="BW121" s="132" t="s">
        <v>167</v>
      </c>
      <c r="BX121" s="132" t="s">
        <v>5</v>
      </c>
      <c r="CL121" s="132" t="s">
        <v>161</v>
      </c>
      <c r="CM121" s="132" t="s">
        <v>87</v>
      </c>
    </row>
    <row r="122" s="7" customFormat="1" ht="16.5" customHeight="1">
      <c r="A122" s="120" t="s">
        <v>80</v>
      </c>
      <c r="B122" s="121"/>
      <c r="C122" s="122"/>
      <c r="D122" s="123" t="s">
        <v>8</v>
      </c>
      <c r="E122" s="123"/>
      <c r="F122" s="123"/>
      <c r="G122" s="123"/>
      <c r="H122" s="123"/>
      <c r="I122" s="124"/>
      <c r="J122" s="123" t="s">
        <v>168</v>
      </c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5">
        <f>'15 - Vybavení objektu'!J30</f>
        <v>0</v>
      </c>
      <c r="AH122" s="124"/>
      <c r="AI122" s="124"/>
      <c r="AJ122" s="124"/>
      <c r="AK122" s="124"/>
      <c r="AL122" s="124"/>
      <c r="AM122" s="124"/>
      <c r="AN122" s="125">
        <f>SUM(AG122,AT122)</f>
        <v>0</v>
      </c>
      <c r="AO122" s="124"/>
      <c r="AP122" s="124"/>
      <c r="AQ122" s="126" t="s">
        <v>83</v>
      </c>
      <c r="AR122" s="127"/>
      <c r="AS122" s="128">
        <v>0</v>
      </c>
      <c r="AT122" s="129">
        <f>ROUND(SUM(AV122:AW122),2)</f>
        <v>0</v>
      </c>
      <c r="AU122" s="130">
        <f>'15 - Vybavení objektu'!P120</f>
        <v>0</v>
      </c>
      <c r="AV122" s="129">
        <f>'15 - Vybavení objektu'!J33</f>
        <v>0</v>
      </c>
      <c r="AW122" s="129">
        <f>'15 - Vybavení objektu'!J34</f>
        <v>0</v>
      </c>
      <c r="AX122" s="129">
        <f>'15 - Vybavení objektu'!J35</f>
        <v>0</v>
      </c>
      <c r="AY122" s="129">
        <f>'15 - Vybavení objektu'!J36</f>
        <v>0</v>
      </c>
      <c r="AZ122" s="129">
        <f>'15 - Vybavení objektu'!F33</f>
        <v>0</v>
      </c>
      <c r="BA122" s="129">
        <f>'15 - Vybavení objektu'!F34</f>
        <v>0</v>
      </c>
      <c r="BB122" s="129">
        <f>'15 - Vybavení objektu'!F35</f>
        <v>0</v>
      </c>
      <c r="BC122" s="129">
        <f>'15 - Vybavení objektu'!F36</f>
        <v>0</v>
      </c>
      <c r="BD122" s="131">
        <f>'15 - Vybavení objektu'!F37</f>
        <v>0</v>
      </c>
      <c r="BE122" s="7"/>
      <c r="BT122" s="132" t="s">
        <v>84</v>
      </c>
      <c r="BV122" s="132" t="s">
        <v>78</v>
      </c>
      <c r="BW122" s="132" t="s">
        <v>169</v>
      </c>
      <c r="BX122" s="132" t="s">
        <v>5</v>
      </c>
      <c r="CL122" s="132" t="s">
        <v>1</v>
      </c>
      <c r="CM122" s="132" t="s">
        <v>87</v>
      </c>
    </row>
    <row r="123" s="7" customFormat="1" ht="16.5" customHeight="1">
      <c r="A123" s="120" t="s">
        <v>80</v>
      </c>
      <c r="B123" s="121"/>
      <c r="C123" s="122"/>
      <c r="D123" s="123" t="s">
        <v>170</v>
      </c>
      <c r="E123" s="123"/>
      <c r="F123" s="123"/>
      <c r="G123" s="123"/>
      <c r="H123" s="123"/>
      <c r="I123" s="124"/>
      <c r="J123" s="123" t="s">
        <v>171</v>
      </c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5">
        <f>'16 - IT vybavení'!J30</f>
        <v>0</v>
      </c>
      <c r="AH123" s="124"/>
      <c r="AI123" s="124"/>
      <c r="AJ123" s="124"/>
      <c r="AK123" s="124"/>
      <c r="AL123" s="124"/>
      <c r="AM123" s="124"/>
      <c r="AN123" s="125">
        <f>SUM(AG123,AT123)</f>
        <v>0</v>
      </c>
      <c r="AO123" s="124"/>
      <c r="AP123" s="124"/>
      <c r="AQ123" s="126" t="s">
        <v>83</v>
      </c>
      <c r="AR123" s="127"/>
      <c r="AS123" s="128">
        <v>0</v>
      </c>
      <c r="AT123" s="129">
        <f>ROUND(SUM(AV123:AW123),2)</f>
        <v>0</v>
      </c>
      <c r="AU123" s="130">
        <f>'16 - IT vybavení'!P118</f>
        <v>0</v>
      </c>
      <c r="AV123" s="129">
        <f>'16 - IT vybavení'!J33</f>
        <v>0</v>
      </c>
      <c r="AW123" s="129">
        <f>'16 - IT vybavení'!J34</f>
        <v>0</v>
      </c>
      <c r="AX123" s="129">
        <f>'16 - IT vybavení'!J35</f>
        <v>0</v>
      </c>
      <c r="AY123" s="129">
        <f>'16 - IT vybavení'!J36</f>
        <v>0</v>
      </c>
      <c r="AZ123" s="129">
        <f>'16 - IT vybavení'!F33</f>
        <v>0</v>
      </c>
      <c r="BA123" s="129">
        <f>'16 - IT vybavení'!F34</f>
        <v>0</v>
      </c>
      <c r="BB123" s="129">
        <f>'16 - IT vybavení'!F35</f>
        <v>0</v>
      </c>
      <c r="BC123" s="129">
        <f>'16 - IT vybavení'!F36</f>
        <v>0</v>
      </c>
      <c r="BD123" s="131">
        <f>'16 - IT vybavení'!F37</f>
        <v>0</v>
      </c>
      <c r="BE123" s="7"/>
      <c r="BT123" s="132" t="s">
        <v>84</v>
      </c>
      <c r="BV123" s="132" t="s">
        <v>78</v>
      </c>
      <c r="BW123" s="132" t="s">
        <v>172</v>
      </c>
      <c r="BX123" s="132" t="s">
        <v>5</v>
      </c>
      <c r="CL123" s="132" t="s">
        <v>1</v>
      </c>
      <c r="CM123" s="132" t="s">
        <v>87</v>
      </c>
    </row>
    <row r="124" s="7" customFormat="1" ht="16.5" customHeight="1">
      <c r="A124" s="120" t="s">
        <v>80</v>
      </c>
      <c r="B124" s="121"/>
      <c r="C124" s="122"/>
      <c r="D124" s="123" t="s">
        <v>173</v>
      </c>
      <c r="E124" s="123"/>
      <c r="F124" s="123"/>
      <c r="G124" s="123"/>
      <c r="H124" s="123"/>
      <c r="I124" s="124"/>
      <c r="J124" s="123" t="s">
        <v>174</v>
      </c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5">
        <f>'17 - VRN stavby'!J30</f>
        <v>0</v>
      </c>
      <c r="AH124" s="124"/>
      <c r="AI124" s="124"/>
      <c r="AJ124" s="124"/>
      <c r="AK124" s="124"/>
      <c r="AL124" s="124"/>
      <c r="AM124" s="124"/>
      <c r="AN124" s="125">
        <f>SUM(AG124,AT124)</f>
        <v>0</v>
      </c>
      <c r="AO124" s="124"/>
      <c r="AP124" s="124"/>
      <c r="AQ124" s="126" t="s">
        <v>83</v>
      </c>
      <c r="AR124" s="127"/>
      <c r="AS124" s="143">
        <v>0</v>
      </c>
      <c r="AT124" s="144">
        <f>ROUND(SUM(AV124:AW124),2)</f>
        <v>0</v>
      </c>
      <c r="AU124" s="145">
        <f>'17 - VRN stavby'!P121</f>
        <v>0</v>
      </c>
      <c r="AV124" s="144">
        <f>'17 - VRN stavby'!J33</f>
        <v>0</v>
      </c>
      <c r="AW124" s="144">
        <f>'17 - VRN stavby'!J34</f>
        <v>0</v>
      </c>
      <c r="AX124" s="144">
        <f>'17 - VRN stavby'!J35</f>
        <v>0</v>
      </c>
      <c r="AY124" s="144">
        <f>'17 - VRN stavby'!J36</f>
        <v>0</v>
      </c>
      <c r="AZ124" s="144">
        <f>'17 - VRN stavby'!F33</f>
        <v>0</v>
      </c>
      <c r="BA124" s="144">
        <f>'17 - VRN stavby'!F34</f>
        <v>0</v>
      </c>
      <c r="BB124" s="144">
        <f>'17 - VRN stavby'!F35</f>
        <v>0</v>
      </c>
      <c r="BC124" s="144">
        <f>'17 - VRN stavby'!F36</f>
        <v>0</v>
      </c>
      <c r="BD124" s="146">
        <f>'17 - VRN stavby'!F37</f>
        <v>0</v>
      </c>
      <c r="BE124" s="7"/>
      <c r="BT124" s="132" t="s">
        <v>84</v>
      </c>
      <c r="BV124" s="132" t="s">
        <v>78</v>
      </c>
      <c r="BW124" s="132" t="s">
        <v>175</v>
      </c>
      <c r="BX124" s="132" t="s">
        <v>5</v>
      </c>
      <c r="CL124" s="132" t="s">
        <v>86</v>
      </c>
      <c r="CM124" s="132" t="s">
        <v>87</v>
      </c>
    </row>
    <row r="125" s="2" customFormat="1" ht="30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</sheetData>
  <sheetProtection sheet="1" formatColumns="0" formatRows="0" objects="1" scenarios="1" spinCount="100000" saltValue="VL9HFKQ7nL6eiBscvok3aaabEkZKDRSEMw5M5NzXRwlk6YxrGLz3Gfysc3PFSL3mQN7F6+lRhqp6aGCscYDkQQ==" hashValue="c7gcYj8vVks5LWmE1ron+ItHlQAo+9PC9yLibY4jZwvHt+e9i8MMQP4DfFBBxHgIXrv9jq+SZZGKJmnsN30Ftw==" algorithmName="SHA-512" password="CC35"/>
  <mergeCells count="158"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J112:AF112"/>
    <mergeCell ref="D112:H112"/>
    <mergeCell ref="J113:AF113"/>
    <mergeCell ref="D113:H113"/>
    <mergeCell ref="J114:AF114"/>
    <mergeCell ref="D114:H114"/>
    <mergeCell ref="J115:AF115"/>
    <mergeCell ref="D115:H115"/>
    <mergeCell ref="J116:AF116"/>
    <mergeCell ref="D116:H116"/>
    <mergeCell ref="J117:AF117"/>
    <mergeCell ref="D117:H117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L85:AJ85"/>
    <mergeCell ref="I92:AF92"/>
    <mergeCell ref="C92:G92"/>
    <mergeCell ref="J95:AF95"/>
    <mergeCell ref="D95:H95"/>
    <mergeCell ref="D96:H96"/>
    <mergeCell ref="J96:AF96"/>
    <mergeCell ref="J97:AF97"/>
    <mergeCell ref="D97:H97"/>
    <mergeCell ref="K98:AF98"/>
    <mergeCell ref="E98:I98"/>
    <mergeCell ref="K99:AF99"/>
    <mergeCell ref="E99:I99"/>
    <mergeCell ref="E100:I100"/>
    <mergeCell ref="K100:AF100"/>
    <mergeCell ref="D101:H101"/>
    <mergeCell ref="J101:AF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253 Budova JSDH -...'!C2" display="/"/>
    <hyperlink ref="A96" location="'02 - SO 253 Budova JSDH -...'!C2" display="/"/>
    <hyperlink ref="A98" location="'03-1 - Topný systém'!C2" display="/"/>
    <hyperlink ref="A99" location="'03-2 - Výměníková stanice'!C2" display="/"/>
    <hyperlink ref="A100" location="'03-3 - Horkovodní přípojka'!C2" display="/"/>
    <hyperlink ref="A102" location="'VZT-01 - Zařízení č.1 - Š...'!C2" display="/"/>
    <hyperlink ref="A103" location="'VZT-02 - Zařízení č.2 - K...'!C2" display="/"/>
    <hyperlink ref="A104" location="'VZT-03 - Zařízení č.3 - V...'!C2" display="/"/>
    <hyperlink ref="A105" location="'VZT-04 - Zařízení č.4 - M...'!C2" display="/"/>
    <hyperlink ref="A106" location="'VZT-05 - Zařízení č.5 - D...'!C2" display="/"/>
    <hyperlink ref="A107" location="'VZT-06 - Zařízení č.6 - G...'!C2" display="/"/>
    <hyperlink ref="A108" location="'VZT-08 - Zařízení č.8 - S...'!C2" display="/"/>
    <hyperlink ref="A109" location="'VZT-09 - Zařízení č.9 - S...'!C2" display="/"/>
    <hyperlink ref="A110" location="'VZT-10 - Zařízení č.10 - ...'!C2" display="/"/>
    <hyperlink ref="A111" location="'VZT-11 - Ostatní'!C2" display="/"/>
    <hyperlink ref="A112" location="'05 - SO 253 Budova JSDH -...'!C2" display="/"/>
    <hyperlink ref="A113" location="'06 - SO 253 Budova JSDH -...'!C2" display="/"/>
    <hyperlink ref="A114" location="'07 - SO 253 Budova JSDH -...'!C2" display="/"/>
    <hyperlink ref="A115" location="'08 - SO 253 - Rozvody stl...'!C2" display="/"/>
    <hyperlink ref="A116" location="'09 - SO 253 - Silnoproudá...'!C2" display="/"/>
    <hyperlink ref="A117" location="'10 - SO 253 - Monitoring ...'!C2" display="/"/>
    <hyperlink ref="A118" location="'11 - SO 253 - M a R'!C2" display="/"/>
    <hyperlink ref="A119" location="'12 - SO 254 Komunikace a ...'!C2" display="/"/>
    <hyperlink ref="A120" location="'13 - SO 255 Dešťová kanal...'!C2" display="/"/>
    <hyperlink ref="A121" location="'14 - SO 256 Oplocení  -  ...'!C2" display="/"/>
    <hyperlink ref="A122" location="'15 - Vybavení objektu'!C2" display="/"/>
    <hyperlink ref="A123" location="'16 - IT vybavení'!C2" display="/"/>
    <hyperlink ref="A124" location="'17 - VRN stavb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86</v>
      </c>
      <c r="G11" s="39"/>
      <c r="H11" s="39"/>
      <c r="I11" s="151" t="s">
        <v>19</v>
      </c>
      <c r="J11" s="142" t="s">
        <v>179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ROUND(J152,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ROUND((SUM(BE152:BE2978)),  2)</f>
        <v>0</v>
      </c>
      <c r="G33" s="39"/>
      <c r="H33" s="39"/>
      <c r="I33" s="165">
        <v>0.20999999999999999</v>
      </c>
      <c r="J33" s="164">
        <f>ROUND(((SUM(BE152:BE2978))*I33),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ROUND((SUM(BF152:BF2978)),  2)</f>
        <v>0</v>
      </c>
      <c r="G34" s="39"/>
      <c r="H34" s="39"/>
      <c r="I34" s="165">
        <v>0.14999999999999999</v>
      </c>
      <c r="J34" s="164">
        <f>ROUND(((SUM(BF152:BF2978))*I34),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ROUND((SUM(BG152:BG2978)),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ROUND((SUM(BH152:BH2978)),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ROUND((SUM(BI152:BI2978)),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01 - SO 253 Budova JSDH - Architektonicko-stavební část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J152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J153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J154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191</v>
      </c>
      <c r="E99" s="197"/>
      <c r="F99" s="197"/>
      <c r="G99" s="197"/>
      <c r="H99" s="197"/>
      <c r="I99" s="197"/>
      <c r="J99" s="198">
        <f>J287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192</v>
      </c>
      <c r="E100" s="197"/>
      <c r="F100" s="197"/>
      <c r="G100" s="197"/>
      <c r="H100" s="197"/>
      <c r="I100" s="197"/>
      <c r="J100" s="198">
        <f>J401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193</v>
      </c>
      <c r="E101" s="197"/>
      <c r="F101" s="197"/>
      <c r="G101" s="197"/>
      <c r="H101" s="197"/>
      <c r="I101" s="197"/>
      <c r="J101" s="198">
        <f>J557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194</v>
      </c>
      <c r="E102" s="197"/>
      <c r="F102" s="197"/>
      <c r="G102" s="197"/>
      <c r="H102" s="197"/>
      <c r="I102" s="197"/>
      <c r="J102" s="198">
        <f>J580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195</v>
      </c>
      <c r="E103" s="197"/>
      <c r="F103" s="197"/>
      <c r="G103" s="197"/>
      <c r="H103" s="197"/>
      <c r="I103" s="197"/>
      <c r="J103" s="198">
        <f>J646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196</v>
      </c>
      <c r="E104" s="197"/>
      <c r="F104" s="197"/>
      <c r="G104" s="197"/>
      <c r="H104" s="197"/>
      <c r="I104" s="197"/>
      <c r="J104" s="198">
        <f>J651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197</v>
      </c>
      <c r="E105" s="197"/>
      <c r="F105" s="197"/>
      <c r="G105" s="197"/>
      <c r="H105" s="197"/>
      <c r="I105" s="197"/>
      <c r="J105" s="198">
        <f>J740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198</v>
      </c>
      <c r="E106" s="197"/>
      <c r="F106" s="197"/>
      <c r="G106" s="197"/>
      <c r="H106" s="197"/>
      <c r="I106" s="197"/>
      <c r="J106" s="198">
        <f>J1052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199</v>
      </c>
      <c r="E107" s="197"/>
      <c r="F107" s="197"/>
      <c r="G107" s="197"/>
      <c r="H107" s="197"/>
      <c r="I107" s="197"/>
      <c r="J107" s="198">
        <f>J1131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200</v>
      </c>
      <c r="E108" s="197"/>
      <c r="F108" s="197"/>
      <c r="G108" s="197"/>
      <c r="H108" s="197"/>
      <c r="I108" s="197"/>
      <c r="J108" s="198">
        <f>J1186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201</v>
      </c>
      <c r="E109" s="197"/>
      <c r="F109" s="197"/>
      <c r="G109" s="197"/>
      <c r="H109" s="197"/>
      <c r="I109" s="197"/>
      <c r="J109" s="198">
        <f>J1271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202</v>
      </c>
      <c r="E110" s="197"/>
      <c r="F110" s="197"/>
      <c r="G110" s="197"/>
      <c r="H110" s="197"/>
      <c r="I110" s="197"/>
      <c r="J110" s="198">
        <f>J1322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203</v>
      </c>
      <c r="E111" s="197"/>
      <c r="F111" s="197"/>
      <c r="G111" s="197"/>
      <c r="H111" s="197"/>
      <c r="I111" s="197"/>
      <c r="J111" s="198">
        <f>J1356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204</v>
      </c>
      <c r="E112" s="192"/>
      <c r="F112" s="192"/>
      <c r="G112" s="192"/>
      <c r="H112" s="192"/>
      <c r="I112" s="192"/>
      <c r="J112" s="193">
        <f>J1359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205</v>
      </c>
      <c r="E113" s="197"/>
      <c r="F113" s="197"/>
      <c r="G113" s="197"/>
      <c r="H113" s="197"/>
      <c r="I113" s="197"/>
      <c r="J113" s="198">
        <f>J1360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206</v>
      </c>
      <c r="E114" s="197"/>
      <c r="F114" s="197"/>
      <c r="G114" s="197"/>
      <c r="H114" s="197"/>
      <c r="I114" s="197"/>
      <c r="J114" s="198">
        <f>J1454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207</v>
      </c>
      <c r="E115" s="197"/>
      <c r="F115" s="197"/>
      <c r="G115" s="197"/>
      <c r="H115" s="197"/>
      <c r="I115" s="197"/>
      <c r="J115" s="198">
        <f>J1519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208</v>
      </c>
      <c r="E116" s="197"/>
      <c r="F116" s="197"/>
      <c r="G116" s="197"/>
      <c r="H116" s="197"/>
      <c r="I116" s="197"/>
      <c r="J116" s="198">
        <f>J1636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209</v>
      </c>
      <c r="E117" s="197"/>
      <c r="F117" s="197"/>
      <c r="G117" s="197"/>
      <c r="H117" s="197"/>
      <c r="I117" s="197"/>
      <c r="J117" s="198">
        <f>J1890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210</v>
      </c>
      <c r="E118" s="197"/>
      <c r="F118" s="197"/>
      <c r="G118" s="197"/>
      <c r="H118" s="197"/>
      <c r="I118" s="197"/>
      <c r="J118" s="198">
        <f>J1978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211</v>
      </c>
      <c r="E119" s="197"/>
      <c r="F119" s="197"/>
      <c r="G119" s="197"/>
      <c r="H119" s="197"/>
      <c r="I119" s="197"/>
      <c r="J119" s="198">
        <f>J2248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212</v>
      </c>
      <c r="E120" s="197"/>
      <c r="F120" s="197"/>
      <c r="G120" s="197"/>
      <c r="H120" s="197"/>
      <c r="I120" s="197"/>
      <c r="J120" s="198">
        <f>J2272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213</v>
      </c>
      <c r="E121" s="197"/>
      <c r="F121" s="197"/>
      <c r="G121" s="197"/>
      <c r="H121" s="197"/>
      <c r="I121" s="197"/>
      <c r="J121" s="198">
        <f>J2377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214</v>
      </c>
      <c r="E122" s="197"/>
      <c r="F122" s="197"/>
      <c r="G122" s="197"/>
      <c r="H122" s="197"/>
      <c r="I122" s="197"/>
      <c r="J122" s="198">
        <f>J2446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215</v>
      </c>
      <c r="E123" s="197"/>
      <c r="F123" s="197"/>
      <c r="G123" s="197"/>
      <c r="H123" s="197"/>
      <c r="I123" s="197"/>
      <c r="J123" s="198">
        <f>J2505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216</v>
      </c>
      <c r="E124" s="197"/>
      <c r="F124" s="197"/>
      <c r="G124" s="197"/>
      <c r="H124" s="197"/>
      <c r="I124" s="197"/>
      <c r="J124" s="198">
        <f>J2521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217</v>
      </c>
      <c r="E125" s="197"/>
      <c r="F125" s="197"/>
      <c r="G125" s="197"/>
      <c r="H125" s="197"/>
      <c r="I125" s="197"/>
      <c r="J125" s="198">
        <f>J2605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218</v>
      </c>
      <c r="E126" s="197"/>
      <c r="F126" s="197"/>
      <c r="G126" s="197"/>
      <c r="H126" s="197"/>
      <c r="I126" s="197"/>
      <c r="J126" s="198">
        <f>J2649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219</v>
      </c>
      <c r="E127" s="197"/>
      <c r="F127" s="197"/>
      <c r="G127" s="197"/>
      <c r="H127" s="197"/>
      <c r="I127" s="197"/>
      <c r="J127" s="198">
        <f>J2720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220</v>
      </c>
      <c r="E128" s="197"/>
      <c r="F128" s="197"/>
      <c r="G128" s="197"/>
      <c r="H128" s="197"/>
      <c r="I128" s="197"/>
      <c r="J128" s="198">
        <f>J2734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221</v>
      </c>
      <c r="E129" s="197"/>
      <c r="F129" s="197"/>
      <c r="G129" s="197"/>
      <c r="H129" s="197"/>
      <c r="I129" s="197"/>
      <c r="J129" s="198">
        <f>J2744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222</v>
      </c>
      <c r="E130" s="197"/>
      <c r="F130" s="197"/>
      <c r="G130" s="197"/>
      <c r="H130" s="197"/>
      <c r="I130" s="197"/>
      <c r="J130" s="198">
        <f>J2785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223</v>
      </c>
      <c r="E131" s="197"/>
      <c r="F131" s="197"/>
      <c r="G131" s="197"/>
      <c r="H131" s="197"/>
      <c r="I131" s="197"/>
      <c r="J131" s="198">
        <f>J2831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224</v>
      </c>
      <c r="E132" s="197"/>
      <c r="F132" s="197"/>
      <c r="G132" s="197"/>
      <c r="H132" s="197"/>
      <c r="I132" s="197"/>
      <c r="J132" s="198">
        <f>J2848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225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4" t="str">
        <f>E7</f>
        <v>Areál IZS Ostrov - stanice JSDH - revize 2022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177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E9</f>
        <v xml:space="preserve">01 - SO 253 Budova JSDH - Architektonicko-stavební část 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20</v>
      </c>
      <c r="D146" s="41"/>
      <c r="E146" s="41"/>
      <c r="F146" s="28" t="str">
        <f>F12</f>
        <v>Ostrov</v>
      </c>
      <c r="G146" s="41"/>
      <c r="H146" s="41"/>
      <c r="I146" s="33" t="s">
        <v>22</v>
      </c>
      <c r="J146" s="80" t="str">
        <f>IF(J12="","",J12)</f>
        <v>2. 5. 2022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40.05" customHeight="1">
      <c r="A148" s="39"/>
      <c r="B148" s="40"/>
      <c r="C148" s="33" t="s">
        <v>24</v>
      </c>
      <c r="D148" s="41"/>
      <c r="E148" s="41"/>
      <c r="F148" s="28" t="str">
        <f>E15</f>
        <v>Město Ostrov</v>
      </c>
      <c r="G148" s="41"/>
      <c r="H148" s="41"/>
      <c r="I148" s="33" t="s">
        <v>30</v>
      </c>
      <c r="J148" s="37" t="str">
        <f>E21</f>
        <v>BPO spol. s r.o.,Lidická 1239,36317 OSTROV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28</v>
      </c>
      <c r="D149" s="41"/>
      <c r="E149" s="41"/>
      <c r="F149" s="28" t="str">
        <f>IF(E18="","",E18)</f>
        <v>Vyplň údaj</v>
      </c>
      <c r="G149" s="41"/>
      <c r="H149" s="41"/>
      <c r="I149" s="33" t="s">
        <v>33</v>
      </c>
      <c r="J149" s="37" t="str">
        <f>E24</f>
        <v>Tomanová Ing.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200"/>
      <c r="B151" s="201"/>
      <c r="C151" s="202" t="s">
        <v>226</v>
      </c>
      <c r="D151" s="203" t="s">
        <v>61</v>
      </c>
      <c r="E151" s="203" t="s">
        <v>57</v>
      </c>
      <c r="F151" s="203" t="s">
        <v>58</v>
      </c>
      <c r="G151" s="203" t="s">
        <v>227</v>
      </c>
      <c r="H151" s="203" t="s">
        <v>228</v>
      </c>
      <c r="I151" s="203" t="s">
        <v>229</v>
      </c>
      <c r="J151" s="203" t="s">
        <v>186</v>
      </c>
      <c r="K151" s="204" t="s">
        <v>230</v>
      </c>
      <c r="L151" s="205"/>
      <c r="M151" s="101" t="s">
        <v>1</v>
      </c>
      <c r="N151" s="102" t="s">
        <v>40</v>
      </c>
      <c r="O151" s="102" t="s">
        <v>231</v>
      </c>
      <c r="P151" s="102" t="s">
        <v>232</v>
      </c>
      <c r="Q151" s="102" t="s">
        <v>233</v>
      </c>
      <c r="R151" s="102" t="s">
        <v>234</v>
      </c>
      <c r="S151" s="102" t="s">
        <v>235</v>
      </c>
      <c r="T151" s="103" t="s">
        <v>236</v>
      </c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</row>
    <row r="152" s="2" customFormat="1" ht="22.8" customHeight="1">
      <c r="A152" s="39"/>
      <c r="B152" s="40"/>
      <c r="C152" s="108" t="s">
        <v>237</v>
      </c>
      <c r="D152" s="41"/>
      <c r="E152" s="41"/>
      <c r="F152" s="41"/>
      <c r="G152" s="41"/>
      <c r="H152" s="41"/>
      <c r="I152" s="41"/>
      <c r="J152" s="206">
        <f>BK152</f>
        <v>0</v>
      </c>
      <c r="K152" s="41"/>
      <c r="L152" s="45"/>
      <c r="M152" s="104"/>
      <c r="N152" s="207"/>
      <c r="O152" s="105"/>
      <c r="P152" s="208">
        <f>P153+P1359</f>
        <v>0</v>
      </c>
      <c r="Q152" s="105"/>
      <c r="R152" s="208">
        <f>R153+R1359</f>
        <v>2201.6415836899996</v>
      </c>
      <c r="S152" s="105"/>
      <c r="T152" s="209">
        <f>T153+T1359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75</v>
      </c>
      <c r="AU152" s="18" t="s">
        <v>188</v>
      </c>
      <c r="BK152" s="210">
        <f>BK153+BK1359</f>
        <v>0</v>
      </c>
    </row>
    <row r="153" s="12" customFormat="1" ht="25.92" customHeight="1">
      <c r="A153" s="12"/>
      <c r="B153" s="211"/>
      <c r="C153" s="212"/>
      <c r="D153" s="213" t="s">
        <v>75</v>
      </c>
      <c r="E153" s="214" t="s">
        <v>238</v>
      </c>
      <c r="F153" s="214" t="s">
        <v>239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P154+P287+P401+P557+P580+P646+P651+P740+P1052+P1131+P1186+P1271+P1322+P1356</f>
        <v>0</v>
      </c>
      <c r="Q153" s="219"/>
      <c r="R153" s="220">
        <f>R154+R287+R401+R557+R580+R646+R651+R740+R1052+R1131+R1186+R1271+R1322+R1356</f>
        <v>2062.8842357399994</v>
      </c>
      <c r="S153" s="219"/>
      <c r="T153" s="221">
        <f>T154+T287+T401+T557+T580+T646+T651+T740+T1052+T1131+T1186+T1271+T1322+T1356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84</v>
      </c>
      <c r="AT153" s="223" t="s">
        <v>75</v>
      </c>
      <c r="AU153" s="223" t="s">
        <v>76</v>
      </c>
      <c r="AY153" s="222" t="s">
        <v>240</v>
      </c>
      <c r="BK153" s="224">
        <f>BK154+BK287+BK401+BK557+BK580+BK646+BK651+BK740+BK1052+BK1131+BK1186+BK1271+BK1322+BK1356</f>
        <v>0</v>
      </c>
    </row>
    <row r="154" s="12" customFormat="1" ht="22.8" customHeight="1">
      <c r="A154" s="12"/>
      <c r="B154" s="211"/>
      <c r="C154" s="212"/>
      <c r="D154" s="213" t="s">
        <v>75</v>
      </c>
      <c r="E154" s="225" t="s">
        <v>84</v>
      </c>
      <c r="F154" s="225" t="s">
        <v>241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SUM(P155:P286)</f>
        <v>0</v>
      </c>
      <c r="Q154" s="219"/>
      <c r="R154" s="220">
        <f>SUM(R155:R286)</f>
        <v>0</v>
      </c>
      <c r="S154" s="219"/>
      <c r="T154" s="221">
        <f>SUM(T155:T286)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84</v>
      </c>
      <c r="AT154" s="223" t="s">
        <v>75</v>
      </c>
      <c r="AU154" s="223" t="s">
        <v>84</v>
      </c>
      <c r="AY154" s="222" t="s">
        <v>240</v>
      </c>
      <c r="BK154" s="224">
        <f>SUM(BK155:BK286)</f>
        <v>0</v>
      </c>
    </row>
    <row r="155" s="2" customFormat="1" ht="33" customHeight="1">
      <c r="A155" s="39"/>
      <c r="B155" s="40"/>
      <c r="C155" s="227" t="s">
        <v>84</v>
      </c>
      <c r="D155" s="227" t="s">
        <v>242</v>
      </c>
      <c r="E155" s="228" t="s">
        <v>243</v>
      </c>
      <c r="F155" s="229" t="s">
        <v>244</v>
      </c>
      <c r="G155" s="230" t="s">
        <v>245</v>
      </c>
      <c r="H155" s="231">
        <v>783</v>
      </c>
      <c r="I155" s="232"/>
      <c r="J155" s="233">
        <f>ROUND(I155*H155,2)</f>
        <v>0</v>
      </c>
      <c r="K155" s="229" t="s">
        <v>246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247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247</v>
      </c>
      <c r="BM155" s="238" t="s">
        <v>248</v>
      </c>
    </row>
    <row r="156" s="2" customFormat="1">
      <c r="A156" s="39"/>
      <c r="B156" s="40"/>
      <c r="C156" s="41"/>
      <c r="D156" s="240" t="s">
        <v>249</v>
      </c>
      <c r="E156" s="41"/>
      <c r="F156" s="241" t="s">
        <v>250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87</v>
      </c>
    </row>
    <row r="157" s="13" customFormat="1">
      <c r="A157" s="13"/>
      <c r="B157" s="245"/>
      <c r="C157" s="246"/>
      <c r="D157" s="247" t="s">
        <v>251</v>
      </c>
      <c r="E157" s="248" t="s">
        <v>1</v>
      </c>
      <c r="F157" s="249" t="s">
        <v>252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251</v>
      </c>
      <c r="AU157" s="255" t="s">
        <v>87</v>
      </c>
      <c r="AV157" s="13" t="s">
        <v>84</v>
      </c>
      <c r="AW157" s="13" t="s">
        <v>32</v>
      </c>
      <c r="AX157" s="13" t="s">
        <v>76</v>
      </c>
      <c r="AY157" s="255" t="s">
        <v>240</v>
      </c>
    </row>
    <row r="158" s="13" customFormat="1">
      <c r="A158" s="13"/>
      <c r="B158" s="245"/>
      <c r="C158" s="246"/>
      <c r="D158" s="247" t="s">
        <v>251</v>
      </c>
      <c r="E158" s="248" t="s">
        <v>1</v>
      </c>
      <c r="F158" s="249" t="s">
        <v>253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251</v>
      </c>
      <c r="AU158" s="255" t="s">
        <v>87</v>
      </c>
      <c r="AV158" s="13" t="s">
        <v>84</v>
      </c>
      <c r="AW158" s="13" t="s">
        <v>32</v>
      </c>
      <c r="AX158" s="13" t="s">
        <v>76</v>
      </c>
      <c r="AY158" s="255" t="s">
        <v>240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254</v>
      </c>
      <c r="G159" s="257"/>
      <c r="H159" s="260">
        <v>190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5" customFormat="1">
      <c r="A160" s="15"/>
      <c r="B160" s="267"/>
      <c r="C160" s="268"/>
      <c r="D160" s="247" t="s">
        <v>251</v>
      </c>
      <c r="E160" s="269" t="s">
        <v>1</v>
      </c>
      <c r="F160" s="270" t="s">
        <v>255</v>
      </c>
      <c r="G160" s="268"/>
      <c r="H160" s="271">
        <v>190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251</v>
      </c>
      <c r="AU160" s="277" t="s">
        <v>87</v>
      </c>
      <c r="AV160" s="15" t="s">
        <v>256</v>
      </c>
      <c r="AW160" s="15" t="s">
        <v>32</v>
      </c>
      <c r="AX160" s="15" t="s">
        <v>76</v>
      </c>
      <c r="AY160" s="277" t="s">
        <v>240</v>
      </c>
    </row>
    <row r="161" s="13" customFormat="1">
      <c r="A161" s="13"/>
      <c r="B161" s="245"/>
      <c r="C161" s="246"/>
      <c r="D161" s="247" t="s">
        <v>251</v>
      </c>
      <c r="E161" s="248" t="s">
        <v>1</v>
      </c>
      <c r="F161" s="249" t="s">
        <v>257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251</v>
      </c>
      <c r="AU161" s="255" t="s">
        <v>87</v>
      </c>
      <c r="AV161" s="13" t="s">
        <v>84</v>
      </c>
      <c r="AW161" s="13" t="s">
        <v>32</v>
      </c>
      <c r="AX161" s="13" t="s">
        <v>76</v>
      </c>
      <c r="AY161" s="255" t="s">
        <v>240</v>
      </c>
    </row>
    <row r="162" s="13" customFormat="1">
      <c r="A162" s="13"/>
      <c r="B162" s="245"/>
      <c r="C162" s="246"/>
      <c r="D162" s="247" t="s">
        <v>251</v>
      </c>
      <c r="E162" s="248" t="s">
        <v>1</v>
      </c>
      <c r="F162" s="249" t="s">
        <v>258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251</v>
      </c>
      <c r="AU162" s="255" t="s">
        <v>87</v>
      </c>
      <c r="AV162" s="13" t="s">
        <v>84</v>
      </c>
      <c r="AW162" s="13" t="s">
        <v>32</v>
      </c>
      <c r="AX162" s="13" t="s">
        <v>76</v>
      </c>
      <c r="AY162" s="255" t="s">
        <v>240</v>
      </c>
    </row>
    <row r="163" s="13" customFormat="1">
      <c r="A163" s="13"/>
      <c r="B163" s="245"/>
      <c r="C163" s="246"/>
      <c r="D163" s="247" t="s">
        <v>251</v>
      </c>
      <c r="E163" s="248" t="s">
        <v>1</v>
      </c>
      <c r="F163" s="249" t="s">
        <v>259</v>
      </c>
      <c r="G163" s="246"/>
      <c r="H163" s="248" t="s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251</v>
      </c>
      <c r="AU163" s="255" t="s">
        <v>87</v>
      </c>
      <c r="AV163" s="13" t="s">
        <v>84</v>
      </c>
      <c r="AW163" s="13" t="s">
        <v>32</v>
      </c>
      <c r="AX163" s="13" t="s">
        <v>76</v>
      </c>
      <c r="AY163" s="255" t="s">
        <v>240</v>
      </c>
    </row>
    <row r="164" s="14" customFormat="1">
      <c r="A164" s="14"/>
      <c r="B164" s="256"/>
      <c r="C164" s="257"/>
      <c r="D164" s="247" t="s">
        <v>251</v>
      </c>
      <c r="E164" s="258" t="s">
        <v>1</v>
      </c>
      <c r="F164" s="259" t="s">
        <v>260</v>
      </c>
      <c r="G164" s="257"/>
      <c r="H164" s="260">
        <v>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251</v>
      </c>
      <c r="AU164" s="266" t="s">
        <v>87</v>
      </c>
      <c r="AV164" s="14" t="s">
        <v>87</v>
      </c>
      <c r="AW164" s="14" t="s">
        <v>32</v>
      </c>
      <c r="AX164" s="14" t="s">
        <v>76</v>
      </c>
      <c r="AY164" s="266" t="s">
        <v>240</v>
      </c>
    </row>
    <row r="165" s="15" customFormat="1">
      <c r="A165" s="15"/>
      <c r="B165" s="267"/>
      <c r="C165" s="268"/>
      <c r="D165" s="247" t="s">
        <v>251</v>
      </c>
      <c r="E165" s="269" t="s">
        <v>1</v>
      </c>
      <c r="F165" s="270" t="s">
        <v>261</v>
      </c>
      <c r="G165" s="268"/>
      <c r="H165" s="271">
        <v>8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251</v>
      </c>
      <c r="AU165" s="277" t="s">
        <v>87</v>
      </c>
      <c r="AV165" s="15" t="s">
        <v>256</v>
      </c>
      <c r="AW165" s="15" t="s">
        <v>32</v>
      </c>
      <c r="AX165" s="15" t="s">
        <v>76</v>
      </c>
      <c r="AY165" s="277" t="s">
        <v>240</v>
      </c>
    </row>
    <row r="166" s="13" customFormat="1">
      <c r="A166" s="13"/>
      <c r="B166" s="245"/>
      <c r="C166" s="246"/>
      <c r="D166" s="247" t="s">
        <v>251</v>
      </c>
      <c r="E166" s="248" t="s">
        <v>1</v>
      </c>
      <c r="F166" s="249" t="s">
        <v>262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251</v>
      </c>
      <c r="AU166" s="255" t="s">
        <v>87</v>
      </c>
      <c r="AV166" s="13" t="s">
        <v>84</v>
      </c>
      <c r="AW166" s="13" t="s">
        <v>32</v>
      </c>
      <c r="AX166" s="13" t="s">
        <v>76</v>
      </c>
      <c r="AY166" s="255" t="s">
        <v>240</v>
      </c>
    </row>
    <row r="167" s="13" customFormat="1">
      <c r="A167" s="13"/>
      <c r="B167" s="245"/>
      <c r="C167" s="246"/>
      <c r="D167" s="247" t="s">
        <v>251</v>
      </c>
      <c r="E167" s="248" t="s">
        <v>1</v>
      </c>
      <c r="F167" s="249" t="s">
        <v>258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251</v>
      </c>
      <c r="AU167" s="255" t="s">
        <v>87</v>
      </c>
      <c r="AV167" s="13" t="s">
        <v>84</v>
      </c>
      <c r="AW167" s="13" t="s">
        <v>32</v>
      </c>
      <c r="AX167" s="13" t="s">
        <v>76</v>
      </c>
      <c r="AY167" s="255" t="s">
        <v>240</v>
      </c>
    </row>
    <row r="168" s="14" customFormat="1">
      <c r="A168" s="14"/>
      <c r="B168" s="256"/>
      <c r="C168" s="257"/>
      <c r="D168" s="247" t="s">
        <v>251</v>
      </c>
      <c r="E168" s="258" t="s">
        <v>1</v>
      </c>
      <c r="F168" s="259" t="s">
        <v>263</v>
      </c>
      <c r="G168" s="257"/>
      <c r="H168" s="260">
        <v>585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251</v>
      </c>
      <c r="AU168" s="266" t="s">
        <v>87</v>
      </c>
      <c r="AV168" s="14" t="s">
        <v>87</v>
      </c>
      <c r="AW168" s="14" t="s">
        <v>32</v>
      </c>
      <c r="AX168" s="14" t="s">
        <v>76</v>
      </c>
      <c r="AY168" s="266" t="s">
        <v>240</v>
      </c>
    </row>
    <row r="169" s="15" customFormat="1">
      <c r="A169" s="15"/>
      <c r="B169" s="267"/>
      <c r="C169" s="268"/>
      <c r="D169" s="247" t="s">
        <v>251</v>
      </c>
      <c r="E169" s="269" t="s">
        <v>1</v>
      </c>
      <c r="F169" s="270" t="s">
        <v>264</v>
      </c>
      <c r="G169" s="268"/>
      <c r="H169" s="271">
        <v>585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251</v>
      </c>
      <c r="AU169" s="277" t="s">
        <v>87</v>
      </c>
      <c r="AV169" s="15" t="s">
        <v>256</v>
      </c>
      <c r="AW169" s="15" t="s">
        <v>32</v>
      </c>
      <c r="AX169" s="15" t="s">
        <v>76</v>
      </c>
      <c r="AY169" s="277" t="s">
        <v>240</v>
      </c>
    </row>
    <row r="170" s="16" customFormat="1">
      <c r="A170" s="16"/>
      <c r="B170" s="278"/>
      <c r="C170" s="279"/>
      <c r="D170" s="247" t="s">
        <v>251</v>
      </c>
      <c r="E170" s="280" t="s">
        <v>1</v>
      </c>
      <c r="F170" s="281" t="s">
        <v>265</v>
      </c>
      <c r="G170" s="279"/>
      <c r="H170" s="282">
        <v>783</v>
      </c>
      <c r="I170" s="283"/>
      <c r="J170" s="279"/>
      <c r="K170" s="279"/>
      <c r="L170" s="284"/>
      <c r="M170" s="285"/>
      <c r="N170" s="286"/>
      <c r="O170" s="286"/>
      <c r="P170" s="286"/>
      <c r="Q170" s="286"/>
      <c r="R170" s="286"/>
      <c r="S170" s="286"/>
      <c r="T170" s="28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8" t="s">
        <v>251</v>
      </c>
      <c r="AU170" s="288" t="s">
        <v>87</v>
      </c>
      <c r="AV170" s="16" t="s">
        <v>247</v>
      </c>
      <c r="AW170" s="16" t="s">
        <v>32</v>
      </c>
      <c r="AX170" s="16" t="s">
        <v>84</v>
      </c>
      <c r="AY170" s="288" t="s">
        <v>240</v>
      </c>
    </row>
    <row r="171" s="2" customFormat="1" ht="33" customHeight="1">
      <c r="A171" s="39"/>
      <c r="B171" s="40"/>
      <c r="C171" s="227" t="s">
        <v>87</v>
      </c>
      <c r="D171" s="227" t="s">
        <v>242</v>
      </c>
      <c r="E171" s="228" t="s">
        <v>266</v>
      </c>
      <c r="F171" s="229" t="s">
        <v>267</v>
      </c>
      <c r="G171" s="230" t="s">
        <v>245</v>
      </c>
      <c r="H171" s="231">
        <v>22</v>
      </c>
      <c r="I171" s="232"/>
      <c r="J171" s="233">
        <f>ROUND(I171*H171,2)</f>
        <v>0</v>
      </c>
      <c r="K171" s="229" t="s">
        <v>246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247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247</v>
      </c>
      <c r="BM171" s="238" t="s">
        <v>268</v>
      </c>
    </row>
    <row r="172" s="2" customFormat="1">
      <c r="A172" s="39"/>
      <c r="B172" s="40"/>
      <c r="C172" s="41"/>
      <c r="D172" s="240" t="s">
        <v>249</v>
      </c>
      <c r="E172" s="41"/>
      <c r="F172" s="241" t="s">
        <v>269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87</v>
      </c>
    </row>
    <row r="173" s="13" customFormat="1">
      <c r="A173" s="13"/>
      <c r="B173" s="245"/>
      <c r="C173" s="246"/>
      <c r="D173" s="247" t="s">
        <v>251</v>
      </c>
      <c r="E173" s="248" t="s">
        <v>1</v>
      </c>
      <c r="F173" s="249" t="s">
        <v>270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251</v>
      </c>
      <c r="AU173" s="255" t="s">
        <v>87</v>
      </c>
      <c r="AV173" s="13" t="s">
        <v>84</v>
      </c>
      <c r="AW173" s="13" t="s">
        <v>32</v>
      </c>
      <c r="AX173" s="13" t="s">
        <v>76</v>
      </c>
      <c r="AY173" s="255" t="s">
        <v>240</v>
      </c>
    </row>
    <row r="174" s="14" customFormat="1">
      <c r="A174" s="14"/>
      <c r="B174" s="256"/>
      <c r="C174" s="257"/>
      <c r="D174" s="247" t="s">
        <v>251</v>
      </c>
      <c r="E174" s="258" t="s">
        <v>1</v>
      </c>
      <c r="F174" s="259" t="s">
        <v>271</v>
      </c>
      <c r="G174" s="257"/>
      <c r="H174" s="260">
        <v>20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251</v>
      </c>
      <c r="AU174" s="266" t="s">
        <v>87</v>
      </c>
      <c r="AV174" s="14" t="s">
        <v>87</v>
      </c>
      <c r="AW174" s="14" t="s">
        <v>32</v>
      </c>
      <c r="AX174" s="14" t="s">
        <v>76</v>
      </c>
      <c r="AY174" s="266" t="s">
        <v>240</v>
      </c>
    </row>
    <row r="175" s="14" customFormat="1">
      <c r="A175" s="14"/>
      <c r="B175" s="256"/>
      <c r="C175" s="257"/>
      <c r="D175" s="247" t="s">
        <v>251</v>
      </c>
      <c r="E175" s="258" t="s">
        <v>1</v>
      </c>
      <c r="F175" s="259" t="s">
        <v>272</v>
      </c>
      <c r="G175" s="257"/>
      <c r="H175" s="260">
        <v>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251</v>
      </c>
      <c r="AU175" s="266" t="s">
        <v>87</v>
      </c>
      <c r="AV175" s="14" t="s">
        <v>87</v>
      </c>
      <c r="AW175" s="14" t="s">
        <v>32</v>
      </c>
      <c r="AX175" s="14" t="s">
        <v>76</v>
      </c>
      <c r="AY175" s="266" t="s">
        <v>240</v>
      </c>
    </row>
    <row r="176" s="16" customFormat="1">
      <c r="A176" s="16"/>
      <c r="B176" s="278"/>
      <c r="C176" s="279"/>
      <c r="D176" s="247" t="s">
        <v>251</v>
      </c>
      <c r="E176" s="280" t="s">
        <v>1</v>
      </c>
      <c r="F176" s="281" t="s">
        <v>265</v>
      </c>
      <c r="G176" s="279"/>
      <c r="H176" s="282">
        <v>22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8" t="s">
        <v>251</v>
      </c>
      <c r="AU176" s="288" t="s">
        <v>87</v>
      </c>
      <c r="AV176" s="16" t="s">
        <v>247</v>
      </c>
      <c r="AW176" s="16" t="s">
        <v>32</v>
      </c>
      <c r="AX176" s="16" t="s">
        <v>84</v>
      </c>
      <c r="AY176" s="288" t="s">
        <v>240</v>
      </c>
    </row>
    <row r="177" s="2" customFormat="1" ht="33" customHeight="1">
      <c r="A177" s="39"/>
      <c r="B177" s="40"/>
      <c r="C177" s="227" t="s">
        <v>256</v>
      </c>
      <c r="D177" s="227" t="s">
        <v>242</v>
      </c>
      <c r="E177" s="228" t="s">
        <v>273</v>
      </c>
      <c r="F177" s="229" t="s">
        <v>274</v>
      </c>
      <c r="G177" s="230" t="s">
        <v>245</v>
      </c>
      <c r="H177" s="231">
        <v>1</v>
      </c>
      <c r="I177" s="232"/>
      <c r="J177" s="233">
        <f>ROUND(I177*H177,2)</f>
        <v>0</v>
      </c>
      <c r="K177" s="229" t="s">
        <v>246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247</v>
      </c>
      <c r="AT177" s="238" t="s">
        <v>242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247</v>
      </c>
      <c r="BM177" s="238" t="s">
        <v>275</v>
      </c>
    </row>
    <row r="178" s="2" customFormat="1">
      <c r="A178" s="39"/>
      <c r="B178" s="40"/>
      <c r="C178" s="41"/>
      <c r="D178" s="240" t="s">
        <v>249</v>
      </c>
      <c r="E178" s="41"/>
      <c r="F178" s="241" t="s">
        <v>276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87</v>
      </c>
    </row>
    <row r="179" s="13" customFormat="1">
      <c r="A179" s="13"/>
      <c r="B179" s="245"/>
      <c r="C179" s="246"/>
      <c r="D179" s="247" t="s">
        <v>251</v>
      </c>
      <c r="E179" s="248" t="s">
        <v>1</v>
      </c>
      <c r="F179" s="249" t="s">
        <v>277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251</v>
      </c>
      <c r="AU179" s="255" t="s">
        <v>87</v>
      </c>
      <c r="AV179" s="13" t="s">
        <v>84</v>
      </c>
      <c r="AW179" s="13" t="s">
        <v>32</v>
      </c>
      <c r="AX179" s="13" t="s">
        <v>76</v>
      </c>
      <c r="AY179" s="255" t="s">
        <v>240</v>
      </c>
    </row>
    <row r="180" s="14" customFormat="1">
      <c r="A180" s="14"/>
      <c r="B180" s="256"/>
      <c r="C180" s="257"/>
      <c r="D180" s="247" t="s">
        <v>251</v>
      </c>
      <c r="E180" s="258" t="s">
        <v>1</v>
      </c>
      <c r="F180" s="259" t="s">
        <v>278</v>
      </c>
      <c r="G180" s="257"/>
      <c r="H180" s="260">
        <v>0.67500000000000004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251</v>
      </c>
      <c r="AU180" s="266" t="s">
        <v>87</v>
      </c>
      <c r="AV180" s="14" t="s">
        <v>87</v>
      </c>
      <c r="AW180" s="14" t="s">
        <v>32</v>
      </c>
      <c r="AX180" s="14" t="s">
        <v>76</v>
      </c>
      <c r="AY180" s="266" t="s">
        <v>240</v>
      </c>
    </row>
    <row r="181" s="14" customFormat="1">
      <c r="A181" s="14"/>
      <c r="B181" s="256"/>
      <c r="C181" s="257"/>
      <c r="D181" s="247" t="s">
        <v>251</v>
      </c>
      <c r="E181" s="258" t="s">
        <v>1</v>
      </c>
      <c r="F181" s="259" t="s">
        <v>279</v>
      </c>
      <c r="G181" s="257"/>
      <c r="H181" s="260">
        <v>0.32500000000000001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251</v>
      </c>
      <c r="AU181" s="266" t="s">
        <v>87</v>
      </c>
      <c r="AV181" s="14" t="s">
        <v>87</v>
      </c>
      <c r="AW181" s="14" t="s">
        <v>32</v>
      </c>
      <c r="AX181" s="14" t="s">
        <v>76</v>
      </c>
      <c r="AY181" s="266" t="s">
        <v>240</v>
      </c>
    </row>
    <row r="182" s="16" customFormat="1">
      <c r="A182" s="16"/>
      <c r="B182" s="278"/>
      <c r="C182" s="279"/>
      <c r="D182" s="247" t="s">
        <v>251</v>
      </c>
      <c r="E182" s="280" t="s">
        <v>1</v>
      </c>
      <c r="F182" s="281" t="s">
        <v>265</v>
      </c>
      <c r="G182" s="279"/>
      <c r="H182" s="282">
        <v>1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8" t="s">
        <v>251</v>
      </c>
      <c r="AU182" s="288" t="s">
        <v>87</v>
      </c>
      <c r="AV182" s="16" t="s">
        <v>247</v>
      </c>
      <c r="AW182" s="16" t="s">
        <v>32</v>
      </c>
      <c r="AX182" s="16" t="s">
        <v>84</v>
      </c>
      <c r="AY182" s="288" t="s">
        <v>240</v>
      </c>
    </row>
    <row r="183" s="2" customFormat="1" ht="33" customHeight="1">
      <c r="A183" s="39"/>
      <c r="B183" s="40"/>
      <c r="C183" s="227" t="s">
        <v>247</v>
      </c>
      <c r="D183" s="227" t="s">
        <v>242</v>
      </c>
      <c r="E183" s="228" t="s">
        <v>280</v>
      </c>
      <c r="F183" s="229" t="s">
        <v>281</v>
      </c>
      <c r="G183" s="230" t="s">
        <v>245</v>
      </c>
      <c r="H183" s="231">
        <v>4</v>
      </c>
      <c r="I183" s="232"/>
      <c r="J183" s="233">
        <f>ROUND(I183*H183,2)</f>
        <v>0</v>
      </c>
      <c r="K183" s="229" t="s">
        <v>246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247</v>
      </c>
      <c r="AT183" s="238" t="s">
        <v>242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247</v>
      </c>
      <c r="BM183" s="238" t="s">
        <v>282</v>
      </c>
    </row>
    <row r="184" s="2" customFormat="1">
      <c r="A184" s="39"/>
      <c r="B184" s="40"/>
      <c r="C184" s="41"/>
      <c r="D184" s="240" t="s">
        <v>249</v>
      </c>
      <c r="E184" s="41"/>
      <c r="F184" s="241" t="s">
        <v>283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249</v>
      </c>
      <c r="AU184" s="18" t="s">
        <v>87</v>
      </c>
    </row>
    <row r="185" s="13" customFormat="1">
      <c r="A185" s="13"/>
      <c r="B185" s="245"/>
      <c r="C185" s="246"/>
      <c r="D185" s="247" t="s">
        <v>251</v>
      </c>
      <c r="E185" s="248" t="s">
        <v>1</v>
      </c>
      <c r="F185" s="249" t="s">
        <v>284</v>
      </c>
      <c r="G185" s="246"/>
      <c r="H185" s="248" t="s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251</v>
      </c>
      <c r="AU185" s="255" t="s">
        <v>87</v>
      </c>
      <c r="AV185" s="13" t="s">
        <v>84</v>
      </c>
      <c r="AW185" s="13" t="s">
        <v>32</v>
      </c>
      <c r="AX185" s="13" t="s">
        <v>76</v>
      </c>
      <c r="AY185" s="255" t="s">
        <v>240</v>
      </c>
    </row>
    <row r="186" s="14" customFormat="1">
      <c r="A186" s="14"/>
      <c r="B186" s="256"/>
      <c r="C186" s="257"/>
      <c r="D186" s="247" t="s">
        <v>251</v>
      </c>
      <c r="E186" s="258" t="s">
        <v>1</v>
      </c>
      <c r="F186" s="259" t="s">
        <v>285</v>
      </c>
      <c r="G186" s="257"/>
      <c r="H186" s="260">
        <v>1.716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251</v>
      </c>
      <c r="AU186" s="266" t="s">
        <v>87</v>
      </c>
      <c r="AV186" s="14" t="s">
        <v>87</v>
      </c>
      <c r="AW186" s="14" t="s">
        <v>32</v>
      </c>
      <c r="AX186" s="14" t="s">
        <v>76</v>
      </c>
      <c r="AY186" s="266" t="s">
        <v>240</v>
      </c>
    </row>
    <row r="187" s="14" customFormat="1">
      <c r="A187" s="14"/>
      <c r="B187" s="256"/>
      <c r="C187" s="257"/>
      <c r="D187" s="247" t="s">
        <v>251</v>
      </c>
      <c r="E187" s="258" t="s">
        <v>1</v>
      </c>
      <c r="F187" s="259" t="s">
        <v>286</v>
      </c>
      <c r="G187" s="257"/>
      <c r="H187" s="260">
        <v>0.78800000000000003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251</v>
      </c>
      <c r="AU187" s="266" t="s">
        <v>87</v>
      </c>
      <c r="AV187" s="14" t="s">
        <v>87</v>
      </c>
      <c r="AW187" s="14" t="s">
        <v>32</v>
      </c>
      <c r="AX187" s="14" t="s">
        <v>76</v>
      </c>
      <c r="AY187" s="266" t="s">
        <v>240</v>
      </c>
    </row>
    <row r="188" s="14" customFormat="1">
      <c r="A188" s="14"/>
      <c r="B188" s="256"/>
      <c r="C188" s="257"/>
      <c r="D188" s="247" t="s">
        <v>251</v>
      </c>
      <c r="E188" s="258" t="s">
        <v>1</v>
      </c>
      <c r="F188" s="259" t="s">
        <v>287</v>
      </c>
      <c r="G188" s="257"/>
      <c r="H188" s="260">
        <v>0.46200000000000002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251</v>
      </c>
      <c r="AU188" s="266" t="s">
        <v>87</v>
      </c>
      <c r="AV188" s="14" t="s">
        <v>87</v>
      </c>
      <c r="AW188" s="14" t="s">
        <v>32</v>
      </c>
      <c r="AX188" s="14" t="s">
        <v>76</v>
      </c>
      <c r="AY188" s="266" t="s">
        <v>240</v>
      </c>
    </row>
    <row r="189" s="14" customFormat="1">
      <c r="A189" s="14"/>
      <c r="B189" s="256"/>
      <c r="C189" s="257"/>
      <c r="D189" s="247" t="s">
        <v>251</v>
      </c>
      <c r="E189" s="258" t="s">
        <v>1</v>
      </c>
      <c r="F189" s="259" t="s">
        <v>288</v>
      </c>
      <c r="G189" s="257"/>
      <c r="H189" s="260">
        <v>1.034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251</v>
      </c>
      <c r="AU189" s="266" t="s">
        <v>87</v>
      </c>
      <c r="AV189" s="14" t="s">
        <v>87</v>
      </c>
      <c r="AW189" s="14" t="s">
        <v>32</v>
      </c>
      <c r="AX189" s="14" t="s">
        <v>76</v>
      </c>
      <c r="AY189" s="266" t="s">
        <v>240</v>
      </c>
    </row>
    <row r="190" s="16" customFormat="1">
      <c r="A190" s="16"/>
      <c r="B190" s="278"/>
      <c r="C190" s="279"/>
      <c r="D190" s="247" t="s">
        <v>251</v>
      </c>
      <c r="E190" s="280" t="s">
        <v>1</v>
      </c>
      <c r="F190" s="281" t="s">
        <v>265</v>
      </c>
      <c r="G190" s="279"/>
      <c r="H190" s="282">
        <v>4</v>
      </c>
      <c r="I190" s="283"/>
      <c r="J190" s="279"/>
      <c r="K190" s="279"/>
      <c r="L190" s="284"/>
      <c r="M190" s="285"/>
      <c r="N190" s="286"/>
      <c r="O190" s="286"/>
      <c r="P190" s="286"/>
      <c r="Q190" s="286"/>
      <c r="R190" s="286"/>
      <c r="S190" s="286"/>
      <c r="T190" s="28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8" t="s">
        <v>251</v>
      </c>
      <c r="AU190" s="288" t="s">
        <v>87</v>
      </c>
      <c r="AV190" s="16" t="s">
        <v>247</v>
      </c>
      <c r="AW190" s="16" t="s">
        <v>32</v>
      </c>
      <c r="AX190" s="16" t="s">
        <v>84</v>
      </c>
      <c r="AY190" s="288" t="s">
        <v>240</v>
      </c>
    </row>
    <row r="191" s="2" customFormat="1" ht="33" customHeight="1">
      <c r="A191" s="39"/>
      <c r="B191" s="40"/>
      <c r="C191" s="227" t="s">
        <v>289</v>
      </c>
      <c r="D191" s="227" t="s">
        <v>242</v>
      </c>
      <c r="E191" s="228" t="s">
        <v>290</v>
      </c>
      <c r="F191" s="229" t="s">
        <v>291</v>
      </c>
      <c r="G191" s="230" t="s">
        <v>245</v>
      </c>
      <c r="H191" s="231">
        <v>68</v>
      </c>
      <c r="I191" s="232"/>
      <c r="J191" s="233">
        <f>ROUND(I191*H191,2)</f>
        <v>0</v>
      </c>
      <c r="K191" s="229" t="s">
        <v>246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247</v>
      </c>
      <c r="AT191" s="238" t="s">
        <v>242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247</v>
      </c>
      <c r="BM191" s="238" t="s">
        <v>292</v>
      </c>
    </row>
    <row r="192" s="2" customFormat="1">
      <c r="A192" s="39"/>
      <c r="B192" s="40"/>
      <c r="C192" s="41"/>
      <c r="D192" s="240" t="s">
        <v>249</v>
      </c>
      <c r="E192" s="41"/>
      <c r="F192" s="241" t="s">
        <v>293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87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294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295</v>
      </c>
      <c r="G194" s="257"/>
      <c r="H194" s="260">
        <v>56.027999999999999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76</v>
      </c>
      <c r="AY194" s="266" t="s">
        <v>240</v>
      </c>
    </row>
    <row r="195" s="14" customFormat="1">
      <c r="A195" s="14"/>
      <c r="B195" s="256"/>
      <c r="C195" s="257"/>
      <c r="D195" s="247" t="s">
        <v>251</v>
      </c>
      <c r="E195" s="258" t="s">
        <v>1</v>
      </c>
      <c r="F195" s="259" t="s">
        <v>296</v>
      </c>
      <c r="G195" s="257"/>
      <c r="H195" s="260">
        <v>2.972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251</v>
      </c>
      <c r="AU195" s="266" t="s">
        <v>87</v>
      </c>
      <c r="AV195" s="14" t="s">
        <v>87</v>
      </c>
      <c r="AW195" s="14" t="s">
        <v>32</v>
      </c>
      <c r="AX195" s="14" t="s">
        <v>76</v>
      </c>
      <c r="AY195" s="266" t="s">
        <v>240</v>
      </c>
    </row>
    <row r="196" s="15" customFormat="1">
      <c r="A196" s="15"/>
      <c r="B196" s="267"/>
      <c r="C196" s="268"/>
      <c r="D196" s="247" t="s">
        <v>251</v>
      </c>
      <c r="E196" s="269" t="s">
        <v>1</v>
      </c>
      <c r="F196" s="270" t="s">
        <v>255</v>
      </c>
      <c r="G196" s="268"/>
      <c r="H196" s="271">
        <v>59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251</v>
      </c>
      <c r="AU196" s="277" t="s">
        <v>87</v>
      </c>
      <c r="AV196" s="15" t="s">
        <v>256</v>
      </c>
      <c r="AW196" s="15" t="s">
        <v>32</v>
      </c>
      <c r="AX196" s="15" t="s">
        <v>76</v>
      </c>
      <c r="AY196" s="277" t="s">
        <v>240</v>
      </c>
    </row>
    <row r="197" s="13" customFormat="1">
      <c r="A197" s="13"/>
      <c r="B197" s="245"/>
      <c r="C197" s="246"/>
      <c r="D197" s="247" t="s">
        <v>251</v>
      </c>
      <c r="E197" s="248" t="s">
        <v>1</v>
      </c>
      <c r="F197" s="249" t="s">
        <v>297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251</v>
      </c>
      <c r="AU197" s="255" t="s">
        <v>87</v>
      </c>
      <c r="AV197" s="13" t="s">
        <v>84</v>
      </c>
      <c r="AW197" s="13" t="s">
        <v>32</v>
      </c>
      <c r="AX197" s="13" t="s">
        <v>76</v>
      </c>
      <c r="AY197" s="255" t="s">
        <v>240</v>
      </c>
    </row>
    <row r="198" s="14" customFormat="1">
      <c r="A198" s="14"/>
      <c r="B198" s="256"/>
      <c r="C198" s="257"/>
      <c r="D198" s="247" t="s">
        <v>251</v>
      </c>
      <c r="E198" s="258" t="s">
        <v>1</v>
      </c>
      <c r="F198" s="259" t="s">
        <v>298</v>
      </c>
      <c r="G198" s="257"/>
      <c r="H198" s="260">
        <v>8.1199999999999992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251</v>
      </c>
      <c r="AU198" s="266" t="s">
        <v>87</v>
      </c>
      <c r="AV198" s="14" t="s">
        <v>87</v>
      </c>
      <c r="AW198" s="14" t="s">
        <v>32</v>
      </c>
      <c r="AX198" s="14" t="s">
        <v>76</v>
      </c>
      <c r="AY198" s="266" t="s">
        <v>240</v>
      </c>
    </row>
    <row r="199" s="14" customFormat="1">
      <c r="A199" s="14"/>
      <c r="B199" s="256"/>
      <c r="C199" s="257"/>
      <c r="D199" s="247" t="s">
        <v>251</v>
      </c>
      <c r="E199" s="258" t="s">
        <v>1</v>
      </c>
      <c r="F199" s="259" t="s">
        <v>299</v>
      </c>
      <c r="G199" s="257"/>
      <c r="H199" s="260">
        <v>0.88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251</v>
      </c>
      <c r="AU199" s="266" t="s">
        <v>87</v>
      </c>
      <c r="AV199" s="14" t="s">
        <v>87</v>
      </c>
      <c r="AW199" s="14" t="s">
        <v>32</v>
      </c>
      <c r="AX199" s="14" t="s">
        <v>76</v>
      </c>
      <c r="AY199" s="266" t="s">
        <v>240</v>
      </c>
    </row>
    <row r="200" s="15" customFormat="1">
      <c r="A200" s="15"/>
      <c r="B200" s="267"/>
      <c r="C200" s="268"/>
      <c r="D200" s="247" t="s">
        <v>251</v>
      </c>
      <c r="E200" s="269" t="s">
        <v>1</v>
      </c>
      <c r="F200" s="270" t="s">
        <v>261</v>
      </c>
      <c r="G200" s="268"/>
      <c r="H200" s="271">
        <v>9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251</v>
      </c>
      <c r="AU200" s="277" t="s">
        <v>87</v>
      </c>
      <c r="AV200" s="15" t="s">
        <v>256</v>
      </c>
      <c r="AW200" s="15" t="s">
        <v>32</v>
      </c>
      <c r="AX200" s="15" t="s">
        <v>76</v>
      </c>
      <c r="AY200" s="277" t="s">
        <v>240</v>
      </c>
    </row>
    <row r="201" s="16" customFormat="1">
      <c r="A201" s="16"/>
      <c r="B201" s="278"/>
      <c r="C201" s="279"/>
      <c r="D201" s="247" t="s">
        <v>251</v>
      </c>
      <c r="E201" s="280" t="s">
        <v>1</v>
      </c>
      <c r="F201" s="281" t="s">
        <v>265</v>
      </c>
      <c r="G201" s="279"/>
      <c r="H201" s="282">
        <v>68</v>
      </c>
      <c r="I201" s="283"/>
      <c r="J201" s="279"/>
      <c r="K201" s="279"/>
      <c r="L201" s="284"/>
      <c r="M201" s="285"/>
      <c r="N201" s="286"/>
      <c r="O201" s="286"/>
      <c r="P201" s="286"/>
      <c r="Q201" s="286"/>
      <c r="R201" s="286"/>
      <c r="S201" s="286"/>
      <c r="T201" s="28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8" t="s">
        <v>251</v>
      </c>
      <c r="AU201" s="288" t="s">
        <v>87</v>
      </c>
      <c r="AV201" s="16" t="s">
        <v>247</v>
      </c>
      <c r="AW201" s="16" t="s">
        <v>32</v>
      </c>
      <c r="AX201" s="16" t="s">
        <v>84</v>
      </c>
      <c r="AY201" s="288" t="s">
        <v>240</v>
      </c>
    </row>
    <row r="202" s="2" customFormat="1" ht="37.8" customHeight="1">
      <c r="A202" s="39"/>
      <c r="B202" s="40"/>
      <c r="C202" s="227" t="s">
        <v>300</v>
      </c>
      <c r="D202" s="227" t="s">
        <v>242</v>
      </c>
      <c r="E202" s="228" t="s">
        <v>301</v>
      </c>
      <c r="F202" s="229" t="s">
        <v>302</v>
      </c>
      <c r="G202" s="230" t="s">
        <v>245</v>
      </c>
      <c r="H202" s="231">
        <v>878</v>
      </c>
      <c r="I202" s="232"/>
      <c r="J202" s="233">
        <f>ROUND(I202*H202,2)</f>
        <v>0</v>
      </c>
      <c r="K202" s="229" t="s">
        <v>246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247</v>
      </c>
      <c r="AT202" s="238" t="s">
        <v>242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247</v>
      </c>
      <c r="BM202" s="238" t="s">
        <v>303</v>
      </c>
    </row>
    <row r="203" s="2" customFormat="1">
      <c r="A203" s="39"/>
      <c r="B203" s="40"/>
      <c r="C203" s="41"/>
      <c r="D203" s="240" t="s">
        <v>249</v>
      </c>
      <c r="E203" s="41"/>
      <c r="F203" s="241" t="s">
        <v>304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87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305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4" customFormat="1">
      <c r="A205" s="14"/>
      <c r="B205" s="256"/>
      <c r="C205" s="257"/>
      <c r="D205" s="247" t="s">
        <v>251</v>
      </c>
      <c r="E205" s="258" t="s">
        <v>1</v>
      </c>
      <c r="F205" s="259" t="s">
        <v>306</v>
      </c>
      <c r="G205" s="257"/>
      <c r="H205" s="260">
        <v>783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251</v>
      </c>
      <c r="AU205" s="266" t="s">
        <v>87</v>
      </c>
      <c r="AV205" s="14" t="s">
        <v>87</v>
      </c>
      <c r="AW205" s="14" t="s">
        <v>32</v>
      </c>
      <c r="AX205" s="14" t="s">
        <v>76</v>
      </c>
      <c r="AY205" s="266" t="s">
        <v>240</v>
      </c>
    </row>
    <row r="206" s="13" customFormat="1">
      <c r="A206" s="13"/>
      <c r="B206" s="245"/>
      <c r="C206" s="246"/>
      <c r="D206" s="247" t="s">
        <v>251</v>
      </c>
      <c r="E206" s="248" t="s">
        <v>1</v>
      </c>
      <c r="F206" s="249" t="s">
        <v>307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251</v>
      </c>
      <c r="AU206" s="255" t="s">
        <v>87</v>
      </c>
      <c r="AV206" s="13" t="s">
        <v>84</v>
      </c>
      <c r="AW206" s="13" t="s">
        <v>32</v>
      </c>
      <c r="AX206" s="13" t="s">
        <v>76</v>
      </c>
      <c r="AY206" s="255" t="s">
        <v>240</v>
      </c>
    </row>
    <row r="207" s="13" customFormat="1">
      <c r="A207" s="13"/>
      <c r="B207" s="245"/>
      <c r="C207" s="246"/>
      <c r="D207" s="247" t="s">
        <v>251</v>
      </c>
      <c r="E207" s="248" t="s">
        <v>1</v>
      </c>
      <c r="F207" s="249" t="s">
        <v>308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251</v>
      </c>
      <c r="AU207" s="255" t="s">
        <v>87</v>
      </c>
      <c r="AV207" s="13" t="s">
        <v>84</v>
      </c>
      <c r="AW207" s="13" t="s">
        <v>32</v>
      </c>
      <c r="AX207" s="13" t="s">
        <v>76</v>
      </c>
      <c r="AY207" s="255" t="s">
        <v>240</v>
      </c>
    </row>
    <row r="208" s="14" customFormat="1">
      <c r="A208" s="14"/>
      <c r="B208" s="256"/>
      <c r="C208" s="257"/>
      <c r="D208" s="247" t="s">
        <v>251</v>
      </c>
      <c r="E208" s="258" t="s">
        <v>1</v>
      </c>
      <c r="F208" s="259" t="s">
        <v>309</v>
      </c>
      <c r="G208" s="257"/>
      <c r="H208" s="260">
        <v>95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251</v>
      </c>
      <c r="AU208" s="266" t="s">
        <v>87</v>
      </c>
      <c r="AV208" s="14" t="s">
        <v>87</v>
      </c>
      <c r="AW208" s="14" t="s">
        <v>32</v>
      </c>
      <c r="AX208" s="14" t="s">
        <v>76</v>
      </c>
      <c r="AY208" s="266" t="s">
        <v>240</v>
      </c>
    </row>
    <row r="209" s="16" customFormat="1">
      <c r="A209" s="16"/>
      <c r="B209" s="278"/>
      <c r="C209" s="279"/>
      <c r="D209" s="247" t="s">
        <v>251</v>
      </c>
      <c r="E209" s="280" t="s">
        <v>1</v>
      </c>
      <c r="F209" s="281" t="s">
        <v>265</v>
      </c>
      <c r="G209" s="279"/>
      <c r="H209" s="282">
        <v>878</v>
      </c>
      <c r="I209" s="283"/>
      <c r="J209" s="279"/>
      <c r="K209" s="279"/>
      <c r="L209" s="284"/>
      <c r="M209" s="285"/>
      <c r="N209" s="286"/>
      <c r="O209" s="286"/>
      <c r="P209" s="286"/>
      <c r="Q209" s="286"/>
      <c r="R209" s="286"/>
      <c r="S209" s="286"/>
      <c r="T209" s="28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8" t="s">
        <v>251</v>
      </c>
      <c r="AU209" s="288" t="s">
        <v>87</v>
      </c>
      <c r="AV209" s="16" t="s">
        <v>247</v>
      </c>
      <c r="AW209" s="16" t="s">
        <v>32</v>
      </c>
      <c r="AX209" s="16" t="s">
        <v>84</v>
      </c>
      <c r="AY209" s="288" t="s">
        <v>240</v>
      </c>
    </row>
    <row r="210" s="2" customFormat="1" ht="37.8" customHeight="1">
      <c r="A210" s="39"/>
      <c r="B210" s="40"/>
      <c r="C210" s="227" t="s">
        <v>310</v>
      </c>
      <c r="D210" s="227" t="s">
        <v>242</v>
      </c>
      <c r="E210" s="228" t="s">
        <v>311</v>
      </c>
      <c r="F210" s="229" t="s">
        <v>312</v>
      </c>
      <c r="G210" s="230" t="s">
        <v>245</v>
      </c>
      <c r="H210" s="231">
        <v>627.5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247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247</v>
      </c>
      <c r="BM210" s="238" t="s">
        <v>313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314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13" customFormat="1">
      <c r="A212" s="13"/>
      <c r="B212" s="245"/>
      <c r="C212" s="246"/>
      <c r="D212" s="247" t="s">
        <v>251</v>
      </c>
      <c r="E212" s="248" t="s">
        <v>1</v>
      </c>
      <c r="F212" s="249" t="s">
        <v>315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251</v>
      </c>
      <c r="AU212" s="255" t="s">
        <v>87</v>
      </c>
      <c r="AV212" s="13" t="s">
        <v>84</v>
      </c>
      <c r="AW212" s="13" t="s">
        <v>32</v>
      </c>
      <c r="AX212" s="13" t="s">
        <v>76</v>
      </c>
      <c r="AY212" s="255" t="s">
        <v>240</v>
      </c>
    </row>
    <row r="213" s="13" customFormat="1">
      <c r="A213" s="13"/>
      <c r="B213" s="245"/>
      <c r="C213" s="246"/>
      <c r="D213" s="247" t="s">
        <v>251</v>
      </c>
      <c r="E213" s="248" t="s">
        <v>1</v>
      </c>
      <c r="F213" s="249" t="s">
        <v>316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251</v>
      </c>
      <c r="AU213" s="255" t="s">
        <v>87</v>
      </c>
      <c r="AV213" s="13" t="s">
        <v>84</v>
      </c>
      <c r="AW213" s="13" t="s">
        <v>32</v>
      </c>
      <c r="AX213" s="13" t="s">
        <v>76</v>
      </c>
      <c r="AY213" s="255" t="s">
        <v>240</v>
      </c>
    </row>
    <row r="214" s="14" customFormat="1">
      <c r="A214" s="14"/>
      <c r="B214" s="256"/>
      <c r="C214" s="257"/>
      <c r="D214" s="247" t="s">
        <v>251</v>
      </c>
      <c r="E214" s="258" t="s">
        <v>1</v>
      </c>
      <c r="F214" s="259" t="s">
        <v>317</v>
      </c>
      <c r="G214" s="257"/>
      <c r="H214" s="260">
        <v>42.5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251</v>
      </c>
      <c r="AU214" s="266" t="s">
        <v>87</v>
      </c>
      <c r="AV214" s="14" t="s">
        <v>87</v>
      </c>
      <c r="AW214" s="14" t="s">
        <v>32</v>
      </c>
      <c r="AX214" s="14" t="s">
        <v>76</v>
      </c>
      <c r="AY214" s="266" t="s">
        <v>240</v>
      </c>
    </row>
    <row r="215" s="13" customFormat="1">
      <c r="A215" s="13"/>
      <c r="B215" s="245"/>
      <c r="C215" s="246"/>
      <c r="D215" s="247" t="s">
        <v>251</v>
      </c>
      <c r="E215" s="248" t="s">
        <v>1</v>
      </c>
      <c r="F215" s="249" t="s">
        <v>318</v>
      </c>
      <c r="G215" s="246"/>
      <c r="H215" s="248" t="s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251</v>
      </c>
      <c r="AU215" s="255" t="s">
        <v>87</v>
      </c>
      <c r="AV215" s="13" t="s">
        <v>84</v>
      </c>
      <c r="AW215" s="13" t="s">
        <v>32</v>
      </c>
      <c r="AX215" s="13" t="s">
        <v>76</v>
      </c>
      <c r="AY215" s="255" t="s">
        <v>240</v>
      </c>
    </row>
    <row r="216" s="14" customFormat="1">
      <c r="A216" s="14"/>
      <c r="B216" s="256"/>
      <c r="C216" s="257"/>
      <c r="D216" s="247" t="s">
        <v>251</v>
      </c>
      <c r="E216" s="258" t="s">
        <v>1</v>
      </c>
      <c r="F216" s="259" t="s">
        <v>319</v>
      </c>
      <c r="G216" s="257"/>
      <c r="H216" s="260">
        <v>585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251</v>
      </c>
      <c r="AU216" s="266" t="s">
        <v>87</v>
      </c>
      <c r="AV216" s="14" t="s">
        <v>87</v>
      </c>
      <c r="AW216" s="14" t="s">
        <v>32</v>
      </c>
      <c r="AX216" s="14" t="s">
        <v>76</v>
      </c>
      <c r="AY216" s="266" t="s">
        <v>240</v>
      </c>
    </row>
    <row r="217" s="16" customFormat="1">
      <c r="A217" s="16"/>
      <c r="B217" s="278"/>
      <c r="C217" s="279"/>
      <c r="D217" s="247" t="s">
        <v>251</v>
      </c>
      <c r="E217" s="280" t="s">
        <v>1</v>
      </c>
      <c r="F217" s="281" t="s">
        <v>265</v>
      </c>
      <c r="G217" s="279"/>
      <c r="H217" s="282">
        <v>627.5</v>
      </c>
      <c r="I217" s="283"/>
      <c r="J217" s="279"/>
      <c r="K217" s="279"/>
      <c r="L217" s="284"/>
      <c r="M217" s="285"/>
      <c r="N217" s="286"/>
      <c r="O217" s="286"/>
      <c r="P217" s="286"/>
      <c r="Q217" s="286"/>
      <c r="R217" s="286"/>
      <c r="S217" s="286"/>
      <c r="T217" s="28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8" t="s">
        <v>251</v>
      </c>
      <c r="AU217" s="288" t="s">
        <v>87</v>
      </c>
      <c r="AV217" s="16" t="s">
        <v>247</v>
      </c>
      <c r="AW217" s="16" t="s">
        <v>32</v>
      </c>
      <c r="AX217" s="16" t="s">
        <v>84</v>
      </c>
      <c r="AY217" s="288" t="s">
        <v>240</v>
      </c>
    </row>
    <row r="218" s="2" customFormat="1" ht="37.8" customHeight="1">
      <c r="A218" s="39"/>
      <c r="B218" s="40"/>
      <c r="C218" s="227" t="s">
        <v>320</v>
      </c>
      <c r="D218" s="227" t="s">
        <v>242</v>
      </c>
      <c r="E218" s="228" t="s">
        <v>321</v>
      </c>
      <c r="F218" s="229" t="s">
        <v>322</v>
      </c>
      <c r="G218" s="230" t="s">
        <v>245</v>
      </c>
      <c r="H218" s="231">
        <v>12550</v>
      </c>
      <c r="I218" s="232"/>
      <c r="J218" s="233">
        <f>ROUND(I218*H218,2)</f>
        <v>0</v>
      </c>
      <c r="K218" s="229" t="s">
        <v>246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247</v>
      </c>
      <c r="AT218" s="238" t="s">
        <v>242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247</v>
      </c>
      <c r="BM218" s="238" t="s">
        <v>323</v>
      </c>
    </row>
    <row r="219" s="2" customFormat="1">
      <c r="A219" s="39"/>
      <c r="B219" s="40"/>
      <c r="C219" s="41"/>
      <c r="D219" s="240" t="s">
        <v>249</v>
      </c>
      <c r="E219" s="41"/>
      <c r="F219" s="241" t="s">
        <v>324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87</v>
      </c>
    </row>
    <row r="220" s="13" customFormat="1">
      <c r="A220" s="13"/>
      <c r="B220" s="245"/>
      <c r="C220" s="246"/>
      <c r="D220" s="247" t="s">
        <v>251</v>
      </c>
      <c r="E220" s="248" t="s">
        <v>1</v>
      </c>
      <c r="F220" s="249" t="s">
        <v>325</v>
      </c>
      <c r="G220" s="246"/>
      <c r="H220" s="248" t="s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251</v>
      </c>
      <c r="AU220" s="255" t="s">
        <v>87</v>
      </c>
      <c r="AV220" s="13" t="s">
        <v>84</v>
      </c>
      <c r="AW220" s="13" t="s">
        <v>32</v>
      </c>
      <c r="AX220" s="13" t="s">
        <v>76</v>
      </c>
      <c r="AY220" s="255" t="s">
        <v>240</v>
      </c>
    </row>
    <row r="221" s="13" customFormat="1">
      <c r="A221" s="13"/>
      <c r="B221" s="245"/>
      <c r="C221" s="246"/>
      <c r="D221" s="247" t="s">
        <v>251</v>
      </c>
      <c r="E221" s="248" t="s">
        <v>1</v>
      </c>
      <c r="F221" s="249" t="s">
        <v>326</v>
      </c>
      <c r="G221" s="246"/>
      <c r="H221" s="248" t="s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251</v>
      </c>
      <c r="AU221" s="255" t="s">
        <v>87</v>
      </c>
      <c r="AV221" s="13" t="s">
        <v>84</v>
      </c>
      <c r="AW221" s="13" t="s">
        <v>32</v>
      </c>
      <c r="AX221" s="13" t="s">
        <v>76</v>
      </c>
      <c r="AY221" s="255" t="s">
        <v>240</v>
      </c>
    </row>
    <row r="222" s="14" customFormat="1">
      <c r="A222" s="14"/>
      <c r="B222" s="256"/>
      <c r="C222" s="257"/>
      <c r="D222" s="247" t="s">
        <v>251</v>
      </c>
      <c r="E222" s="258" t="s">
        <v>1</v>
      </c>
      <c r="F222" s="259" t="s">
        <v>327</v>
      </c>
      <c r="G222" s="257"/>
      <c r="H222" s="260">
        <v>12550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251</v>
      </c>
      <c r="AU222" s="266" t="s">
        <v>87</v>
      </c>
      <c r="AV222" s="14" t="s">
        <v>87</v>
      </c>
      <c r="AW222" s="14" t="s">
        <v>32</v>
      </c>
      <c r="AX222" s="14" t="s">
        <v>84</v>
      </c>
      <c r="AY222" s="266" t="s">
        <v>240</v>
      </c>
    </row>
    <row r="223" s="2" customFormat="1" ht="24.15" customHeight="1">
      <c r="A223" s="39"/>
      <c r="B223" s="40"/>
      <c r="C223" s="227" t="s">
        <v>328</v>
      </c>
      <c r="D223" s="227" t="s">
        <v>242</v>
      </c>
      <c r="E223" s="228" t="s">
        <v>329</v>
      </c>
      <c r="F223" s="229" t="s">
        <v>330</v>
      </c>
      <c r="G223" s="230" t="s">
        <v>245</v>
      </c>
      <c r="H223" s="231">
        <v>646</v>
      </c>
      <c r="I223" s="232"/>
      <c r="J223" s="233">
        <f>ROUND(I223*H223,2)</f>
        <v>0</v>
      </c>
      <c r="K223" s="229" t="s">
        <v>246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247</v>
      </c>
      <c r="AT223" s="238" t="s">
        <v>242</v>
      </c>
      <c r="AU223" s="238" t="s">
        <v>87</v>
      </c>
      <c r="AY223" s="18" t="s">
        <v>240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247</v>
      </c>
      <c r="BM223" s="238" t="s">
        <v>331</v>
      </c>
    </row>
    <row r="224" s="2" customFormat="1">
      <c r="A224" s="39"/>
      <c r="B224" s="40"/>
      <c r="C224" s="41"/>
      <c r="D224" s="240" t="s">
        <v>249</v>
      </c>
      <c r="E224" s="41"/>
      <c r="F224" s="241" t="s">
        <v>332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249</v>
      </c>
      <c r="AU224" s="18" t="s">
        <v>87</v>
      </c>
    </row>
    <row r="225" s="13" customFormat="1">
      <c r="A225" s="13"/>
      <c r="B225" s="245"/>
      <c r="C225" s="246"/>
      <c r="D225" s="247" t="s">
        <v>251</v>
      </c>
      <c r="E225" s="248" t="s">
        <v>1</v>
      </c>
      <c r="F225" s="249" t="s">
        <v>333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251</v>
      </c>
      <c r="AU225" s="255" t="s">
        <v>87</v>
      </c>
      <c r="AV225" s="13" t="s">
        <v>84</v>
      </c>
      <c r="AW225" s="13" t="s">
        <v>32</v>
      </c>
      <c r="AX225" s="13" t="s">
        <v>76</v>
      </c>
      <c r="AY225" s="255" t="s">
        <v>240</v>
      </c>
    </row>
    <row r="226" s="13" customFormat="1">
      <c r="A226" s="13"/>
      <c r="B226" s="245"/>
      <c r="C226" s="246"/>
      <c r="D226" s="247" t="s">
        <v>251</v>
      </c>
      <c r="E226" s="248" t="s">
        <v>1</v>
      </c>
      <c r="F226" s="249" t="s">
        <v>334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251</v>
      </c>
      <c r="AU226" s="255" t="s">
        <v>87</v>
      </c>
      <c r="AV226" s="13" t="s">
        <v>84</v>
      </c>
      <c r="AW226" s="13" t="s">
        <v>32</v>
      </c>
      <c r="AX226" s="13" t="s">
        <v>76</v>
      </c>
      <c r="AY226" s="255" t="s">
        <v>240</v>
      </c>
    </row>
    <row r="227" s="14" customFormat="1">
      <c r="A227" s="14"/>
      <c r="B227" s="256"/>
      <c r="C227" s="257"/>
      <c r="D227" s="247" t="s">
        <v>251</v>
      </c>
      <c r="E227" s="258" t="s">
        <v>1</v>
      </c>
      <c r="F227" s="259" t="s">
        <v>335</v>
      </c>
      <c r="G227" s="257"/>
      <c r="H227" s="260">
        <v>50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251</v>
      </c>
      <c r="AU227" s="266" t="s">
        <v>87</v>
      </c>
      <c r="AV227" s="14" t="s">
        <v>87</v>
      </c>
      <c r="AW227" s="14" t="s">
        <v>32</v>
      </c>
      <c r="AX227" s="14" t="s">
        <v>76</v>
      </c>
      <c r="AY227" s="266" t="s">
        <v>240</v>
      </c>
    </row>
    <row r="228" s="13" customFormat="1">
      <c r="A228" s="13"/>
      <c r="B228" s="245"/>
      <c r="C228" s="246"/>
      <c r="D228" s="247" t="s">
        <v>251</v>
      </c>
      <c r="E228" s="248" t="s">
        <v>1</v>
      </c>
      <c r="F228" s="249" t="s">
        <v>336</v>
      </c>
      <c r="G228" s="246"/>
      <c r="H228" s="248" t="s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251</v>
      </c>
      <c r="AU228" s="255" t="s">
        <v>87</v>
      </c>
      <c r="AV228" s="13" t="s">
        <v>84</v>
      </c>
      <c r="AW228" s="13" t="s">
        <v>32</v>
      </c>
      <c r="AX228" s="13" t="s">
        <v>76</v>
      </c>
      <c r="AY228" s="255" t="s">
        <v>240</v>
      </c>
    </row>
    <row r="229" s="14" customFormat="1">
      <c r="A229" s="14"/>
      <c r="B229" s="256"/>
      <c r="C229" s="257"/>
      <c r="D229" s="247" t="s">
        <v>251</v>
      </c>
      <c r="E229" s="258" t="s">
        <v>1</v>
      </c>
      <c r="F229" s="259" t="s">
        <v>337</v>
      </c>
      <c r="G229" s="257"/>
      <c r="H229" s="260">
        <v>7.5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251</v>
      </c>
      <c r="AU229" s="266" t="s">
        <v>87</v>
      </c>
      <c r="AV229" s="14" t="s">
        <v>87</v>
      </c>
      <c r="AW229" s="14" t="s">
        <v>32</v>
      </c>
      <c r="AX229" s="14" t="s">
        <v>76</v>
      </c>
      <c r="AY229" s="266" t="s">
        <v>240</v>
      </c>
    </row>
    <row r="230" s="14" customFormat="1">
      <c r="A230" s="14"/>
      <c r="B230" s="256"/>
      <c r="C230" s="257"/>
      <c r="D230" s="247" t="s">
        <v>251</v>
      </c>
      <c r="E230" s="258" t="s">
        <v>1</v>
      </c>
      <c r="F230" s="259" t="s">
        <v>338</v>
      </c>
      <c r="G230" s="257"/>
      <c r="H230" s="260">
        <v>3.5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251</v>
      </c>
      <c r="AU230" s="266" t="s">
        <v>87</v>
      </c>
      <c r="AV230" s="14" t="s">
        <v>87</v>
      </c>
      <c r="AW230" s="14" t="s">
        <v>32</v>
      </c>
      <c r="AX230" s="14" t="s">
        <v>76</v>
      </c>
      <c r="AY230" s="266" t="s">
        <v>240</v>
      </c>
    </row>
    <row r="231" s="15" customFormat="1">
      <c r="A231" s="15"/>
      <c r="B231" s="267"/>
      <c r="C231" s="268"/>
      <c r="D231" s="247" t="s">
        <v>251</v>
      </c>
      <c r="E231" s="269" t="s">
        <v>1</v>
      </c>
      <c r="F231" s="270" t="s">
        <v>255</v>
      </c>
      <c r="G231" s="268"/>
      <c r="H231" s="271">
        <v>61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251</v>
      </c>
      <c r="AU231" s="277" t="s">
        <v>87</v>
      </c>
      <c r="AV231" s="15" t="s">
        <v>256</v>
      </c>
      <c r="AW231" s="15" t="s">
        <v>32</v>
      </c>
      <c r="AX231" s="15" t="s">
        <v>76</v>
      </c>
      <c r="AY231" s="277" t="s">
        <v>240</v>
      </c>
    </row>
    <row r="232" s="13" customFormat="1">
      <c r="A232" s="13"/>
      <c r="B232" s="245"/>
      <c r="C232" s="246"/>
      <c r="D232" s="247" t="s">
        <v>251</v>
      </c>
      <c r="E232" s="248" t="s">
        <v>1</v>
      </c>
      <c r="F232" s="249" t="s">
        <v>339</v>
      </c>
      <c r="G232" s="246"/>
      <c r="H232" s="248" t="s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251</v>
      </c>
      <c r="AU232" s="255" t="s">
        <v>87</v>
      </c>
      <c r="AV232" s="13" t="s">
        <v>84</v>
      </c>
      <c r="AW232" s="13" t="s">
        <v>32</v>
      </c>
      <c r="AX232" s="13" t="s">
        <v>76</v>
      </c>
      <c r="AY232" s="255" t="s">
        <v>240</v>
      </c>
    </row>
    <row r="233" s="14" customFormat="1">
      <c r="A233" s="14"/>
      <c r="B233" s="256"/>
      <c r="C233" s="257"/>
      <c r="D233" s="247" t="s">
        <v>251</v>
      </c>
      <c r="E233" s="258" t="s">
        <v>1</v>
      </c>
      <c r="F233" s="259" t="s">
        <v>340</v>
      </c>
      <c r="G233" s="257"/>
      <c r="H233" s="260">
        <v>585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251</v>
      </c>
      <c r="AU233" s="266" t="s">
        <v>87</v>
      </c>
      <c r="AV233" s="14" t="s">
        <v>87</v>
      </c>
      <c r="AW233" s="14" t="s">
        <v>32</v>
      </c>
      <c r="AX233" s="14" t="s">
        <v>76</v>
      </c>
      <c r="AY233" s="266" t="s">
        <v>240</v>
      </c>
    </row>
    <row r="234" s="15" customFormat="1">
      <c r="A234" s="15"/>
      <c r="B234" s="267"/>
      <c r="C234" s="268"/>
      <c r="D234" s="247" t="s">
        <v>251</v>
      </c>
      <c r="E234" s="269" t="s">
        <v>1</v>
      </c>
      <c r="F234" s="270" t="s">
        <v>261</v>
      </c>
      <c r="G234" s="268"/>
      <c r="H234" s="271">
        <v>585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251</v>
      </c>
      <c r="AU234" s="277" t="s">
        <v>87</v>
      </c>
      <c r="AV234" s="15" t="s">
        <v>256</v>
      </c>
      <c r="AW234" s="15" t="s">
        <v>32</v>
      </c>
      <c r="AX234" s="15" t="s">
        <v>76</v>
      </c>
      <c r="AY234" s="277" t="s">
        <v>240</v>
      </c>
    </row>
    <row r="235" s="16" customFormat="1">
      <c r="A235" s="16"/>
      <c r="B235" s="278"/>
      <c r="C235" s="279"/>
      <c r="D235" s="247" t="s">
        <v>251</v>
      </c>
      <c r="E235" s="280" t="s">
        <v>1</v>
      </c>
      <c r="F235" s="281" t="s">
        <v>265</v>
      </c>
      <c r="G235" s="279"/>
      <c r="H235" s="282">
        <v>646</v>
      </c>
      <c r="I235" s="283"/>
      <c r="J235" s="279"/>
      <c r="K235" s="279"/>
      <c r="L235" s="284"/>
      <c r="M235" s="285"/>
      <c r="N235" s="286"/>
      <c r="O235" s="286"/>
      <c r="P235" s="286"/>
      <c r="Q235" s="286"/>
      <c r="R235" s="286"/>
      <c r="S235" s="286"/>
      <c r="T235" s="28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8" t="s">
        <v>251</v>
      </c>
      <c r="AU235" s="288" t="s">
        <v>87</v>
      </c>
      <c r="AV235" s="16" t="s">
        <v>247</v>
      </c>
      <c r="AW235" s="16" t="s">
        <v>32</v>
      </c>
      <c r="AX235" s="16" t="s">
        <v>84</v>
      </c>
      <c r="AY235" s="288" t="s">
        <v>240</v>
      </c>
    </row>
    <row r="236" s="2" customFormat="1" ht="16.5" customHeight="1">
      <c r="A236" s="39"/>
      <c r="B236" s="40"/>
      <c r="C236" s="289" t="s">
        <v>152</v>
      </c>
      <c r="D236" s="289" t="s">
        <v>341</v>
      </c>
      <c r="E236" s="290" t="s">
        <v>342</v>
      </c>
      <c r="F236" s="291" t="s">
        <v>343</v>
      </c>
      <c r="G236" s="292" t="s">
        <v>344</v>
      </c>
      <c r="H236" s="293">
        <v>122</v>
      </c>
      <c r="I236" s="294"/>
      <c r="J236" s="295">
        <f>ROUND(I236*H236,2)</f>
        <v>0</v>
      </c>
      <c r="K236" s="291" t="s">
        <v>246</v>
      </c>
      <c r="L236" s="296"/>
      <c r="M236" s="297" t="s">
        <v>1</v>
      </c>
      <c r="N236" s="298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320</v>
      </c>
      <c r="AT236" s="238" t="s">
        <v>341</v>
      </c>
      <c r="AU236" s="238" t="s">
        <v>87</v>
      </c>
      <c r="AY236" s="18" t="s">
        <v>240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247</v>
      </c>
      <c r="BM236" s="238" t="s">
        <v>345</v>
      </c>
    </row>
    <row r="237" s="13" customFormat="1">
      <c r="A237" s="13"/>
      <c r="B237" s="245"/>
      <c r="C237" s="246"/>
      <c r="D237" s="247" t="s">
        <v>251</v>
      </c>
      <c r="E237" s="248" t="s">
        <v>1</v>
      </c>
      <c r="F237" s="249" t="s">
        <v>346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251</v>
      </c>
      <c r="AU237" s="255" t="s">
        <v>87</v>
      </c>
      <c r="AV237" s="13" t="s">
        <v>84</v>
      </c>
      <c r="AW237" s="13" t="s">
        <v>32</v>
      </c>
      <c r="AX237" s="13" t="s">
        <v>76</v>
      </c>
      <c r="AY237" s="255" t="s">
        <v>240</v>
      </c>
    </row>
    <row r="238" s="14" customFormat="1">
      <c r="A238" s="14"/>
      <c r="B238" s="256"/>
      <c r="C238" s="257"/>
      <c r="D238" s="247" t="s">
        <v>251</v>
      </c>
      <c r="E238" s="258" t="s">
        <v>1</v>
      </c>
      <c r="F238" s="259" t="s">
        <v>347</v>
      </c>
      <c r="G238" s="257"/>
      <c r="H238" s="260">
        <v>122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251</v>
      </c>
      <c r="AU238" s="266" t="s">
        <v>87</v>
      </c>
      <c r="AV238" s="14" t="s">
        <v>87</v>
      </c>
      <c r="AW238" s="14" t="s">
        <v>32</v>
      </c>
      <c r="AX238" s="14" t="s">
        <v>84</v>
      </c>
      <c r="AY238" s="266" t="s">
        <v>240</v>
      </c>
    </row>
    <row r="239" s="2" customFormat="1" ht="24.15" customHeight="1">
      <c r="A239" s="39"/>
      <c r="B239" s="40"/>
      <c r="C239" s="227" t="s">
        <v>155</v>
      </c>
      <c r="D239" s="227" t="s">
        <v>242</v>
      </c>
      <c r="E239" s="228" t="s">
        <v>348</v>
      </c>
      <c r="F239" s="229" t="s">
        <v>349</v>
      </c>
      <c r="G239" s="230" t="s">
        <v>245</v>
      </c>
      <c r="H239" s="231">
        <v>42.5</v>
      </c>
      <c r="I239" s="232"/>
      <c r="J239" s="233">
        <f>ROUND(I239*H239,2)</f>
        <v>0</v>
      </c>
      <c r="K239" s="229" t="s">
        <v>246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247</v>
      </c>
      <c r="AT239" s="238" t="s">
        <v>242</v>
      </c>
      <c r="AU239" s="238" t="s">
        <v>87</v>
      </c>
      <c r="AY239" s="18" t="s">
        <v>240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247</v>
      </c>
      <c r="BM239" s="238" t="s">
        <v>350</v>
      </c>
    </row>
    <row r="240" s="2" customFormat="1">
      <c r="A240" s="39"/>
      <c r="B240" s="40"/>
      <c r="C240" s="41"/>
      <c r="D240" s="240" t="s">
        <v>249</v>
      </c>
      <c r="E240" s="41"/>
      <c r="F240" s="241" t="s">
        <v>351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249</v>
      </c>
      <c r="AU240" s="18" t="s">
        <v>87</v>
      </c>
    </row>
    <row r="241" s="13" customFormat="1">
      <c r="A241" s="13"/>
      <c r="B241" s="245"/>
      <c r="C241" s="246"/>
      <c r="D241" s="247" t="s">
        <v>251</v>
      </c>
      <c r="E241" s="248" t="s">
        <v>1</v>
      </c>
      <c r="F241" s="249" t="s">
        <v>352</v>
      </c>
      <c r="G241" s="246"/>
      <c r="H241" s="248" t="s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251</v>
      </c>
      <c r="AU241" s="255" t="s">
        <v>87</v>
      </c>
      <c r="AV241" s="13" t="s">
        <v>84</v>
      </c>
      <c r="AW241" s="13" t="s">
        <v>32</v>
      </c>
      <c r="AX241" s="13" t="s">
        <v>76</v>
      </c>
      <c r="AY241" s="255" t="s">
        <v>240</v>
      </c>
    </row>
    <row r="242" s="13" customFormat="1">
      <c r="A242" s="13"/>
      <c r="B242" s="245"/>
      <c r="C242" s="246"/>
      <c r="D242" s="247" t="s">
        <v>251</v>
      </c>
      <c r="E242" s="248" t="s">
        <v>1</v>
      </c>
      <c r="F242" s="249" t="s">
        <v>353</v>
      </c>
      <c r="G242" s="246"/>
      <c r="H242" s="248" t="s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251</v>
      </c>
      <c r="AU242" s="255" t="s">
        <v>87</v>
      </c>
      <c r="AV242" s="13" t="s">
        <v>84</v>
      </c>
      <c r="AW242" s="13" t="s">
        <v>32</v>
      </c>
      <c r="AX242" s="13" t="s">
        <v>76</v>
      </c>
      <c r="AY242" s="255" t="s">
        <v>240</v>
      </c>
    </row>
    <row r="243" s="14" customFormat="1">
      <c r="A243" s="14"/>
      <c r="B243" s="256"/>
      <c r="C243" s="257"/>
      <c r="D243" s="247" t="s">
        <v>251</v>
      </c>
      <c r="E243" s="258" t="s">
        <v>1</v>
      </c>
      <c r="F243" s="259" t="s">
        <v>354</v>
      </c>
      <c r="G243" s="257"/>
      <c r="H243" s="260">
        <v>59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251</v>
      </c>
      <c r="AU243" s="266" t="s">
        <v>87</v>
      </c>
      <c r="AV243" s="14" t="s">
        <v>87</v>
      </c>
      <c r="AW243" s="14" t="s">
        <v>32</v>
      </c>
      <c r="AX243" s="14" t="s">
        <v>76</v>
      </c>
      <c r="AY243" s="266" t="s">
        <v>240</v>
      </c>
    </row>
    <row r="244" s="13" customFormat="1">
      <c r="A244" s="13"/>
      <c r="B244" s="245"/>
      <c r="C244" s="246"/>
      <c r="D244" s="247" t="s">
        <v>251</v>
      </c>
      <c r="E244" s="248" t="s">
        <v>1</v>
      </c>
      <c r="F244" s="249" t="s">
        <v>355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251</v>
      </c>
      <c r="AU244" s="255" t="s">
        <v>87</v>
      </c>
      <c r="AV244" s="13" t="s">
        <v>84</v>
      </c>
      <c r="AW244" s="13" t="s">
        <v>32</v>
      </c>
      <c r="AX244" s="13" t="s">
        <v>76</v>
      </c>
      <c r="AY244" s="255" t="s">
        <v>240</v>
      </c>
    </row>
    <row r="245" s="14" customFormat="1">
      <c r="A245" s="14"/>
      <c r="B245" s="256"/>
      <c r="C245" s="257"/>
      <c r="D245" s="247" t="s">
        <v>251</v>
      </c>
      <c r="E245" s="258" t="s">
        <v>1</v>
      </c>
      <c r="F245" s="259" t="s">
        <v>356</v>
      </c>
      <c r="G245" s="257"/>
      <c r="H245" s="260">
        <v>-16.5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251</v>
      </c>
      <c r="AU245" s="266" t="s">
        <v>87</v>
      </c>
      <c r="AV245" s="14" t="s">
        <v>87</v>
      </c>
      <c r="AW245" s="14" t="s">
        <v>32</v>
      </c>
      <c r="AX245" s="14" t="s">
        <v>76</v>
      </c>
      <c r="AY245" s="266" t="s">
        <v>240</v>
      </c>
    </row>
    <row r="246" s="16" customFormat="1">
      <c r="A246" s="16"/>
      <c r="B246" s="278"/>
      <c r="C246" s="279"/>
      <c r="D246" s="247" t="s">
        <v>251</v>
      </c>
      <c r="E246" s="280" t="s">
        <v>1</v>
      </c>
      <c r="F246" s="281" t="s">
        <v>265</v>
      </c>
      <c r="G246" s="279"/>
      <c r="H246" s="282">
        <v>42.5</v>
      </c>
      <c r="I246" s="283"/>
      <c r="J246" s="279"/>
      <c r="K246" s="279"/>
      <c r="L246" s="284"/>
      <c r="M246" s="285"/>
      <c r="N246" s="286"/>
      <c r="O246" s="286"/>
      <c r="P246" s="286"/>
      <c r="Q246" s="286"/>
      <c r="R246" s="286"/>
      <c r="S246" s="286"/>
      <c r="T246" s="287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8" t="s">
        <v>251</v>
      </c>
      <c r="AU246" s="288" t="s">
        <v>87</v>
      </c>
      <c r="AV246" s="16" t="s">
        <v>247</v>
      </c>
      <c r="AW246" s="16" t="s">
        <v>32</v>
      </c>
      <c r="AX246" s="16" t="s">
        <v>84</v>
      </c>
      <c r="AY246" s="288" t="s">
        <v>240</v>
      </c>
    </row>
    <row r="247" s="2" customFormat="1" ht="24.15" customHeight="1">
      <c r="A247" s="39"/>
      <c r="B247" s="40"/>
      <c r="C247" s="289" t="s">
        <v>158</v>
      </c>
      <c r="D247" s="289" t="s">
        <v>341</v>
      </c>
      <c r="E247" s="290" t="s">
        <v>357</v>
      </c>
      <c r="F247" s="291" t="s">
        <v>358</v>
      </c>
      <c r="G247" s="292" t="s">
        <v>344</v>
      </c>
      <c r="H247" s="293">
        <v>1255</v>
      </c>
      <c r="I247" s="294"/>
      <c r="J247" s="295">
        <f>ROUND(I247*H247,2)</f>
        <v>0</v>
      </c>
      <c r="K247" s="291" t="s">
        <v>1</v>
      </c>
      <c r="L247" s="296"/>
      <c r="M247" s="297" t="s">
        <v>1</v>
      </c>
      <c r="N247" s="298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320</v>
      </c>
      <c r="AT247" s="238" t="s">
        <v>341</v>
      </c>
      <c r="AU247" s="238" t="s">
        <v>87</v>
      </c>
      <c r="AY247" s="18" t="s">
        <v>240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247</v>
      </c>
      <c r="BM247" s="238" t="s">
        <v>359</v>
      </c>
    </row>
    <row r="248" s="13" customFormat="1">
      <c r="A248" s="13"/>
      <c r="B248" s="245"/>
      <c r="C248" s="246"/>
      <c r="D248" s="247" t="s">
        <v>251</v>
      </c>
      <c r="E248" s="248" t="s">
        <v>1</v>
      </c>
      <c r="F248" s="249" t="s">
        <v>360</v>
      </c>
      <c r="G248" s="246"/>
      <c r="H248" s="248" t="s">
        <v>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251</v>
      </c>
      <c r="AU248" s="255" t="s">
        <v>87</v>
      </c>
      <c r="AV248" s="13" t="s">
        <v>84</v>
      </c>
      <c r="AW248" s="13" t="s">
        <v>32</v>
      </c>
      <c r="AX248" s="13" t="s">
        <v>76</v>
      </c>
      <c r="AY248" s="255" t="s">
        <v>240</v>
      </c>
    </row>
    <row r="249" s="14" customFormat="1">
      <c r="A249" s="14"/>
      <c r="B249" s="256"/>
      <c r="C249" s="257"/>
      <c r="D249" s="247" t="s">
        <v>251</v>
      </c>
      <c r="E249" s="258" t="s">
        <v>1</v>
      </c>
      <c r="F249" s="259" t="s">
        <v>361</v>
      </c>
      <c r="G249" s="257"/>
      <c r="H249" s="260">
        <v>85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251</v>
      </c>
      <c r="AU249" s="266" t="s">
        <v>87</v>
      </c>
      <c r="AV249" s="14" t="s">
        <v>87</v>
      </c>
      <c r="AW249" s="14" t="s">
        <v>32</v>
      </c>
      <c r="AX249" s="14" t="s">
        <v>76</v>
      </c>
      <c r="AY249" s="266" t="s">
        <v>240</v>
      </c>
    </row>
    <row r="250" s="13" customFormat="1">
      <c r="A250" s="13"/>
      <c r="B250" s="245"/>
      <c r="C250" s="246"/>
      <c r="D250" s="247" t="s">
        <v>251</v>
      </c>
      <c r="E250" s="248" t="s">
        <v>1</v>
      </c>
      <c r="F250" s="249" t="s">
        <v>362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251</v>
      </c>
      <c r="AU250" s="255" t="s">
        <v>87</v>
      </c>
      <c r="AV250" s="13" t="s">
        <v>84</v>
      </c>
      <c r="AW250" s="13" t="s">
        <v>32</v>
      </c>
      <c r="AX250" s="13" t="s">
        <v>76</v>
      </c>
      <c r="AY250" s="255" t="s">
        <v>240</v>
      </c>
    </row>
    <row r="251" s="14" customFormat="1">
      <c r="A251" s="14"/>
      <c r="B251" s="256"/>
      <c r="C251" s="257"/>
      <c r="D251" s="247" t="s">
        <v>251</v>
      </c>
      <c r="E251" s="258" t="s">
        <v>1</v>
      </c>
      <c r="F251" s="259" t="s">
        <v>363</v>
      </c>
      <c r="G251" s="257"/>
      <c r="H251" s="260">
        <v>1170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251</v>
      </c>
      <c r="AU251" s="266" t="s">
        <v>87</v>
      </c>
      <c r="AV251" s="14" t="s">
        <v>87</v>
      </c>
      <c r="AW251" s="14" t="s">
        <v>32</v>
      </c>
      <c r="AX251" s="14" t="s">
        <v>76</v>
      </c>
      <c r="AY251" s="266" t="s">
        <v>240</v>
      </c>
    </row>
    <row r="252" s="16" customFormat="1">
      <c r="A252" s="16"/>
      <c r="B252" s="278"/>
      <c r="C252" s="279"/>
      <c r="D252" s="247" t="s">
        <v>251</v>
      </c>
      <c r="E252" s="280" t="s">
        <v>1</v>
      </c>
      <c r="F252" s="281" t="s">
        <v>265</v>
      </c>
      <c r="G252" s="279"/>
      <c r="H252" s="282">
        <v>1255</v>
      </c>
      <c r="I252" s="283"/>
      <c r="J252" s="279"/>
      <c r="K252" s="279"/>
      <c r="L252" s="284"/>
      <c r="M252" s="285"/>
      <c r="N252" s="286"/>
      <c r="O252" s="286"/>
      <c r="P252" s="286"/>
      <c r="Q252" s="286"/>
      <c r="R252" s="286"/>
      <c r="S252" s="286"/>
      <c r="T252" s="287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8" t="s">
        <v>251</v>
      </c>
      <c r="AU252" s="288" t="s">
        <v>87</v>
      </c>
      <c r="AV252" s="16" t="s">
        <v>247</v>
      </c>
      <c r="AW252" s="16" t="s">
        <v>32</v>
      </c>
      <c r="AX252" s="16" t="s">
        <v>84</v>
      </c>
      <c r="AY252" s="288" t="s">
        <v>240</v>
      </c>
    </row>
    <row r="253" s="13" customFormat="1">
      <c r="A253" s="13"/>
      <c r="B253" s="245"/>
      <c r="C253" s="246"/>
      <c r="D253" s="247" t="s">
        <v>251</v>
      </c>
      <c r="E253" s="248" t="s">
        <v>1</v>
      </c>
      <c r="F253" s="249" t="s">
        <v>364</v>
      </c>
      <c r="G253" s="246"/>
      <c r="H253" s="248" t="s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251</v>
      </c>
      <c r="AU253" s="255" t="s">
        <v>87</v>
      </c>
      <c r="AV253" s="13" t="s">
        <v>84</v>
      </c>
      <c r="AW253" s="13" t="s">
        <v>32</v>
      </c>
      <c r="AX253" s="13" t="s">
        <v>76</v>
      </c>
      <c r="AY253" s="255" t="s">
        <v>240</v>
      </c>
    </row>
    <row r="254" s="2" customFormat="1" ht="33" customHeight="1">
      <c r="A254" s="39"/>
      <c r="B254" s="40"/>
      <c r="C254" s="227" t="s">
        <v>162</v>
      </c>
      <c r="D254" s="227" t="s">
        <v>242</v>
      </c>
      <c r="E254" s="228" t="s">
        <v>365</v>
      </c>
      <c r="F254" s="229" t="s">
        <v>366</v>
      </c>
      <c r="G254" s="230" t="s">
        <v>245</v>
      </c>
      <c r="H254" s="231">
        <v>627.5</v>
      </c>
      <c r="I254" s="232"/>
      <c r="J254" s="233">
        <f>ROUND(I254*H254,2)</f>
        <v>0</v>
      </c>
      <c r="K254" s="229" t="s">
        <v>246</v>
      </c>
      <c r="L254" s="45"/>
      <c r="M254" s="234" t="s">
        <v>1</v>
      </c>
      <c r="N254" s="235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247</v>
      </c>
      <c r="AT254" s="238" t="s">
        <v>242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247</v>
      </c>
      <c r="BM254" s="238" t="s">
        <v>367</v>
      </c>
    </row>
    <row r="255" s="2" customFormat="1">
      <c r="A255" s="39"/>
      <c r="B255" s="40"/>
      <c r="C255" s="41"/>
      <c r="D255" s="240" t="s">
        <v>249</v>
      </c>
      <c r="E255" s="41"/>
      <c r="F255" s="241" t="s">
        <v>368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249</v>
      </c>
      <c r="AU255" s="18" t="s">
        <v>87</v>
      </c>
    </row>
    <row r="256" s="13" customFormat="1">
      <c r="A256" s="13"/>
      <c r="B256" s="245"/>
      <c r="C256" s="246"/>
      <c r="D256" s="247" t="s">
        <v>251</v>
      </c>
      <c r="E256" s="248" t="s">
        <v>1</v>
      </c>
      <c r="F256" s="249" t="s">
        <v>369</v>
      </c>
      <c r="G256" s="246"/>
      <c r="H256" s="248" t="s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251</v>
      </c>
      <c r="AU256" s="255" t="s">
        <v>87</v>
      </c>
      <c r="AV256" s="13" t="s">
        <v>84</v>
      </c>
      <c r="AW256" s="13" t="s">
        <v>32</v>
      </c>
      <c r="AX256" s="13" t="s">
        <v>76</v>
      </c>
      <c r="AY256" s="255" t="s">
        <v>240</v>
      </c>
    </row>
    <row r="257" s="13" customFormat="1">
      <c r="A257" s="13"/>
      <c r="B257" s="245"/>
      <c r="C257" s="246"/>
      <c r="D257" s="247" t="s">
        <v>251</v>
      </c>
      <c r="E257" s="248" t="s">
        <v>1</v>
      </c>
      <c r="F257" s="249" t="s">
        <v>370</v>
      </c>
      <c r="G257" s="246"/>
      <c r="H257" s="248" t="s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251</v>
      </c>
      <c r="AU257" s="255" t="s">
        <v>87</v>
      </c>
      <c r="AV257" s="13" t="s">
        <v>84</v>
      </c>
      <c r="AW257" s="13" t="s">
        <v>32</v>
      </c>
      <c r="AX257" s="13" t="s">
        <v>76</v>
      </c>
      <c r="AY257" s="255" t="s">
        <v>240</v>
      </c>
    </row>
    <row r="258" s="14" customFormat="1">
      <c r="A258" s="14"/>
      <c r="B258" s="256"/>
      <c r="C258" s="257"/>
      <c r="D258" s="247" t="s">
        <v>251</v>
      </c>
      <c r="E258" s="258" t="s">
        <v>1</v>
      </c>
      <c r="F258" s="259" t="s">
        <v>317</v>
      </c>
      <c r="G258" s="257"/>
      <c r="H258" s="260">
        <v>42.5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251</v>
      </c>
      <c r="AU258" s="266" t="s">
        <v>87</v>
      </c>
      <c r="AV258" s="14" t="s">
        <v>87</v>
      </c>
      <c r="AW258" s="14" t="s">
        <v>32</v>
      </c>
      <c r="AX258" s="14" t="s">
        <v>76</v>
      </c>
      <c r="AY258" s="266" t="s">
        <v>240</v>
      </c>
    </row>
    <row r="259" s="13" customFormat="1">
      <c r="A259" s="13"/>
      <c r="B259" s="245"/>
      <c r="C259" s="246"/>
      <c r="D259" s="247" t="s">
        <v>251</v>
      </c>
      <c r="E259" s="248" t="s">
        <v>1</v>
      </c>
      <c r="F259" s="249" t="s">
        <v>362</v>
      </c>
      <c r="G259" s="246"/>
      <c r="H259" s="248" t="s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251</v>
      </c>
      <c r="AU259" s="255" t="s">
        <v>87</v>
      </c>
      <c r="AV259" s="13" t="s">
        <v>84</v>
      </c>
      <c r="AW259" s="13" t="s">
        <v>32</v>
      </c>
      <c r="AX259" s="13" t="s">
        <v>76</v>
      </c>
      <c r="AY259" s="255" t="s">
        <v>240</v>
      </c>
    </row>
    <row r="260" s="14" customFormat="1">
      <c r="A260" s="14"/>
      <c r="B260" s="256"/>
      <c r="C260" s="257"/>
      <c r="D260" s="247" t="s">
        <v>251</v>
      </c>
      <c r="E260" s="258" t="s">
        <v>1</v>
      </c>
      <c r="F260" s="259" t="s">
        <v>340</v>
      </c>
      <c r="G260" s="257"/>
      <c r="H260" s="260">
        <v>585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251</v>
      </c>
      <c r="AU260" s="266" t="s">
        <v>87</v>
      </c>
      <c r="AV260" s="14" t="s">
        <v>87</v>
      </c>
      <c r="AW260" s="14" t="s">
        <v>32</v>
      </c>
      <c r="AX260" s="14" t="s">
        <v>76</v>
      </c>
      <c r="AY260" s="266" t="s">
        <v>240</v>
      </c>
    </row>
    <row r="261" s="16" customFormat="1">
      <c r="A261" s="16"/>
      <c r="B261" s="278"/>
      <c r="C261" s="279"/>
      <c r="D261" s="247" t="s">
        <v>251</v>
      </c>
      <c r="E261" s="280" t="s">
        <v>1</v>
      </c>
      <c r="F261" s="281" t="s">
        <v>265</v>
      </c>
      <c r="G261" s="279"/>
      <c r="H261" s="282">
        <v>627.5</v>
      </c>
      <c r="I261" s="283"/>
      <c r="J261" s="279"/>
      <c r="K261" s="279"/>
      <c r="L261" s="284"/>
      <c r="M261" s="285"/>
      <c r="N261" s="286"/>
      <c r="O261" s="286"/>
      <c r="P261" s="286"/>
      <c r="Q261" s="286"/>
      <c r="R261" s="286"/>
      <c r="S261" s="286"/>
      <c r="T261" s="287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8" t="s">
        <v>251</v>
      </c>
      <c r="AU261" s="288" t="s">
        <v>87</v>
      </c>
      <c r="AV261" s="16" t="s">
        <v>247</v>
      </c>
      <c r="AW261" s="16" t="s">
        <v>32</v>
      </c>
      <c r="AX261" s="16" t="s">
        <v>84</v>
      </c>
      <c r="AY261" s="288" t="s">
        <v>240</v>
      </c>
    </row>
    <row r="262" s="2" customFormat="1" ht="24.15" customHeight="1">
      <c r="A262" s="39"/>
      <c r="B262" s="40"/>
      <c r="C262" s="227" t="s">
        <v>165</v>
      </c>
      <c r="D262" s="227" t="s">
        <v>242</v>
      </c>
      <c r="E262" s="228" t="s">
        <v>371</v>
      </c>
      <c r="F262" s="229" t="s">
        <v>372</v>
      </c>
      <c r="G262" s="230" t="s">
        <v>373</v>
      </c>
      <c r="H262" s="231">
        <v>1200</v>
      </c>
      <c r="I262" s="232"/>
      <c r="J262" s="233">
        <f>ROUND(I262*H262,2)</f>
        <v>0</v>
      </c>
      <c r="K262" s="229" t="s">
        <v>246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247</v>
      </c>
      <c r="AT262" s="238" t="s">
        <v>242</v>
      </c>
      <c r="AU262" s="238" t="s">
        <v>87</v>
      </c>
      <c r="AY262" s="18" t="s">
        <v>240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247</v>
      </c>
      <c r="BM262" s="238" t="s">
        <v>374</v>
      </c>
    </row>
    <row r="263" s="2" customFormat="1">
      <c r="A263" s="39"/>
      <c r="B263" s="40"/>
      <c r="C263" s="41"/>
      <c r="D263" s="240" t="s">
        <v>249</v>
      </c>
      <c r="E263" s="41"/>
      <c r="F263" s="241" t="s">
        <v>375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249</v>
      </c>
      <c r="AU263" s="18" t="s">
        <v>87</v>
      </c>
    </row>
    <row r="264" s="14" customFormat="1">
      <c r="A264" s="14"/>
      <c r="B264" s="256"/>
      <c r="C264" s="257"/>
      <c r="D264" s="247" t="s">
        <v>251</v>
      </c>
      <c r="E264" s="258" t="s">
        <v>1</v>
      </c>
      <c r="F264" s="259" t="s">
        <v>376</v>
      </c>
      <c r="G264" s="257"/>
      <c r="H264" s="260">
        <v>1200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251</v>
      </c>
      <c r="AU264" s="266" t="s">
        <v>87</v>
      </c>
      <c r="AV264" s="14" t="s">
        <v>87</v>
      </c>
      <c r="AW264" s="14" t="s">
        <v>32</v>
      </c>
      <c r="AX264" s="14" t="s">
        <v>76</v>
      </c>
      <c r="AY264" s="266" t="s">
        <v>240</v>
      </c>
    </row>
    <row r="265" s="16" customFormat="1">
      <c r="A265" s="16"/>
      <c r="B265" s="278"/>
      <c r="C265" s="279"/>
      <c r="D265" s="247" t="s">
        <v>251</v>
      </c>
      <c r="E265" s="280" t="s">
        <v>1</v>
      </c>
      <c r="F265" s="281" t="s">
        <v>265</v>
      </c>
      <c r="G265" s="279"/>
      <c r="H265" s="282">
        <v>1200</v>
      </c>
      <c r="I265" s="283"/>
      <c r="J265" s="279"/>
      <c r="K265" s="279"/>
      <c r="L265" s="284"/>
      <c r="M265" s="285"/>
      <c r="N265" s="286"/>
      <c r="O265" s="286"/>
      <c r="P265" s="286"/>
      <c r="Q265" s="286"/>
      <c r="R265" s="286"/>
      <c r="S265" s="286"/>
      <c r="T265" s="28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8" t="s">
        <v>251</v>
      </c>
      <c r="AU265" s="288" t="s">
        <v>87</v>
      </c>
      <c r="AV265" s="16" t="s">
        <v>247</v>
      </c>
      <c r="AW265" s="16" t="s">
        <v>32</v>
      </c>
      <c r="AX265" s="16" t="s">
        <v>84</v>
      </c>
      <c r="AY265" s="288" t="s">
        <v>240</v>
      </c>
    </row>
    <row r="266" s="13" customFormat="1">
      <c r="A266" s="13"/>
      <c r="B266" s="245"/>
      <c r="C266" s="246"/>
      <c r="D266" s="247" t="s">
        <v>251</v>
      </c>
      <c r="E266" s="248" t="s">
        <v>1</v>
      </c>
      <c r="F266" s="249" t="s">
        <v>34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251</v>
      </c>
      <c r="AU266" s="255" t="s">
        <v>87</v>
      </c>
      <c r="AV266" s="13" t="s">
        <v>84</v>
      </c>
      <c r="AW266" s="13" t="s">
        <v>32</v>
      </c>
      <c r="AX266" s="13" t="s">
        <v>76</v>
      </c>
      <c r="AY266" s="255" t="s">
        <v>240</v>
      </c>
    </row>
    <row r="267" s="13" customFormat="1">
      <c r="A267" s="13"/>
      <c r="B267" s="245"/>
      <c r="C267" s="246"/>
      <c r="D267" s="247" t="s">
        <v>251</v>
      </c>
      <c r="E267" s="248" t="s">
        <v>1</v>
      </c>
      <c r="F267" s="249" t="s">
        <v>377</v>
      </c>
      <c r="G267" s="246"/>
      <c r="H267" s="248" t="s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251</v>
      </c>
      <c r="AU267" s="255" t="s">
        <v>87</v>
      </c>
      <c r="AV267" s="13" t="s">
        <v>84</v>
      </c>
      <c r="AW267" s="13" t="s">
        <v>32</v>
      </c>
      <c r="AX267" s="13" t="s">
        <v>76</v>
      </c>
      <c r="AY267" s="255" t="s">
        <v>240</v>
      </c>
    </row>
    <row r="268" s="2" customFormat="1" ht="24.15" customHeight="1">
      <c r="A268" s="39"/>
      <c r="B268" s="40"/>
      <c r="C268" s="227" t="s">
        <v>8</v>
      </c>
      <c r="D268" s="227" t="s">
        <v>242</v>
      </c>
      <c r="E268" s="228" t="s">
        <v>378</v>
      </c>
      <c r="F268" s="229" t="s">
        <v>349</v>
      </c>
      <c r="G268" s="230" t="s">
        <v>245</v>
      </c>
      <c r="H268" s="231">
        <v>525.5</v>
      </c>
      <c r="I268" s="232"/>
      <c r="J268" s="233">
        <f>ROUND(I268*H268,2)</f>
        <v>0</v>
      </c>
      <c r="K268" s="229" t="s">
        <v>246</v>
      </c>
      <c r="L268" s="45"/>
      <c r="M268" s="234" t="s">
        <v>1</v>
      </c>
      <c r="N268" s="235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247</v>
      </c>
      <c r="AT268" s="238" t="s">
        <v>242</v>
      </c>
      <c r="AU268" s="238" t="s">
        <v>87</v>
      </c>
      <c r="AY268" s="18" t="s">
        <v>240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247</v>
      </c>
      <c r="BM268" s="238" t="s">
        <v>379</v>
      </c>
    </row>
    <row r="269" s="2" customFormat="1">
      <c r="A269" s="39"/>
      <c r="B269" s="40"/>
      <c r="C269" s="41"/>
      <c r="D269" s="240" t="s">
        <v>249</v>
      </c>
      <c r="E269" s="41"/>
      <c r="F269" s="241" t="s">
        <v>380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87</v>
      </c>
    </row>
    <row r="270" s="13" customFormat="1">
      <c r="A270" s="13"/>
      <c r="B270" s="245"/>
      <c r="C270" s="246"/>
      <c r="D270" s="247" t="s">
        <v>251</v>
      </c>
      <c r="E270" s="248" t="s">
        <v>1</v>
      </c>
      <c r="F270" s="249" t="s">
        <v>381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251</v>
      </c>
      <c r="AU270" s="255" t="s">
        <v>87</v>
      </c>
      <c r="AV270" s="13" t="s">
        <v>84</v>
      </c>
      <c r="AW270" s="13" t="s">
        <v>32</v>
      </c>
      <c r="AX270" s="13" t="s">
        <v>76</v>
      </c>
      <c r="AY270" s="255" t="s">
        <v>240</v>
      </c>
    </row>
    <row r="271" s="13" customFormat="1">
      <c r="A271" s="13"/>
      <c r="B271" s="245"/>
      <c r="C271" s="246"/>
      <c r="D271" s="247" t="s">
        <v>251</v>
      </c>
      <c r="E271" s="248" t="s">
        <v>1</v>
      </c>
      <c r="F271" s="249" t="s">
        <v>382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251</v>
      </c>
      <c r="AU271" s="255" t="s">
        <v>87</v>
      </c>
      <c r="AV271" s="13" t="s">
        <v>84</v>
      </c>
      <c r="AW271" s="13" t="s">
        <v>32</v>
      </c>
      <c r="AX271" s="13" t="s">
        <v>76</v>
      </c>
      <c r="AY271" s="255" t="s">
        <v>240</v>
      </c>
    </row>
    <row r="272" s="14" customFormat="1">
      <c r="A272" s="14"/>
      <c r="B272" s="256"/>
      <c r="C272" s="257"/>
      <c r="D272" s="247" t="s">
        <v>251</v>
      </c>
      <c r="E272" s="258" t="s">
        <v>1</v>
      </c>
      <c r="F272" s="259" t="s">
        <v>383</v>
      </c>
      <c r="G272" s="257"/>
      <c r="H272" s="260">
        <v>525.5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251</v>
      </c>
      <c r="AU272" s="266" t="s">
        <v>87</v>
      </c>
      <c r="AV272" s="14" t="s">
        <v>87</v>
      </c>
      <c r="AW272" s="14" t="s">
        <v>32</v>
      </c>
      <c r="AX272" s="14" t="s">
        <v>84</v>
      </c>
      <c r="AY272" s="266" t="s">
        <v>240</v>
      </c>
    </row>
    <row r="273" s="2" customFormat="1" ht="16.5" customHeight="1">
      <c r="A273" s="39"/>
      <c r="B273" s="40"/>
      <c r="C273" s="289" t="s">
        <v>170</v>
      </c>
      <c r="D273" s="289" t="s">
        <v>341</v>
      </c>
      <c r="E273" s="290" t="s">
        <v>384</v>
      </c>
      <c r="F273" s="291" t="s">
        <v>385</v>
      </c>
      <c r="G273" s="292" t="s">
        <v>245</v>
      </c>
      <c r="H273" s="293">
        <v>547</v>
      </c>
      <c r="I273" s="294"/>
      <c r="J273" s="295">
        <f>ROUND(I273*H273,2)</f>
        <v>0</v>
      </c>
      <c r="K273" s="291" t="s">
        <v>246</v>
      </c>
      <c r="L273" s="296"/>
      <c r="M273" s="297" t="s">
        <v>1</v>
      </c>
      <c r="N273" s="298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320</v>
      </c>
      <c r="AT273" s="238" t="s">
        <v>341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247</v>
      </c>
      <c r="BM273" s="238" t="s">
        <v>386</v>
      </c>
    </row>
    <row r="274" s="13" customFormat="1">
      <c r="A274" s="13"/>
      <c r="B274" s="245"/>
      <c r="C274" s="246"/>
      <c r="D274" s="247" t="s">
        <v>251</v>
      </c>
      <c r="E274" s="248" t="s">
        <v>1</v>
      </c>
      <c r="F274" s="249" t="s">
        <v>387</v>
      </c>
      <c r="G274" s="246"/>
      <c r="H274" s="248" t="s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251</v>
      </c>
      <c r="AU274" s="255" t="s">
        <v>87</v>
      </c>
      <c r="AV274" s="13" t="s">
        <v>84</v>
      </c>
      <c r="AW274" s="13" t="s">
        <v>32</v>
      </c>
      <c r="AX274" s="13" t="s">
        <v>76</v>
      </c>
      <c r="AY274" s="255" t="s">
        <v>240</v>
      </c>
    </row>
    <row r="275" s="14" customFormat="1">
      <c r="A275" s="14"/>
      <c r="B275" s="256"/>
      <c r="C275" s="257"/>
      <c r="D275" s="247" t="s">
        <v>251</v>
      </c>
      <c r="E275" s="258" t="s">
        <v>1</v>
      </c>
      <c r="F275" s="259" t="s">
        <v>388</v>
      </c>
      <c r="G275" s="257"/>
      <c r="H275" s="260">
        <v>547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251</v>
      </c>
      <c r="AU275" s="266" t="s">
        <v>87</v>
      </c>
      <c r="AV275" s="14" t="s">
        <v>87</v>
      </c>
      <c r="AW275" s="14" t="s">
        <v>32</v>
      </c>
      <c r="AX275" s="14" t="s">
        <v>84</v>
      </c>
      <c r="AY275" s="266" t="s">
        <v>240</v>
      </c>
    </row>
    <row r="276" s="2" customFormat="1" ht="24.15" customHeight="1">
      <c r="A276" s="39"/>
      <c r="B276" s="40"/>
      <c r="C276" s="227" t="s">
        <v>173</v>
      </c>
      <c r="D276" s="227" t="s">
        <v>242</v>
      </c>
      <c r="E276" s="228" t="s">
        <v>389</v>
      </c>
      <c r="F276" s="229" t="s">
        <v>390</v>
      </c>
      <c r="G276" s="230" t="s">
        <v>245</v>
      </c>
      <c r="H276" s="231">
        <v>500</v>
      </c>
      <c r="I276" s="232"/>
      <c r="J276" s="233">
        <f>ROUND(I276*H276,2)</f>
        <v>0</v>
      </c>
      <c r="K276" s="229" t="s">
        <v>246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247</v>
      </c>
      <c r="AT276" s="238" t="s">
        <v>242</v>
      </c>
      <c r="AU276" s="238" t="s">
        <v>87</v>
      </c>
      <c r="AY276" s="18" t="s">
        <v>240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84</v>
      </c>
      <c r="BK276" s="239">
        <f>ROUND(I276*H276,2)</f>
        <v>0</v>
      </c>
      <c r="BL276" s="18" t="s">
        <v>247</v>
      </c>
      <c r="BM276" s="238" t="s">
        <v>391</v>
      </c>
    </row>
    <row r="277" s="2" customFormat="1">
      <c r="A277" s="39"/>
      <c r="B277" s="40"/>
      <c r="C277" s="41"/>
      <c r="D277" s="240" t="s">
        <v>249</v>
      </c>
      <c r="E277" s="41"/>
      <c r="F277" s="241" t="s">
        <v>392</v>
      </c>
      <c r="G277" s="41"/>
      <c r="H277" s="41"/>
      <c r="I277" s="242"/>
      <c r="J277" s="41"/>
      <c r="K277" s="41"/>
      <c r="L277" s="45"/>
      <c r="M277" s="243"/>
      <c r="N277" s="24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249</v>
      </c>
      <c r="AU277" s="18" t="s">
        <v>87</v>
      </c>
    </row>
    <row r="278" s="13" customFormat="1">
      <c r="A278" s="13"/>
      <c r="B278" s="245"/>
      <c r="C278" s="246"/>
      <c r="D278" s="247" t="s">
        <v>251</v>
      </c>
      <c r="E278" s="248" t="s">
        <v>1</v>
      </c>
      <c r="F278" s="249" t="s">
        <v>393</v>
      </c>
      <c r="G278" s="246"/>
      <c r="H278" s="248" t="s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251</v>
      </c>
      <c r="AU278" s="255" t="s">
        <v>87</v>
      </c>
      <c r="AV278" s="13" t="s">
        <v>84</v>
      </c>
      <c r="AW278" s="13" t="s">
        <v>32</v>
      </c>
      <c r="AX278" s="13" t="s">
        <v>76</v>
      </c>
      <c r="AY278" s="255" t="s">
        <v>240</v>
      </c>
    </row>
    <row r="279" s="14" customFormat="1">
      <c r="A279" s="14"/>
      <c r="B279" s="256"/>
      <c r="C279" s="257"/>
      <c r="D279" s="247" t="s">
        <v>251</v>
      </c>
      <c r="E279" s="258" t="s">
        <v>1</v>
      </c>
      <c r="F279" s="259" t="s">
        <v>394</v>
      </c>
      <c r="G279" s="257"/>
      <c r="H279" s="260">
        <v>500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251</v>
      </c>
      <c r="AU279" s="266" t="s">
        <v>87</v>
      </c>
      <c r="AV279" s="14" t="s">
        <v>87</v>
      </c>
      <c r="AW279" s="14" t="s">
        <v>32</v>
      </c>
      <c r="AX279" s="14" t="s">
        <v>84</v>
      </c>
      <c r="AY279" s="266" t="s">
        <v>240</v>
      </c>
    </row>
    <row r="280" s="2" customFormat="1" ht="37.8" customHeight="1">
      <c r="A280" s="39"/>
      <c r="B280" s="40"/>
      <c r="C280" s="227" t="s">
        <v>395</v>
      </c>
      <c r="D280" s="227" t="s">
        <v>242</v>
      </c>
      <c r="E280" s="228" t="s">
        <v>311</v>
      </c>
      <c r="F280" s="229" t="s">
        <v>312</v>
      </c>
      <c r="G280" s="230" t="s">
        <v>245</v>
      </c>
      <c r="H280" s="231">
        <v>500</v>
      </c>
      <c r="I280" s="232"/>
      <c r="J280" s="233">
        <f>ROUND(I280*H280,2)</f>
        <v>0</v>
      </c>
      <c r="K280" s="229" t="s">
        <v>246</v>
      </c>
      <c r="L280" s="45"/>
      <c r="M280" s="234" t="s">
        <v>1</v>
      </c>
      <c r="N280" s="235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247</v>
      </c>
      <c r="AT280" s="238" t="s">
        <v>242</v>
      </c>
      <c r="AU280" s="238" t="s">
        <v>87</v>
      </c>
      <c r="AY280" s="18" t="s">
        <v>240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247</v>
      </c>
      <c r="BM280" s="238" t="s">
        <v>396</v>
      </c>
    </row>
    <row r="281" s="2" customFormat="1">
      <c r="A281" s="39"/>
      <c r="B281" s="40"/>
      <c r="C281" s="41"/>
      <c r="D281" s="240" t="s">
        <v>249</v>
      </c>
      <c r="E281" s="41"/>
      <c r="F281" s="241" t="s">
        <v>314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249</v>
      </c>
      <c r="AU281" s="18" t="s">
        <v>87</v>
      </c>
    </row>
    <row r="282" s="2" customFormat="1" ht="16.5" customHeight="1">
      <c r="A282" s="39"/>
      <c r="B282" s="40"/>
      <c r="C282" s="227" t="s">
        <v>397</v>
      </c>
      <c r="D282" s="227" t="s">
        <v>242</v>
      </c>
      <c r="E282" s="228" t="s">
        <v>398</v>
      </c>
      <c r="F282" s="229" t="s">
        <v>399</v>
      </c>
      <c r="G282" s="230" t="s">
        <v>245</v>
      </c>
      <c r="H282" s="231">
        <v>500</v>
      </c>
      <c r="I282" s="232"/>
      <c r="J282" s="233">
        <f>ROUND(I282*H282,2)</f>
        <v>0</v>
      </c>
      <c r="K282" s="229" t="s">
        <v>246</v>
      </c>
      <c r="L282" s="45"/>
      <c r="M282" s="234" t="s">
        <v>1</v>
      </c>
      <c r="N282" s="235" t="s">
        <v>41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247</v>
      </c>
      <c r="AT282" s="238" t="s">
        <v>242</v>
      </c>
      <c r="AU282" s="238" t="s">
        <v>87</v>
      </c>
      <c r="AY282" s="18" t="s">
        <v>240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247</v>
      </c>
      <c r="BM282" s="238" t="s">
        <v>400</v>
      </c>
    </row>
    <row r="283" s="2" customFormat="1">
      <c r="A283" s="39"/>
      <c r="B283" s="40"/>
      <c r="C283" s="41"/>
      <c r="D283" s="240" t="s">
        <v>249</v>
      </c>
      <c r="E283" s="41"/>
      <c r="F283" s="241" t="s">
        <v>401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249</v>
      </c>
      <c r="AU283" s="18" t="s">
        <v>87</v>
      </c>
    </row>
    <row r="284" s="2" customFormat="1" ht="33" customHeight="1">
      <c r="A284" s="39"/>
      <c r="B284" s="40"/>
      <c r="C284" s="227" t="s">
        <v>402</v>
      </c>
      <c r="D284" s="227" t="s">
        <v>242</v>
      </c>
      <c r="E284" s="228" t="s">
        <v>403</v>
      </c>
      <c r="F284" s="229" t="s">
        <v>404</v>
      </c>
      <c r="G284" s="230" t="s">
        <v>344</v>
      </c>
      <c r="H284" s="231">
        <v>1000</v>
      </c>
      <c r="I284" s="232"/>
      <c r="J284" s="233">
        <f>ROUND(I284*H284,2)</f>
        <v>0</v>
      </c>
      <c r="K284" s="229" t="s">
        <v>246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247</v>
      </c>
      <c r="AT284" s="238" t="s">
        <v>242</v>
      </c>
      <c r="AU284" s="238" t="s">
        <v>87</v>
      </c>
      <c r="AY284" s="18" t="s">
        <v>240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84</v>
      </c>
      <c r="BK284" s="239">
        <f>ROUND(I284*H284,2)</f>
        <v>0</v>
      </c>
      <c r="BL284" s="18" t="s">
        <v>247</v>
      </c>
      <c r="BM284" s="238" t="s">
        <v>405</v>
      </c>
    </row>
    <row r="285" s="2" customFormat="1">
      <c r="A285" s="39"/>
      <c r="B285" s="40"/>
      <c r="C285" s="41"/>
      <c r="D285" s="240" t="s">
        <v>249</v>
      </c>
      <c r="E285" s="41"/>
      <c r="F285" s="241" t="s">
        <v>406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249</v>
      </c>
      <c r="AU285" s="18" t="s">
        <v>87</v>
      </c>
    </row>
    <row r="286" s="14" customFormat="1">
      <c r="A286" s="14"/>
      <c r="B286" s="256"/>
      <c r="C286" s="257"/>
      <c r="D286" s="247" t="s">
        <v>251</v>
      </c>
      <c r="E286" s="258" t="s">
        <v>1</v>
      </c>
      <c r="F286" s="259" t="s">
        <v>407</v>
      </c>
      <c r="G286" s="257"/>
      <c r="H286" s="260">
        <v>1000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251</v>
      </c>
      <c r="AU286" s="266" t="s">
        <v>87</v>
      </c>
      <c r="AV286" s="14" t="s">
        <v>87</v>
      </c>
      <c r="AW286" s="14" t="s">
        <v>32</v>
      </c>
      <c r="AX286" s="14" t="s">
        <v>84</v>
      </c>
      <c r="AY286" s="266" t="s">
        <v>240</v>
      </c>
    </row>
    <row r="287" s="12" customFormat="1" ht="22.8" customHeight="1">
      <c r="A287" s="12"/>
      <c r="B287" s="211"/>
      <c r="C287" s="212"/>
      <c r="D287" s="213" t="s">
        <v>75</v>
      </c>
      <c r="E287" s="225" t="s">
        <v>87</v>
      </c>
      <c r="F287" s="225" t="s">
        <v>408</v>
      </c>
      <c r="G287" s="212"/>
      <c r="H287" s="212"/>
      <c r="I287" s="215"/>
      <c r="J287" s="226">
        <f>BK287</f>
        <v>0</v>
      </c>
      <c r="K287" s="212"/>
      <c r="L287" s="217"/>
      <c r="M287" s="218"/>
      <c r="N287" s="219"/>
      <c r="O287" s="219"/>
      <c r="P287" s="220">
        <f>SUM(P288:P400)</f>
        <v>0</v>
      </c>
      <c r="Q287" s="219"/>
      <c r="R287" s="220">
        <f>SUM(R288:R400)</f>
        <v>1120.1401504</v>
      </c>
      <c r="S287" s="219"/>
      <c r="T287" s="221">
        <f>SUM(T288:T400)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2" t="s">
        <v>84</v>
      </c>
      <c r="AT287" s="223" t="s">
        <v>75</v>
      </c>
      <c r="AU287" s="223" t="s">
        <v>84</v>
      </c>
      <c r="AY287" s="222" t="s">
        <v>240</v>
      </c>
      <c r="BK287" s="224">
        <f>SUM(BK288:BK400)</f>
        <v>0</v>
      </c>
    </row>
    <row r="288" s="2" customFormat="1" ht="16.5" customHeight="1">
      <c r="A288" s="39"/>
      <c r="B288" s="40"/>
      <c r="C288" s="227" t="s">
        <v>7</v>
      </c>
      <c r="D288" s="227" t="s">
        <v>242</v>
      </c>
      <c r="E288" s="228" t="s">
        <v>409</v>
      </c>
      <c r="F288" s="229" t="s">
        <v>410</v>
      </c>
      <c r="G288" s="230" t="s">
        <v>245</v>
      </c>
      <c r="H288" s="231">
        <v>107.59999999999999</v>
      </c>
      <c r="I288" s="232"/>
      <c r="J288" s="233">
        <f>ROUND(I288*H288,2)</f>
        <v>0</v>
      </c>
      <c r="K288" s="229" t="s">
        <v>246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2.3010199999999998</v>
      </c>
      <c r="R288" s="236">
        <f>Q288*H288</f>
        <v>247.58975199999998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247</v>
      </c>
      <c r="AT288" s="238" t="s">
        <v>242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247</v>
      </c>
      <c r="BM288" s="238" t="s">
        <v>411</v>
      </c>
    </row>
    <row r="289" s="2" customFormat="1">
      <c r="A289" s="39"/>
      <c r="B289" s="40"/>
      <c r="C289" s="41"/>
      <c r="D289" s="240" t="s">
        <v>249</v>
      </c>
      <c r="E289" s="41"/>
      <c r="F289" s="241" t="s">
        <v>412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249</v>
      </c>
      <c r="AU289" s="18" t="s">
        <v>87</v>
      </c>
    </row>
    <row r="290" s="13" customFormat="1">
      <c r="A290" s="13"/>
      <c r="B290" s="245"/>
      <c r="C290" s="246"/>
      <c r="D290" s="247" t="s">
        <v>251</v>
      </c>
      <c r="E290" s="248" t="s">
        <v>1</v>
      </c>
      <c r="F290" s="249" t="s">
        <v>413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251</v>
      </c>
      <c r="AU290" s="255" t="s">
        <v>87</v>
      </c>
      <c r="AV290" s="13" t="s">
        <v>84</v>
      </c>
      <c r="AW290" s="13" t="s">
        <v>32</v>
      </c>
      <c r="AX290" s="13" t="s">
        <v>76</v>
      </c>
      <c r="AY290" s="255" t="s">
        <v>240</v>
      </c>
    </row>
    <row r="291" s="13" customFormat="1">
      <c r="A291" s="13"/>
      <c r="B291" s="245"/>
      <c r="C291" s="246"/>
      <c r="D291" s="247" t="s">
        <v>251</v>
      </c>
      <c r="E291" s="248" t="s">
        <v>1</v>
      </c>
      <c r="F291" s="249" t="s">
        <v>414</v>
      </c>
      <c r="G291" s="246"/>
      <c r="H291" s="248" t="s">
        <v>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251</v>
      </c>
      <c r="AU291" s="255" t="s">
        <v>87</v>
      </c>
      <c r="AV291" s="13" t="s">
        <v>84</v>
      </c>
      <c r="AW291" s="13" t="s">
        <v>32</v>
      </c>
      <c r="AX291" s="13" t="s">
        <v>76</v>
      </c>
      <c r="AY291" s="255" t="s">
        <v>240</v>
      </c>
    </row>
    <row r="292" s="15" customFormat="1">
      <c r="A292" s="15"/>
      <c r="B292" s="267"/>
      <c r="C292" s="268"/>
      <c r="D292" s="247" t="s">
        <v>251</v>
      </c>
      <c r="E292" s="269" t="s">
        <v>1</v>
      </c>
      <c r="F292" s="270" t="s">
        <v>415</v>
      </c>
      <c r="G292" s="268"/>
      <c r="H292" s="271">
        <v>0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251</v>
      </c>
      <c r="AU292" s="277" t="s">
        <v>87</v>
      </c>
      <c r="AV292" s="15" t="s">
        <v>256</v>
      </c>
      <c r="AW292" s="15" t="s">
        <v>32</v>
      </c>
      <c r="AX292" s="15" t="s">
        <v>76</v>
      </c>
      <c r="AY292" s="277" t="s">
        <v>240</v>
      </c>
    </row>
    <row r="293" s="14" customFormat="1">
      <c r="A293" s="14"/>
      <c r="B293" s="256"/>
      <c r="C293" s="257"/>
      <c r="D293" s="247" t="s">
        <v>251</v>
      </c>
      <c r="E293" s="258" t="s">
        <v>1</v>
      </c>
      <c r="F293" s="259" t="s">
        <v>416</v>
      </c>
      <c r="G293" s="257"/>
      <c r="H293" s="260">
        <v>26.899999999999999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251</v>
      </c>
      <c r="AU293" s="266" t="s">
        <v>87</v>
      </c>
      <c r="AV293" s="14" t="s">
        <v>87</v>
      </c>
      <c r="AW293" s="14" t="s">
        <v>32</v>
      </c>
      <c r="AX293" s="14" t="s">
        <v>76</v>
      </c>
      <c r="AY293" s="266" t="s">
        <v>240</v>
      </c>
    </row>
    <row r="294" s="14" customFormat="1">
      <c r="A294" s="14"/>
      <c r="B294" s="256"/>
      <c r="C294" s="257"/>
      <c r="D294" s="247" t="s">
        <v>251</v>
      </c>
      <c r="E294" s="258" t="s">
        <v>1</v>
      </c>
      <c r="F294" s="259" t="s">
        <v>417</v>
      </c>
      <c r="G294" s="257"/>
      <c r="H294" s="260">
        <v>-0.22500000000000001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251</v>
      </c>
      <c r="AU294" s="266" t="s">
        <v>87</v>
      </c>
      <c r="AV294" s="14" t="s">
        <v>87</v>
      </c>
      <c r="AW294" s="14" t="s">
        <v>32</v>
      </c>
      <c r="AX294" s="14" t="s">
        <v>76</v>
      </c>
      <c r="AY294" s="266" t="s">
        <v>240</v>
      </c>
    </row>
    <row r="295" s="13" customFormat="1">
      <c r="A295" s="13"/>
      <c r="B295" s="245"/>
      <c r="C295" s="246"/>
      <c r="D295" s="247" t="s">
        <v>251</v>
      </c>
      <c r="E295" s="248" t="s">
        <v>1</v>
      </c>
      <c r="F295" s="249" t="s">
        <v>418</v>
      </c>
      <c r="G295" s="246"/>
      <c r="H295" s="248" t="s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251</v>
      </c>
      <c r="AU295" s="255" t="s">
        <v>87</v>
      </c>
      <c r="AV295" s="13" t="s">
        <v>84</v>
      </c>
      <c r="AW295" s="13" t="s">
        <v>32</v>
      </c>
      <c r="AX295" s="13" t="s">
        <v>76</v>
      </c>
      <c r="AY295" s="255" t="s">
        <v>240</v>
      </c>
    </row>
    <row r="296" s="14" customFormat="1">
      <c r="A296" s="14"/>
      <c r="B296" s="256"/>
      <c r="C296" s="257"/>
      <c r="D296" s="247" t="s">
        <v>251</v>
      </c>
      <c r="E296" s="258" t="s">
        <v>1</v>
      </c>
      <c r="F296" s="259" t="s">
        <v>419</v>
      </c>
      <c r="G296" s="257"/>
      <c r="H296" s="260">
        <v>38.115000000000002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251</v>
      </c>
      <c r="AU296" s="266" t="s">
        <v>87</v>
      </c>
      <c r="AV296" s="14" t="s">
        <v>87</v>
      </c>
      <c r="AW296" s="14" t="s">
        <v>32</v>
      </c>
      <c r="AX296" s="14" t="s">
        <v>76</v>
      </c>
      <c r="AY296" s="266" t="s">
        <v>240</v>
      </c>
    </row>
    <row r="297" s="14" customFormat="1">
      <c r="A297" s="14"/>
      <c r="B297" s="256"/>
      <c r="C297" s="257"/>
      <c r="D297" s="247" t="s">
        <v>251</v>
      </c>
      <c r="E297" s="258" t="s">
        <v>1</v>
      </c>
      <c r="F297" s="259" t="s">
        <v>420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251</v>
      </c>
      <c r="AU297" s="266" t="s">
        <v>87</v>
      </c>
      <c r="AV297" s="14" t="s">
        <v>87</v>
      </c>
      <c r="AW297" s="14" t="s">
        <v>32</v>
      </c>
      <c r="AX297" s="14" t="s">
        <v>76</v>
      </c>
      <c r="AY297" s="266" t="s">
        <v>240</v>
      </c>
    </row>
    <row r="298" s="13" customFormat="1">
      <c r="A298" s="13"/>
      <c r="B298" s="245"/>
      <c r="C298" s="246"/>
      <c r="D298" s="247" t="s">
        <v>251</v>
      </c>
      <c r="E298" s="248" t="s">
        <v>1</v>
      </c>
      <c r="F298" s="249" t="s">
        <v>421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251</v>
      </c>
      <c r="AU298" s="255" t="s">
        <v>87</v>
      </c>
      <c r="AV298" s="13" t="s">
        <v>84</v>
      </c>
      <c r="AW298" s="13" t="s">
        <v>32</v>
      </c>
      <c r="AX298" s="13" t="s">
        <v>76</v>
      </c>
      <c r="AY298" s="255" t="s">
        <v>240</v>
      </c>
    </row>
    <row r="299" s="14" customFormat="1">
      <c r="A299" s="14"/>
      <c r="B299" s="256"/>
      <c r="C299" s="257"/>
      <c r="D299" s="247" t="s">
        <v>251</v>
      </c>
      <c r="E299" s="258" t="s">
        <v>1</v>
      </c>
      <c r="F299" s="259" t="s">
        <v>422</v>
      </c>
      <c r="G299" s="257"/>
      <c r="H299" s="260">
        <v>2.4359999999999999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251</v>
      </c>
      <c r="AU299" s="266" t="s">
        <v>87</v>
      </c>
      <c r="AV299" s="14" t="s">
        <v>87</v>
      </c>
      <c r="AW299" s="14" t="s">
        <v>32</v>
      </c>
      <c r="AX299" s="14" t="s">
        <v>76</v>
      </c>
      <c r="AY299" s="266" t="s">
        <v>240</v>
      </c>
    </row>
    <row r="300" s="13" customFormat="1">
      <c r="A300" s="13"/>
      <c r="B300" s="245"/>
      <c r="C300" s="246"/>
      <c r="D300" s="247" t="s">
        <v>251</v>
      </c>
      <c r="E300" s="248" t="s">
        <v>1</v>
      </c>
      <c r="F300" s="249" t="s">
        <v>423</v>
      </c>
      <c r="G300" s="246"/>
      <c r="H300" s="248" t="s">
        <v>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251</v>
      </c>
      <c r="AU300" s="255" t="s">
        <v>87</v>
      </c>
      <c r="AV300" s="13" t="s">
        <v>84</v>
      </c>
      <c r="AW300" s="13" t="s">
        <v>32</v>
      </c>
      <c r="AX300" s="13" t="s">
        <v>76</v>
      </c>
      <c r="AY300" s="255" t="s">
        <v>240</v>
      </c>
    </row>
    <row r="301" s="14" customFormat="1">
      <c r="A301" s="14"/>
      <c r="B301" s="256"/>
      <c r="C301" s="257"/>
      <c r="D301" s="247" t="s">
        <v>251</v>
      </c>
      <c r="E301" s="258" t="s">
        <v>1</v>
      </c>
      <c r="F301" s="259" t="s">
        <v>424</v>
      </c>
      <c r="G301" s="257"/>
      <c r="H301" s="260">
        <v>8.7739999999999991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251</v>
      </c>
      <c r="AU301" s="266" t="s">
        <v>87</v>
      </c>
      <c r="AV301" s="14" t="s">
        <v>87</v>
      </c>
      <c r="AW301" s="14" t="s">
        <v>32</v>
      </c>
      <c r="AX301" s="14" t="s">
        <v>76</v>
      </c>
      <c r="AY301" s="266" t="s">
        <v>240</v>
      </c>
    </row>
    <row r="302" s="13" customFormat="1">
      <c r="A302" s="13"/>
      <c r="B302" s="245"/>
      <c r="C302" s="246"/>
      <c r="D302" s="247" t="s">
        <v>251</v>
      </c>
      <c r="E302" s="248" t="s">
        <v>1</v>
      </c>
      <c r="F302" s="249" t="s">
        <v>425</v>
      </c>
      <c r="G302" s="246"/>
      <c r="H302" s="248" t="s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251</v>
      </c>
      <c r="AU302" s="255" t="s">
        <v>87</v>
      </c>
      <c r="AV302" s="13" t="s">
        <v>84</v>
      </c>
      <c r="AW302" s="13" t="s">
        <v>32</v>
      </c>
      <c r="AX302" s="13" t="s">
        <v>76</v>
      </c>
      <c r="AY302" s="255" t="s">
        <v>240</v>
      </c>
    </row>
    <row r="303" s="14" customFormat="1">
      <c r="A303" s="14"/>
      <c r="B303" s="256"/>
      <c r="C303" s="257"/>
      <c r="D303" s="247" t="s">
        <v>251</v>
      </c>
      <c r="E303" s="258" t="s">
        <v>1</v>
      </c>
      <c r="F303" s="259" t="s">
        <v>426</v>
      </c>
      <c r="G303" s="257"/>
      <c r="H303" s="260">
        <v>30.600000000000001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251</v>
      </c>
      <c r="AU303" s="266" t="s">
        <v>87</v>
      </c>
      <c r="AV303" s="14" t="s">
        <v>87</v>
      </c>
      <c r="AW303" s="14" t="s">
        <v>32</v>
      </c>
      <c r="AX303" s="14" t="s">
        <v>76</v>
      </c>
      <c r="AY303" s="266" t="s">
        <v>240</v>
      </c>
    </row>
    <row r="304" s="16" customFormat="1">
      <c r="A304" s="16"/>
      <c r="B304" s="278"/>
      <c r="C304" s="279"/>
      <c r="D304" s="247" t="s">
        <v>251</v>
      </c>
      <c r="E304" s="280" t="s">
        <v>1</v>
      </c>
      <c r="F304" s="281" t="s">
        <v>265</v>
      </c>
      <c r="G304" s="279"/>
      <c r="H304" s="282">
        <v>107.59999999999999</v>
      </c>
      <c r="I304" s="283"/>
      <c r="J304" s="279"/>
      <c r="K304" s="279"/>
      <c r="L304" s="284"/>
      <c r="M304" s="285"/>
      <c r="N304" s="286"/>
      <c r="O304" s="286"/>
      <c r="P304" s="286"/>
      <c r="Q304" s="286"/>
      <c r="R304" s="286"/>
      <c r="S304" s="286"/>
      <c r="T304" s="287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8" t="s">
        <v>251</v>
      </c>
      <c r="AU304" s="288" t="s">
        <v>87</v>
      </c>
      <c r="AV304" s="16" t="s">
        <v>247</v>
      </c>
      <c r="AW304" s="16" t="s">
        <v>32</v>
      </c>
      <c r="AX304" s="16" t="s">
        <v>84</v>
      </c>
      <c r="AY304" s="288" t="s">
        <v>240</v>
      </c>
    </row>
    <row r="305" s="2" customFormat="1" ht="24.15" customHeight="1">
      <c r="A305" s="39"/>
      <c r="B305" s="40"/>
      <c r="C305" s="227" t="s">
        <v>427</v>
      </c>
      <c r="D305" s="227" t="s">
        <v>242</v>
      </c>
      <c r="E305" s="228" t="s">
        <v>428</v>
      </c>
      <c r="F305" s="229" t="s">
        <v>429</v>
      </c>
      <c r="G305" s="230" t="s">
        <v>245</v>
      </c>
      <c r="H305" s="231">
        <v>174.30000000000001</v>
      </c>
      <c r="I305" s="232"/>
      <c r="J305" s="233">
        <f>ROUND(I305*H305,2)</f>
        <v>0</v>
      </c>
      <c r="K305" s="229" t="s">
        <v>246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2.5018699999999998</v>
      </c>
      <c r="R305" s="236">
        <f>Q305*H305</f>
        <v>436.075941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247</v>
      </c>
      <c r="AT305" s="238" t="s">
        <v>242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247</v>
      </c>
      <c r="BM305" s="238" t="s">
        <v>430</v>
      </c>
    </row>
    <row r="306" s="2" customFormat="1">
      <c r="A306" s="39"/>
      <c r="B306" s="40"/>
      <c r="C306" s="41"/>
      <c r="D306" s="240" t="s">
        <v>249</v>
      </c>
      <c r="E306" s="41"/>
      <c r="F306" s="241" t="s">
        <v>431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249</v>
      </c>
      <c r="AU306" s="18" t="s">
        <v>87</v>
      </c>
    </row>
    <row r="307" s="13" customFormat="1">
      <c r="A307" s="13"/>
      <c r="B307" s="245"/>
      <c r="C307" s="246"/>
      <c r="D307" s="247" t="s">
        <v>251</v>
      </c>
      <c r="E307" s="248" t="s">
        <v>1</v>
      </c>
      <c r="F307" s="249" t="s">
        <v>432</v>
      </c>
      <c r="G307" s="246"/>
      <c r="H307" s="248" t="s">
        <v>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251</v>
      </c>
      <c r="AU307" s="255" t="s">
        <v>87</v>
      </c>
      <c r="AV307" s="13" t="s">
        <v>84</v>
      </c>
      <c r="AW307" s="13" t="s">
        <v>32</v>
      </c>
      <c r="AX307" s="13" t="s">
        <v>76</v>
      </c>
      <c r="AY307" s="255" t="s">
        <v>240</v>
      </c>
    </row>
    <row r="308" s="14" customFormat="1">
      <c r="A308" s="14"/>
      <c r="B308" s="256"/>
      <c r="C308" s="257"/>
      <c r="D308" s="247" t="s">
        <v>251</v>
      </c>
      <c r="E308" s="258" t="s">
        <v>1</v>
      </c>
      <c r="F308" s="259" t="s">
        <v>433</v>
      </c>
      <c r="G308" s="257"/>
      <c r="H308" s="260">
        <v>23.199999999999999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251</v>
      </c>
      <c r="AU308" s="266" t="s">
        <v>87</v>
      </c>
      <c r="AV308" s="14" t="s">
        <v>87</v>
      </c>
      <c r="AW308" s="14" t="s">
        <v>32</v>
      </c>
      <c r="AX308" s="14" t="s">
        <v>76</v>
      </c>
      <c r="AY308" s="266" t="s">
        <v>240</v>
      </c>
    </row>
    <row r="309" s="13" customFormat="1">
      <c r="A309" s="13"/>
      <c r="B309" s="245"/>
      <c r="C309" s="246"/>
      <c r="D309" s="247" t="s">
        <v>251</v>
      </c>
      <c r="E309" s="248" t="s">
        <v>1</v>
      </c>
      <c r="F309" s="249" t="s">
        <v>434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251</v>
      </c>
      <c r="AU309" s="255" t="s">
        <v>87</v>
      </c>
      <c r="AV309" s="13" t="s">
        <v>84</v>
      </c>
      <c r="AW309" s="13" t="s">
        <v>32</v>
      </c>
      <c r="AX309" s="13" t="s">
        <v>76</v>
      </c>
      <c r="AY309" s="255" t="s">
        <v>240</v>
      </c>
    </row>
    <row r="310" s="14" customFormat="1">
      <c r="A310" s="14"/>
      <c r="B310" s="256"/>
      <c r="C310" s="257"/>
      <c r="D310" s="247" t="s">
        <v>251</v>
      </c>
      <c r="E310" s="258" t="s">
        <v>1</v>
      </c>
      <c r="F310" s="259" t="s">
        <v>435</v>
      </c>
      <c r="G310" s="257"/>
      <c r="H310" s="260">
        <v>101.31999999999999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251</v>
      </c>
      <c r="AU310" s="266" t="s">
        <v>87</v>
      </c>
      <c r="AV310" s="14" t="s">
        <v>87</v>
      </c>
      <c r="AW310" s="14" t="s">
        <v>32</v>
      </c>
      <c r="AX310" s="14" t="s">
        <v>76</v>
      </c>
      <c r="AY310" s="266" t="s">
        <v>240</v>
      </c>
    </row>
    <row r="311" s="13" customFormat="1">
      <c r="A311" s="13"/>
      <c r="B311" s="245"/>
      <c r="C311" s="246"/>
      <c r="D311" s="247" t="s">
        <v>251</v>
      </c>
      <c r="E311" s="248" t="s">
        <v>1</v>
      </c>
      <c r="F311" s="249" t="s">
        <v>436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251</v>
      </c>
      <c r="AU311" s="255" t="s">
        <v>87</v>
      </c>
      <c r="AV311" s="13" t="s">
        <v>84</v>
      </c>
      <c r="AW311" s="13" t="s">
        <v>32</v>
      </c>
      <c r="AX311" s="13" t="s">
        <v>76</v>
      </c>
      <c r="AY311" s="255" t="s">
        <v>240</v>
      </c>
    </row>
    <row r="312" s="14" customFormat="1">
      <c r="A312" s="14"/>
      <c r="B312" s="256"/>
      <c r="C312" s="257"/>
      <c r="D312" s="247" t="s">
        <v>251</v>
      </c>
      <c r="E312" s="258" t="s">
        <v>1</v>
      </c>
      <c r="F312" s="259" t="s">
        <v>437</v>
      </c>
      <c r="G312" s="257"/>
      <c r="H312" s="260">
        <v>40.957999999999998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251</v>
      </c>
      <c r="AU312" s="266" t="s">
        <v>87</v>
      </c>
      <c r="AV312" s="14" t="s">
        <v>87</v>
      </c>
      <c r="AW312" s="14" t="s">
        <v>32</v>
      </c>
      <c r="AX312" s="14" t="s">
        <v>76</v>
      </c>
      <c r="AY312" s="266" t="s">
        <v>240</v>
      </c>
    </row>
    <row r="313" s="13" customFormat="1">
      <c r="A313" s="13"/>
      <c r="B313" s="245"/>
      <c r="C313" s="246"/>
      <c r="D313" s="247" t="s">
        <v>251</v>
      </c>
      <c r="E313" s="248" t="s">
        <v>1</v>
      </c>
      <c r="F313" s="249" t="s">
        <v>438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251</v>
      </c>
      <c r="AU313" s="255" t="s">
        <v>87</v>
      </c>
      <c r="AV313" s="13" t="s">
        <v>84</v>
      </c>
      <c r="AW313" s="13" t="s">
        <v>32</v>
      </c>
      <c r="AX313" s="13" t="s">
        <v>76</v>
      </c>
      <c r="AY313" s="255" t="s">
        <v>240</v>
      </c>
    </row>
    <row r="314" s="14" customFormat="1">
      <c r="A314" s="14"/>
      <c r="B314" s="256"/>
      <c r="C314" s="257"/>
      <c r="D314" s="247" t="s">
        <v>251</v>
      </c>
      <c r="E314" s="258" t="s">
        <v>1</v>
      </c>
      <c r="F314" s="259" t="s">
        <v>439</v>
      </c>
      <c r="G314" s="257"/>
      <c r="H314" s="260">
        <v>8.5220000000000002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251</v>
      </c>
      <c r="AU314" s="266" t="s">
        <v>87</v>
      </c>
      <c r="AV314" s="14" t="s">
        <v>87</v>
      </c>
      <c r="AW314" s="14" t="s">
        <v>32</v>
      </c>
      <c r="AX314" s="14" t="s">
        <v>76</v>
      </c>
      <c r="AY314" s="266" t="s">
        <v>240</v>
      </c>
    </row>
    <row r="315" s="13" customFormat="1">
      <c r="A315" s="13"/>
      <c r="B315" s="245"/>
      <c r="C315" s="246"/>
      <c r="D315" s="247" t="s">
        <v>251</v>
      </c>
      <c r="E315" s="248" t="s">
        <v>1</v>
      </c>
      <c r="F315" s="249" t="s">
        <v>440</v>
      </c>
      <c r="G315" s="246"/>
      <c r="H315" s="248" t="s">
        <v>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251</v>
      </c>
      <c r="AU315" s="255" t="s">
        <v>87</v>
      </c>
      <c r="AV315" s="13" t="s">
        <v>84</v>
      </c>
      <c r="AW315" s="13" t="s">
        <v>32</v>
      </c>
      <c r="AX315" s="13" t="s">
        <v>76</v>
      </c>
      <c r="AY315" s="255" t="s">
        <v>240</v>
      </c>
    </row>
    <row r="316" s="14" customFormat="1">
      <c r="A316" s="14"/>
      <c r="B316" s="256"/>
      <c r="C316" s="257"/>
      <c r="D316" s="247" t="s">
        <v>251</v>
      </c>
      <c r="E316" s="258" t="s">
        <v>1</v>
      </c>
      <c r="F316" s="259" t="s">
        <v>441</v>
      </c>
      <c r="G316" s="257"/>
      <c r="H316" s="260">
        <v>0.29999999999999999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251</v>
      </c>
      <c r="AU316" s="266" t="s">
        <v>87</v>
      </c>
      <c r="AV316" s="14" t="s">
        <v>87</v>
      </c>
      <c r="AW316" s="14" t="s">
        <v>32</v>
      </c>
      <c r="AX316" s="14" t="s">
        <v>76</v>
      </c>
      <c r="AY316" s="266" t="s">
        <v>240</v>
      </c>
    </row>
    <row r="317" s="16" customFormat="1">
      <c r="A317" s="16"/>
      <c r="B317" s="278"/>
      <c r="C317" s="279"/>
      <c r="D317" s="247" t="s">
        <v>251</v>
      </c>
      <c r="E317" s="280" t="s">
        <v>1</v>
      </c>
      <c r="F317" s="281" t="s">
        <v>265</v>
      </c>
      <c r="G317" s="279"/>
      <c r="H317" s="282">
        <v>174.30000000000001</v>
      </c>
      <c r="I317" s="283"/>
      <c r="J317" s="279"/>
      <c r="K317" s="279"/>
      <c r="L317" s="284"/>
      <c r="M317" s="285"/>
      <c r="N317" s="286"/>
      <c r="O317" s="286"/>
      <c r="P317" s="286"/>
      <c r="Q317" s="286"/>
      <c r="R317" s="286"/>
      <c r="S317" s="286"/>
      <c r="T317" s="28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8" t="s">
        <v>251</v>
      </c>
      <c r="AU317" s="288" t="s">
        <v>87</v>
      </c>
      <c r="AV317" s="16" t="s">
        <v>247</v>
      </c>
      <c r="AW317" s="16" t="s">
        <v>32</v>
      </c>
      <c r="AX317" s="16" t="s">
        <v>84</v>
      </c>
      <c r="AY317" s="288" t="s">
        <v>240</v>
      </c>
    </row>
    <row r="318" s="2" customFormat="1" ht="16.5" customHeight="1">
      <c r="A318" s="39"/>
      <c r="B318" s="40"/>
      <c r="C318" s="227" t="s">
        <v>442</v>
      </c>
      <c r="D318" s="227" t="s">
        <v>242</v>
      </c>
      <c r="E318" s="228" t="s">
        <v>443</v>
      </c>
      <c r="F318" s="229" t="s">
        <v>444</v>
      </c>
      <c r="G318" s="230" t="s">
        <v>373</v>
      </c>
      <c r="H318" s="231">
        <v>65</v>
      </c>
      <c r="I318" s="232"/>
      <c r="J318" s="233">
        <f>ROUND(I318*H318,2)</f>
        <v>0</v>
      </c>
      <c r="K318" s="229" t="s">
        <v>246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0.00247</v>
      </c>
      <c r="R318" s="236">
        <f>Q318*H318</f>
        <v>0.16055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247</v>
      </c>
      <c r="AT318" s="238" t="s">
        <v>242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247</v>
      </c>
      <c r="BM318" s="238" t="s">
        <v>445</v>
      </c>
    </row>
    <row r="319" s="2" customFormat="1">
      <c r="A319" s="39"/>
      <c r="B319" s="40"/>
      <c r="C319" s="41"/>
      <c r="D319" s="240" t="s">
        <v>249</v>
      </c>
      <c r="E319" s="41"/>
      <c r="F319" s="241" t="s">
        <v>446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249</v>
      </c>
      <c r="AU319" s="18" t="s">
        <v>87</v>
      </c>
    </row>
    <row r="320" s="13" customFormat="1">
      <c r="A320" s="13"/>
      <c r="B320" s="245"/>
      <c r="C320" s="246"/>
      <c r="D320" s="247" t="s">
        <v>251</v>
      </c>
      <c r="E320" s="248" t="s">
        <v>1</v>
      </c>
      <c r="F320" s="249" t="s">
        <v>447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251</v>
      </c>
      <c r="AU320" s="255" t="s">
        <v>87</v>
      </c>
      <c r="AV320" s="13" t="s">
        <v>84</v>
      </c>
      <c r="AW320" s="13" t="s">
        <v>32</v>
      </c>
      <c r="AX320" s="13" t="s">
        <v>76</v>
      </c>
      <c r="AY320" s="255" t="s">
        <v>240</v>
      </c>
    </row>
    <row r="321" s="14" customFormat="1">
      <c r="A321" s="14"/>
      <c r="B321" s="256"/>
      <c r="C321" s="257"/>
      <c r="D321" s="247" t="s">
        <v>251</v>
      </c>
      <c r="E321" s="258" t="s">
        <v>1</v>
      </c>
      <c r="F321" s="259" t="s">
        <v>448</v>
      </c>
      <c r="G321" s="257"/>
      <c r="H321" s="260">
        <v>19.600000000000001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251</v>
      </c>
      <c r="AU321" s="266" t="s">
        <v>87</v>
      </c>
      <c r="AV321" s="14" t="s">
        <v>87</v>
      </c>
      <c r="AW321" s="14" t="s">
        <v>32</v>
      </c>
      <c r="AX321" s="14" t="s">
        <v>76</v>
      </c>
      <c r="AY321" s="266" t="s">
        <v>240</v>
      </c>
    </row>
    <row r="322" s="13" customFormat="1">
      <c r="A322" s="13"/>
      <c r="B322" s="245"/>
      <c r="C322" s="246"/>
      <c r="D322" s="247" t="s">
        <v>251</v>
      </c>
      <c r="E322" s="248" t="s">
        <v>1</v>
      </c>
      <c r="F322" s="249" t="s">
        <v>449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251</v>
      </c>
      <c r="AU322" s="255" t="s">
        <v>87</v>
      </c>
      <c r="AV322" s="13" t="s">
        <v>84</v>
      </c>
      <c r="AW322" s="13" t="s">
        <v>32</v>
      </c>
      <c r="AX322" s="13" t="s">
        <v>76</v>
      </c>
      <c r="AY322" s="255" t="s">
        <v>240</v>
      </c>
    </row>
    <row r="323" s="14" customFormat="1">
      <c r="A323" s="14"/>
      <c r="B323" s="256"/>
      <c r="C323" s="257"/>
      <c r="D323" s="247" t="s">
        <v>251</v>
      </c>
      <c r="E323" s="258" t="s">
        <v>1</v>
      </c>
      <c r="F323" s="259" t="s">
        <v>450</v>
      </c>
      <c r="G323" s="257"/>
      <c r="H323" s="260">
        <v>10.75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251</v>
      </c>
      <c r="AU323" s="266" t="s">
        <v>87</v>
      </c>
      <c r="AV323" s="14" t="s">
        <v>87</v>
      </c>
      <c r="AW323" s="14" t="s">
        <v>32</v>
      </c>
      <c r="AX323" s="14" t="s">
        <v>76</v>
      </c>
      <c r="AY323" s="266" t="s">
        <v>240</v>
      </c>
    </row>
    <row r="324" s="13" customFormat="1">
      <c r="A324" s="13"/>
      <c r="B324" s="245"/>
      <c r="C324" s="246"/>
      <c r="D324" s="247" t="s">
        <v>251</v>
      </c>
      <c r="E324" s="248" t="s">
        <v>1</v>
      </c>
      <c r="F324" s="249" t="s">
        <v>451</v>
      </c>
      <c r="G324" s="246"/>
      <c r="H324" s="248" t="s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251</v>
      </c>
      <c r="AU324" s="255" t="s">
        <v>87</v>
      </c>
      <c r="AV324" s="13" t="s">
        <v>84</v>
      </c>
      <c r="AW324" s="13" t="s">
        <v>32</v>
      </c>
      <c r="AX324" s="13" t="s">
        <v>76</v>
      </c>
      <c r="AY324" s="255" t="s">
        <v>240</v>
      </c>
    </row>
    <row r="325" s="14" customFormat="1">
      <c r="A325" s="14"/>
      <c r="B325" s="256"/>
      <c r="C325" s="257"/>
      <c r="D325" s="247" t="s">
        <v>251</v>
      </c>
      <c r="E325" s="258" t="s">
        <v>1</v>
      </c>
      <c r="F325" s="259" t="s">
        <v>452</v>
      </c>
      <c r="G325" s="257"/>
      <c r="H325" s="260">
        <v>15.359999999999999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251</v>
      </c>
      <c r="AU325" s="266" t="s">
        <v>87</v>
      </c>
      <c r="AV325" s="14" t="s">
        <v>87</v>
      </c>
      <c r="AW325" s="14" t="s">
        <v>32</v>
      </c>
      <c r="AX325" s="14" t="s">
        <v>76</v>
      </c>
      <c r="AY325" s="266" t="s">
        <v>240</v>
      </c>
    </row>
    <row r="326" s="13" customFormat="1">
      <c r="A326" s="13"/>
      <c r="B326" s="245"/>
      <c r="C326" s="246"/>
      <c r="D326" s="247" t="s">
        <v>251</v>
      </c>
      <c r="E326" s="248" t="s">
        <v>1</v>
      </c>
      <c r="F326" s="249" t="s">
        <v>453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251</v>
      </c>
      <c r="AU326" s="255" t="s">
        <v>87</v>
      </c>
      <c r="AV326" s="13" t="s">
        <v>84</v>
      </c>
      <c r="AW326" s="13" t="s">
        <v>32</v>
      </c>
      <c r="AX326" s="13" t="s">
        <v>76</v>
      </c>
      <c r="AY326" s="255" t="s">
        <v>240</v>
      </c>
    </row>
    <row r="327" s="14" customFormat="1">
      <c r="A327" s="14"/>
      <c r="B327" s="256"/>
      <c r="C327" s="257"/>
      <c r="D327" s="247" t="s">
        <v>251</v>
      </c>
      <c r="E327" s="258" t="s">
        <v>1</v>
      </c>
      <c r="F327" s="259" t="s">
        <v>454</v>
      </c>
      <c r="G327" s="257"/>
      <c r="H327" s="260">
        <v>19.289999999999999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251</v>
      </c>
      <c r="AU327" s="266" t="s">
        <v>87</v>
      </c>
      <c r="AV327" s="14" t="s">
        <v>87</v>
      </c>
      <c r="AW327" s="14" t="s">
        <v>32</v>
      </c>
      <c r="AX327" s="14" t="s">
        <v>76</v>
      </c>
      <c r="AY327" s="266" t="s">
        <v>240</v>
      </c>
    </row>
    <row r="328" s="16" customFormat="1">
      <c r="A328" s="16"/>
      <c r="B328" s="278"/>
      <c r="C328" s="279"/>
      <c r="D328" s="247" t="s">
        <v>251</v>
      </c>
      <c r="E328" s="280" t="s">
        <v>1</v>
      </c>
      <c r="F328" s="281" t="s">
        <v>265</v>
      </c>
      <c r="G328" s="279"/>
      <c r="H328" s="282">
        <v>65</v>
      </c>
      <c r="I328" s="283"/>
      <c r="J328" s="279"/>
      <c r="K328" s="279"/>
      <c r="L328" s="284"/>
      <c r="M328" s="285"/>
      <c r="N328" s="286"/>
      <c r="O328" s="286"/>
      <c r="P328" s="286"/>
      <c r="Q328" s="286"/>
      <c r="R328" s="286"/>
      <c r="S328" s="286"/>
      <c r="T328" s="28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8" t="s">
        <v>251</v>
      </c>
      <c r="AU328" s="288" t="s">
        <v>87</v>
      </c>
      <c r="AV328" s="16" t="s">
        <v>247</v>
      </c>
      <c r="AW328" s="16" t="s">
        <v>32</v>
      </c>
      <c r="AX328" s="16" t="s">
        <v>84</v>
      </c>
      <c r="AY328" s="288" t="s">
        <v>240</v>
      </c>
    </row>
    <row r="329" s="2" customFormat="1" ht="16.5" customHeight="1">
      <c r="A329" s="39"/>
      <c r="B329" s="40"/>
      <c r="C329" s="227" t="s">
        <v>455</v>
      </c>
      <c r="D329" s="227" t="s">
        <v>242</v>
      </c>
      <c r="E329" s="228" t="s">
        <v>456</v>
      </c>
      <c r="F329" s="229" t="s">
        <v>457</v>
      </c>
      <c r="G329" s="230" t="s">
        <v>373</v>
      </c>
      <c r="H329" s="231">
        <v>65</v>
      </c>
      <c r="I329" s="232"/>
      <c r="J329" s="233">
        <f>ROUND(I329*H329,2)</f>
        <v>0</v>
      </c>
      <c r="K329" s="229" t="s">
        <v>246</v>
      </c>
      <c r="L329" s="45"/>
      <c r="M329" s="234" t="s">
        <v>1</v>
      </c>
      <c r="N329" s="235" t="s">
        <v>41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247</v>
      </c>
      <c r="AT329" s="238" t="s">
        <v>242</v>
      </c>
      <c r="AU329" s="238" t="s">
        <v>87</v>
      </c>
      <c r="AY329" s="18" t="s">
        <v>240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247</v>
      </c>
      <c r="BM329" s="238" t="s">
        <v>458</v>
      </c>
    </row>
    <row r="330" s="2" customFormat="1">
      <c r="A330" s="39"/>
      <c r="B330" s="40"/>
      <c r="C330" s="41"/>
      <c r="D330" s="240" t="s">
        <v>249</v>
      </c>
      <c r="E330" s="41"/>
      <c r="F330" s="241" t="s">
        <v>459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249</v>
      </c>
      <c r="AU330" s="18" t="s">
        <v>87</v>
      </c>
    </row>
    <row r="331" s="2" customFormat="1" ht="24.15" customHeight="1">
      <c r="A331" s="39"/>
      <c r="B331" s="40"/>
      <c r="C331" s="227" t="s">
        <v>460</v>
      </c>
      <c r="D331" s="227" t="s">
        <v>242</v>
      </c>
      <c r="E331" s="228" t="s">
        <v>461</v>
      </c>
      <c r="F331" s="229" t="s">
        <v>462</v>
      </c>
      <c r="G331" s="230" t="s">
        <v>245</v>
      </c>
      <c r="H331" s="231">
        <v>123</v>
      </c>
      <c r="I331" s="232"/>
      <c r="J331" s="233">
        <f>ROUND(I331*H331,2)</f>
        <v>0</v>
      </c>
      <c r="K331" s="229" t="s">
        <v>246</v>
      </c>
      <c r="L331" s="45"/>
      <c r="M331" s="234" t="s">
        <v>1</v>
      </c>
      <c r="N331" s="235" t="s">
        <v>41</v>
      </c>
      <c r="O331" s="92"/>
      <c r="P331" s="236">
        <f>O331*H331</f>
        <v>0</v>
      </c>
      <c r="Q331" s="236">
        <v>2.5018699999999998</v>
      </c>
      <c r="R331" s="236">
        <f>Q331*H331</f>
        <v>307.73000999999999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247</v>
      </c>
      <c r="AT331" s="238" t="s">
        <v>242</v>
      </c>
      <c r="AU331" s="238" t="s">
        <v>87</v>
      </c>
      <c r="AY331" s="18" t="s">
        <v>240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84</v>
      </c>
      <c r="BK331" s="239">
        <f>ROUND(I331*H331,2)</f>
        <v>0</v>
      </c>
      <c r="BL331" s="18" t="s">
        <v>247</v>
      </c>
      <c r="BM331" s="238" t="s">
        <v>463</v>
      </c>
    </row>
    <row r="332" s="2" customFormat="1">
      <c r="A332" s="39"/>
      <c r="B332" s="40"/>
      <c r="C332" s="41"/>
      <c r="D332" s="240" t="s">
        <v>249</v>
      </c>
      <c r="E332" s="41"/>
      <c r="F332" s="241" t="s">
        <v>464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249</v>
      </c>
      <c r="AU332" s="18" t="s">
        <v>87</v>
      </c>
    </row>
    <row r="333" s="14" customFormat="1">
      <c r="A333" s="14"/>
      <c r="B333" s="256"/>
      <c r="C333" s="257"/>
      <c r="D333" s="247" t="s">
        <v>251</v>
      </c>
      <c r="E333" s="258" t="s">
        <v>1</v>
      </c>
      <c r="F333" s="259" t="s">
        <v>465</v>
      </c>
      <c r="G333" s="257"/>
      <c r="H333" s="260">
        <v>22.433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251</v>
      </c>
      <c r="AU333" s="266" t="s">
        <v>87</v>
      </c>
      <c r="AV333" s="14" t="s">
        <v>87</v>
      </c>
      <c r="AW333" s="14" t="s">
        <v>32</v>
      </c>
      <c r="AX333" s="14" t="s">
        <v>76</v>
      </c>
      <c r="AY333" s="266" t="s">
        <v>240</v>
      </c>
    </row>
    <row r="334" s="14" customFormat="1">
      <c r="A334" s="14"/>
      <c r="B334" s="256"/>
      <c r="C334" s="257"/>
      <c r="D334" s="247" t="s">
        <v>251</v>
      </c>
      <c r="E334" s="258" t="s">
        <v>1</v>
      </c>
      <c r="F334" s="259" t="s">
        <v>466</v>
      </c>
      <c r="G334" s="257"/>
      <c r="H334" s="260">
        <v>33.088999999999999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251</v>
      </c>
      <c r="AU334" s="266" t="s">
        <v>87</v>
      </c>
      <c r="AV334" s="14" t="s">
        <v>87</v>
      </c>
      <c r="AW334" s="14" t="s">
        <v>32</v>
      </c>
      <c r="AX334" s="14" t="s">
        <v>76</v>
      </c>
      <c r="AY334" s="266" t="s">
        <v>240</v>
      </c>
    </row>
    <row r="335" s="14" customFormat="1">
      <c r="A335" s="14"/>
      <c r="B335" s="256"/>
      <c r="C335" s="257"/>
      <c r="D335" s="247" t="s">
        <v>251</v>
      </c>
      <c r="E335" s="258" t="s">
        <v>1</v>
      </c>
      <c r="F335" s="259" t="s">
        <v>467</v>
      </c>
      <c r="G335" s="257"/>
      <c r="H335" s="260">
        <v>2.1669999999999998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251</v>
      </c>
      <c r="AU335" s="266" t="s">
        <v>87</v>
      </c>
      <c r="AV335" s="14" t="s">
        <v>87</v>
      </c>
      <c r="AW335" s="14" t="s">
        <v>32</v>
      </c>
      <c r="AX335" s="14" t="s">
        <v>76</v>
      </c>
      <c r="AY335" s="266" t="s">
        <v>240</v>
      </c>
    </row>
    <row r="336" s="14" customFormat="1">
      <c r="A336" s="14"/>
      <c r="B336" s="256"/>
      <c r="C336" s="257"/>
      <c r="D336" s="247" t="s">
        <v>251</v>
      </c>
      <c r="E336" s="258" t="s">
        <v>1</v>
      </c>
      <c r="F336" s="259" t="s">
        <v>468</v>
      </c>
      <c r="G336" s="257"/>
      <c r="H336" s="260">
        <v>0.65500000000000003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251</v>
      </c>
      <c r="AU336" s="266" t="s">
        <v>87</v>
      </c>
      <c r="AV336" s="14" t="s">
        <v>87</v>
      </c>
      <c r="AW336" s="14" t="s">
        <v>32</v>
      </c>
      <c r="AX336" s="14" t="s">
        <v>76</v>
      </c>
      <c r="AY336" s="266" t="s">
        <v>240</v>
      </c>
    </row>
    <row r="337" s="14" customFormat="1">
      <c r="A337" s="14"/>
      <c r="B337" s="256"/>
      <c r="C337" s="257"/>
      <c r="D337" s="247" t="s">
        <v>251</v>
      </c>
      <c r="E337" s="258" t="s">
        <v>1</v>
      </c>
      <c r="F337" s="259" t="s">
        <v>469</v>
      </c>
      <c r="G337" s="257"/>
      <c r="H337" s="260">
        <v>12.525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251</v>
      </c>
      <c r="AU337" s="266" t="s">
        <v>87</v>
      </c>
      <c r="AV337" s="14" t="s">
        <v>87</v>
      </c>
      <c r="AW337" s="14" t="s">
        <v>32</v>
      </c>
      <c r="AX337" s="14" t="s">
        <v>76</v>
      </c>
      <c r="AY337" s="266" t="s">
        <v>240</v>
      </c>
    </row>
    <row r="338" s="14" customFormat="1">
      <c r="A338" s="14"/>
      <c r="B338" s="256"/>
      <c r="C338" s="257"/>
      <c r="D338" s="247" t="s">
        <v>251</v>
      </c>
      <c r="E338" s="258" t="s">
        <v>1</v>
      </c>
      <c r="F338" s="259" t="s">
        <v>470</v>
      </c>
      <c r="G338" s="257"/>
      <c r="H338" s="260">
        <v>21.210000000000001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251</v>
      </c>
      <c r="AU338" s="266" t="s">
        <v>87</v>
      </c>
      <c r="AV338" s="14" t="s">
        <v>87</v>
      </c>
      <c r="AW338" s="14" t="s">
        <v>32</v>
      </c>
      <c r="AX338" s="14" t="s">
        <v>76</v>
      </c>
      <c r="AY338" s="266" t="s">
        <v>240</v>
      </c>
    </row>
    <row r="339" s="15" customFormat="1">
      <c r="A339" s="15"/>
      <c r="B339" s="267"/>
      <c r="C339" s="268"/>
      <c r="D339" s="247" t="s">
        <v>251</v>
      </c>
      <c r="E339" s="269" t="s">
        <v>1</v>
      </c>
      <c r="F339" s="270" t="s">
        <v>415</v>
      </c>
      <c r="G339" s="268"/>
      <c r="H339" s="271">
        <v>92.079000000000008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251</v>
      </c>
      <c r="AU339" s="277" t="s">
        <v>87</v>
      </c>
      <c r="AV339" s="15" t="s">
        <v>256</v>
      </c>
      <c r="AW339" s="15" t="s">
        <v>32</v>
      </c>
      <c r="AX339" s="15" t="s">
        <v>76</v>
      </c>
      <c r="AY339" s="277" t="s">
        <v>240</v>
      </c>
    </row>
    <row r="340" s="13" customFormat="1">
      <c r="A340" s="13"/>
      <c r="B340" s="245"/>
      <c r="C340" s="246"/>
      <c r="D340" s="247" t="s">
        <v>251</v>
      </c>
      <c r="E340" s="248" t="s">
        <v>1</v>
      </c>
      <c r="F340" s="249" t="s">
        <v>471</v>
      </c>
      <c r="G340" s="246"/>
      <c r="H340" s="248" t="s">
        <v>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251</v>
      </c>
      <c r="AU340" s="255" t="s">
        <v>87</v>
      </c>
      <c r="AV340" s="13" t="s">
        <v>84</v>
      </c>
      <c r="AW340" s="13" t="s">
        <v>32</v>
      </c>
      <c r="AX340" s="13" t="s">
        <v>76</v>
      </c>
      <c r="AY340" s="255" t="s">
        <v>240</v>
      </c>
    </row>
    <row r="341" s="14" customFormat="1">
      <c r="A341" s="14"/>
      <c r="B341" s="256"/>
      <c r="C341" s="257"/>
      <c r="D341" s="247" t="s">
        <v>251</v>
      </c>
      <c r="E341" s="258" t="s">
        <v>1</v>
      </c>
      <c r="F341" s="259" t="s">
        <v>472</v>
      </c>
      <c r="G341" s="257"/>
      <c r="H341" s="260">
        <v>7.819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251</v>
      </c>
      <c r="AU341" s="266" t="s">
        <v>87</v>
      </c>
      <c r="AV341" s="14" t="s">
        <v>87</v>
      </c>
      <c r="AW341" s="14" t="s">
        <v>32</v>
      </c>
      <c r="AX341" s="14" t="s">
        <v>76</v>
      </c>
      <c r="AY341" s="266" t="s">
        <v>240</v>
      </c>
    </row>
    <row r="342" s="14" customFormat="1">
      <c r="A342" s="14"/>
      <c r="B342" s="256"/>
      <c r="C342" s="257"/>
      <c r="D342" s="247" t="s">
        <v>251</v>
      </c>
      <c r="E342" s="258" t="s">
        <v>1</v>
      </c>
      <c r="F342" s="259" t="s">
        <v>473</v>
      </c>
      <c r="G342" s="257"/>
      <c r="H342" s="260">
        <v>1.6319999999999999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251</v>
      </c>
      <c r="AU342" s="266" t="s">
        <v>87</v>
      </c>
      <c r="AV342" s="14" t="s">
        <v>87</v>
      </c>
      <c r="AW342" s="14" t="s">
        <v>32</v>
      </c>
      <c r="AX342" s="14" t="s">
        <v>76</v>
      </c>
      <c r="AY342" s="266" t="s">
        <v>240</v>
      </c>
    </row>
    <row r="343" s="13" customFormat="1">
      <c r="A343" s="13"/>
      <c r="B343" s="245"/>
      <c r="C343" s="246"/>
      <c r="D343" s="247" t="s">
        <v>251</v>
      </c>
      <c r="E343" s="248" t="s">
        <v>1</v>
      </c>
      <c r="F343" s="249" t="s">
        <v>474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251</v>
      </c>
      <c r="AU343" s="255" t="s">
        <v>87</v>
      </c>
      <c r="AV343" s="13" t="s">
        <v>84</v>
      </c>
      <c r="AW343" s="13" t="s">
        <v>32</v>
      </c>
      <c r="AX343" s="13" t="s">
        <v>76</v>
      </c>
      <c r="AY343" s="255" t="s">
        <v>240</v>
      </c>
    </row>
    <row r="344" s="14" customFormat="1">
      <c r="A344" s="14"/>
      <c r="B344" s="256"/>
      <c r="C344" s="257"/>
      <c r="D344" s="247" t="s">
        <v>251</v>
      </c>
      <c r="E344" s="258" t="s">
        <v>1</v>
      </c>
      <c r="F344" s="259" t="s">
        <v>475</v>
      </c>
      <c r="G344" s="257"/>
      <c r="H344" s="260">
        <v>21.469999999999999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251</v>
      </c>
      <c r="AU344" s="266" t="s">
        <v>87</v>
      </c>
      <c r="AV344" s="14" t="s">
        <v>87</v>
      </c>
      <c r="AW344" s="14" t="s">
        <v>32</v>
      </c>
      <c r="AX344" s="14" t="s">
        <v>76</v>
      </c>
      <c r="AY344" s="266" t="s">
        <v>240</v>
      </c>
    </row>
    <row r="345" s="16" customFormat="1">
      <c r="A345" s="16"/>
      <c r="B345" s="278"/>
      <c r="C345" s="279"/>
      <c r="D345" s="247" t="s">
        <v>251</v>
      </c>
      <c r="E345" s="280" t="s">
        <v>1</v>
      </c>
      <c r="F345" s="281" t="s">
        <v>265</v>
      </c>
      <c r="G345" s="279"/>
      <c r="H345" s="282">
        <v>123.00000000000001</v>
      </c>
      <c r="I345" s="283"/>
      <c r="J345" s="279"/>
      <c r="K345" s="279"/>
      <c r="L345" s="284"/>
      <c r="M345" s="285"/>
      <c r="N345" s="286"/>
      <c r="O345" s="286"/>
      <c r="P345" s="286"/>
      <c r="Q345" s="286"/>
      <c r="R345" s="286"/>
      <c r="S345" s="286"/>
      <c r="T345" s="28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88" t="s">
        <v>251</v>
      </c>
      <c r="AU345" s="288" t="s">
        <v>87</v>
      </c>
      <c r="AV345" s="16" t="s">
        <v>247</v>
      </c>
      <c r="AW345" s="16" t="s">
        <v>32</v>
      </c>
      <c r="AX345" s="16" t="s">
        <v>84</v>
      </c>
      <c r="AY345" s="288" t="s">
        <v>240</v>
      </c>
    </row>
    <row r="346" s="2" customFormat="1" ht="16.5" customHeight="1">
      <c r="A346" s="39"/>
      <c r="B346" s="40"/>
      <c r="C346" s="227" t="s">
        <v>476</v>
      </c>
      <c r="D346" s="227" t="s">
        <v>242</v>
      </c>
      <c r="E346" s="228" t="s">
        <v>477</v>
      </c>
      <c r="F346" s="229" t="s">
        <v>478</v>
      </c>
      <c r="G346" s="230" t="s">
        <v>373</v>
      </c>
      <c r="H346" s="231">
        <v>461</v>
      </c>
      <c r="I346" s="232"/>
      <c r="J346" s="233">
        <f>ROUND(I346*H346,2)</f>
        <v>0</v>
      </c>
      <c r="K346" s="229" t="s">
        <v>246</v>
      </c>
      <c r="L346" s="45"/>
      <c r="M346" s="234" t="s">
        <v>1</v>
      </c>
      <c r="N346" s="235" t="s">
        <v>41</v>
      </c>
      <c r="O346" s="92"/>
      <c r="P346" s="236">
        <f>O346*H346</f>
        <v>0</v>
      </c>
      <c r="Q346" s="236">
        <v>0.0026900000000000001</v>
      </c>
      <c r="R346" s="236">
        <f>Q346*H346</f>
        <v>1.2400900000000001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247</v>
      </c>
      <c r="AT346" s="238" t="s">
        <v>242</v>
      </c>
      <c r="AU346" s="238" t="s">
        <v>87</v>
      </c>
      <c r="AY346" s="18" t="s">
        <v>240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84</v>
      </c>
      <c r="BK346" s="239">
        <f>ROUND(I346*H346,2)</f>
        <v>0</v>
      </c>
      <c r="BL346" s="18" t="s">
        <v>247</v>
      </c>
      <c r="BM346" s="238" t="s">
        <v>479</v>
      </c>
    </row>
    <row r="347" s="2" customFormat="1">
      <c r="A347" s="39"/>
      <c r="B347" s="40"/>
      <c r="C347" s="41"/>
      <c r="D347" s="240" t="s">
        <v>249</v>
      </c>
      <c r="E347" s="41"/>
      <c r="F347" s="241" t="s">
        <v>480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249</v>
      </c>
      <c r="AU347" s="18" t="s">
        <v>87</v>
      </c>
    </row>
    <row r="348" s="13" customFormat="1">
      <c r="A348" s="13"/>
      <c r="B348" s="245"/>
      <c r="C348" s="246"/>
      <c r="D348" s="247" t="s">
        <v>251</v>
      </c>
      <c r="E348" s="248" t="s">
        <v>1</v>
      </c>
      <c r="F348" s="249" t="s">
        <v>481</v>
      </c>
      <c r="G348" s="246"/>
      <c r="H348" s="248" t="s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251</v>
      </c>
      <c r="AU348" s="255" t="s">
        <v>87</v>
      </c>
      <c r="AV348" s="13" t="s">
        <v>84</v>
      </c>
      <c r="AW348" s="13" t="s">
        <v>32</v>
      </c>
      <c r="AX348" s="13" t="s">
        <v>76</v>
      </c>
      <c r="AY348" s="255" t="s">
        <v>240</v>
      </c>
    </row>
    <row r="349" s="14" customFormat="1">
      <c r="A349" s="14"/>
      <c r="B349" s="256"/>
      <c r="C349" s="257"/>
      <c r="D349" s="247" t="s">
        <v>251</v>
      </c>
      <c r="E349" s="258" t="s">
        <v>1</v>
      </c>
      <c r="F349" s="259" t="s">
        <v>482</v>
      </c>
      <c r="G349" s="257"/>
      <c r="H349" s="260">
        <v>10.92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251</v>
      </c>
      <c r="AU349" s="266" t="s">
        <v>87</v>
      </c>
      <c r="AV349" s="14" t="s">
        <v>87</v>
      </c>
      <c r="AW349" s="14" t="s">
        <v>32</v>
      </c>
      <c r="AX349" s="14" t="s">
        <v>76</v>
      </c>
      <c r="AY349" s="266" t="s">
        <v>240</v>
      </c>
    </row>
    <row r="350" s="14" customFormat="1">
      <c r="A350" s="14"/>
      <c r="B350" s="256"/>
      <c r="C350" s="257"/>
      <c r="D350" s="247" t="s">
        <v>251</v>
      </c>
      <c r="E350" s="258" t="s">
        <v>1</v>
      </c>
      <c r="F350" s="259" t="s">
        <v>483</v>
      </c>
      <c r="G350" s="257"/>
      <c r="H350" s="260">
        <v>87.540000000000006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251</v>
      </c>
      <c r="AU350" s="266" t="s">
        <v>87</v>
      </c>
      <c r="AV350" s="14" t="s">
        <v>87</v>
      </c>
      <c r="AW350" s="14" t="s">
        <v>32</v>
      </c>
      <c r="AX350" s="14" t="s">
        <v>76</v>
      </c>
      <c r="AY350" s="266" t="s">
        <v>240</v>
      </c>
    </row>
    <row r="351" s="14" customFormat="1">
      <c r="A351" s="14"/>
      <c r="B351" s="256"/>
      <c r="C351" s="257"/>
      <c r="D351" s="247" t="s">
        <v>251</v>
      </c>
      <c r="E351" s="258" t="s">
        <v>1</v>
      </c>
      <c r="F351" s="259" t="s">
        <v>484</v>
      </c>
      <c r="G351" s="257"/>
      <c r="H351" s="260">
        <v>73.989999999999995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251</v>
      </c>
      <c r="AU351" s="266" t="s">
        <v>87</v>
      </c>
      <c r="AV351" s="14" t="s">
        <v>87</v>
      </c>
      <c r="AW351" s="14" t="s">
        <v>32</v>
      </c>
      <c r="AX351" s="14" t="s">
        <v>76</v>
      </c>
      <c r="AY351" s="266" t="s">
        <v>240</v>
      </c>
    </row>
    <row r="352" s="14" customFormat="1">
      <c r="A352" s="14"/>
      <c r="B352" s="256"/>
      <c r="C352" s="257"/>
      <c r="D352" s="247" t="s">
        <v>251</v>
      </c>
      <c r="E352" s="258" t="s">
        <v>1</v>
      </c>
      <c r="F352" s="259" t="s">
        <v>485</v>
      </c>
      <c r="G352" s="257"/>
      <c r="H352" s="260">
        <v>126.84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251</v>
      </c>
      <c r="AU352" s="266" t="s">
        <v>87</v>
      </c>
      <c r="AV352" s="14" t="s">
        <v>87</v>
      </c>
      <c r="AW352" s="14" t="s">
        <v>32</v>
      </c>
      <c r="AX352" s="14" t="s">
        <v>76</v>
      </c>
      <c r="AY352" s="266" t="s">
        <v>240</v>
      </c>
    </row>
    <row r="353" s="14" customFormat="1">
      <c r="A353" s="14"/>
      <c r="B353" s="256"/>
      <c r="C353" s="257"/>
      <c r="D353" s="247" t="s">
        <v>251</v>
      </c>
      <c r="E353" s="258" t="s">
        <v>1</v>
      </c>
      <c r="F353" s="259" t="s">
        <v>486</v>
      </c>
      <c r="G353" s="257"/>
      <c r="H353" s="260">
        <v>44.030000000000001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251</v>
      </c>
      <c r="AU353" s="266" t="s">
        <v>87</v>
      </c>
      <c r="AV353" s="14" t="s">
        <v>87</v>
      </c>
      <c r="AW353" s="14" t="s">
        <v>32</v>
      </c>
      <c r="AX353" s="14" t="s">
        <v>76</v>
      </c>
      <c r="AY353" s="266" t="s">
        <v>240</v>
      </c>
    </row>
    <row r="354" s="13" customFormat="1">
      <c r="A354" s="13"/>
      <c r="B354" s="245"/>
      <c r="C354" s="246"/>
      <c r="D354" s="247" t="s">
        <v>251</v>
      </c>
      <c r="E354" s="248" t="s">
        <v>1</v>
      </c>
      <c r="F354" s="249" t="s">
        <v>471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251</v>
      </c>
      <c r="AU354" s="255" t="s">
        <v>87</v>
      </c>
      <c r="AV354" s="13" t="s">
        <v>84</v>
      </c>
      <c r="AW354" s="13" t="s">
        <v>32</v>
      </c>
      <c r="AX354" s="13" t="s">
        <v>76</v>
      </c>
      <c r="AY354" s="255" t="s">
        <v>240</v>
      </c>
    </row>
    <row r="355" s="14" customFormat="1">
      <c r="A355" s="14"/>
      <c r="B355" s="256"/>
      <c r="C355" s="257"/>
      <c r="D355" s="247" t="s">
        <v>251</v>
      </c>
      <c r="E355" s="258" t="s">
        <v>1</v>
      </c>
      <c r="F355" s="259" t="s">
        <v>487</v>
      </c>
      <c r="G355" s="257"/>
      <c r="H355" s="260">
        <v>55.560000000000002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251</v>
      </c>
      <c r="AU355" s="266" t="s">
        <v>87</v>
      </c>
      <c r="AV355" s="14" t="s">
        <v>87</v>
      </c>
      <c r="AW355" s="14" t="s">
        <v>32</v>
      </c>
      <c r="AX355" s="14" t="s">
        <v>76</v>
      </c>
      <c r="AY355" s="266" t="s">
        <v>240</v>
      </c>
    </row>
    <row r="356" s="13" customFormat="1">
      <c r="A356" s="13"/>
      <c r="B356" s="245"/>
      <c r="C356" s="246"/>
      <c r="D356" s="247" t="s">
        <v>251</v>
      </c>
      <c r="E356" s="248" t="s">
        <v>1</v>
      </c>
      <c r="F356" s="249" t="s">
        <v>474</v>
      </c>
      <c r="G356" s="246"/>
      <c r="H356" s="248" t="s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251</v>
      </c>
      <c r="AU356" s="255" t="s">
        <v>87</v>
      </c>
      <c r="AV356" s="13" t="s">
        <v>84</v>
      </c>
      <c r="AW356" s="13" t="s">
        <v>32</v>
      </c>
      <c r="AX356" s="13" t="s">
        <v>76</v>
      </c>
      <c r="AY356" s="255" t="s">
        <v>240</v>
      </c>
    </row>
    <row r="357" s="14" customFormat="1">
      <c r="A357" s="14"/>
      <c r="B357" s="256"/>
      <c r="C357" s="257"/>
      <c r="D357" s="247" t="s">
        <v>251</v>
      </c>
      <c r="E357" s="258" t="s">
        <v>1</v>
      </c>
      <c r="F357" s="259" t="s">
        <v>488</v>
      </c>
      <c r="G357" s="257"/>
      <c r="H357" s="260">
        <v>62.119999999999997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251</v>
      </c>
      <c r="AU357" s="266" t="s">
        <v>87</v>
      </c>
      <c r="AV357" s="14" t="s">
        <v>87</v>
      </c>
      <c r="AW357" s="14" t="s">
        <v>32</v>
      </c>
      <c r="AX357" s="14" t="s">
        <v>76</v>
      </c>
      <c r="AY357" s="266" t="s">
        <v>240</v>
      </c>
    </row>
    <row r="358" s="16" customFormat="1">
      <c r="A358" s="16"/>
      <c r="B358" s="278"/>
      <c r="C358" s="279"/>
      <c r="D358" s="247" t="s">
        <v>251</v>
      </c>
      <c r="E358" s="280" t="s">
        <v>1</v>
      </c>
      <c r="F358" s="281" t="s">
        <v>265</v>
      </c>
      <c r="G358" s="279"/>
      <c r="H358" s="282">
        <v>460.99999999999994</v>
      </c>
      <c r="I358" s="283"/>
      <c r="J358" s="279"/>
      <c r="K358" s="279"/>
      <c r="L358" s="284"/>
      <c r="M358" s="285"/>
      <c r="N358" s="286"/>
      <c r="O358" s="286"/>
      <c r="P358" s="286"/>
      <c r="Q358" s="286"/>
      <c r="R358" s="286"/>
      <c r="S358" s="286"/>
      <c r="T358" s="28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88" t="s">
        <v>251</v>
      </c>
      <c r="AU358" s="288" t="s">
        <v>87</v>
      </c>
      <c r="AV358" s="16" t="s">
        <v>247</v>
      </c>
      <c r="AW358" s="16" t="s">
        <v>32</v>
      </c>
      <c r="AX358" s="16" t="s">
        <v>84</v>
      </c>
      <c r="AY358" s="288" t="s">
        <v>240</v>
      </c>
    </row>
    <row r="359" s="2" customFormat="1" ht="16.5" customHeight="1">
      <c r="A359" s="39"/>
      <c r="B359" s="40"/>
      <c r="C359" s="227" t="s">
        <v>489</v>
      </c>
      <c r="D359" s="227" t="s">
        <v>242</v>
      </c>
      <c r="E359" s="228" t="s">
        <v>490</v>
      </c>
      <c r="F359" s="229" t="s">
        <v>491</v>
      </c>
      <c r="G359" s="230" t="s">
        <v>373</v>
      </c>
      <c r="H359" s="231">
        <v>461</v>
      </c>
      <c r="I359" s="232"/>
      <c r="J359" s="233">
        <f>ROUND(I359*H359,2)</f>
        <v>0</v>
      </c>
      <c r="K359" s="229" t="s">
        <v>246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247</v>
      </c>
      <c r="AT359" s="238" t="s">
        <v>242</v>
      </c>
      <c r="AU359" s="238" t="s">
        <v>87</v>
      </c>
      <c r="AY359" s="18" t="s">
        <v>240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84</v>
      </c>
      <c r="BK359" s="239">
        <f>ROUND(I359*H359,2)</f>
        <v>0</v>
      </c>
      <c r="BL359" s="18" t="s">
        <v>247</v>
      </c>
      <c r="BM359" s="238" t="s">
        <v>492</v>
      </c>
    </row>
    <row r="360" s="2" customFormat="1">
      <c r="A360" s="39"/>
      <c r="B360" s="40"/>
      <c r="C360" s="41"/>
      <c r="D360" s="240" t="s">
        <v>249</v>
      </c>
      <c r="E360" s="41"/>
      <c r="F360" s="241" t="s">
        <v>493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249</v>
      </c>
      <c r="AU360" s="18" t="s">
        <v>87</v>
      </c>
    </row>
    <row r="361" s="2" customFormat="1" ht="21.75" customHeight="1">
      <c r="A361" s="39"/>
      <c r="B361" s="40"/>
      <c r="C361" s="227" t="s">
        <v>494</v>
      </c>
      <c r="D361" s="227" t="s">
        <v>242</v>
      </c>
      <c r="E361" s="228" t="s">
        <v>495</v>
      </c>
      <c r="F361" s="229" t="s">
        <v>496</v>
      </c>
      <c r="G361" s="230" t="s">
        <v>344</v>
      </c>
      <c r="H361" s="231">
        <v>12.300000000000001</v>
      </c>
      <c r="I361" s="232"/>
      <c r="J361" s="233">
        <f>ROUND(I361*H361,2)</f>
        <v>0</v>
      </c>
      <c r="K361" s="229" t="s">
        <v>246</v>
      </c>
      <c r="L361" s="45"/>
      <c r="M361" s="234" t="s">
        <v>1</v>
      </c>
      <c r="N361" s="235" t="s">
        <v>41</v>
      </c>
      <c r="O361" s="92"/>
      <c r="P361" s="236">
        <f>O361*H361</f>
        <v>0</v>
      </c>
      <c r="Q361" s="236">
        <v>1.0606199999999999</v>
      </c>
      <c r="R361" s="236">
        <f>Q361*H361</f>
        <v>13.045625999999999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247</v>
      </c>
      <c r="AT361" s="238" t="s">
        <v>242</v>
      </c>
      <c r="AU361" s="238" t="s">
        <v>87</v>
      </c>
      <c r="AY361" s="18" t="s">
        <v>240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84</v>
      </c>
      <c r="BK361" s="239">
        <f>ROUND(I361*H361,2)</f>
        <v>0</v>
      </c>
      <c r="BL361" s="18" t="s">
        <v>247</v>
      </c>
      <c r="BM361" s="238" t="s">
        <v>497</v>
      </c>
    </row>
    <row r="362" s="2" customFormat="1">
      <c r="A362" s="39"/>
      <c r="B362" s="40"/>
      <c r="C362" s="41"/>
      <c r="D362" s="240" t="s">
        <v>249</v>
      </c>
      <c r="E362" s="41"/>
      <c r="F362" s="241" t="s">
        <v>498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249</v>
      </c>
      <c r="AU362" s="18" t="s">
        <v>87</v>
      </c>
    </row>
    <row r="363" s="13" customFormat="1">
      <c r="A363" s="13"/>
      <c r="B363" s="245"/>
      <c r="C363" s="246"/>
      <c r="D363" s="247" t="s">
        <v>251</v>
      </c>
      <c r="E363" s="248" t="s">
        <v>1</v>
      </c>
      <c r="F363" s="249" t="s">
        <v>499</v>
      </c>
      <c r="G363" s="246"/>
      <c r="H363" s="248" t="s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251</v>
      </c>
      <c r="AU363" s="255" t="s">
        <v>87</v>
      </c>
      <c r="AV363" s="13" t="s">
        <v>84</v>
      </c>
      <c r="AW363" s="13" t="s">
        <v>32</v>
      </c>
      <c r="AX363" s="13" t="s">
        <v>76</v>
      </c>
      <c r="AY363" s="255" t="s">
        <v>240</v>
      </c>
    </row>
    <row r="364" s="13" customFormat="1">
      <c r="A364" s="13"/>
      <c r="B364" s="245"/>
      <c r="C364" s="246"/>
      <c r="D364" s="247" t="s">
        <v>251</v>
      </c>
      <c r="E364" s="248" t="s">
        <v>1</v>
      </c>
      <c r="F364" s="249" t="s">
        <v>500</v>
      </c>
      <c r="G364" s="246"/>
      <c r="H364" s="248" t="s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251</v>
      </c>
      <c r="AU364" s="255" t="s">
        <v>87</v>
      </c>
      <c r="AV364" s="13" t="s">
        <v>84</v>
      </c>
      <c r="AW364" s="13" t="s">
        <v>32</v>
      </c>
      <c r="AX364" s="13" t="s">
        <v>76</v>
      </c>
      <c r="AY364" s="255" t="s">
        <v>240</v>
      </c>
    </row>
    <row r="365" s="14" customFormat="1">
      <c r="A365" s="14"/>
      <c r="B365" s="256"/>
      <c r="C365" s="257"/>
      <c r="D365" s="247" t="s">
        <v>251</v>
      </c>
      <c r="E365" s="258" t="s">
        <v>1</v>
      </c>
      <c r="F365" s="259" t="s">
        <v>501</v>
      </c>
      <c r="G365" s="257"/>
      <c r="H365" s="260">
        <v>12.300000000000001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251</v>
      </c>
      <c r="AU365" s="266" t="s">
        <v>87</v>
      </c>
      <c r="AV365" s="14" t="s">
        <v>87</v>
      </c>
      <c r="AW365" s="14" t="s">
        <v>32</v>
      </c>
      <c r="AX365" s="14" t="s">
        <v>84</v>
      </c>
      <c r="AY365" s="266" t="s">
        <v>240</v>
      </c>
    </row>
    <row r="366" s="2" customFormat="1" ht="16.5" customHeight="1">
      <c r="A366" s="39"/>
      <c r="B366" s="40"/>
      <c r="C366" s="227" t="s">
        <v>502</v>
      </c>
      <c r="D366" s="227" t="s">
        <v>242</v>
      </c>
      <c r="E366" s="228" t="s">
        <v>503</v>
      </c>
      <c r="F366" s="229" t="s">
        <v>504</v>
      </c>
      <c r="G366" s="230" t="s">
        <v>344</v>
      </c>
      <c r="H366" s="231">
        <v>22.968</v>
      </c>
      <c r="I366" s="232"/>
      <c r="J366" s="233">
        <f>ROUND(I366*H366,2)</f>
        <v>0</v>
      </c>
      <c r="K366" s="229" t="s">
        <v>246</v>
      </c>
      <c r="L366" s="45"/>
      <c r="M366" s="234" t="s">
        <v>1</v>
      </c>
      <c r="N366" s="235" t="s">
        <v>41</v>
      </c>
      <c r="O366" s="92"/>
      <c r="P366" s="236">
        <f>O366*H366</f>
        <v>0</v>
      </c>
      <c r="Q366" s="236">
        <v>1.06277</v>
      </c>
      <c r="R366" s="236">
        <f>Q366*H366</f>
        <v>24.40970136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247</v>
      </c>
      <c r="AT366" s="238" t="s">
        <v>242</v>
      </c>
      <c r="AU366" s="238" t="s">
        <v>87</v>
      </c>
      <c r="AY366" s="18" t="s">
        <v>240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247</v>
      </c>
      <c r="BM366" s="238" t="s">
        <v>505</v>
      </c>
    </row>
    <row r="367" s="2" customFormat="1">
      <c r="A367" s="39"/>
      <c r="B367" s="40"/>
      <c r="C367" s="41"/>
      <c r="D367" s="240" t="s">
        <v>249</v>
      </c>
      <c r="E367" s="41"/>
      <c r="F367" s="241" t="s">
        <v>506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249</v>
      </c>
      <c r="AU367" s="18" t="s">
        <v>87</v>
      </c>
    </row>
    <row r="368" s="13" customFormat="1">
      <c r="A368" s="13"/>
      <c r="B368" s="245"/>
      <c r="C368" s="246"/>
      <c r="D368" s="247" t="s">
        <v>251</v>
      </c>
      <c r="E368" s="248" t="s">
        <v>1</v>
      </c>
      <c r="F368" s="249" t="s">
        <v>507</v>
      </c>
      <c r="G368" s="246"/>
      <c r="H368" s="248" t="s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251</v>
      </c>
      <c r="AU368" s="255" t="s">
        <v>87</v>
      </c>
      <c r="AV368" s="13" t="s">
        <v>84</v>
      </c>
      <c r="AW368" s="13" t="s">
        <v>32</v>
      </c>
      <c r="AX368" s="13" t="s">
        <v>76</v>
      </c>
      <c r="AY368" s="255" t="s">
        <v>240</v>
      </c>
    </row>
    <row r="369" s="13" customFormat="1">
      <c r="A369" s="13"/>
      <c r="B369" s="245"/>
      <c r="C369" s="246"/>
      <c r="D369" s="247" t="s">
        <v>251</v>
      </c>
      <c r="E369" s="248" t="s">
        <v>1</v>
      </c>
      <c r="F369" s="249" t="s">
        <v>508</v>
      </c>
      <c r="G369" s="246"/>
      <c r="H369" s="248" t="s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251</v>
      </c>
      <c r="AU369" s="255" t="s">
        <v>87</v>
      </c>
      <c r="AV369" s="13" t="s">
        <v>84</v>
      </c>
      <c r="AW369" s="13" t="s">
        <v>32</v>
      </c>
      <c r="AX369" s="13" t="s">
        <v>76</v>
      </c>
      <c r="AY369" s="255" t="s">
        <v>240</v>
      </c>
    </row>
    <row r="370" s="13" customFormat="1">
      <c r="A370" s="13"/>
      <c r="B370" s="245"/>
      <c r="C370" s="246"/>
      <c r="D370" s="247" t="s">
        <v>251</v>
      </c>
      <c r="E370" s="248" t="s">
        <v>1</v>
      </c>
      <c r="F370" s="249" t="s">
        <v>509</v>
      </c>
      <c r="G370" s="246"/>
      <c r="H370" s="248" t="s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251</v>
      </c>
      <c r="AU370" s="255" t="s">
        <v>87</v>
      </c>
      <c r="AV370" s="13" t="s">
        <v>84</v>
      </c>
      <c r="AW370" s="13" t="s">
        <v>32</v>
      </c>
      <c r="AX370" s="13" t="s">
        <v>76</v>
      </c>
      <c r="AY370" s="255" t="s">
        <v>240</v>
      </c>
    </row>
    <row r="371" s="14" customFormat="1">
      <c r="A371" s="14"/>
      <c r="B371" s="256"/>
      <c r="C371" s="257"/>
      <c r="D371" s="247" t="s">
        <v>251</v>
      </c>
      <c r="E371" s="258" t="s">
        <v>1</v>
      </c>
      <c r="F371" s="259" t="s">
        <v>510</v>
      </c>
      <c r="G371" s="257"/>
      <c r="H371" s="260">
        <v>22.968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251</v>
      </c>
      <c r="AU371" s="266" t="s">
        <v>87</v>
      </c>
      <c r="AV371" s="14" t="s">
        <v>87</v>
      </c>
      <c r="AW371" s="14" t="s">
        <v>32</v>
      </c>
      <c r="AX371" s="14" t="s">
        <v>84</v>
      </c>
      <c r="AY371" s="266" t="s">
        <v>240</v>
      </c>
    </row>
    <row r="372" s="2" customFormat="1" ht="21.75" customHeight="1">
      <c r="A372" s="39"/>
      <c r="B372" s="40"/>
      <c r="C372" s="227" t="s">
        <v>511</v>
      </c>
      <c r="D372" s="227" t="s">
        <v>242</v>
      </c>
      <c r="E372" s="228" t="s">
        <v>512</v>
      </c>
      <c r="F372" s="229" t="s">
        <v>513</v>
      </c>
      <c r="G372" s="230" t="s">
        <v>344</v>
      </c>
      <c r="H372" s="231">
        <v>5.742</v>
      </c>
      <c r="I372" s="232"/>
      <c r="J372" s="233">
        <f>ROUND(I372*H372,2)</f>
        <v>0</v>
      </c>
      <c r="K372" s="229" t="s">
        <v>246</v>
      </c>
      <c r="L372" s="45"/>
      <c r="M372" s="234" t="s">
        <v>1</v>
      </c>
      <c r="N372" s="235" t="s">
        <v>41</v>
      </c>
      <c r="O372" s="92"/>
      <c r="P372" s="236">
        <f>O372*H372</f>
        <v>0</v>
      </c>
      <c r="Q372" s="236">
        <v>1.0606199999999999</v>
      </c>
      <c r="R372" s="236">
        <f>Q372*H372</f>
        <v>6.0900800399999993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247</v>
      </c>
      <c r="AT372" s="238" t="s">
        <v>242</v>
      </c>
      <c r="AU372" s="238" t="s">
        <v>87</v>
      </c>
      <c r="AY372" s="18" t="s">
        <v>240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84</v>
      </c>
      <c r="BK372" s="239">
        <f>ROUND(I372*H372,2)</f>
        <v>0</v>
      </c>
      <c r="BL372" s="18" t="s">
        <v>247</v>
      </c>
      <c r="BM372" s="238" t="s">
        <v>514</v>
      </c>
    </row>
    <row r="373" s="2" customFormat="1">
      <c r="A373" s="39"/>
      <c r="B373" s="40"/>
      <c r="C373" s="41"/>
      <c r="D373" s="240" t="s">
        <v>249</v>
      </c>
      <c r="E373" s="41"/>
      <c r="F373" s="241" t="s">
        <v>515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87</v>
      </c>
    </row>
    <row r="374" s="13" customFormat="1">
      <c r="A374" s="13"/>
      <c r="B374" s="245"/>
      <c r="C374" s="246"/>
      <c r="D374" s="247" t="s">
        <v>251</v>
      </c>
      <c r="E374" s="248" t="s">
        <v>1</v>
      </c>
      <c r="F374" s="249" t="s">
        <v>507</v>
      </c>
      <c r="G374" s="246"/>
      <c r="H374" s="248" t="s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251</v>
      </c>
      <c r="AU374" s="255" t="s">
        <v>87</v>
      </c>
      <c r="AV374" s="13" t="s">
        <v>84</v>
      </c>
      <c r="AW374" s="13" t="s">
        <v>32</v>
      </c>
      <c r="AX374" s="13" t="s">
        <v>76</v>
      </c>
      <c r="AY374" s="255" t="s">
        <v>240</v>
      </c>
    </row>
    <row r="375" s="13" customFormat="1">
      <c r="A375" s="13"/>
      <c r="B375" s="245"/>
      <c r="C375" s="246"/>
      <c r="D375" s="247" t="s">
        <v>251</v>
      </c>
      <c r="E375" s="248" t="s">
        <v>1</v>
      </c>
      <c r="F375" s="249" t="s">
        <v>508</v>
      </c>
      <c r="G375" s="246"/>
      <c r="H375" s="248" t="s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251</v>
      </c>
      <c r="AU375" s="255" t="s">
        <v>87</v>
      </c>
      <c r="AV375" s="13" t="s">
        <v>84</v>
      </c>
      <c r="AW375" s="13" t="s">
        <v>32</v>
      </c>
      <c r="AX375" s="13" t="s">
        <v>76</v>
      </c>
      <c r="AY375" s="255" t="s">
        <v>240</v>
      </c>
    </row>
    <row r="376" s="13" customFormat="1">
      <c r="A376" s="13"/>
      <c r="B376" s="245"/>
      <c r="C376" s="246"/>
      <c r="D376" s="247" t="s">
        <v>251</v>
      </c>
      <c r="E376" s="248" t="s">
        <v>1</v>
      </c>
      <c r="F376" s="249" t="s">
        <v>509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251</v>
      </c>
      <c r="AU376" s="255" t="s">
        <v>87</v>
      </c>
      <c r="AV376" s="13" t="s">
        <v>84</v>
      </c>
      <c r="AW376" s="13" t="s">
        <v>32</v>
      </c>
      <c r="AX376" s="13" t="s">
        <v>76</v>
      </c>
      <c r="AY376" s="255" t="s">
        <v>240</v>
      </c>
    </row>
    <row r="377" s="14" customFormat="1">
      <c r="A377" s="14"/>
      <c r="B377" s="256"/>
      <c r="C377" s="257"/>
      <c r="D377" s="247" t="s">
        <v>251</v>
      </c>
      <c r="E377" s="258" t="s">
        <v>1</v>
      </c>
      <c r="F377" s="259" t="s">
        <v>516</v>
      </c>
      <c r="G377" s="257"/>
      <c r="H377" s="260">
        <v>5.742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251</v>
      </c>
      <c r="AU377" s="266" t="s">
        <v>87</v>
      </c>
      <c r="AV377" s="14" t="s">
        <v>87</v>
      </c>
      <c r="AW377" s="14" t="s">
        <v>32</v>
      </c>
      <c r="AX377" s="14" t="s">
        <v>84</v>
      </c>
      <c r="AY377" s="266" t="s">
        <v>240</v>
      </c>
    </row>
    <row r="378" s="2" customFormat="1" ht="37.8" customHeight="1">
      <c r="A378" s="39"/>
      <c r="B378" s="40"/>
      <c r="C378" s="227" t="s">
        <v>517</v>
      </c>
      <c r="D378" s="227" t="s">
        <v>242</v>
      </c>
      <c r="E378" s="228" t="s">
        <v>518</v>
      </c>
      <c r="F378" s="229" t="s">
        <v>519</v>
      </c>
      <c r="G378" s="230" t="s">
        <v>520</v>
      </c>
      <c r="H378" s="231">
        <v>34.799999999999997</v>
      </c>
      <c r="I378" s="232"/>
      <c r="J378" s="233">
        <f>ROUND(I378*H378,2)</f>
        <v>0</v>
      </c>
      <c r="K378" s="229" t="s">
        <v>1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247</v>
      </c>
      <c r="AT378" s="238" t="s">
        <v>242</v>
      </c>
      <c r="AU378" s="238" t="s">
        <v>87</v>
      </c>
      <c r="AY378" s="18" t="s">
        <v>240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84</v>
      </c>
      <c r="BK378" s="239">
        <f>ROUND(I378*H378,2)</f>
        <v>0</v>
      </c>
      <c r="BL378" s="18" t="s">
        <v>247</v>
      </c>
      <c r="BM378" s="238" t="s">
        <v>521</v>
      </c>
    </row>
    <row r="379" s="13" customFormat="1">
      <c r="A379" s="13"/>
      <c r="B379" s="245"/>
      <c r="C379" s="246"/>
      <c r="D379" s="247" t="s">
        <v>251</v>
      </c>
      <c r="E379" s="248" t="s">
        <v>1</v>
      </c>
      <c r="F379" s="249" t="s">
        <v>522</v>
      </c>
      <c r="G379" s="246"/>
      <c r="H379" s="248" t="s">
        <v>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251</v>
      </c>
      <c r="AU379" s="255" t="s">
        <v>87</v>
      </c>
      <c r="AV379" s="13" t="s">
        <v>84</v>
      </c>
      <c r="AW379" s="13" t="s">
        <v>32</v>
      </c>
      <c r="AX379" s="13" t="s">
        <v>76</v>
      </c>
      <c r="AY379" s="255" t="s">
        <v>240</v>
      </c>
    </row>
    <row r="380" s="13" customFormat="1">
      <c r="A380" s="13"/>
      <c r="B380" s="245"/>
      <c r="C380" s="246"/>
      <c r="D380" s="247" t="s">
        <v>251</v>
      </c>
      <c r="E380" s="248" t="s">
        <v>1</v>
      </c>
      <c r="F380" s="249" t="s">
        <v>523</v>
      </c>
      <c r="G380" s="246"/>
      <c r="H380" s="248" t="s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251</v>
      </c>
      <c r="AU380" s="255" t="s">
        <v>87</v>
      </c>
      <c r="AV380" s="13" t="s">
        <v>84</v>
      </c>
      <c r="AW380" s="13" t="s">
        <v>32</v>
      </c>
      <c r="AX380" s="13" t="s">
        <v>76</v>
      </c>
      <c r="AY380" s="255" t="s">
        <v>240</v>
      </c>
    </row>
    <row r="381" s="13" customFormat="1">
      <c r="A381" s="13"/>
      <c r="B381" s="245"/>
      <c r="C381" s="246"/>
      <c r="D381" s="247" t="s">
        <v>251</v>
      </c>
      <c r="E381" s="248" t="s">
        <v>1</v>
      </c>
      <c r="F381" s="249" t="s">
        <v>524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251</v>
      </c>
      <c r="AU381" s="255" t="s">
        <v>87</v>
      </c>
      <c r="AV381" s="13" t="s">
        <v>84</v>
      </c>
      <c r="AW381" s="13" t="s">
        <v>32</v>
      </c>
      <c r="AX381" s="13" t="s">
        <v>76</v>
      </c>
      <c r="AY381" s="255" t="s">
        <v>240</v>
      </c>
    </row>
    <row r="382" s="13" customFormat="1">
      <c r="A382" s="13"/>
      <c r="B382" s="245"/>
      <c r="C382" s="246"/>
      <c r="D382" s="247" t="s">
        <v>251</v>
      </c>
      <c r="E382" s="248" t="s">
        <v>1</v>
      </c>
      <c r="F382" s="249" t="s">
        <v>525</v>
      </c>
      <c r="G382" s="246"/>
      <c r="H382" s="248" t="s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251</v>
      </c>
      <c r="AU382" s="255" t="s">
        <v>87</v>
      </c>
      <c r="AV382" s="13" t="s">
        <v>84</v>
      </c>
      <c r="AW382" s="13" t="s">
        <v>32</v>
      </c>
      <c r="AX382" s="13" t="s">
        <v>76</v>
      </c>
      <c r="AY382" s="255" t="s">
        <v>240</v>
      </c>
    </row>
    <row r="383" s="14" customFormat="1">
      <c r="A383" s="14"/>
      <c r="B383" s="256"/>
      <c r="C383" s="257"/>
      <c r="D383" s="247" t="s">
        <v>251</v>
      </c>
      <c r="E383" s="258" t="s">
        <v>1</v>
      </c>
      <c r="F383" s="259" t="s">
        <v>526</v>
      </c>
      <c r="G383" s="257"/>
      <c r="H383" s="260">
        <v>11.800000000000001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251</v>
      </c>
      <c r="AU383" s="266" t="s">
        <v>87</v>
      </c>
      <c r="AV383" s="14" t="s">
        <v>87</v>
      </c>
      <c r="AW383" s="14" t="s">
        <v>32</v>
      </c>
      <c r="AX383" s="14" t="s">
        <v>76</v>
      </c>
      <c r="AY383" s="266" t="s">
        <v>240</v>
      </c>
    </row>
    <row r="384" s="13" customFormat="1">
      <c r="A384" s="13"/>
      <c r="B384" s="245"/>
      <c r="C384" s="246"/>
      <c r="D384" s="247" t="s">
        <v>251</v>
      </c>
      <c r="E384" s="248" t="s">
        <v>1</v>
      </c>
      <c r="F384" s="249" t="s">
        <v>527</v>
      </c>
      <c r="G384" s="246"/>
      <c r="H384" s="248" t="s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251</v>
      </c>
      <c r="AU384" s="255" t="s">
        <v>87</v>
      </c>
      <c r="AV384" s="13" t="s">
        <v>84</v>
      </c>
      <c r="AW384" s="13" t="s">
        <v>32</v>
      </c>
      <c r="AX384" s="13" t="s">
        <v>76</v>
      </c>
      <c r="AY384" s="255" t="s">
        <v>240</v>
      </c>
    </row>
    <row r="385" s="14" customFormat="1">
      <c r="A385" s="14"/>
      <c r="B385" s="256"/>
      <c r="C385" s="257"/>
      <c r="D385" s="247" t="s">
        <v>251</v>
      </c>
      <c r="E385" s="258" t="s">
        <v>1</v>
      </c>
      <c r="F385" s="259" t="s">
        <v>528</v>
      </c>
      <c r="G385" s="257"/>
      <c r="H385" s="260">
        <v>10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251</v>
      </c>
      <c r="AU385" s="266" t="s">
        <v>87</v>
      </c>
      <c r="AV385" s="14" t="s">
        <v>87</v>
      </c>
      <c r="AW385" s="14" t="s">
        <v>32</v>
      </c>
      <c r="AX385" s="14" t="s">
        <v>76</v>
      </c>
      <c r="AY385" s="266" t="s">
        <v>240</v>
      </c>
    </row>
    <row r="386" s="13" customFormat="1">
      <c r="A386" s="13"/>
      <c r="B386" s="245"/>
      <c r="C386" s="246"/>
      <c r="D386" s="247" t="s">
        <v>251</v>
      </c>
      <c r="E386" s="248" t="s">
        <v>1</v>
      </c>
      <c r="F386" s="249" t="s">
        <v>529</v>
      </c>
      <c r="G386" s="246"/>
      <c r="H386" s="248" t="s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251</v>
      </c>
      <c r="AU386" s="255" t="s">
        <v>87</v>
      </c>
      <c r="AV386" s="13" t="s">
        <v>84</v>
      </c>
      <c r="AW386" s="13" t="s">
        <v>32</v>
      </c>
      <c r="AX386" s="13" t="s">
        <v>76</v>
      </c>
      <c r="AY386" s="255" t="s">
        <v>240</v>
      </c>
    </row>
    <row r="387" s="13" customFormat="1">
      <c r="A387" s="13"/>
      <c r="B387" s="245"/>
      <c r="C387" s="246"/>
      <c r="D387" s="247" t="s">
        <v>251</v>
      </c>
      <c r="E387" s="248" t="s">
        <v>1</v>
      </c>
      <c r="F387" s="249" t="s">
        <v>530</v>
      </c>
      <c r="G387" s="246"/>
      <c r="H387" s="248" t="s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251</v>
      </c>
      <c r="AU387" s="255" t="s">
        <v>87</v>
      </c>
      <c r="AV387" s="13" t="s">
        <v>84</v>
      </c>
      <c r="AW387" s="13" t="s">
        <v>32</v>
      </c>
      <c r="AX387" s="13" t="s">
        <v>76</v>
      </c>
      <c r="AY387" s="255" t="s">
        <v>240</v>
      </c>
    </row>
    <row r="388" s="14" customFormat="1">
      <c r="A388" s="14"/>
      <c r="B388" s="256"/>
      <c r="C388" s="257"/>
      <c r="D388" s="247" t="s">
        <v>251</v>
      </c>
      <c r="E388" s="258" t="s">
        <v>1</v>
      </c>
      <c r="F388" s="259" t="s">
        <v>531</v>
      </c>
      <c r="G388" s="257"/>
      <c r="H388" s="260">
        <v>13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251</v>
      </c>
      <c r="AU388" s="266" t="s">
        <v>87</v>
      </c>
      <c r="AV388" s="14" t="s">
        <v>87</v>
      </c>
      <c r="AW388" s="14" t="s">
        <v>32</v>
      </c>
      <c r="AX388" s="14" t="s">
        <v>76</v>
      </c>
      <c r="AY388" s="266" t="s">
        <v>240</v>
      </c>
    </row>
    <row r="389" s="16" customFormat="1">
      <c r="A389" s="16"/>
      <c r="B389" s="278"/>
      <c r="C389" s="279"/>
      <c r="D389" s="247" t="s">
        <v>251</v>
      </c>
      <c r="E389" s="280" t="s">
        <v>1</v>
      </c>
      <c r="F389" s="281" t="s">
        <v>265</v>
      </c>
      <c r="G389" s="279"/>
      <c r="H389" s="282">
        <v>34.799999999999997</v>
      </c>
      <c r="I389" s="283"/>
      <c r="J389" s="279"/>
      <c r="K389" s="279"/>
      <c r="L389" s="284"/>
      <c r="M389" s="285"/>
      <c r="N389" s="286"/>
      <c r="O389" s="286"/>
      <c r="P389" s="286"/>
      <c r="Q389" s="286"/>
      <c r="R389" s="286"/>
      <c r="S389" s="286"/>
      <c r="T389" s="28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8" t="s">
        <v>251</v>
      </c>
      <c r="AU389" s="288" t="s">
        <v>87</v>
      </c>
      <c r="AV389" s="16" t="s">
        <v>247</v>
      </c>
      <c r="AW389" s="16" t="s">
        <v>32</v>
      </c>
      <c r="AX389" s="16" t="s">
        <v>84</v>
      </c>
      <c r="AY389" s="288" t="s">
        <v>240</v>
      </c>
    </row>
    <row r="390" s="2" customFormat="1" ht="24.15" customHeight="1">
      <c r="A390" s="39"/>
      <c r="B390" s="40"/>
      <c r="C390" s="289" t="s">
        <v>532</v>
      </c>
      <c r="D390" s="289" t="s">
        <v>341</v>
      </c>
      <c r="E390" s="290" t="s">
        <v>533</v>
      </c>
      <c r="F390" s="291" t="s">
        <v>534</v>
      </c>
      <c r="G390" s="292" t="s">
        <v>520</v>
      </c>
      <c r="H390" s="293">
        <v>11.800000000000001</v>
      </c>
      <c r="I390" s="294"/>
      <c r="J390" s="295">
        <f>ROUND(I390*H390,2)</f>
        <v>0</v>
      </c>
      <c r="K390" s="291" t="s">
        <v>1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320</v>
      </c>
      <c r="AT390" s="238" t="s">
        <v>341</v>
      </c>
      <c r="AU390" s="238" t="s">
        <v>87</v>
      </c>
      <c r="AY390" s="18" t="s">
        <v>240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247</v>
      </c>
      <c r="BM390" s="238" t="s">
        <v>535</v>
      </c>
    </row>
    <row r="391" s="13" customFormat="1">
      <c r="A391" s="13"/>
      <c r="B391" s="245"/>
      <c r="C391" s="246"/>
      <c r="D391" s="247" t="s">
        <v>251</v>
      </c>
      <c r="E391" s="248" t="s">
        <v>1</v>
      </c>
      <c r="F391" s="249" t="s">
        <v>536</v>
      </c>
      <c r="G391" s="246"/>
      <c r="H391" s="248" t="s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251</v>
      </c>
      <c r="AU391" s="255" t="s">
        <v>87</v>
      </c>
      <c r="AV391" s="13" t="s">
        <v>84</v>
      </c>
      <c r="AW391" s="13" t="s">
        <v>32</v>
      </c>
      <c r="AX391" s="13" t="s">
        <v>76</v>
      </c>
      <c r="AY391" s="255" t="s">
        <v>240</v>
      </c>
    </row>
    <row r="392" s="14" customFormat="1">
      <c r="A392" s="14"/>
      <c r="B392" s="256"/>
      <c r="C392" s="257"/>
      <c r="D392" s="247" t="s">
        <v>251</v>
      </c>
      <c r="E392" s="258" t="s">
        <v>1</v>
      </c>
      <c r="F392" s="259" t="s">
        <v>537</v>
      </c>
      <c r="G392" s="257"/>
      <c r="H392" s="260">
        <v>11.800000000000001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251</v>
      </c>
      <c r="AU392" s="266" t="s">
        <v>87</v>
      </c>
      <c r="AV392" s="14" t="s">
        <v>87</v>
      </c>
      <c r="AW392" s="14" t="s">
        <v>32</v>
      </c>
      <c r="AX392" s="14" t="s">
        <v>84</v>
      </c>
      <c r="AY392" s="266" t="s">
        <v>240</v>
      </c>
    </row>
    <row r="393" s="2" customFormat="1" ht="24.15" customHeight="1">
      <c r="A393" s="39"/>
      <c r="B393" s="40"/>
      <c r="C393" s="289" t="s">
        <v>538</v>
      </c>
      <c r="D393" s="289" t="s">
        <v>341</v>
      </c>
      <c r="E393" s="290" t="s">
        <v>539</v>
      </c>
      <c r="F393" s="291" t="s">
        <v>540</v>
      </c>
      <c r="G393" s="292" t="s">
        <v>520</v>
      </c>
      <c r="H393" s="293">
        <v>23</v>
      </c>
      <c r="I393" s="294"/>
      <c r="J393" s="295">
        <f>ROUND(I393*H393,2)</f>
        <v>0</v>
      </c>
      <c r="K393" s="291" t="s">
        <v>1</v>
      </c>
      <c r="L393" s="296"/>
      <c r="M393" s="297" t="s">
        <v>1</v>
      </c>
      <c r="N393" s="298" t="s">
        <v>41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320</v>
      </c>
      <c r="AT393" s="238" t="s">
        <v>341</v>
      </c>
      <c r="AU393" s="238" t="s">
        <v>87</v>
      </c>
      <c r="AY393" s="18" t="s">
        <v>240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247</v>
      </c>
      <c r="BM393" s="238" t="s">
        <v>541</v>
      </c>
    </row>
    <row r="394" s="13" customFormat="1">
      <c r="A394" s="13"/>
      <c r="B394" s="245"/>
      <c r="C394" s="246"/>
      <c r="D394" s="247" t="s">
        <v>251</v>
      </c>
      <c r="E394" s="248" t="s">
        <v>1</v>
      </c>
      <c r="F394" s="249" t="s">
        <v>536</v>
      </c>
      <c r="G394" s="246"/>
      <c r="H394" s="248" t="s">
        <v>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251</v>
      </c>
      <c r="AU394" s="255" t="s">
        <v>87</v>
      </c>
      <c r="AV394" s="13" t="s">
        <v>84</v>
      </c>
      <c r="AW394" s="13" t="s">
        <v>32</v>
      </c>
      <c r="AX394" s="13" t="s">
        <v>76</v>
      </c>
      <c r="AY394" s="255" t="s">
        <v>240</v>
      </c>
    </row>
    <row r="395" s="14" customFormat="1">
      <c r="A395" s="14"/>
      <c r="B395" s="256"/>
      <c r="C395" s="257"/>
      <c r="D395" s="247" t="s">
        <v>251</v>
      </c>
      <c r="E395" s="258" t="s">
        <v>1</v>
      </c>
      <c r="F395" s="259" t="s">
        <v>442</v>
      </c>
      <c r="G395" s="257"/>
      <c r="H395" s="260">
        <v>23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251</v>
      </c>
      <c r="AU395" s="266" t="s">
        <v>87</v>
      </c>
      <c r="AV395" s="14" t="s">
        <v>87</v>
      </c>
      <c r="AW395" s="14" t="s">
        <v>32</v>
      </c>
      <c r="AX395" s="14" t="s">
        <v>84</v>
      </c>
      <c r="AY395" s="266" t="s">
        <v>240</v>
      </c>
    </row>
    <row r="396" s="2" customFormat="1" ht="44.25" customHeight="1">
      <c r="A396" s="39"/>
      <c r="B396" s="40"/>
      <c r="C396" s="227" t="s">
        <v>542</v>
      </c>
      <c r="D396" s="227" t="s">
        <v>242</v>
      </c>
      <c r="E396" s="228" t="s">
        <v>543</v>
      </c>
      <c r="F396" s="229" t="s">
        <v>544</v>
      </c>
      <c r="G396" s="230" t="s">
        <v>520</v>
      </c>
      <c r="H396" s="231">
        <v>120</v>
      </c>
      <c r="I396" s="232"/>
      <c r="J396" s="233">
        <f>ROUND(I396*H396,2)</f>
        <v>0</v>
      </c>
      <c r="K396" s="229" t="s">
        <v>246</v>
      </c>
      <c r="L396" s="45"/>
      <c r="M396" s="234" t="s">
        <v>1</v>
      </c>
      <c r="N396" s="235" t="s">
        <v>41</v>
      </c>
      <c r="O396" s="92"/>
      <c r="P396" s="236">
        <f>O396*H396</f>
        <v>0</v>
      </c>
      <c r="Q396" s="236">
        <v>0.31422</v>
      </c>
      <c r="R396" s="236">
        <f>Q396*H396</f>
        <v>37.706400000000002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247</v>
      </c>
      <c r="AT396" s="238" t="s">
        <v>242</v>
      </c>
      <c r="AU396" s="238" t="s">
        <v>87</v>
      </c>
      <c r="AY396" s="18" t="s">
        <v>240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84</v>
      </c>
      <c r="BK396" s="239">
        <f>ROUND(I396*H396,2)</f>
        <v>0</v>
      </c>
      <c r="BL396" s="18" t="s">
        <v>247</v>
      </c>
      <c r="BM396" s="238" t="s">
        <v>545</v>
      </c>
    </row>
    <row r="397" s="2" customFormat="1">
      <c r="A397" s="39"/>
      <c r="B397" s="40"/>
      <c r="C397" s="41"/>
      <c r="D397" s="240" t="s">
        <v>249</v>
      </c>
      <c r="E397" s="41"/>
      <c r="F397" s="241" t="s">
        <v>546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249</v>
      </c>
      <c r="AU397" s="18" t="s">
        <v>87</v>
      </c>
    </row>
    <row r="398" s="2" customFormat="1" ht="24.15" customHeight="1">
      <c r="A398" s="39"/>
      <c r="B398" s="40"/>
      <c r="C398" s="227" t="s">
        <v>547</v>
      </c>
      <c r="D398" s="227" t="s">
        <v>242</v>
      </c>
      <c r="E398" s="228" t="s">
        <v>548</v>
      </c>
      <c r="F398" s="229" t="s">
        <v>549</v>
      </c>
      <c r="G398" s="230" t="s">
        <v>245</v>
      </c>
      <c r="H398" s="231">
        <v>24</v>
      </c>
      <c r="I398" s="232"/>
      <c r="J398" s="233">
        <f>ROUND(I398*H398,2)</f>
        <v>0</v>
      </c>
      <c r="K398" s="229" t="s">
        <v>246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1.9205000000000001</v>
      </c>
      <c r="R398" s="236">
        <f>Q398*H398</f>
        <v>46.091999999999999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247</v>
      </c>
      <c r="AT398" s="238" t="s">
        <v>242</v>
      </c>
      <c r="AU398" s="238" t="s">
        <v>87</v>
      </c>
      <c r="AY398" s="18" t="s">
        <v>240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84</v>
      </c>
      <c r="BK398" s="239">
        <f>ROUND(I398*H398,2)</f>
        <v>0</v>
      </c>
      <c r="BL398" s="18" t="s">
        <v>247</v>
      </c>
      <c r="BM398" s="238" t="s">
        <v>550</v>
      </c>
    </row>
    <row r="399" s="2" customFormat="1">
      <c r="A399" s="39"/>
      <c r="B399" s="40"/>
      <c r="C399" s="41"/>
      <c r="D399" s="240" t="s">
        <v>249</v>
      </c>
      <c r="E399" s="41"/>
      <c r="F399" s="241" t="s">
        <v>551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87</v>
      </c>
    </row>
    <row r="400" s="14" customFormat="1">
      <c r="A400" s="14"/>
      <c r="B400" s="256"/>
      <c r="C400" s="257"/>
      <c r="D400" s="247" t="s">
        <v>251</v>
      </c>
      <c r="E400" s="258" t="s">
        <v>1</v>
      </c>
      <c r="F400" s="259" t="s">
        <v>552</v>
      </c>
      <c r="G400" s="257"/>
      <c r="H400" s="260">
        <v>24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251</v>
      </c>
      <c r="AU400" s="266" t="s">
        <v>87</v>
      </c>
      <c r="AV400" s="14" t="s">
        <v>87</v>
      </c>
      <c r="AW400" s="14" t="s">
        <v>32</v>
      </c>
      <c r="AX400" s="14" t="s">
        <v>84</v>
      </c>
      <c r="AY400" s="266" t="s">
        <v>240</v>
      </c>
    </row>
    <row r="401" s="12" customFormat="1" ht="22.8" customHeight="1">
      <c r="A401" s="12"/>
      <c r="B401" s="211"/>
      <c r="C401" s="212"/>
      <c r="D401" s="213" t="s">
        <v>75</v>
      </c>
      <c r="E401" s="225" t="s">
        <v>256</v>
      </c>
      <c r="F401" s="225" t="s">
        <v>553</v>
      </c>
      <c r="G401" s="212"/>
      <c r="H401" s="212"/>
      <c r="I401" s="215"/>
      <c r="J401" s="226">
        <f>BK401</f>
        <v>0</v>
      </c>
      <c r="K401" s="212"/>
      <c r="L401" s="217"/>
      <c r="M401" s="218"/>
      <c r="N401" s="219"/>
      <c r="O401" s="219"/>
      <c r="P401" s="220">
        <f>SUM(P402:P556)</f>
        <v>0</v>
      </c>
      <c r="Q401" s="219"/>
      <c r="R401" s="220">
        <f>SUM(R402:R556)</f>
        <v>492.49273705999997</v>
      </c>
      <c r="S401" s="219"/>
      <c r="T401" s="221">
        <f>SUM(T402:T556)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2" t="s">
        <v>84</v>
      </c>
      <c r="AT401" s="223" t="s">
        <v>75</v>
      </c>
      <c r="AU401" s="223" t="s">
        <v>84</v>
      </c>
      <c r="AY401" s="222" t="s">
        <v>240</v>
      </c>
      <c r="BK401" s="224">
        <f>SUM(BK402:BK556)</f>
        <v>0</v>
      </c>
    </row>
    <row r="402" s="2" customFormat="1" ht="24.15" customHeight="1">
      <c r="A402" s="39"/>
      <c r="B402" s="40"/>
      <c r="C402" s="227" t="s">
        <v>554</v>
      </c>
      <c r="D402" s="227" t="s">
        <v>242</v>
      </c>
      <c r="E402" s="228" t="s">
        <v>555</v>
      </c>
      <c r="F402" s="229" t="s">
        <v>556</v>
      </c>
      <c r="G402" s="230" t="s">
        <v>245</v>
      </c>
      <c r="H402" s="231">
        <v>124</v>
      </c>
      <c r="I402" s="232"/>
      <c r="J402" s="233">
        <f>ROUND(I402*H402,2)</f>
        <v>0</v>
      </c>
      <c r="K402" s="229" t="s">
        <v>246</v>
      </c>
      <c r="L402" s="45"/>
      <c r="M402" s="234" t="s">
        <v>1</v>
      </c>
      <c r="N402" s="235" t="s">
        <v>41</v>
      </c>
      <c r="O402" s="92"/>
      <c r="P402" s="236">
        <f>O402*H402</f>
        <v>0</v>
      </c>
      <c r="Q402" s="236">
        <v>1.2397800000000001</v>
      </c>
      <c r="R402" s="236">
        <f>Q402*H402</f>
        <v>153.73272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247</v>
      </c>
      <c r="AT402" s="238" t="s">
        <v>242</v>
      </c>
      <c r="AU402" s="238" t="s">
        <v>87</v>
      </c>
      <c r="AY402" s="18" t="s">
        <v>240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84</v>
      </c>
      <c r="BK402" s="239">
        <f>ROUND(I402*H402,2)</f>
        <v>0</v>
      </c>
      <c r="BL402" s="18" t="s">
        <v>247</v>
      </c>
      <c r="BM402" s="238" t="s">
        <v>557</v>
      </c>
    </row>
    <row r="403" s="2" customFormat="1">
      <c r="A403" s="39"/>
      <c r="B403" s="40"/>
      <c r="C403" s="41"/>
      <c r="D403" s="240" t="s">
        <v>249</v>
      </c>
      <c r="E403" s="41"/>
      <c r="F403" s="241" t="s">
        <v>558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249</v>
      </c>
      <c r="AU403" s="18" t="s">
        <v>87</v>
      </c>
    </row>
    <row r="404" s="13" customFormat="1">
      <c r="A404" s="13"/>
      <c r="B404" s="245"/>
      <c r="C404" s="246"/>
      <c r="D404" s="247" t="s">
        <v>251</v>
      </c>
      <c r="E404" s="248" t="s">
        <v>1</v>
      </c>
      <c r="F404" s="249" t="s">
        <v>559</v>
      </c>
      <c r="G404" s="246"/>
      <c r="H404" s="248" t="s">
        <v>1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251</v>
      </c>
      <c r="AU404" s="255" t="s">
        <v>87</v>
      </c>
      <c r="AV404" s="13" t="s">
        <v>84</v>
      </c>
      <c r="AW404" s="13" t="s">
        <v>32</v>
      </c>
      <c r="AX404" s="13" t="s">
        <v>76</v>
      </c>
      <c r="AY404" s="255" t="s">
        <v>240</v>
      </c>
    </row>
    <row r="405" s="14" customFormat="1">
      <c r="A405" s="14"/>
      <c r="B405" s="256"/>
      <c r="C405" s="257"/>
      <c r="D405" s="247" t="s">
        <v>251</v>
      </c>
      <c r="E405" s="258" t="s">
        <v>1</v>
      </c>
      <c r="F405" s="259" t="s">
        <v>560</v>
      </c>
      <c r="G405" s="257"/>
      <c r="H405" s="260">
        <v>79.236000000000004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251</v>
      </c>
      <c r="AU405" s="266" t="s">
        <v>87</v>
      </c>
      <c r="AV405" s="14" t="s">
        <v>87</v>
      </c>
      <c r="AW405" s="14" t="s">
        <v>32</v>
      </c>
      <c r="AX405" s="14" t="s">
        <v>76</v>
      </c>
      <c r="AY405" s="266" t="s">
        <v>240</v>
      </c>
    </row>
    <row r="406" s="14" customFormat="1">
      <c r="A406" s="14"/>
      <c r="B406" s="256"/>
      <c r="C406" s="257"/>
      <c r="D406" s="247" t="s">
        <v>251</v>
      </c>
      <c r="E406" s="258" t="s">
        <v>1</v>
      </c>
      <c r="F406" s="259" t="s">
        <v>561</v>
      </c>
      <c r="G406" s="257"/>
      <c r="H406" s="260">
        <v>40.920000000000002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251</v>
      </c>
      <c r="AU406" s="266" t="s">
        <v>87</v>
      </c>
      <c r="AV406" s="14" t="s">
        <v>87</v>
      </c>
      <c r="AW406" s="14" t="s">
        <v>32</v>
      </c>
      <c r="AX406" s="14" t="s">
        <v>76</v>
      </c>
      <c r="AY406" s="266" t="s">
        <v>240</v>
      </c>
    </row>
    <row r="407" s="14" customFormat="1">
      <c r="A407" s="14"/>
      <c r="B407" s="256"/>
      <c r="C407" s="257"/>
      <c r="D407" s="247" t="s">
        <v>251</v>
      </c>
      <c r="E407" s="258" t="s">
        <v>1</v>
      </c>
      <c r="F407" s="259" t="s">
        <v>562</v>
      </c>
      <c r="G407" s="257"/>
      <c r="H407" s="260">
        <v>16.170000000000002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251</v>
      </c>
      <c r="AU407" s="266" t="s">
        <v>87</v>
      </c>
      <c r="AV407" s="14" t="s">
        <v>87</v>
      </c>
      <c r="AW407" s="14" t="s">
        <v>32</v>
      </c>
      <c r="AX407" s="14" t="s">
        <v>76</v>
      </c>
      <c r="AY407" s="266" t="s">
        <v>240</v>
      </c>
    </row>
    <row r="408" s="13" customFormat="1">
      <c r="A408" s="13"/>
      <c r="B408" s="245"/>
      <c r="C408" s="246"/>
      <c r="D408" s="247" t="s">
        <v>251</v>
      </c>
      <c r="E408" s="248" t="s">
        <v>1</v>
      </c>
      <c r="F408" s="249" t="s">
        <v>563</v>
      </c>
      <c r="G408" s="246"/>
      <c r="H408" s="248" t="s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251</v>
      </c>
      <c r="AU408" s="255" t="s">
        <v>87</v>
      </c>
      <c r="AV408" s="13" t="s">
        <v>84</v>
      </c>
      <c r="AW408" s="13" t="s">
        <v>32</v>
      </c>
      <c r="AX408" s="13" t="s">
        <v>76</v>
      </c>
      <c r="AY408" s="255" t="s">
        <v>240</v>
      </c>
    </row>
    <row r="409" s="14" customFormat="1">
      <c r="A409" s="14"/>
      <c r="B409" s="256"/>
      <c r="C409" s="257"/>
      <c r="D409" s="247" t="s">
        <v>251</v>
      </c>
      <c r="E409" s="258" t="s">
        <v>1</v>
      </c>
      <c r="F409" s="259" t="s">
        <v>564</v>
      </c>
      <c r="G409" s="257"/>
      <c r="H409" s="260">
        <v>-8.6310000000000002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251</v>
      </c>
      <c r="AU409" s="266" t="s">
        <v>87</v>
      </c>
      <c r="AV409" s="14" t="s">
        <v>87</v>
      </c>
      <c r="AW409" s="14" t="s">
        <v>32</v>
      </c>
      <c r="AX409" s="14" t="s">
        <v>76</v>
      </c>
      <c r="AY409" s="266" t="s">
        <v>240</v>
      </c>
    </row>
    <row r="410" s="14" customFormat="1">
      <c r="A410" s="14"/>
      <c r="B410" s="256"/>
      <c r="C410" s="257"/>
      <c r="D410" s="247" t="s">
        <v>251</v>
      </c>
      <c r="E410" s="258" t="s">
        <v>1</v>
      </c>
      <c r="F410" s="259" t="s">
        <v>565</v>
      </c>
      <c r="G410" s="257"/>
      <c r="H410" s="260">
        <v>-2.3959999999999999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251</v>
      </c>
      <c r="AU410" s="266" t="s">
        <v>87</v>
      </c>
      <c r="AV410" s="14" t="s">
        <v>87</v>
      </c>
      <c r="AW410" s="14" t="s">
        <v>32</v>
      </c>
      <c r="AX410" s="14" t="s">
        <v>76</v>
      </c>
      <c r="AY410" s="266" t="s">
        <v>240</v>
      </c>
    </row>
    <row r="411" s="14" customFormat="1">
      <c r="A411" s="14"/>
      <c r="B411" s="256"/>
      <c r="C411" s="257"/>
      <c r="D411" s="247" t="s">
        <v>251</v>
      </c>
      <c r="E411" s="258" t="s">
        <v>1</v>
      </c>
      <c r="F411" s="259" t="s">
        <v>566</v>
      </c>
      <c r="G411" s="257"/>
      <c r="H411" s="260">
        <v>-2.0259999999999998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251</v>
      </c>
      <c r="AU411" s="266" t="s">
        <v>87</v>
      </c>
      <c r="AV411" s="14" t="s">
        <v>87</v>
      </c>
      <c r="AW411" s="14" t="s">
        <v>32</v>
      </c>
      <c r="AX411" s="14" t="s">
        <v>76</v>
      </c>
      <c r="AY411" s="266" t="s">
        <v>240</v>
      </c>
    </row>
    <row r="412" s="14" customFormat="1">
      <c r="A412" s="14"/>
      <c r="B412" s="256"/>
      <c r="C412" s="257"/>
      <c r="D412" s="247" t="s">
        <v>251</v>
      </c>
      <c r="E412" s="258" t="s">
        <v>1</v>
      </c>
      <c r="F412" s="259" t="s">
        <v>567</v>
      </c>
      <c r="G412" s="257"/>
      <c r="H412" s="260">
        <v>-4.9640000000000004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251</v>
      </c>
      <c r="AU412" s="266" t="s">
        <v>87</v>
      </c>
      <c r="AV412" s="14" t="s">
        <v>87</v>
      </c>
      <c r="AW412" s="14" t="s">
        <v>32</v>
      </c>
      <c r="AX412" s="14" t="s">
        <v>76</v>
      </c>
      <c r="AY412" s="266" t="s">
        <v>240</v>
      </c>
    </row>
    <row r="413" s="14" customFormat="1">
      <c r="A413" s="14"/>
      <c r="B413" s="256"/>
      <c r="C413" s="257"/>
      <c r="D413" s="247" t="s">
        <v>251</v>
      </c>
      <c r="E413" s="258" t="s">
        <v>1</v>
      </c>
      <c r="F413" s="259" t="s">
        <v>568</v>
      </c>
      <c r="G413" s="257"/>
      <c r="H413" s="260">
        <v>5.6909999999999998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251</v>
      </c>
      <c r="AU413" s="266" t="s">
        <v>87</v>
      </c>
      <c r="AV413" s="14" t="s">
        <v>87</v>
      </c>
      <c r="AW413" s="14" t="s">
        <v>32</v>
      </c>
      <c r="AX413" s="14" t="s">
        <v>76</v>
      </c>
      <c r="AY413" s="266" t="s">
        <v>240</v>
      </c>
    </row>
    <row r="414" s="16" customFormat="1">
      <c r="A414" s="16"/>
      <c r="B414" s="278"/>
      <c r="C414" s="279"/>
      <c r="D414" s="247" t="s">
        <v>251</v>
      </c>
      <c r="E414" s="280" t="s">
        <v>1</v>
      </c>
      <c r="F414" s="281" t="s">
        <v>265</v>
      </c>
      <c r="G414" s="279"/>
      <c r="H414" s="282">
        <v>124.00000000000003</v>
      </c>
      <c r="I414" s="283"/>
      <c r="J414" s="279"/>
      <c r="K414" s="279"/>
      <c r="L414" s="284"/>
      <c r="M414" s="285"/>
      <c r="N414" s="286"/>
      <c r="O414" s="286"/>
      <c r="P414" s="286"/>
      <c r="Q414" s="286"/>
      <c r="R414" s="286"/>
      <c r="S414" s="286"/>
      <c r="T414" s="28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8" t="s">
        <v>251</v>
      </c>
      <c r="AU414" s="288" t="s">
        <v>87</v>
      </c>
      <c r="AV414" s="16" t="s">
        <v>247</v>
      </c>
      <c r="AW414" s="16" t="s">
        <v>32</v>
      </c>
      <c r="AX414" s="16" t="s">
        <v>84</v>
      </c>
      <c r="AY414" s="288" t="s">
        <v>240</v>
      </c>
    </row>
    <row r="415" s="2" customFormat="1" ht="24.15" customHeight="1">
      <c r="A415" s="39"/>
      <c r="B415" s="40"/>
      <c r="C415" s="227" t="s">
        <v>569</v>
      </c>
      <c r="D415" s="227" t="s">
        <v>242</v>
      </c>
      <c r="E415" s="228" t="s">
        <v>570</v>
      </c>
      <c r="F415" s="229" t="s">
        <v>571</v>
      </c>
      <c r="G415" s="230" t="s">
        <v>245</v>
      </c>
      <c r="H415" s="231">
        <v>48</v>
      </c>
      <c r="I415" s="232"/>
      <c r="J415" s="233">
        <f>ROUND(I415*H415,2)</f>
        <v>0</v>
      </c>
      <c r="K415" s="229" t="s">
        <v>246</v>
      </c>
      <c r="L415" s="45"/>
      <c r="M415" s="234" t="s">
        <v>1</v>
      </c>
      <c r="N415" s="235" t="s">
        <v>41</v>
      </c>
      <c r="O415" s="92"/>
      <c r="P415" s="236">
        <f>O415*H415</f>
        <v>0</v>
      </c>
      <c r="Q415" s="236">
        <v>1.2342900000000001</v>
      </c>
      <c r="R415" s="236">
        <f>Q415*H415</f>
        <v>59.245920000000005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247</v>
      </c>
      <c r="AT415" s="238" t="s">
        <v>242</v>
      </c>
      <c r="AU415" s="238" t="s">
        <v>87</v>
      </c>
      <c r="AY415" s="18" t="s">
        <v>240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84</v>
      </c>
      <c r="BK415" s="239">
        <f>ROUND(I415*H415,2)</f>
        <v>0</v>
      </c>
      <c r="BL415" s="18" t="s">
        <v>247</v>
      </c>
      <c r="BM415" s="238" t="s">
        <v>572</v>
      </c>
    </row>
    <row r="416" s="2" customFormat="1">
      <c r="A416" s="39"/>
      <c r="B416" s="40"/>
      <c r="C416" s="41"/>
      <c r="D416" s="240" t="s">
        <v>249</v>
      </c>
      <c r="E416" s="41"/>
      <c r="F416" s="241" t="s">
        <v>573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249</v>
      </c>
      <c r="AU416" s="18" t="s">
        <v>87</v>
      </c>
    </row>
    <row r="417" s="13" customFormat="1">
      <c r="A417" s="13"/>
      <c r="B417" s="245"/>
      <c r="C417" s="246"/>
      <c r="D417" s="247" t="s">
        <v>251</v>
      </c>
      <c r="E417" s="248" t="s">
        <v>1</v>
      </c>
      <c r="F417" s="249" t="s">
        <v>559</v>
      </c>
      <c r="G417" s="246"/>
      <c r="H417" s="248" t="s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251</v>
      </c>
      <c r="AU417" s="255" t="s">
        <v>87</v>
      </c>
      <c r="AV417" s="13" t="s">
        <v>84</v>
      </c>
      <c r="AW417" s="13" t="s">
        <v>32</v>
      </c>
      <c r="AX417" s="13" t="s">
        <v>76</v>
      </c>
      <c r="AY417" s="255" t="s">
        <v>240</v>
      </c>
    </row>
    <row r="418" s="14" customFormat="1">
      <c r="A418" s="14"/>
      <c r="B418" s="256"/>
      <c r="C418" s="257"/>
      <c r="D418" s="247" t="s">
        <v>251</v>
      </c>
      <c r="E418" s="258" t="s">
        <v>1</v>
      </c>
      <c r="F418" s="259" t="s">
        <v>574</v>
      </c>
      <c r="G418" s="257"/>
      <c r="H418" s="260">
        <v>40.424999999999997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251</v>
      </c>
      <c r="AU418" s="266" t="s">
        <v>87</v>
      </c>
      <c r="AV418" s="14" t="s">
        <v>87</v>
      </c>
      <c r="AW418" s="14" t="s">
        <v>32</v>
      </c>
      <c r="AX418" s="14" t="s">
        <v>76</v>
      </c>
      <c r="AY418" s="266" t="s">
        <v>240</v>
      </c>
    </row>
    <row r="419" s="13" customFormat="1">
      <c r="A419" s="13"/>
      <c r="B419" s="245"/>
      <c r="C419" s="246"/>
      <c r="D419" s="247" t="s">
        <v>251</v>
      </c>
      <c r="E419" s="248" t="s">
        <v>1</v>
      </c>
      <c r="F419" s="249" t="s">
        <v>575</v>
      </c>
      <c r="G419" s="246"/>
      <c r="H419" s="248" t="s">
        <v>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251</v>
      </c>
      <c r="AU419" s="255" t="s">
        <v>87</v>
      </c>
      <c r="AV419" s="13" t="s">
        <v>84</v>
      </c>
      <c r="AW419" s="13" t="s">
        <v>32</v>
      </c>
      <c r="AX419" s="13" t="s">
        <v>76</v>
      </c>
      <c r="AY419" s="255" t="s">
        <v>240</v>
      </c>
    </row>
    <row r="420" s="14" customFormat="1">
      <c r="A420" s="14"/>
      <c r="B420" s="256"/>
      <c r="C420" s="257"/>
      <c r="D420" s="247" t="s">
        <v>251</v>
      </c>
      <c r="E420" s="258" t="s">
        <v>1</v>
      </c>
      <c r="F420" s="259" t="s">
        <v>576</v>
      </c>
      <c r="G420" s="257"/>
      <c r="H420" s="260">
        <v>7.8840000000000003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251</v>
      </c>
      <c r="AU420" s="266" t="s">
        <v>87</v>
      </c>
      <c r="AV420" s="14" t="s">
        <v>87</v>
      </c>
      <c r="AW420" s="14" t="s">
        <v>32</v>
      </c>
      <c r="AX420" s="14" t="s">
        <v>76</v>
      </c>
      <c r="AY420" s="266" t="s">
        <v>240</v>
      </c>
    </row>
    <row r="421" s="13" customFormat="1">
      <c r="A421" s="13"/>
      <c r="B421" s="245"/>
      <c r="C421" s="246"/>
      <c r="D421" s="247" t="s">
        <v>251</v>
      </c>
      <c r="E421" s="248" t="s">
        <v>1</v>
      </c>
      <c r="F421" s="249" t="s">
        <v>563</v>
      </c>
      <c r="G421" s="246"/>
      <c r="H421" s="248" t="s">
        <v>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251</v>
      </c>
      <c r="AU421" s="255" t="s">
        <v>87</v>
      </c>
      <c r="AV421" s="13" t="s">
        <v>84</v>
      </c>
      <c r="AW421" s="13" t="s">
        <v>32</v>
      </c>
      <c r="AX421" s="13" t="s">
        <v>76</v>
      </c>
      <c r="AY421" s="255" t="s">
        <v>240</v>
      </c>
    </row>
    <row r="422" s="14" customFormat="1">
      <c r="A422" s="14"/>
      <c r="B422" s="256"/>
      <c r="C422" s="257"/>
      <c r="D422" s="247" t="s">
        <v>251</v>
      </c>
      <c r="E422" s="258" t="s">
        <v>1</v>
      </c>
      <c r="F422" s="259" t="s">
        <v>577</v>
      </c>
      <c r="G422" s="257"/>
      <c r="H422" s="260">
        <v>-2.6160000000000001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251</v>
      </c>
      <c r="AU422" s="266" t="s">
        <v>87</v>
      </c>
      <c r="AV422" s="14" t="s">
        <v>87</v>
      </c>
      <c r="AW422" s="14" t="s">
        <v>32</v>
      </c>
      <c r="AX422" s="14" t="s">
        <v>76</v>
      </c>
      <c r="AY422" s="266" t="s">
        <v>240</v>
      </c>
    </row>
    <row r="423" s="14" customFormat="1">
      <c r="A423" s="14"/>
      <c r="B423" s="256"/>
      <c r="C423" s="257"/>
      <c r="D423" s="247" t="s">
        <v>251</v>
      </c>
      <c r="E423" s="258" t="s">
        <v>1</v>
      </c>
      <c r="F423" s="259" t="s">
        <v>578</v>
      </c>
      <c r="G423" s="257"/>
      <c r="H423" s="260">
        <v>2.3069999999999999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251</v>
      </c>
      <c r="AU423" s="266" t="s">
        <v>87</v>
      </c>
      <c r="AV423" s="14" t="s">
        <v>87</v>
      </c>
      <c r="AW423" s="14" t="s">
        <v>32</v>
      </c>
      <c r="AX423" s="14" t="s">
        <v>76</v>
      </c>
      <c r="AY423" s="266" t="s">
        <v>240</v>
      </c>
    </row>
    <row r="424" s="16" customFormat="1">
      <c r="A424" s="16"/>
      <c r="B424" s="278"/>
      <c r="C424" s="279"/>
      <c r="D424" s="247" t="s">
        <v>251</v>
      </c>
      <c r="E424" s="280" t="s">
        <v>1</v>
      </c>
      <c r="F424" s="281" t="s">
        <v>265</v>
      </c>
      <c r="G424" s="279"/>
      <c r="H424" s="282">
        <v>48</v>
      </c>
      <c r="I424" s="283"/>
      <c r="J424" s="279"/>
      <c r="K424" s="279"/>
      <c r="L424" s="284"/>
      <c r="M424" s="285"/>
      <c r="N424" s="286"/>
      <c r="O424" s="286"/>
      <c r="P424" s="286"/>
      <c r="Q424" s="286"/>
      <c r="R424" s="286"/>
      <c r="S424" s="286"/>
      <c r="T424" s="287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8" t="s">
        <v>251</v>
      </c>
      <c r="AU424" s="288" t="s">
        <v>87</v>
      </c>
      <c r="AV424" s="16" t="s">
        <v>247</v>
      </c>
      <c r="AW424" s="16" t="s">
        <v>32</v>
      </c>
      <c r="AX424" s="16" t="s">
        <v>84</v>
      </c>
      <c r="AY424" s="288" t="s">
        <v>240</v>
      </c>
    </row>
    <row r="425" s="2" customFormat="1" ht="24.15" customHeight="1">
      <c r="A425" s="39"/>
      <c r="B425" s="40"/>
      <c r="C425" s="227" t="s">
        <v>579</v>
      </c>
      <c r="D425" s="227" t="s">
        <v>242</v>
      </c>
      <c r="E425" s="228" t="s">
        <v>580</v>
      </c>
      <c r="F425" s="229" t="s">
        <v>581</v>
      </c>
      <c r="G425" s="230" t="s">
        <v>245</v>
      </c>
      <c r="H425" s="231">
        <v>22</v>
      </c>
      <c r="I425" s="232"/>
      <c r="J425" s="233">
        <f>ROUND(I425*H425,2)</f>
        <v>0</v>
      </c>
      <c r="K425" s="229" t="s">
        <v>1</v>
      </c>
      <c r="L425" s="45"/>
      <c r="M425" s="234" t="s">
        <v>1</v>
      </c>
      <c r="N425" s="235" t="s">
        <v>41</v>
      </c>
      <c r="O425" s="92"/>
      <c r="P425" s="236">
        <f>O425*H425</f>
        <v>0</v>
      </c>
      <c r="Q425" s="236">
        <v>1.25468</v>
      </c>
      <c r="R425" s="236">
        <f>Q425*H425</f>
        <v>27.602959999999999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247</v>
      </c>
      <c r="AT425" s="238" t="s">
        <v>242</v>
      </c>
      <c r="AU425" s="238" t="s">
        <v>87</v>
      </c>
      <c r="AY425" s="18" t="s">
        <v>240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84</v>
      </c>
      <c r="BK425" s="239">
        <f>ROUND(I425*H425,2)</f>
        <v>0</v>
      </c>
      <c r="BL425" s="18" t="s">
        <v>247</v>
      </c>
      <c r="BM425" s="238" t="s">
        <v>582</v>
      </c>
    </row>
    <row r="426" s="13" customFormat="1">
      <c r="A426" s="13"/>
      <c r="B426" s="245"/>
      <c r="C426" s="246"/>
      <c r="D426" s="247" t="s">
        <v>251</v>
      </c>
      <c r="E426" s="248" t="s">
        <v>1</v>
      </c>
      <c r="F426" s="249" t="s">
        <v>583</v>
      </c>
      <c r="G426" s="246"/>
      <c r="H426" s="248" t="s">
        <v>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251</v>
      </c>
      <c r="AU426" s="255" t="s">
        <v>87</v>
      </c>
      <c r="AV426" s="13" t="s">
        <v>84</v>
      </c>
      <c r="AW426" s="13" t="s">
        <v>32</v>
      </c>
      <c r="AX426" s="13" t="s">
        <v>76</v>
      </c>
      <c r="AY426" s="255" t="s">
        <v>240</v>
      </c>
    </row>
    <row r="427" s="13" customFormat="1">
      <c r="A427" s="13"/>
      <c r="B427" s="245"/>
      <c r="C427" s="246"/>
      <c r="D427" s="247" t="s">
        <v>251</v>
      </c>
      <c r="E427" s="248" t="s">
        <v>1</v>
      </c>
      <c r="F427" s="249" t="s">
        <v>584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251</v>
      </c>
      <c r="AU427" s="255" t="s">
        <v>87</v>
      </c>
      <c r="AV427" s="13" t="s">
        <v>84</v>
      </c>
      <c r="AW427" s="13" t="s">
        <v>32</v>
      </c>
      <c r="AX427" s="13" t="s">
        <v>76</v>
      </c>
      <c r="AY427" s="255" t="s">
        <v>240</v>
      </c>
    </row>
    <row r="428" s="14" customFormat="1">
      <c r="A428" s="14"/>
      <c r="B428" s="256"/>
      <c r="C428" s="257"/>
      <c r="D428" s="247" t="s">
        <v>251</v>
      </c>
      <c r="E428" s="258" t="s">
        <v>1</v>
      </c>
      <c r="F428" s="259" t="s">
        <v>585</v>
      </c>
      <c r="G428" s="257"/>
      <c r="H428" s="260">
        <v>21.140999999999998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251</v>
      </c>
      <c r="AU428" s="266" t="s">
        <v>87</v>
      </c>
      <c r="AV428" s="14" t="s">
        <v>87</v>
      </c>
      <c r="AW428" s="14" t="s">
        <v>32</v>
      </c>
      <c r="AX428" s="14" t="s">
        <v>76</v>
      </c>
      <c r="AY428" s="266" t="s">
        <v>240</v>
      </c>
    </row>
    <row r="429" s="13" customFormat="1">
      <c r="A429" s="13"/>
      <c r="B429" s="245"/>
      <c r="C429" s="246"/>
      <c r="D429" s="247" t="s">
        <v>251</v>
      </c>
      <c r="E429" s="248" t="s">
        <v>1</v>
      </c>
      <c r="F429" s="249" t="s">
        <v>586</v>
      </c>
      <c r="G429" s="246"/>
      <c r="H429" s="248" t="s">
        <v>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251</v>
      </c>
      <c r="AU429" s="255" t="s">
        <v>87</v>
      </c>
      <c r="AV429" s="13" t="s">
        <v>84</v>
      </c>
      <c r="AW429" s="13" t="s">
        <v>32</v>
      </c>
      <c r="AX429" s="13" t="s">
        <v>76</v>
      </c>
      <c r="AY429" s="255" t="s">
        <v>240</v>
      </c>
    </row>
    <row r="430" s="13" customFormat="1">
      <c r="A430" s="13"/>
      <c r="B430" s="245"/>
      <c r="C430" s="246"/>
      <c r="D430" s="247" t="s">
        <v>251</v>
      </c>
      <c r="E430" s="248" t="s">
        <v>1</v>
      </c>
      <c r="F430" s="249" t="s">
        <v>575</v>
      </c>
      <c r="G430" s="246"/>
      <c r="H430" s="248" t="s">
        <v>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251</v>
      </c>
      <c r="AU430" s="255" t="s">
        <v>87</v>
      </c>
      <c r="AV430" s="13" t="s">
        <v>84</v>
      </c>
      <c r="AW430" s="13" t="s">
        <v>32</v>
      </c>
      <c r="AX430" s="13" t="s">
        <v>76</v>
      </c>
      <c r="AY430" s="255" t="s">
        <v>240</v>
      </c>
    </row>
    <row r="431" s="14" customFormat="1">
      <c r="A431" s="14"/>
      <c r="B431" s="256"/>
      <c r="C431" s="257"/>
      <c r="D431" s="247" t="s">
        <v>251</v>
      </c>
      <c r="E431" s="258" t="s">
        <v>1</v>
      </c>
      <c r="F431" s="259" t="s">
        <v>587</v>
      </c>
      <c r="G431" s="257"/>
      <c r="H431" s="260">
        <v>-7.8840000000000003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251</v>
      </c>
      <c r="AU431" s="266" t="s">
        <v>87</v>
      </c>
      <c r="AV431" s="14" t="s">
        <v>87</v>
      </c>
      <c r="AW431" s="14" t="s">
        <v>32</v>
      </c>
      <c r="AX431" s="14" t="s">
        <v>76</v>
      </c>
      <c r="AY431" s="266" t="s">
        <v>240</v>
      </c>
    </row>
    <row r="432" s="13" customFormat="1">
      <c r="A432" s="13"/>
      <c r="B432" s="245"/>
      <c r="C432" s="246"/>
      <c r="D432" s="247" t="s">
        <v>251</v>
      </c>
      <c r="E432" s="248" t="s">
        <v>1</v>
      </c>
      <c r="F432" s="249" t="s">
        <v>588</v>
      </c>
      <c r="G432" s="246"/>
      <c r="H432" s="248" t="s">
        <v>1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251</v>
      </c>
      <c r="AU432" s="255" t="s">
        <v>87</v>
      </c>
      <c r="AV432" s="13" t="s">
        <v>84</v>
      </c>
      <c r="AW432" s="13" t="s">
        <v>32</v>
      </c>
      <c r="AX432" s="13" t="s">
        <v>76</v>
      </c>
      <c r="AY432" s="255" t="s">
        <v>240</v>
      </c>
    </row>
    <row r="433" s="14" customFormat="1">
      <c r="A433" s="14"/>
      <c r="B433" s="256"/>
      <c r="C433" s="257"/>
      <c r="D433" s="247" t="s">
        <v>251</v>
      </c>
      <c r="E433" s="258" t="s">
        <v>1</v>
      </c>
      <c r="F433" s="259" t="s">
        <v>589</v>
      </c>
      <c r="G433" s="257"/>
      <c r="H433" s="260">
        <v>5.8730000000000002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251</v>
      </c>
      <c r="AU433" s="266" t="s">
        <v>87</v>
      </c>
      <c r="AV433" s="14" t="s">
        <v>87</v>
      </c>
      <c r="AW433" s="14" t="s">
        <v>32</v>
      </c>
      <c r="AX433" s="14" t="s">
        <v>76</v>
      </c>
      <c r="AY433" s="266" t="s">
        <v>240</v>
      </c>
    </row>
    <row r="434" s="14" customFormat="1">
      <c r="A434" s="14"/>
      <c r="B434" s="256"/>
      <c r="C434" s="257"/>
      <c r="D434" s="247" t="s">
        <v>251</v>
      </c>
      <c r="E434" s="258" t="s">
        <v>1</v>
      </c>
      <c r="F434" s="259" t="s">
        <v>590</v>
      </c>
      <c r="G434" s="257"/>
      <c r="H434" s="260">
        <v>2.8700000000000001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251</v>
      </c>
      <c r="AU434" s="266" t="s">
        <v>87</v>
      </c>
      <c r="AV434" s="14" t="s">
        <v>87</v>
      </c>
      <c r="AW434" s="14" t="s">
        <v>32</v>
      </c>
      <c r="AX434" s="14" t="s">
        <v>76</v>
      </c>
      <c r="AY434" s="266" t="s">
        <v>240</v>
      </c>
    </row>
    <row r="435" s="16" customFormat="1">
      <c r="A435" s="16"/>
      <c r="B435" s="278"/>
      <c r="C435" s="279"/>
      <c r="D435" s="247" t="s">
        <v>251</v>
      </c>
      <c r="E435" s="280" t="s">
        <v>1</v>
      </c>
      <c r="F435" s="281" t="s">
        <v>265</v>
      </c>
      <c r="G435" s="279"/>
      <c r="H435" s="282">
        <v>22</v>
      </c>
      <c r="I435" s="283"/>
      <c r="J435" s="279"/>
      <c r="K435" s="279"/>
      <c r="L435" s="284"/>
      <c r="M435" s="285"/>
      <c r="N435" s="286"/>
      <c r="O435" s="286"/>
      <c r="P435" s="286"/>
      <c r="Q435" s="286"/>
      <c r="R435" s="286"/>
      <c r="S435" s="286"/>
      <c r="T435" s="28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8" t="s">
        <v>251</v>
      </c>
      <c r="AU435" s="288" t="s">
        <v>87</v>
      </c>
      <c r="AV435" s="16" t="s">
        <v>247</v>
      </c>
      <c r="AW435" s="16" t="s">
        <v>32</v>
      </c>
      <c r="AX435" s="16" t="s">
        <v>84</v>
      </c>
      <c r="AY435" s="288" t="s">
        <v>240</v>
      </c>
    </row>
    <row r="436" s="2" customFormat="1" ht="24.15" customHeight="1">
      <c r="A436" s="39"/>
      <c r="B436" s="40"/>
      <c r="C436" s="227" t="s">
        <v>591</v>
      </c>
      <c r="D436" s="227" t="s">
        <v>242</v>
      </c>
      <c r="E436" s="228" t="s">
        <v>592</v>
      </c>
      <c r="F436" s="229" t="s">
        <v>593</v>
      </c>
      <c r="G436" s="230" t="s">
        <v>245</v>
      </c>
      <c r="H436" s="231">
        <v>54</v>
      </c>
      <c r="I436" s="232"/>
      <c r="J436" s="233">
        <f>ROUND(I436*H436,2)</f>
        <v>0</v>
      </c>
      <c r="K436" s="229" t="s">
        <v>1</v>
      </c>
      <c r="L436" s="45"/>
      <c r="M436" s="234" t="s">
        <v>1</v>
      </c>
      <c r="N436" s="235" t="s">
        <v>41</v>
      </c>
      <c r="O436" s="92"/>
      <c r="P436" s="236">
        <f>O436*H436</f>
        <v>0</v>
      </c>
      <c r="Q436" s="236">
        <v>1.05857</v>
      </c>
      <c r="R436" s="236">
        <f>Q436*H436</f>
        <v>57.162779999999998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247</v>
      </c>
      <c r="AT436" s="238" t="s">
        <v>242</v>
      </c>
      <c r="AU436" s="238" t="s">
        <v>87</v>
      </c>
      <c r="AY436" s="18" t="s">
        <v>240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247</v>
      </c>
      <c r="BM436" s="238" t="s">
        <v>594</v>
      </c>
    </row>
    <row r="437" s="13" customFormat="1">
      <c r="A437" s="13"/>
      <c r="B437" s="245"/>
      <c r="C437" s="246"/>
      <c r="D437" s="247" t="s">
        <v>251</v>
      </c>
      <c r="E437" s="248" t="s">
        <v>1</v>
      </c>
      <c r="F437" s="249" t="s">
        <v>595</v>
      </c>
      <c r="G437" s="246"/>
      <c r="H437" s="248" t="s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251</v>
      </c>
      <c r="AU437" s="255" t="s">
        <v>87</v>
      </c>
      <c r="AV437" s="13" t="s">
        <v>84</v>
      </c>
      <c r="AW437" s="13" t="s">
        <v>32</v>
      </c>
      <c r="AX437" s="13" t="s">
        <v>76</v>
      </c>
      <c r="AY437" s="255" t="s">
        <v>240</v>
      </c>
    </row>
    <row r="438" s="14" customFormat="1">
      <c r="A438" s="14"/>
      <c r="B438" s="256"/>
      <c r="C438" s="257"/>
      <c r="D438" s="247" t="s">
        <v>251</v>
      </c>
      <c r="E438" s="258" t="s">
        <v>1</v>
      </c>
      <c r="F438" s="259" t="s">
        <v>596</v>
      </c>
      <c r="G438" s="257"/>
      <c r="H438" s="260">
        <v>36.409999999999997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251</v>
      </c>
      <c r="AU438" s="266" t="s">
        <v>87</v>
      </c>
      <c r="AV438" s="14" t="s">
        <v>87</v>
      </c>
      <c r="AW438" s="14" t="s">
        <v>32</v>
      </c>
      <c r="AX438" s="14" t="s">
        <v>76</v>
      </c>
      <c r="AY438" s="266" t="s">
        <v>240</v>
      </c>
    </row>
    <row r="439" s="13" customFormat="1">
      <c r="A439" s="13"/>
      <c r="B439" s="245"/>
      <c r="C439" s="246"/>
      <c r="D439" s="247" t="s">
        <v>251</v>
      </c>
      <c r="E439" s="248" t="s">
        <v>1</v>
      </c>
      <c r="F439" s="249" t="s">
        <v>563</v>
      </c>
      <c r="G439" s="246"/>
      <c r="H439" s="248" t="s">
        <v>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251</v>
      </c>
      <c r="AU439" s="255" t="s">
        <v>87</v>
      </c>
      <c r="AV439" s="13" t="s">
        <v>84</v>
      </c>
      <c r="AW439" s="13" t="s">
        <v>32</v>
      </c>
      <c r="AX439" s="13" t="s">
        <v>76</v>
      </c>
      <c r="AY439" s="255" t="s">
        <v>240</v>
      </c>
    </row>
    <row r="440" s="14" customFormat="1">
      <c r="A440" s="14"/>
      <c r="B440" s="256"/>
      <c r="C440" s="257"/>
      <c r="D440" s="247" t="s">
        <v>251</v>
      </c>
      <c r="E440" s="258" t="s">
        <v>1</v>
      </c>
      <c r="F440" s="259" t="s">
        <v>597</v>
      </c>
      <c r="G440" s="257"/>
      <c r="H440" s="260">
        <v>-4.1130000000000004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251</v>
      </c>
      <c r="AU440" s="266" t="s">
        <v>87</v>
      </c>
      <c r="AV440" s="14" t="s">
        <v>87</v>
      </c>
      <c r="AW440" s="14" t="s">
        <v>32</v>
      </c>
      <c r="AX440" s="14" t="s">
        <v>76</v>
      </c>
      <c r="AY440" s="266" t="s">
        <v>240</v>
      </c>
    </row>
    <row r="441" s="13" customFormat="1">
      <c r="A441" s="13"/>
      <c r="B441" s="245"/>
      <c r="C441" s="246"/>
      <c r="D441" s="247" t="s">
        <v>251</v>
      </c>
      <c r="E441" s="248" t="s">
        <v>1</v>
      </c>
      <c r="F441" s="249" t="s">
        <v>598</v>
      </c>
      <c r="G441" s="246"/>
      <c r="H441" s="248" t="s">
        <v>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251</v>
      </c>
      <c r="AU441" s="255" t="s">
        <v>87</v>
      </c>
      <c r="AV441" s="13" t="s">
        <v>84</v>
      </c>
      <c r="AW441" s="13" t="s">
        <v>32</v>
      </c>
      <c r="AX441" s="13" t="s">
        <v>76</v>
      </c>
      <c r="AY441" s="255" t="s">
        <v>240</v>
      </c>
    </row>
    <row r="442" s="14" customFormat="1">
      <c r="A442" s="14"/>
      <c r="B442" s="256"/>
      <c r="C442" s="257"/>
      <c r="D442" s="247" t="s">
        <v>251</v>
      </c>
      <c r="E442" s="258" t="s">
        <v>1</v>
      </c>
      <c r="F442" s="259" t="s">
        <v>599</v>
      </c>
      <c r="G442" s="257"/>
      <c r="H442" s="260">
        <v>54.613999999999997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251</v>
      </c>
      <c r="AU442" s="266" t="s">
        <v>87</v>
      </c>
      <c r="AV442" s="14" t="s">
        <v>87</v>
      </c>
      <c r="AW442" s="14" t="s">
        <v>32</v>
      </c>
      <c r="AX442" s="14" t="s">
        <v>76</v>
      </c>
      <c r="AY442" s="266" t="s">
        <v>240</v>
      </c>
    </row>
    <row r="443" s="13" customFormat="1">
      <c r="A443" s="13"/>
      <c r="B443" s="245"/>
      <c r="C443" s="246"/>
      <c r="D443" s="247" t="s">
        <v>251</v>
      </c>
      <c r="E443" s="248" t="s">
        <v>1</v>
      </c>
      <c r="F443" s="249" t="s">
        <v>600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251</v>
      </c>
      <c r="AU443" s="255" t="s">
        <v>87</v>
      </c>
      <c r="AV443" s="13" t="s">
        <v>84</v>
      </c>
      <c r="AW443" s="13" t="s">
        <v>32</v>
      </c>
      <c r="AX443" s="13" t="s">
        <v>76</v>
      </c>
      <c r="AY443" s="255" t="s">
        <v>240</v>
      </c>
    </row>
    <row r="444" s="14" customFormat="1">
      <c r="A444" s="14"/>
      <c r="B444" s="256"/>
      <c r="C444" s="257"/>
      <c r="D444" s="247" t="s">
        <v>251</v>
      </c>
      <c r="E444" s="258" t="s">
        <v>1</v>
      </c>
      <c r="F444" s="259" t="s">
        <v>601</v>
      </c>
      <c r="G444" s="257"/>
      <c r="H444" s="260">
        <v>-31.591999999999999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251</v>
      </c>
      <c r="AU444" s="266" t="s">
        <v>87</v>
      </c>
      <c r="AV444" s="14" t="s">
        <v>87</v>
      </c>
      <c r="AW444" s="14" t="s">
        <v>32</v>
      </c>
      <c r="AX444" s="14" t="s">
        <v>76</v>
      </c>
      <c r="AY444" s="266" t="s">
        <v>240</v>
      </c>
    </row>
    <row r="445" s="13" customFormat="1">
      <c r="A445" s="13"/>
      <c r="B445" s="245"/>
      <c r="C445" s="246"/>
      <c r="D445" s="247" t="s">
        <v>251</v>
      </c>
      <c r="E445" s="248" t="s">
        <v>1</v>
      </c>
      <c r="F445" s="249" t="s">
        <v>602</v>
      </c>
      <c r="G445" s="246"/>
      <c r="H445" s="248" t="s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251</v>
      </c>
      <c r="AU445" s="255" t="s">
        <v>87</v>
      </c>
      <c r="AV445" s="13" t="s">
        <v>84</v>
      </c>
      <c r="AW445" s="13" t="s">
        <v>32</v>
      </c>
      <c r="AX445" s="13" t="s">
        <v>76</v>
      </c>
      <c r="AY445" s="255" t="s">
        <v>240</v>
      </c>
    </row>
    <row r="446" s="14" customFormat="1">
      <c r="A446" s="14"/>
      <c r="B446" s="256"/>
      <c r="C446" s="257"/>
      <c r="D446" s="247" t="s">
        <v>251</v>
      </c>
      <c r="E446" s="258" t="s">
        <v>1</v>
      </c>
      <c r="F446" s="259" t="s">
        <v>603</v>
      </c>
      <c r="G446" s="257"/>
      <c r="H446" s="260">
        <v>-4.524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251</v>
      </c>
      <c r="AU446" s="266" t="s">
        <v>87</v>
      </c>
      <c r="AV446" s="14" t="s">
        <v>87</v>
      </c>
      <c r="AW446" s="14" t="s">
        <v>32</v>
      </c>
      <c r="AX446" s="14" t="s">
        <v>76</v>
      </c>
      <c r="AY446" s="266" t="s">
        <v>240</v>
      </c>
    </row>
    <row r="447" s="14" customFormat="1">
      <c r="A447" s="14"/>
      <c r="B447" s="256"/>
      <c r="C447" s="257"/>
      <c r="D447" s="247" t="s">
        <v>251</v>
      </c>
      <c r="E447" s="258" t="s">
        <v>1</v>
      </c>
      <c r="F447" s="259" t="s">
        <v>604</v>
      </c>
      <c r="G447" s="257"/>
      <c r="H447" s="260">
        <v>3.2050000000000001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251</v>
      </c>
      <c r="AU447" s="266" t="s">
        <v>87</v>
      </c>
      <c r="AV447" s="14" t="s">
        <v>87</v>
      </c>
      <c r="AW447" s="14" t="s">
        <v>32</v>
      </c>
      <c r="AX447" s="14" t="s">
        <v>76</v>
      </c>
      <c r="AY447" s="266" t="s">
        <v>240</v>
      </c>
    </row>
    <row r="448" s="16" customFormat="1">
      <c r="A448" s="16"/>
      <c r="B448" s="278"/>
      <c r="C448" s="279"/>
      <c r="D448" s="247" t="s">
        <v>251</v>
      </c>
      <c r="E448" s="280" t="s">
        <v>1</v>
      </c>
      <c r="F448" s="281" t="s">
        <v>265</v>
      </c>
      <c r="G448" s="279"/>
      <c r="H448" s="282">
        <v>54</v>
      </c>
      <c r="I448" s="283"/>
      <c r="J448" s="279"/>
      <c r="K448" s="279"/>
      <c r="L448" s="284"/>
      <c r="M448" s="285"/>
      <c r="N448" s="286"/>
      <c r="O448" s="286"/>
      <c r="P448" s="286"/>
      <c r="Q448" s="286"/>
      <c r="R448" s="286"/>
      <c r="S448" s="286"/>
      <c r="T448" s="287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8" t="s">
        <v>251</v>
      </c>
      <c r="AU448" s="288" t="s">
        <v>87</v>
      </c>
      <c r="AV448" s="16" t="s">
        <v>247</v>
      </c>
      <c r="AW448" s="16" t="s">
        <v>32</v>
      </c>
      <c r="AX448" s="16" t="s">
        <v>84</v>
      </c>
      <c r="AY448" s="288" t="s">
        <v>240</v>
      </c>
    </row>
    <row r="449" s="2" customFormat="1" ht="16.5" customHeight="1">
      <c r="A449" s="39"/>
      <c r="B449" s="40"/>
      <c r="C449" s="227" t="s">
        <v>605</v>
      </c>
      <c r="D449" s="227" t="s">
        <v>242</v>
      </c>
      <c r="E449" s="228" t="s">
        <v>606</v>
      </c>
      <c r="F449" s="229" t="s">
        <v>607</v>
      </c>
      <c r="G449" s="230" t="s">
        <v>245</v>
      </c>
      <c r="H449" s="231">
        <v>45.899999999999999</v>
      </c>
      <c r="I449" s="232"/>
      <c r="J449" s="233">
        <f>ROUND(I449*H449,2)</f>
        <v>0</v>
      </c>
      <c r="K449" s="229" t="s">
        <v>246</v>
      </c>
      <c r="L449" s="45"/>
      <c r="M449" s="234" t="s">
        <v>1</v>
      </c>
      <c r="N449" s="235" t="s">
        <v>41</v>
      </c>
      <c r="O449" s="92"/>
      <c r="P449" s="236">
        <f>O449*H449</f>
        <v>0</v>
      </c>
      <c r="Q449" s="236">
        <v>2.5018699999999998</v>
      </c>
      <c r="R449" s="236">
        <f>Q449*H449</f>
        <v>114.83583299999999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247</v>
      </c>
      <c r="AT449" s="238" t="s">
        <v>242</v>
      </c>
      <c r="AU449" s="238" t="s">
        <v>87</v>
      </c>
      <c r="AY449" s="18" t="s">
        <v>240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84</v>
      </c>
      <c r="BK449" s="239">
        <f>ROUND(I449*H449,2)</f>
        <v>0</v>
      </c>
      <c r="BL449" s="18" t="s">
        <v>247</v>
      </c>
      <c r="BM449" s="238" t="s">
        <v>608</v>
      </c>
    </row>
    <row r="450" s="2" customFormat="1">
      <c r="A450" s="39"/>
      <c r="B450" s="40"/>
      <c r="C450" s="41"/>
      <c r="D450" s="240" t="s">
        <v>249</v>
      </c>
      <c r="E450" s="41"/>
      <c r="F450" s="241" t="s">
        <v>609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249</v>
      </c>
      <c r="AU450" s="18" t="s">
        <v>87</v>
      </c>
    </row>
    <row r="451" s="13" customFormat="1">
      <c r="A451" s="13"/>
      <c r="B451" s="245"/>
      <c r="C451" s="246"/>
      <c r="D451" s="247" t="s">
        <v>251</v>
      </c>
      <c r="E451" s="248" t="s">
        <v>1</v>
      </c>
      <c r="F451" s="249" t="s">
        <v>610</v>
      </c>
      <c r="G451" s="246"/>
      <c r="H451" s="248" t="s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251</v>
      </c>
      <c r="AU451" s="255" t="s">
        <v>87</v>
      </c>
      <c r="AV451" s="13" t="s">
        <v>84</v>
      </c>
      <c r="AW451" s="13" t="s">
        <v>32</v>
      </c>
      <c r="AX451" s="13" t="s">
        <v>76</v>
      </c>
      <c r="AY451" s="255" t="s">
        <v>240</v>
      </c>
    </row>
    <row r="452" s="14" customFormat="1">
      <c r="A452" s="14"/>
      <c r="B452" s="256"/>
      <c r="C452" s="257"/>
      <c r="D452" s="247" t="s">
        <v>251</v>
      </c>
      <c r="E452" s="258" t="s">
        <v>1</v>
      </c>
      <c r="F452" s="259" t="s">
        <v>611</v>
      </c>
      <c r="G452" s="257"/>
      <c r="H452" s="260">
        <v>45.899999999999999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251</v>
      </c>
      <c r="AU452" s="266" t="s">
        <v>87</v>
      </c>
      <c r="AV452" s="14" t="s">
        <v>87</v>
      </c>
      <c r="AW452" s="14" t="s">
        <v>32</v>
      </c>
      <c r="AX452" s="14" t="s">
        <v>84</v>
      </c>
      <c r="AY452" s="266" t="s">
        <v>240</v>
      </c>
    </row>
    <row r="453" s="2" customFormat="1" ht="16.5" customHeight="1">
      <c r="A453" s="39"/>
      <c r="B453" s="40"/>
      <c r="C453" s="227" t="s">
        <v>612</v>
      </c>
      <c r="D453" s="227" t="s">
        <v>242</v>
      </c>
      <c r="E453" s="228" t="s">
        <v>613</v>
      </c>
      <c r="F453" s="229" t="s">
        <v>614</v>
      </c>
      <c r="G453" s="230" t="s">
        <v>344</v>
      </c>
      <c r="H453" s="231">
        <v>1.3</v>
      </c>
      <c r="I453" s="232"/>
      <c r="J453" s="233">
        <f>ROUND(I453*H453,2)</f>
        <v>0</v>
      </c>
      <c r="K453" s="229" t="s">
        <v>246</v>
      </c>
      <c r="L453" s="45"/>
      <c r="M453" s="234" t="s">
        <v>1</v>
      </c>
      <c r="N453" s="235" t="s">
        <v>41</v>
      </c>
      <c r="O453" s="92"/>
      <c r="P453" s="236">
        <f>O453*H453</f>
        <v>0</v>
      </c>
      <c r="Q453" s="236">
        <v>1.04922</v>
      </c>
      <c r="R453" s="236">
        <f>Q453*H453</f>
        <v>1.3639860000000001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247</v>
      </c>
      <c r="AT453" s="238" t="s">
        <v>242</v>
      </c>
      <c r="AU453" s="238" t="s">
        <v>87</v>
      </c>
      <c r="AY453" s="18" t="s">
        <v>240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84</v>
      </c>
      <c r="BK453" s="239">
        <f>ROUND(I453*H453,2)</f>
        <v>0</v>
      </c>
      <c r="BL453" s="18" t="s">
        <v>247</v>
      </c>
      <c r="BM453" s="238" t="s">
        <v>615</v>
      </c>
    </row>
    <row r="454" s="2" customFormat="1">
      <c r="A454" s="39"/>
      <c r="B454" s="40"/>
      <c r="C454" s="41"/>
      <c r="D454" s="240" t="s">
        <v>249</v>
      </c>
      <c r="E454" s="41"/>
      <c r="F454" s="241" t="s">
        <v>616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249</v>
      </c>
      <c r="AU454" s="18" t="s">
        <v>87</v>
      </c>
    </row>
    <row r="455" s="13" customFormat="1">
      <c r="A455" s="13"/>
      <c r="B455" s="245"/>
      <c r="C455" s="246"/>
      <c r="D455" s="247" t="s">
        <v>251</v>
      </c>
      <c r="E455" s="248" t="s">
        <v>1</v>
      </c>
      <c r="F455" s="249" t="s">
        <v>617</v>
      </c>
      <c r="G455" s="246"/>
      <c r="H455" s="248" t="s">
        <v>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251</v>
      </c>
      <c r="AU455" s="255" t="s">
        <v>87</v>
      </c>
      <c r="AV455" s="13" t="s">
        <v>84</v>
      </c>
      <c r="AW455" s="13" t="s">
        <v>32</v>
      </c>
      <c r="AX455" s="13" t="s">
        <v>76</v>
      </c>
      <c r="AY455" s="255" t="s">
        <v>240</v>
      </c>
    </row>
    <row r="456" s="13" customFormat="1">
      <c r="A456" s="13"/>
      <c r="B456" s="245"/>
      <c r="C456" s="246"/>
      <c r="D456" s="247" t="s">
        <v>251</v>
      </c>
      <c r="E456" s="248" t="s">
        <v>1</v>
      </c>
      <c r="F456" s="249" t="s">
        <v>618</v>
      </c>
      <c r="G456" s="246"/>
      <c r="H456" s="248" t="s">
        <v>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251</v>
      </c>
      <c r="AU456" s="255" t="s">
        <v>87</v>
      </c>
      <c r="AV456" s="13" t="s">
        <v>84</v>
      </c>
      <c r="AW456" s="13" t="s">
        <v>32</v>
      </c>
      <c r="AX456" s="13" t="s">
        <v>76</v>
      </c>
      <c r="AY456" s="255" t="s">
        <v>240</v>
      </c>
    </row>
    <row r="457" s="13" customFormat="1">
      <c r="A457" s="13"/>
      <c r="B457" s="245"/>
      <c r="C457" s="246"/>
      <c r="D457" s="247" t="s">
        <v>251</v>
      </c>
      <c r="E457" s="248" t="s">
        <v>1</v>
      </c>
      <c r="F457" s="249" t="s">
        <v>619</v>
      </c>
      <c r="G457" s="246"/>
      <c r="H457" s="248" t="s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251</v>
      </c>
      <c r="AU457" s="255" t="s">
        <v>87</v>
      </c>
      <c r="AV457" s="13" t="s">
        <v>84</v>
      </c>
      <c r="AW457" s="13" t="s">
        <v>32</v>
      </c>
      <c r="AX457" s="13" t="s">
        <v>76</v>
      </c>
      <c r="AY457" s="255" t="s">
        <v>240</v>
      </c>
    </row>
    <row r="458" s="13" customFormat="1">
      <c r="A458" s="13"/>
      <c r="B458" s="245"/>
      <c r="C458" s="246"/>
      <c r="D458" s="247" t="s">
        <v>251</v>
      </c>
      <c r="E458" s="248" t="s">
        <v>1</v>
      </c>
      <c r="F458" s="249" t="s">
        <v>595</v>
      </c>
      <c r="G458" s="246"/>
      <c r="H458" s="248" t="s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251</v>
      </c>
      <c r="AU458" s="255" t="s">
        <v>87</v>
      </c>
      <c r="AV458" s="13" t="s">
        <v>84</v>
      </c>
      <c r="AW458" s="13" t="s">
        <v>32</v>
      </c>
      <c r="AX458" s="13" t="s">
        <v>76</v>
      </c>
      <c r="AY458" s="255" t="s">
        <v>240</v>
      </c>
    </row>
    <row r="459" s="14" customFormat="1">
      <c r="A459" s="14"/>
      <c r="B459" s="256"/>
      <c r="C459" s="257"/>
      <c r="D459" s="247" t="s">
        <v>251</v>
      </c>
      <c r="E459" s="258" t="s">
        <v>1</v>
      </c>
      <c r="F459" s="259" t="s">
        <v>620</v>
      </c>
      <c r="G459" s="257"/>
      <c r="H459" s="260">
        <v>83.700000000000003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251</v>
      </c>
      <c r="AU459" s="266" t="s">
        <v>87</v>
      </c>
      <c r="AV459" s="14" t="s">
        <v>87</v>
      </c>
      <c r="AW459" s="14" t="s">
        <v>32</v>
      </c>
      <c r="AX459" s="14" t="s">
        <v>76</v>
      </c>
      <c r="AY459" s="266" t="s">
        <v>240</v>
      </c>
    </row>
    <row r="460" s="13" customFormat="1">
      <c r="A460" s="13"/>
      <c r="B460" s="245"/>
      <c r="C460" s="246"/>
      <c r="D460" s="247" t="s">
        <v>251</v>
      </c>
      <c r="E460" s="248" t="s">
        <v>1</v>
      </c>
      <c r="F460" s="249" t="s">
        <v>563</v>
      </c>
      <c r="G460" s="246"/>
      <c r="H460" s="248" t="s">
        <v>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251</v>
      </c>
      <c r="AU460" s="255" t="s">
        <v>87</v>
      </c>
      <c r="AV460" s="13" t="s">
        <v>84</v>
      </c>
      <c r="AW460" s="13" t="s">
        <v>32</v>
      </c>
      <c r="AX460" s="13" t="s">
        <v>76</v>
      </c>
      <c r="AY460" s="255" t="s">
        <v>240</v>
      </c>
    </row>
    <row r="461" s="14" customFormat="1">
      <c r="A461" s="14"/>
      <c r="B461" s="256"/>
      <c r="C461" s="257"/>
      <c r="D461" s="247" t="s">
        <v>251</v>
      </c>
      <c r="E461" s="258" t="s">
        <v>1</v>
      </c>
      <c r="F461" s="259" t="s">
        <v>621</v>
      </c>
      <c r="G461" s="257"/>
      <c r="H461" s="260">
        <v>-9.4559999999999995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251</v>
      </c>
      <c r="AU461" s="266" t="s">
        <v>87</v>
      </c>
      <c r="AV461" s="14" t="s">
        <v>87</v>
      </c>
      <c r="AW461" s="14" t="s">
        <v>32</v>
      </c>
      <c r="AX461" s="14" t="s">
        <v>76</v>
      </c>
      <c r="AY461" s="266" t="s">
        <v>240</v>
      </c>
    </row>
    <row r="462" s="13" customFormat="1">
      <c r="A462" s="13"/>
      <c r="B462" s="245"/>
      <c r="C462" s="246"/>
      <c r="D462" s="247" t="s">
        <v>251</v>
      </c>
      <c r="E462" s="248" t="s">
        <v>1</v>
      </c>
      <c r="F462" s="249" t="s">
        <v>598</v>
      </c>
      <c r="G462" s="246"/>
      <c r="H462" s="248" t="s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251</v>
      </c>
      <c r="AU462" s="255" t="s">
        <v>87</v>
      </c>
      <c r="AV462" s="13" t="s">
        <v>84</v>
      </c>
      <c r="AW462" s="13" t="s">
        <v>32</v>
      </c>
      <c r="AX462" s="13" t="s">
        <v>76</v>
      </c>
      <c r="AY462" s="255" t="s">
        <v>240</v>
      </c>
    </row>
    <row r="463" s="14" customFormat="1">
      <c r="A463" s="14"/>
      <c r="B463" s="256"/>
      <c r="C463" s="257"/>
      <c r="D463" s="247" t="s">
        <v>251</v>
      </c>
      <c r="E463" s="258" t="s">
        <v>1</v>
      </c>
      <c r="F463" s="259" t="s">
        <v>622</v>
      </c>
      <c r="G463" s="257"/>
      <c r="H463" s="260">
        <v>125.55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251</v>
      </c>
      <c r="AU463" s="266" t="s">
        <v>87</v>
      </c>
      <c r="AV463" s="14" t="s">
        <v>87</v>
      </c>
      <c r="AW463" s="14" t="s">
        <v>32</v>
      </c>
      <c r="AX463" s="14" t="s">
        <v>76</v>
      </c>
      <c r="AY463" s="266" t="s">
        <v>240</v>
      </c>
    </row>
    <row r="464" s="13" customFormat="1">
      <c r="A464" s="13"/>
      <c r="B464" s="245"/>
      <c r="C464" s="246"/>
      <c r="D464" s="247" t="s">
        <v>251</v>
      </c>
      <c r="E464" s="248" t="s">
        <v>1</v>
      </c>
      <c r="F464" s="249" t="s">
        <v>600</v>
      </c>
      <c r="G464" s="246"/>
      <c r="H464" s="248" t="s">
        <v>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251</v>
      </c>
      <c r="AU464" s="255" t="s">
        <v>87</v>
      </c>
      <c r="AV464" s="13" t="s">
        <v>84</v>
      </c>
      <c r="AW464" s="13" t="s">
        <v>32</v>
      </c>
      <c r="AX464" s="13" t="s">
        <v>76</v>
      </c>
      <c r="AY464" s="255" t="s">
        <v>240</v>
      </c>
    </row>
    <row r="465" s="14" customFormat="1">
      <c r="A465" s="14"/>
      <c r="B465" s="256"/>
      <c r="C465" s="257"/>
      <c r="D465" s="247" t="s">
        <v>251</v>
      </c>
      <c r="E465" s="258" t="s">
        <v>1</v>
      </c>
      <c r="F465" s="259" t="s">
        <v>623</v>
      </c>
      <c r="G465" s="257"/>
      <c r="H465" s="260">
        <v>-72.625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251</v>
      </c>
      <c r="AU465" s="266" t="s">
        <v>87</v>
      </c>
      <c r="AV465" s="14" t="s">
        <v>87</v>
      </c>
      <c r="AW465" s="14" t="s">
        <v>32</v>
      </c>
      <c r="AX465" s="14" t="s">
        <v>76</v>
      </c>
      <c r="AY465" s="266" t="s">
        <v>240</v>
      </c>
    </row>
    <row r="466" s="13" customFormat="1">
      <c r="A466" s="13"/>
      <c r="B466" s="245"/>
      <c r="C466" s="246"/>
      <c r="D466" s="247" t="s">
        <v>251</v>
      </c>
      <c r="E466" s="248" t="s">
        <v>1</v>
      </c>
      <c r="F466" s="249" t="s">
        <v>602</v>
      </c>
      <c r="G466" s="246"/>
      <c r="H466" s="248" t="s">
        <v>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251</v>
      </c>
      <c r="AU466" s="255" t="s">
        <v>87</v>
      </c>
      <c r="AV466" s="13" t="s">
        <v>84</v>
      </c>
      <c r="AW466" s="13" t="s">
        <v>32</v>
      </c>
      <c r="AX466" s="13" t="s">
        <v>76</v>
      </c>
      <c r="AY466" s="255" t="s">
        <v>240</v>
      </c>
    </row>
    <row r="467" s="14" customFormat="1">
      <c r="A467" s="14"/>
      <c r="B467" s="256"/>
      <c r="C467" s="257"/>
      <c r="D467" s="247" t="s">
        <v>251</v>
      </c>
      <c r="E467" s="258" t="s">
        <v>1</v>
      </c>
      <c r="F467" s="259" t="s">
        <v>624</v>
      </c>
      <c r="G467" s="257"/>
      <c r="H467" s="260">
        <v>-10.4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251</v>
      </c>
      <c r="AU467" s="266" t="s">
        <v>87</v>
      </c>
      <c r="AV467" s="14" t="s">
        <v>87</v>
      </c>
      <c r="AW467" s="14" t="s">
        <v>32</v>
      </c>
      <c r="AX467" s="14" t="s">
        <v>76</v>
      </c>
      <c r="AY467" s="266" t="s">
        <v>240</v>
      </c>
    </row>
    <row r="468" s="15" customFormat="1">
      <c r="A468" s="15"/>
      <c r="B468" s="267"/>
      <c r="C468" s="268"/>
      <c r="D468" s="247" t="s">
        <v>251</v>
      </c>
      <c r="E468" s="269" t="s">
        <v>1</v>
      </c>
      <c r="F468" s="270" t="s">
        <v>625</v>
      </c>
      <c r="G468" s="268"/>
      <c r="H468" s="271">
        <v>116.76899999999998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251</v>
      </c>
      <c r="AU468" s="277" t="s">
        <v>87</v>
      </c>
      <c r="AV468" s="15" t="s">
        <v>256</v>
      </c>
      <c r="AW468" s="15" t="s">
        <v>32</v>
      </c>
      <c r="AX468" s="15" t="s">
        <v>76</v>
      </c>
      <c r="AY468" s="277" t="s">
        <v>240</v>
      </c>
    </row>
    <row r="469" s="14" customFormat="1">
      <c r="A469" s="14"/>
      <c r="B469" s="256"/>
      <c r="C469" s="257"/>
      <c r="D469" s="247" t="s">
        <v>251</v>
      </c>
      <c r="E469" s="258" t="s">
        <v>1</v>
      </c>
      <c r="F469" s="259" t="s">
        <v>626</v>
      </c>
      <c r="G469" s="257"/>
      <c r="H469" s="260">
        <v>1.3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251</v>
      </c>
      <c r="AU469" s="266" t="s">
        <v>87</v>
      </c>
      <c r="AV469" s="14" t="s">
        <v>87</v>
      </c>
      <c r="AW469" s="14" t="s">
        <v>32</v>
      </c>
      <c r="AX469" s="14" t="s">
        <v>76</v>
      </c>
      <c r="AY469" s="266" t="s">
        <v>240</v>
      </c>
    </row>
    <row r="470" s="15" customFormat="1">
      <c r="A470" s="15"/>
      <c r="B470" s="267"/>
      <c r="C470" s="268"/>
      <c r="D470" s="247" t="s">
        <v>251</v>
      </c>
      <c r="E470" s="269" t="s">
        <v>1</v>
      </c>
      <c r="F470" s="270" t="s">
        <v>627</v>
      </c>
      <c r="G470" s="268"/>
      <c r="H470" s="271">
        <v>1.3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251</v>
      </c>
      <c r="AU470" s="277" t="s">
        <v>87</v>
      </c>
      <c r="AV470" s="15" t="s">
        <v>256</v>
      </c>
      <c r="AW470" s="15" t="s">
        <v>32</v>
      </c>
      <c r="AX470" s="15" t="s">
        <v>84</v>
      </c>
      <c r="AY470" s="277" t="s">
        <v>240</v>
      </c>
    </row>
    <row r="471" s="2" customFormat="1" ht="21.75" customHeight="1">
      <c r="A471" s="39"/>
      <c r="B471" s="40"/>
      <c r="C471" s="227" t="s">
        <v>628</v>
      </c>
      <c r="D471" s="227" t="s">
        <v>242</v>
      </c>
      <c r="E471" s="228" t="s">
        <v>629</v>
      </c>
      <c r="F471" s="229" t="s">
        <v>630</v>
      </c>
      <c r="G471" s="230" t="s">
        <v>373</v>
      </c>
      <c r="H471" s="231">
        <v>256</v>
      </c>
      <c r="I471" s="232"/>
      <c r="J471" s="233">
        <f>ROUND(I471*H471,2)</f>
        <v>0</v>
      </c>
      <c r="K471" s="229" t="s">
        <v>246</v>
      </c>
      <c r="L471" s="45"/>
      <c r="M471" s="234" t="s">
        <v>1</v>
      </c>
      <c r="N471" s="235" t="s">
        <v>41</v>
      </c>
      <c r="O471" s="92"/>
      <c r="P471" s="236">
        <f>O471*H471</f>
        <v>0</v>
      </c>
      <c r="Q471" s="236">
        <v>0.050689999999999999</v>
      </c>
      <c r="R471" s="236">
        <f>Q471*H471</f>
        <v>12.97664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247</v>
      </c>
      <c r="AT471" s="238" t="s">
        <v>242</v>
      </c>
      <c r="AU471" s="238" t="s">
        <v>87</v>
      </c>
      <c r="AY471" s="18" t="s">
        <v>240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84</v>
      </c>
      <c r="BK471" s="239">
        <f>ROUND(I471*H471,2)</f>
        <v>0</v>
      </c>
      <c r="BL471" s="18" t="s">
        <v>247</v>
      </c>
      <c r="BM471" s="238" t="s">
        <v>631</v>
      </c>
    </row>
    <row r="472" s="2" customFormat="1">
      <c r="A472" s="39"/>
      <c r="B472" s="40"/>
      <c r="C472" s="41"/>
      <c r="D472" s="240" t="s">
        <v>249</v>
      </c>
      <c r="E472" s="41"/>
      <c r="F472" s="241" t="s">
        <v>632</v>
      </c>
      <c r="G472" s="41"/>
      <c r="H472" s="41"/>
      <c r="I472" s="242"/>
      <c r="J472" s="41"/>
      <c r="K472" s="41"/>
      <c r="L472" s="45"/>
      <c r="M472" s="243"/>
      <c r="N472" s="244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249</v>
      </c>
      <c r="AU472" s="18" t="s">
        <v>87</v>
      </c>
    </row>
    <row r="473" s="13" customFormat="1">
      <c r="A473" s="13"/>
      <c r="B473" s="245"/>
      <c r="C473" s="246"/>
      <c r="D473" s="247" t="s">
        <v>251</v>
      </c>
      <c r="E473" s="248" t="s">
        <v>1</v>
      </c>
      <c r="F473" s="249" t="s">
        <v>633</v>
      </c>
      <c r="G473" s="246"/>
      <c r="H473" s="248" t="s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251</v>
      </c>
      <c r="AU473" s="255" t="s">
        <v>87</v>
      </c>
      <c r="AV473" s="13" t="s">
        <v>84</v>
      </c>
      <c r="AW473" s="13" t="s">
        <v>32</v>
      </c>
      <c r="AX473" s="13" t="s">
        <v>76</v>
      </c>
      <c r="AY473" s="255" t="s">
        <v>240</v>
      </c>
    </row>
    <row r="474" s="14" customFormat="1">
      <c r="A474" s="14"/>
      <c r="B474" s="256"/>
      <c r="C474" s="257"/>
      <c r="D474" s="247" t="s">
        <v>251</v>
      </c>
      <c r="E474" s="258" t="s">
        <v>1</v>
      </c>
      <c r="F474" s="259" t="s">
        <v>634</v>
      </c>
      <c r="G474" s="257"/>
      <c r="H474" s="260">
        <v>30.07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251</v>
      </c>
      <c r="AU474" s="266" t="s">
        <v>87</v>
      </c>
      <c r="AV474" s="14" t="s">
        <v>87</v>
      </c>
      <c r="AW474" s="14" t="s">
        <v>32</v>
      </c>
      <c r="AX474" s="14" t="s">
        <v>76</v>
      </c>
      <c r="AY474" s="266" t="s">
        <v>240</v>
      </c>
    </row>
    <row r="475" s="14" customFormat="1">
      <c r="A475" s="14"/>
      <c r="B475" s="256"/>
      <c r="C475" s="257"/>
      <c r="D475" s="247" t="s">
        <v>251</v>
      </c>
      <c r="E475" s="258" t="s">
        <v>1</v>
      </c>
      <c r="F475" s="259" t="s">
        <v>635</v>
      </c>
      <c r="G475" s="257"/>
      <c r="H475" s="260">
        <v>-4.1369999999999996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251</v>
      </c>
      <c r="AU475" s="266" t="s">
        <v>87</v>
      </c>
      <c r="AV475" s="14" t="s">
        <v>87</v>
      </c>
      <c r="AW475" s="14" t="s">
        <v>32</v>
      </c>
      <c r="AX475" s="14" t="s">
        <v>76</v>
      </c>
      <c r="AY475" s="266" t="s">
        <v>240</v>
      </c>
    </row>
    <row r="476" s="14" customFormat="1">
      <c r="A476" s="14"/>
      <c r="B476" s="256"/>
      <c r="C476" s="257"/>
      <c r="D476" s="247" t="s">
        <v>251</v>
      </c>
      <c r="E476" s="258" t="s">
        <v>1</v>
      </c>
      <c r="F476" s="259" t="s">
        <v>636</v>
      </c>
      <c r="G476" s="257"/>
      <c r="H476" s="260">
        <v>39.524999999999999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251</v>
      </c>
      <c r="AU476" s="266" t="s">
        <v>87</v>
      </c>
      <c r="AV476" s="14" t="s">
        <v>87</v>
      </c>
      <c r="AW476" s="14" t="s">
        <v>32</v>
      </c>
      <c r="AX476" s="14" t="s">
        <v>76</v>
      </c>
      <c r="AY476" s="266" t="s">
        <v>240</v>
      </c>
    </row>
    <row r="477" s="14" customFormat="1">
      <c r="A477" s="14"/>
      <c r="B477" s="256"/>
      <c r="C477" s="257"/>
      <c r="D477" s="247" t="s">
        <v>251</v>
      </c>
      <c r="E477" s="258" t="s">
        <v>1</v>
      </c>
      <c r="F477" s="259" t="s">
        <v>637</v>
      </c>
      <c r="G477" s="257"/>
      <c r="H477" s="260">
        <v>-5.516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251</v>
      </c>
      <c r="AU477" s="266" t="s">
        <v>87</v>
      </c>
      <c r="AV477" s="14" t="s">
        <v>87</v>
      </c>
      <c r="AW477" s="14" t="s">
        <v>32</v>
      </c>
      <c r="AX477" s="14" t="s">
        <v>76</v>
      </c>
      <c r="AY477" s="266" t="s">
        <v>240</v>
      </c>
    </row>
    <row r="478" s="14" customFormat="1">
      <c r="A478" s="14"/>
      <c r="B478" s="256"/>
      <c r="C478" s="257"/>
      <c r="D478" s="247" t="s">
        <v>251</v>
      </c>
      <c r="E478" s="258" t="s">
        <v>1</v>
      </c>
      <c r="F478" s="259" t="s">
        <v>638</v>
      </c>
      <c r="G478" s="257"/>
      <c r="H478" s="260">
        <v>3.0579999999999998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251</v>
      </c>
      <c r="AU478" s="266" t="s">
        <v>87</v>
      </c>
      <c r="AV478" s="14" t="s">
        <v>87</v>
      </c>
      <c r="AW478" s="14" t="s">
        <v>32</v>
      </c>
      <c r="AX478" s="14" t="s">
        <v>76</v>
      </c>
      <c r="AY478" s="266" t="s">
        <v>240</v>
      </c>
    </row>
    <row r="479" s="15" customFormat="1">
      <c r="A479" s="15"/>
      <c r="B479" s="267"/>
      <c r="C479" s="268"/>
      <c r="D479" s="247" t="s">
        <v>251</v>
      </c>
      <c r="E479" s="269" t="s">
        <v>1</v>
      </c>
      <c r="F479" s="270" t="s">
        <v>255</v>
      </c>
      <c r="G479" s="268"/>
      <c r="H479" s="271">
        <v>63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251</v>
      </c>
      <c r="AU479" s="277" t="s">
        <v>87</v>
      </c>
      <c r="AV479" s="15" t="s">
        <v>256</v>
      </c>
      <c r="AW479" s="15" t="s">
        <v>32</v>
      </c>
      <c r="AX479" s="15" t="s">
        <v>76</v>
      </c>
      <c r="AY479" s="277" t="s">
        <v>240</v>
      </c>
    </row>
    <row r="480" s="13" customFormat="1">
      <c r="A480" s="13"/>
      <c r="B480" s="245"/>
      <c r="C480" s="246"/>
      <c r="D480" s="247" t="s">
        <v>251</v>
      </c>
      <c r="E480" s="248" t="s">
        <v>1</v>
      </c>
      <c r="F480" s="249" t="s">
        <v>639</v>
      </c>
      <c r="G480" s="246"/>
      <c r="H480" s="248" t="s">
        <v>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251</v>
      </c>
      <c r="AU480" s="255" t="s">
        <v>87</v>
      </c>
      <c r="AV480" s="13" t="s">
        <v>84</v>
      </c>
      <c r="AW480" s="13" t="s">
        <v>32</v>
      </c>
      <c r="AX480" s="13" t="s">
        <v>76</v>
      </c>
      <c r="AY480" s="255" t="s">
        <v>240</v>
      </c>
    </row>
    <row r="481" s="13" customFormat="1">
      <c r="A481" s="13"/>
      <c r="B481" s="245"/>
      <c r="C481" s="246"/>
      <c r="D481" s="247" t="s">
        <v>251</v>
      </c>
      <c r="E481" s="248" t="s">
        <v>1</v>
      </c>
      <c r="F481" s="249" t="s">
        <v>640</v>
      </c>
      <c r="G481" s="246"/>
      <c r="H481" s="248" t="s">
        <v>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251</v>
      </c>
      <c r="AU481" s="255" t="s">
        <v>87</v>
      </c>
      <c r="AV481" s="13" t="s">
        <v>84</v>
      </c>
      <c r="AW481" s="13" t="s">
        <v>32</v>
      </c>
      <c r="AX481" s="13" t="s">
        <v>76</v>
      </c>
      <c r="AY481" s="255" t="s">
        <v>240</v>
      </c>
    </row>
    <row r="482" s="14" customFormat="1">
      <c r="A482" s="14"/>
      <c r="B482" s="256"/>
      <c r="C482" s="257"/>
      <c r="D482" s="247" t="s">
        <v>251</v>
      </c>
      <c r="E482" s="258" t="s">
        <v>1</v>
      </c>
      <c r="F482" s="259" t="s">
        <v>641</v>
      </c>
      <c r="G482" s="257"/>
      <c r="H482" s="260">
        <v>197.09999999999999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251</v>
      </c>
      <c r="AU482" s="266" t="s">
        <v>87</v>
      </c>
      <c r="AV482" s="14" t="s">
        <v>87</v>
      </c>
      <c r="AW482" s="14" t="s">
        <v>32</v>
      </c>
      <c r="AX482" s="14" t="s">
        <v>76</v>
      </c>
      <c r="AY482" s="266" t="s">
        <v>240</v>
      </c>
    </row>
    <row r="483" s="14" customFormat="1">
      <c r="A483" s="14"/>
      <c r="B483" s="256"/>
      <c r="C483" s="257"/>
      <c r="D483" s="247" t="s">
        <v>251</v>
      </c>
      <c r="E483" s="258" t="s">
        <v>1</v>
      </c>
      <c r="F483" s="259" t="s">
        <v>642</v>
      </c>
      <c r="G483" s="257"/>
      <c r="H483" s="260">
        <v>-14.223000000000001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251</v>
      </c>
      <c r="AU483" s="266" t="s">
        <v>87</v>
      </c>
      <c r="AV483" s="14" t="s">
        <v>87</v>
      </c>
      <c r="AW483" s="14" t="s">
        <v>32</v>
      </c>
      <c r="AX483" s="14" t="s">
        <v>76</v>
      </c>
      <c r="AY483" s="266" t="s">
        <v>240</v>
      </c>
    </row>
    <row r="484" s="14" customFormat="1">
      <c r="A484" s="14"/>
      <c r="B484" s="256"/>
      <c r="C484" s="257"/>
      <c r="D484" s="247" t="s">
        <v>251</v>
      </c>
      <c r="E484" s="258" t="s">
        <v>1</v>
      </c>
      <c r="F484" s="259" t="s">
        <v>643</v>
      </c>
      <c r="G484" s="257"/>
      <c r="H484" s="260">
        <v>10.122999999999999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251</v>
      </c>
      <c r="AU484" s="266" t="s">
        <v>87</v>
      </c>
      <c r="AV484" s="14" t="s">
        <v>87</v>
      </c>
      <c r="AW484" s="14" t="s">
        <v>32</v>
      </c>
      <c r="AX484" s="14" t="s">
        <v>76</v>
      </c>
      <c r="AY484" s="266" t="s">
        <v>240</v>
      </c>
    </row>
    <row r="485" s="15" customFormat="1">
      <c r="A485" s="15"/>
      <c r="B485" s="267"/>
      <c r="C485" s="268"/>
      <c r="D485" s="247" t="s">
        <v>251</v>
      </c>
      <c r="E485" s="269" t="s">
        <v>1</v>
      </c>
      <c r="F485" s="270" t="s">
        <v>261</v>
      </c>
      <c r="G485" s="268"/>
      <c r="H485" s="271">
        <v>192.99999999999997</v>
      </c>
      <c r="I485" s="272"/>
      <c r="J485" s="268"/>
      <c r="K485" s="268"/>
      <c r="L485" s="273"/>
      <c r="M485" s="274"/>
      <c r="N485" s="275"/>
      <c r="O485" s="275"/>
      <c r="P485" s="275"/>
      <c r="Q485" s="275"/>
      <c r="R485" s="275"/>
      <c r="S485" s="275"/>
      <c r="T485" s="27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7" t="s">
        <v>251</v>
      </c>
      <c r="AU485" s="277" t="s">
        <v>87</v>
      </c>
      <c r="AV485" s="15" t="s">
        <v>256</v>
      </c>
      <c r="AW485" s="15" t="s">
        <v>32</v>
      </c>
      <c r="AX485" s="15" t="s">
        <v>76</v>
      </c>
      <c r="AY485" s="277" t="s">
        <v>240</v>
      </c>
    </row>
    <row r="486" s="16" customFormat="1">
      <c r="A486" s="16"/>
      <c r="B486" s="278"/>
      <c r="C486" s="279"/>
      <c r="D486" s="247" t="s">
        <v>251</v>
      </c>
      <c r="E486" s="280" t="s">
        <v>1</v>
      </c>
      <c r="F486" s="281" t="s">
        <v>265</v>
      </c>
      <c r="G486" s="279"/>
      <c r="H486" s="282">
        <v>256</v>
      </c>
      <c r="I486" s="283"/>
      <c r="J486" s="279"/>
      <c r="K486" s="279"/>
      <c r="L486" s="284"/>
      <c r="M486" s="285"/>
      <c r="N486" s="286"/>
      <c r="O486" s="286"/>
      <c r="P486" s="286"/>
      <c r="Q486" s="286"/>
      <c r="R486" s="286"/>
      <c r="S486" s="286"/>
      <c r="T486" s="287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8" t="s">
        <v>251</v>
      </c>
      <c r="AU486" s="288" t="s">
        <v>87</v>
      </c>
      <c r="AV486" s="16" t="s">
        <v>247</v>
      </c>
      <c r="AW486" s="16" t="s">
        <v>32</v>
      </c>
      <c r="AX486" s="16" t="s">
        <v>84</v>
      </c>
      <c r="AY486" s="288" t="s">
        <v>240</v>
      </c>
    </row>
    <row r="487" s="2" customFormat="1" ht="24.15" customHeight="1">
      <c r="A487" s="39"/>
      <c r="B487" s="40"/>
      <c r="C487" s="227" t="s">
        <v>644</v>
      </c>
      <c r="D487" s="227" t="s">
        <v>242</v>
      </c>
      <c r="E487" s="228" t="s">
        <v>645</v>
      </c>
      <c r="F487" s="229" t="s">
        <v>646</v>
      </c>
      <c r="G487" s="230" t="s">
        <v>373</v>
      </c>
      <c r="H487" s="231">
        <v>193</v>
      </c>
      <c r="I487" s="232"/>
      <c r="J487" s="233">
        <f>ROUND(I487*H487,2)</f>
        <v>0</v>
      </c>
      <c r="K487" s="229" t="s">
        <v>246</v>
      </c>
      <c r="L487" s="45"/>
      <c r="M487" s="234" t="s">
        <v>1</v>
      </c>
      <c r="N487" s="235" t="s">
        <v>41</v>
      </c>
      <c r="O487" s="92"/>
      <c r="P487" s="236">
        <f>O487*H487</f>
        <v>0</v>
      </c>
      <c r="Q487" s="236">
        <v>0</v>
      </c>
      <c r="R487" s="236">
        <f>Q487*H487</f>
        <v>0</v>
      </c>
      <c r="S487" s="236">
        <v>0</v>
      </c>
      <c r="T487" s="23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8" t="s">
        <v>247</v>
      </c>
      <c r="AT487" s="238" t="s">
        <v>242</v>
      </c>
      <c r="AU487" s="238" t="s">
        <v>87</v>
      </c>
      <c r="AY487" s="18" t="s">
        <v>240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8" t="s">
        <v>84</v>
      </c>
      <c r="BK487" s="239">
        <f>ROUND(I487*H487,2)</f>
        <v>0</v>
      </c>
      <c r="BL487" s="18" t="s">
        <v>247</v>
      </c>
      <c r="BM487" s="238" t="s">
        <v>647</v>
      </c>
    </row>
    <row r="488" s="2" customFormat="1">
      <c r="A488" s="39"/>
      <c r="B488" s="40"/>
      <c r="C488" s="41"/>
      <c r="D488" s="240" t="s">
        <v>249</v>
      </c>
      <c r="E488" s="41"/>
      <c r="F488" s="241" t="s">
        <v>648</v>
      </c>
      <c r="G488" s="41"/>
      <c r="H488" s="41"/>
      <c r="I488" s="242"/>
      <c r="J488" s="41"/>
      <c r="K488" s="41"/>
      <c r="L488" s="45"/>
      <c r="M488" s="243"/>
      <c r="N488" s="244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87</v>
      </c>
    </row>
    <row r="489" s="13" customFormat="1">
      <c r="A489" s="13"/>
      <c r="B489" s="245"/>
      <c r="C489" s="246"/>
      <c r="D489" s="247" t="s">
        <v>251</v>
      </c>
      <c r="E489" s="248" t="s">
        <v>1</v>
      </c>
      <c r="F489" s="249" t="s">
        <v>649</v>
      </c>
      <c r="G489" s="246"/>
      <c r="H489" s="248" t="s">
        <v>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251</v>
      </c>
      <c r="AU489" s="255" t="s">
        <v>87</v>
      </c>
      <c r="AV489" s="13" t="s">
        <v>84</v>
      </c>
      <c r="AW489" s="13" t="s">
        <v>32</v>
      </c>
      <c r="AX489" s="13" t="s">
        <v>76</v>
      </c>
      <c r="AY489" s="255" t="s">
        <v>240</v>
      </c>
    </row>
    <row r="490" s="13" customFormat="1">
      <c r="A490" s="13"/>
      <c r="B490" s="245"/>
      <c r="C490" s="246"/>
      <c r="D490" s="247" t="s">
        <v>251</v>
      </c>
      <c r="E490" s="248" t="s">
        <v>1</v>
      </c>
      <c r="F490" s="249" t="s">
        <v>640</v>
      </c>
      <c r="G490" s="246"/>
      <c r="H490" s="248" t="s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251</v>
      </c>
      <c r="AU490" s="255" t="s">
        <v>87</v>
      </c>
      <c r="AV490" s="13" t="s">
        <v>84</v>
      </c>
      <c r="AW490" s="13" t="s">
        <v>32</v>
      </c>
      <c r="AX490" s="13" t="s">
        <v>76</v>
      </c>
      <c r="AY490" s="255" t="s">
        <v>240</v>
      </c>
    </row>
    <row r="491" s="13" customFormat="1">
      <c r="A491" s="13"/>
      <c r="B491" s="245"/>
      <c r="C491" s="246"/>
      <c r="D491" s="247" t="s">
        <v>251</v>
      </c>
      <c r="E491" s="248" t="s">
        <v>1</v>
      </c>
      <c r="F491" s="249" t="s">
        <v>650</v>
      </c>
      <c r="G491" s="246"/>
      <c r="H491" s="248" t="s">
        <v>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251</v>
      </c>
      <c r="AU491" s="255" t="s">
        <v>87</v>
      </c>
      <c r="AV491" s="13" t="s">
        <v>84</v>
      </c>
      <c r="AW491" s="13" t="s">
        <v>32</v>
      </c>
      <c r="AX491" s="13" t="s">
        <v>76</v>
      </c>
      <c r="AY491" s="255" t="s">
        <v>240</v>
      </c>
    </row>
    <row r="492" s="14" customFormat="1">
      <c r="A492" s="14"/>
      <c r="B492" s="256"/>
      <c r="C492" s="257"/>
      <c r="D492" s="247" t="s">
        <v>251</v>
      </c>
      <c r="E492" s="258" t="s">
        <v>1</v>
      </c>
      <c r="F492" s="259" t="s">
        <v>651</v>
      </c>
      <c r="G492" s="257"/>
      <c r="H492" s="260">
        <v>193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251</v>
      </c>
      <c r="AU492" s="266" t="s">
        <v>87</v>
      </c>
      <c r="AV492" s="14" t="s">
        <v>87</v>
      </c>
      <c r="AW492" s="14" t="s">
        <v>32</v>
      </c>
      <c r="AX492" s="14" t="s">
        <v>84</v>
      </c>
      <c r="AY492" s="266" t="s">
        <v>240</v>
      </c>
    </row>
    <row r="493" s="2" customFormat="1" ht="24.15" customHeight="1">
      <c r="A493" s="39"/>
      <c r="B493" s="40"/>
      <c r="C493" s="227" t="s">
        <v>652</v>
      </c>
      <c r="D493" s="227" t="s">
        <v>242</v>
      </c>
      <c r="E493" s="228" t="s">
        <v>653</v>
      </c>
      <c r="F493" s="229" t="s">
        <v>654</v>
      </c>
      <c r="G493" s="230" t="s">
        <v>373</v>
      </c>
      <c r="H493" s="231">
        <v>193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41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247</v>
      </c>
      <c r="AT493" s="238" t="s">
        <v>242</v>
      </c>
      <c r="AU493" s="238" t="s">
        <v>87</v>
      </c>
      <c r="AY493" s="18" t="s">
        <v>240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84</v>
      </c>
      <c r="BK493" s="239">
        <f>ROUND(I493*H493,2)</f>
        <v>0</v>
      </c>
      <c r="BL493" s="18" t="s">
        <v>247</v>
      </c>
      <c r="BM493" s="238" t="s">
        <v>655</v>
      </c>
    </row>
    <row r="494" s="13" customFormat="1">
      <c r="A494" s="13"/>
      <c r="B494" s="245"/>
      <c r="C494" s="246"/>
      <c r="D494" s="247" t="s">
        <v>251</v>
      </c>
      <c r="E494" s="248" t="s">
        <v>1</v>
      </c>
      <c r="F494" s="249" t="s">
        <v>650</v>
      </c>
      <c r="G494" s="246"/>
      <c r="H494" s="248" t="s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251</v>
      </c>
      <c r="AU494" s="255" t="s">
        <v>87</v>
      </c>
      <c r="AV494" s="13" t="s">
        <v>84</v>
      </c>
      <c r="AW494" s="13" t="s">
        <v>32</v>
      </c>
      <c r="AX494" s="13" t="s">
        <v>76</v>
      </c>
      <c r="AY494" s="255" t="s">
        <v>240</v>
      </c>
    </row>
    <row r="495" s="14" customFormat="1">
      <c r="A495" s="14"/>
      <c r="B495" s="256"/>
      <c r="C495" s="257"/>
      <c r="D495" s="247" t="s">
        <v>251</v>
      </c>
      <c r="E495" s="258" t="s">
        <v>1</v>
      </c>
      <c r="F495" s="259" t="s">
        <v>651</v>
      </c>
      <c r="G495" s="257"/>
      <c r="H495" s="260">
        <v>193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251</v>
      </c>
      <c r="AU495" s="266" t="s">
        <v>87</v>
      </c>
      <c r="AV495" s="14" t="s">
        <v>87</v>
      </c>
      <c r="AW495" s="14" t="s">
        <v>32</v>
      </c>
      <c r="AX495" s="14" t="s">
        <v>84</v>
      </c>
      <c r="AY495" s="266" t="s">
        <v>240</v>
      </c>
    </row>
    <row r="496" s="2" customFormat="1" ht="24.15" customHeight="1">
      <c r="A496" s="39"/>
      <c r="B496" s="40"/>
      <c r="C496" s="227" t="s">
        <v>656</v>
      </c>
      <c r="D496" s="227" t="s">
        <v>242</v>
      </c>
      <c r="E496" s="228" t="s">
        <v>657</v>
      </c>
      <c r="F496" s="229" t="s">
        <v>658</v>
      </c>
      <c r="G496" s="230" t="s">
        <v>373</v>
      </c>
      <c r="H496" s="231">
        <v>375</v>
      </c>
      <c r="I496" s="232"/>
      <c r="J496" s="233">
        <f>ROUND(I496*H496,2)</f>
        <v>0</v>
      </c>
      <c r="K496" s="229" t="s">
        <v>246</v>
      </c>
      <c r="L496" s="45"/>
      <c r="M496" s="234" t="s">
        <v>1</v>
      </c>
      <c r="N496" s="235" t="s">
        <v>41</v>
      </c>
      <c r="O496" s="92"/>
      <c r="P496" s="236">
        <f>O496*H496</f>
        <v>0</v>
      </c>
      <c r="Q496" s="236">
        <v>0.14901</v>
      </c>
      <c r="R496" s="236">
        <f>Q496*H496</f>
        <v>55.878750000000004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247</v>
      </c>
      <c r="AT496" s="238" t="s">
        <v>242</v>
      </c>
      <c r="AU496" s="238" t="s">
        <v>87</v>
      </c>
      <c r="AY496" s="18" t="s">
        <v>240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84</v>
      </c>
      <c r="BK496" s="239">
        <f>ROUND(I496*H496,2)</f>
        <v>0</v>
      </c>
      <c r="BL496" s="18" t="s">
        <v>247</v>
      </c>
      <c r="BM496" s="238" t="s">
        <v>659</v>
      </c>
    </row>
    <row r="497" s="2" customFormat="1">
      <c r="A497" s="39"/>
      <c r="B497" s="40"/>
      <c r="C497" s="41"/>
      <c r="D497" s="240" t="s">
        <v>249</v>
      </c>
      <c r="E497" s="41"/>
      <c r="F497" s="241" t="s">
        <v>660</v>
      </c>
      <c r="G497" s="41"/>
      <c r="H497" s="41"/>
      <c r="I497" s="242"/>
      <c r="J497" s="41"/>
      <c r="K497" s="41"/>
      <c r="L497" s="45"/>
      <c r="M497" s="243"/>
      <c r="N497" s="244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249</v>
      </c>
      <c r="AU497" s="18" t="s">
        <v>87</v>
      </c>
    </row>
    <row r="498" s="13" customFormat="1">
      <c r="A498" s="13"/>
      <c r="B498" s="245"/>
      <c r="C498" s="246"/>
      <c r="D498" s="247" t="s">
        <v>251</v>
      </c>
      <c r="E498" s="248" t="s">
        <v>1</v>
      </c>
      <c r="F498" s="249" t="s">
        <v>633</v>
      </c>
      <c r="G498" s="246"/>
      <c r="H498" s="248" t="s">
        <v>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251</v>
      </c>
      <c r="AU498" s="255" t="s">
        <v>87</v>
      </c>
      <c r="AV498" s="13" t="s">
        <v>84</v>
      </c>
      <c r="AW498" s="13" t="s">
        <v>32</v>
      </c>
      <c r="AX498" s="13" t="s">
        <v>76</v>
      </c>
      <c r="AY498" s="255" t="s">
        <v>240</v>
      </c>
    </row>
    <row r="499" s="14" customFormat="1">
      <c r="A499" s="14"/>
      <c r="B499" s="256"/>
      <c r="C499" s="257"/>
      <c r="D499" s="247" t="s">
        <v>251</v>
      </c>
      <c r="E499" s="258" t="s">
        <v>1</v>
      </c>
      <c r="F499" s="259" t="s">
        <v>661</v>
      </c>
      <c r="G499" s="257"/>
      <c r="H499" s="260">
        <v>186.93000000000001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251</v>
      </c>
      <c r="AU499" s="266" t="s">
        <v>87</v>
      </c>
      <c r="AV499" s="14" t="s">
        <v>87</v>
      </c>
      <c r="AW499" s="14" t="s">
        <v>32</v>
      </c>
      <c r="AX499" s="14" t="s">
        <v>76</v>
      </c>
      <c r="AY499" s="266" t="s">
        <v>240</v>
      </c>
    </row>
    <row r="500" s="14" customFormat="1">
      <c r="A500" s="14"/>
      <c r="B500" s="256"/>
      <c r="C500" s="257"/>
      <c r="D500" s="247" t="s">
        <v>251</v>
      </c>
      <c r="E500" s="258" t="s">
        <v>1</v>
      </c>
      <c r="F500" s="259" t="s">
        <v>662</v>
      </c>
      <c r="G500" s="257"/>
      <c r="H500" s="260">
        <v>140.74000000000001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251</v>
      </c>
      <c r="AU500" s="266" t="s">
        <v>87</v>
      </c>
      <c r="AV500" s="14" t="s">
        <v>87</v>
      </c>
      <c r="AW500" s="14" t="s">
        <v>32</v>
      </c>
      <c r="AX500" s="14" t="s">
        <v>76</v>
      </c>
      <c r="AY500" s="266" t="s">
        <v>240</v>
      </c>
    </row>
    <row r="501" s="14" customFormat="1">
      <c r="A501" s="14"/>
      <c r="B501" s="256"/>
      <c r="C501" s="257"/>
      <c r="D501" s="247" t="s">
        <v>251</v>
      </c>
      <c r="E501" s="258" t="s">
        <v>1</v>
      </c>
      <c r="F501" s="259" t="s">
        <v>663</v>
      </c>
      <c r="G501" s="257"/>
      <c r="H501" s="260">
        <v>49.445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251</v>
      </c>
      <c r="AU501" s="266" t="s">
        <v>87</v>
      </c>
      <c r="AV501" s="14" t="s">
        <v>87</v>
      </c>
      <c r="AW501" s="14" t="s">
        <v>32</v>
      </c>
      <c r="AX501" s="14" t="s">
        <v>76</v>
      </c>
      <c r="AY501" s="266" t="s">
        <v>240</v>
      </c>
    </row>
    <row r="502" s="14" customFormat="1">
      <c r="A502" s="14"/>
      <c r="B502" s="256"/>
      <c r="C502" s="257"/>
      <c r="D502" s="247" t="s">
        <v>251</v>
      </c>
      <c r="E502" s="258" t="s">
        <v>1</v>
      </c>
      <c r="F502" s="259" t="s">
        <v>664</v>
      </c>
      <c r="G502" s="257"/>
      <c r="H502" s="260">
        <v>-19.896999999999998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251</v>
      </c>
      <c r="AU502" s="266" t="s">
        <v>87</v>
      </c>
      <c r="AV502" s="14" t="s">
        <v>87</v>
      </c>
      <c r="AW502" s="14" t="s">
        <v>32</v>
      </c>
      <c r="AX502" s="14" t="s">
        <v>76</v>
      </c>
      <c r="AY502" s="266" t="s">
        <v>240</v>
      </c>
    </row>
    <row r="503" s="14" customFormat="1">
      <c r="A503" s="14"/>
      <c r="B503" s="256"/>
      <c r="C503" s="257"/>
      <c r="D503" s="247" t="s">
        <v>251</v>
      </c>
      <c r="E503" s="258" t="s">
        <v>1</v>
      </c>
      <c r="F503" s="259" t="s">
        <v>665</v>
      </c>
      <c r="G503" s="257"/>
      <c r="H503" s="260">
        <v>17.782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251</v>
      </c>
      <c r="AU503" s="266" t="s">
        <v>87</v>
      </c>
      <c r="AV503" s="14" t="s">
        <v>87</v>
      </c>
      <c r="AW503" s="14" t="s">
        <v>32</v>
      </c>
      <c r="AX503" s="14" t="s">
        <v>76</v>
      </c>
      <c r="AY503" s="266" t="s">
        <v>240</v>
      </c>
    </row>
    <row r="504" s="16" customFormat="1">
      <c r="A504" s="16"/>
      <c r="B504" s="278"/>
      <c r="C504" s="279"/>
      <c r="D504" s="247" t="s">
        <v>251</v>
      </c>
      <c r="E504" s="280" t="s">
        <v>1</v>
      </c>
      <c r="F504" s="281" t="s">
        <v>265</v>
      </c>
      <c r="G504" s="279"/>
      <c r="H504" s="282">
        <v>375</v>
      </c>
      <c r="I504" s="283"/>
      <c r="J504" s="279"/>
      <c r="K504" s="279"/>
      <c r="L504" s="284"/>
      <c r="M504" s="285"/>
      <c r="N504" s="286"/>
      <c r="O504" s="286"/>
      <c r="P504" s="286"/>
      <c r="Q504" s="286"/>
      <c r="R504" s="286"/>
      <c r="S504" s="286"/>
      <c r="T504" s="28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88" t="s">
        <v>251</v>
      </c>
      <c r="AU504" s="288" t="s">
        <v>87</v>
      </c>
      <c r="AV504" s="16" t="s">
        <v>247</v>
      </c>
      <c r="AW504" s="16" t="s">
        <v>32</v>
      </c>
      <c r="AX504" s="16" t="s">
        <v>84</v>
      </c>
      <c r="AY504" s="288" t="s">
        <v>240</v>
      </c>
    </row>
    <row r="505" s="2" customFormat="1" ht="24.15" customHeight="1">
      <c r="A505" s="39"/>
      <c r="B505" s="40"/>
      <c r="C505" s="227" t="s">
        <v>666</v>
      </c>
      <c r="D505" s="227" t="s">
        <v>242</v>
      </c>
      <c r="E505" s="228" t="s">
        <v>667</v>
      </c>
      <c r="F505" s="229" t="s">
        <v>668</v>
      </c>
      <c r="G505" s="230" t="s">
        <v>373</v>
      </c>
      <c r="H505" s="231">
        <v>14</v>
      </c>
      <c r="I505" s="232"/>
      <c r="J505" s="233">
        <f>ROUND(I505*H505,2)</f>
        <v>0</v>
      </c>
      <c r="K505" s="229" t="s">
        <v>246</v>
      </c>
      <c r="L505" s="45"/>
      <c r="M505" s="234" t="s">
        <v>1</v>
      </c>
      <c r="N505" s="235" t="s">
        <v>41</v>
      </c>
      <c r="O505" s="92"/>
      <c r="P505" s="236">
        <f>O505*H505</f>
        <v>0</v>
      </c>
      <c r="Q505" s="236">
        <v>0.1588</v>
      </c>
      <c r="R505" s="236">
        <f>Q505*H505</f>
        <v>2.2231999999999998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247</v>
      </c>
      <c r="AT505" s="238" t="s">
        <v>242</v>
      </c>
      <c r="AU505" s="238" t="s">
        <v>87</v>
      </c>
      <c r="AY505" s="18" t="s">
        <v>240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84</v>
      </c>
      <c r="BK505" s="239">
        <f>ROUND(I505*H505,2)</f>
        <v>0</v>
      </c>
      <c r="BL505" s="18" t="s">
        <v>247</v>
      </c>
      <c r="BM505" s="238" t="s">
        <v>669</v>
      </c>
    </row>
    <row r="506" s="2" customFormat="1">
      <c r="A506" s="39"/>
      <c r="B506" s="40"/>
      <c r="C506" s="41"/>
      <c r="D506" s="240" t="s">
        <v>249</v>
      </c>
      <c r="E506" s="41"/>
      <c r="F506" s="241" t="s">
        <v>670</v>
      </c>
      <c r="G506" s="41"/>
      <c r="H506" s="41"/>
      <c r="I506" s="242"/>
      <c r="J506" s="41"/>
      <c r="K506" s="41"/>
      <c r="L506" s="45"/>
      <c r="M506" s="243"/>
      <c r="N506" s="244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249</v>
      </c>
      <c r="AU506" s="18" t="s">
        <v>87</v>
      </c>
    </row>
    <row r="507" s="14" customFormat="1">
      <c r="A507" s="14"/>
      <c r="B507" s="256"/>
      <c r="C507" s="257"/>
      <c r="D507" s="247" t="s">
        <v>251</v>
      </c>
      <c r="E507" s="258" t="s">
        <v>1</v>
      </c>
      <c r="F507" s="259" t="s">
        <v>671</v>
      </c>
      <c r="G507" s="257"/>
      <c r="H507" s="260">
        <v>14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251</v>
      </c>
      <c r="AU507" s="266" t="s">
        <v>87</v>
      </c>
      <c r="AV507" s="14" t="s">
        <v>87</v>
      </c>
      <c r="AW507" s="14" t="s">
        <v>32</v>
      </c>
      <c r="AX507" s="14" t="s">
        <v>84</v>
      </c>
      <c r="AY507" s="266" t="s">
        <v>240</v>
      </c>
    </row>
    <row r="508" s="2" customFormat="1" ht="24.15" customHeight="1">
      <c r="A508" s="39"/>
      <c r="B508" s="40"/>
      <c r="C508" s="227" t="s">
        <v>672</v>
      </c>
      <c r="D508" s="227" t="s">
        <v>242</v>
      </c>
      <c r="E508" s="228" t="s">
        <v>673</v>
      </c>
      <c r="F508" s="229" t="s">
        <v>674</v>
      </c>
      <c r="G508" s="230" t="s">
        <v>675</v>
      </c>
      <c r="H508" s="231">
        <v>5</v>
      </c>
      <c r="I508" s="232"/>
      <c r="J508" s="233">
        <f>ROUND(I508*H508,2)</f>
        <v>0</v>
      </c>
      <c r="K508" s="229" t="s">
        <v>246</v>
      </c>
      <c r="L508" s="45"/>
      <c r="M508" s="234" t="s">
        <v>1</v>
      </c>
      <c r="N508" s="235" t="s">
        <v>41</v>
      </c>
      <c r="O508" s="92"/>
      <c r="P508" s="236">
        <f>O508*H508</f>
        <v>0</v>
      </c>
      <c r="Q508" s="236">
        <v>0.05636</v>
      </c>
      <c r="R508" s="236">
        <f>Q508*H508</f>
        <v>0.28179999999999999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247</v>
      </c>
      <c r="AT508" s="238" t="s">
        <v>242</v>
      </c>
      <c r="AU508" s="238" t="s">
        <v>87</v>
      </c>
      <c r="AY508" s="18" t="s">
        <v>240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84</v>
      </c>
      <c r="BK508" s="239">
        <f>ROUND(I508*H508,2)</f>
        <v>0</v>
      </c>
      <c r="BL508" s="18" t="s">
        <v>247</v>
      </c>
      <c r="BM508" s="238" t="s">
        <v>676</v>
      </c>
    </row>
    <row r="509" s="2" customFormat="1">
      <c r="A509" s="39"/>
      <c r="B509" s="40"/>
      <c r="C509" s="41"/>
      <c r="D509" s="240" t="s">
        <v>249</v>
      </c>
      <c r="E509" s="41"/>
      <c r="F509" s="241" t="s">
        <v>677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249</v>
      </c>
      <c r="AU509" s="18" t="s">
        <v>87</v>
      </c>
    </row>
    <row r="510" s="2" customFormat="1" ht="24.15" customHeight="1">
      <c r="A510" s="39"/>
      <c r="B510" s="40"/>
      <c r="C510" s="227" t="s">
        <v>678</v>
      </c>
      <c r="D510" s="227" t="s">
        <v>242</v>
      </c>
      <c r="E510" s="228" t="s">
        <v>679</v>
      </c>
      <c r="F510" s="229" t="s">
        <v>680</v>
      </c>
      <c r="G510" s="230" t="s">
        <v>675</v>
      </c>
      <c r="H510" s="231">
        <v>2</v>
      </c>
      <c r="I510" s="232"/>
      <c r="J510" s="233">
        <f>ROUND(I510*H510,2)</f>
        <v>0</v>
      </c>
      <c r="K510" s="229" t="s">
        <v>246</v>
      </c>
      <c r="L510" s="45"/>
      <c r="M510" s="234" t="s">
        <v>1</v>
      </c>
      <c r="N510" s="235" t="s">
        <v>41</v>
      </c>
      <c r="O510" s="92"/>
      <c r="P510" s="236">
        <f>O510*H510</f>
        <v>0</v>
      </c>
      <c r="Q510" s="236">
        <v>0.070470000000000005</v>
      </c>
      <c r="R510" s="236">
        <f>Q510*H510</f>
        <v>0.14094000000000001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247</v>
      </c>
      <c r="AT510" s="238" t="s">
        <v>242</v>
      </c>
      <c r="AU510" s="238" t="s">
        <v>87</v>
      </c>
      <c r="AY510" s="18" t="s">
        <v>240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84</v>
      </c>
      <c r="BK510" s="239">
        <f>ROUND(I510*H510,2)</f>
        <v>0</v>
      </c>
      <c r="BL510" s="18" t="s">
        <v>247</v>
      </c>
      <c r="BM510" s="238" t="s">
        <v>681</v>
      </c>
    </row>
    <row r="511" s="2" customFormat="1">
      <c r="A511" s="39"/>
      <c r="B511" s="40"/>
      <c r="C511" s="41"/>
      <c r="D511" s="240" t="s">
        <v>249</v>
      </c>
      <c r="E511" s="41"/>
      <c r="F511" s="241" t="s">
        <v>682</v>
      </c>
      <c r="G511" s="41"/>
      <c r="H511" s="41"/>
      <c r="I511" s="242"/>
      <c r="J511" s="41"/>
      <c r="K511" s="41"/>
      <c r="L511" s="45"/>
      <c r="M511" s="243"/>
      <c r="N511" s="244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249</v>
      </c>
      <c r="AU511" s="18" t="s">
        <v>87</v>
      </c>
    </row>
    <row r="512" s="2" customFormat="1" ht="24.15" customHeight="1">
      <c r="A512" s="39"/>
      <c r="B512" s="40"/>
      <c r="C512" s="227" t="s">
        <v>683</v>
      </c>
      <c r="D512" s="227" t="s">
        <v>242</v>
      </c>
      <c r="E512" s="228" t="s">
        <v>684</v>
      </c>
      <c r="F512" s="229" t="s">
        <v>685</v>
      </c>
      <c r="G512" s="230" t="s">
        <v>675</v>
      </c>
      <c r="H512" s="231">
        <v>46</v>
      </c>
      <c r="I512" s="232"/>
      <c r="J512" s="233">
        <f>ROUND(I512*H512,2)</f>
        <v>0</v>
      </c>
      <c r="K512" s="229" t="s">
        <v>246</v>
      </c>
      <c r="L512" s="45"/>
      <c r="M512" s="234" t="s">
        <v>1</v>
      </c>
      <c r="N512" s="235" t="s">
        <v>41</v>
      </c>
      <c r="O512" s="92"/>
      <c r="P512" s="236">
        <f>O512*H512</f>
        <v>0</v>
      </c>
      <c r="Q512" s="236">
        <v>0.085059999999999997</v>
      </c>
      <c r="R512" s="236">
        <f>Q512*H512</f>
        <v>3.91276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247</v>
      </c>
      <c r="AT512" s="238" t="s">
        <v>242</v>
      </c>
      <c r="AU512" s="238" t="s">
        <v>87</v>
      </c>
      <c r="AY512" s="18" t="s">
        <v>240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84</v>
      </c>
      <c r="BK512" s="239">
        <f>ROUND(I512*H512,2)</f>
        <v>0</v>
      </c>
      <c r="BL512" s="18" t="s">
        <v>247</v>
      </c>
      <c r="BM512" s="238" t="s">
        <v>686</v>
      </c>
    </row>
    <row r="513" s="2" customFormat="1">
      <c r="A513" s="39"/>
      <c r="B513" s="40"/>
      <c r="C513" s="41"/>
      <c r="D513" s="240" t="s">
        <v>249</v>
      </c>
      <c r="E513" s="41"/>
      <c r="F513" s="241" t="s">
        <v>687</v>
      </c>
      <c r="G513" s="41"/>
      <c r="H513" s="41"/>
      <c r="I513" s="242"/>
      <c r="J513" s="41"/>
      <c r="K513" s="41"/>
      <c r="L513" s="45"/>
      <c r="M513" s="243"/>
      <c r="N513" s="244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249</v>
      </c>
      <c r="AU513" s="18" t="s">
        <v>87</v>
      </c>
    </row>
    <row r="514" s="2" customFormat="1" ht="24.15" customHeight="1">
      <c r="A514" s="39"/>
      <c r="B514" s="40"/>
      <c r="C514" s="227" t="s">
        <v>688</v>
      </c>
      <c r="D514" s="227" t="s">
        <v>242</v>
      </c>
      <c r="E514" s="228" t="s">
        <v>689</v>
      </c>
      <c r="F514" s="229" t="s">
        <v>690</v>
      </c>
      <c r="G514" s="230" t="s">
        <v>675</v>
      </c>
      <c r="H514" s="231">
        <v>7</v>
      </c>
      <c r="I514" s="232"/>
      <c r="J514" s="233">
        <f>ROUND(I514*H514,2)</f>
        <v>0</v>
      </c>
      <c r="K514" s="229" t="s">
        <v>246</v>
      </c>
      <c r="L514" s="45"/>
      <c r="M514" s="234" t="s">
        <v>1</v>
      </c>
      <c r="N514" s="235" t="s">
        <v>41</v>
      </c>
      <c r="O514" s="92"/>
      <c r="P514" s="236">
        <f>O514*H514</f>
        <v>0</v>
      </c>
      <c r="Q514" s="236">
        <v>0.099279999999999993</v>
      </c>
      <c r="R514" s="236">
        <f>Q514*H514</f>
        <v>0.69495999999999991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247</v>
      </c>
      <c r="AT514" s="238" t="s">
        <v>242</v>
      </c>
      <c r="AU514" s="238" t="s">
        <v>87</v>
      </c>
      <c r="AY514" s="18" t="s">
        <v>240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84</v>
      </c>
      <c r="BK514" s="239">
        <f>ROUND(I514*H514,2)</f>
        <v>0</v>
      </c>
      <c r="BL514" s="18" t="s">
        <v>247</v>
      </c>
      <c r="BM514" s="238" t="s">
        <v>691</v>
      </c>
    </row>
    <row r="515" s="2" customFormat="1">
      <c r="A515" s="39"/>
      <c r="B515" s="40"/>
      <c r="C515" s="41"/>
      <c r="D515" s="240" t="s">
        <v>249</v>
      </c>
      <c r="E515" s="41"/>
      <c r="F515" s="241" t="s">
        <v>692</v>
      </c>
      <c r="G515" s="41"/>
      <c r="H515" s="41"/>
      <c r="I515" s="242"/>
      <c r="J515" s="41"/>
      <c r="K515" s="41"/>
      <c r="L515" s="45"/>
      <c r="M515" s="243"/>
      <c r="N515" s="244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249</v>
      </c>
      <c r="AU515" s="18" t="s">
        <v>87</v>
      </c>
    </row>
    <row r="516" s="2" customFormat="1" ht="24.15" customHeight="1">
      <c r="A516" s="39"/>
      <c r="B516" s="40"/>
      <c r="C516" s="227" t="s">
        <v>693</v>
      </c>
      <c r="D516" s="227" t="s">
        <v>242</v>
      </c>
      <c r="E516" s="228" t="s">
        <v>694</v>
      </c>
      <c r="F516" s="229" t="s">
        <v>695</v>
      </c>
      <c r="G516" s="230" t="s">
        <v>675</v>
      </c>
      <c r="H516" s="231">
        <v>1</v>
      </c>
      <c r="I516" s="232"/>
      <c r="J516" s="233">
        <f>ROUND(I516*H516,2)</f>
        <v>0</v>
      </c>
      <c r="K516" s="229" t="s">
        <v>246</v>
      </c>
      <c r="L516" s="45"/>
      <c r="M516" s="234" t="s">
        <v>1</v>
      </c>
      <c r="N516" s="235" t="s">
        <v>41</v>
      </c>
      <c r="O516" s="92"/>
      <c r="P516" s="236">
        <f>O516*H516</f>
        <v>0</v>
      </c>
      <c r="Q516" s="236">
        <v>0.14161000000000001</v>
      </c>
      <c r="R516" s="236">
        <f>Q516*H516</f>
        <v>0.14161000000000001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247</v>
      </c>
      <c r="AT516" s="238" t="s">
        <v>242</v>
      </c>
      <c r="AU516" s="238" t="s">
        <v>87</v>
      </c>
      <c r="AY516" s="18" t="s">
        <v>240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84</v>
      </c>
      <c r="BK516" s="239">
        <f>ROUND(I516*H516,2)</f>
        <v>0</v>
      </c>
      <c r="BL516" s="18" t="s">
        <v>247</v>
      </c>
      <c r="BM516" s="238" t="s">
        <v>696</v>
      </c>
    </row>
    <row r="517" s="2" customFormat="1">
      <c r="A517" s="39"/>
      <c r="B517" s="40"/>
      <c r="C517" s="41"/>
      <c r="D517" s="240" t="s">
        <v>249</v>
      </c>
      <c r="E517" s="41"/>
      <c r="F517" s="241" t="s">
        <v>697</v>
      </c>
      <c r="G517" s="41"/>
      <c r="H517" s="41"/>
      <c r="I517" s="242"/>
      <c r="J517" s="41"/>
      <c r="K517" s="41"/>
      <c r="L517" s="45"/>
      <c r="M517" s="243"/>
      <c r="N517" s="244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249</v>
      </c>
      <c r="AU517" s="18" t="s">
        <v>87</v>
      </c>
    </row>
    <row r="518" s="2" customFormat="1" ht="24.15" customHeight="1">
      <c r="A518" s="39"/>
      <c r="B518" s="40"/>
      <c r="C518" s="227" t="s">
        <v>698</v>
      </c>
      <c r="D518" s="227" t="s">
        <v>242</v>
      </c>
      <c r="E518" s="228" t="s">
        <v>699</v>
      </c>
      <c r="F518" s="229" t="s">
        <v>700</v>
      </c>
      <c r="G518" s="230" t="s">
        <v>675</v>
      </c>
      <c r="H518" s="231">
        <v>3</v>
      </c>
      <c r="I518" s="232"/>
      <c r="J518" s="233">
        <f>ROUND(I518*H518,2)</f>
        <v>0</v>
      </c>
      <c r="K518" s="229" t="s">
        <v>246</v>
      </c>
      <c r="L518" s="45"/>
      <c r="M518" s="234" t="s">
        <v>1</v>
      </c>
      <c r="N518" s="235" t="s">
        <v>41</v>
      </c>
      <c r="O518" s="92"/>
      <c r="P518" s="236">
        <f>O518*H518</f>
        <v>0</v>
      </c>
      <c r="Q518" s="236">
        <v>0.1275</v>
      </c>
      <c r="R518" s="236">
        <f>Q518*H518</f>
        <v>0.38250000000000001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247</v>
      </c>
      <c r="AT518" s="238" t="s">
        <v>242</v>
      </c>
      <c r="AU518" s="238" t="s">
        <v>87</v>
      </c>
      <c r="AY518" s="18" t="s">
        <v>240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84</v>
      </c>
      <c r="BK518" s="239">
        <f>ROUND(I518*H518,2)</f>
        <v>0</v>
      </c>
      <c r="BL518" s="18" t="s">
        <v>247</v>
      </c>
      <c r="BM518" s="238" t="s">
        <v>701</v>
      </c>
    </row>
    <row r="519" s="2" customFormat="1">
      <c r="A519" s="39"/>
      <c r="B519" s="40"/>
      <c r="C519" s="41"/>
      <c r="D519" s="240" t="s">
        <v>249</v>
      </c>
      <c r="E519" s="41"/>
      <c r="F519" s="241" t="s">
        <v>702</v>
      </c>
      <c r="G519" s="41"/>
      <c r="H519" s="41"/>
      <c r="I519" s="242"/>
      <c r="J519" s="41"/>
      <c r="K519" s="41"/>
      <c r="L519" s="45"/>
      <c r="M519" s="243"/>
      <c r="N519" s="24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87</v>
      </c>
    </row>
    <row r="520" s="2" customFormat="1" ht="24.15" customHeight="1">
      <c r="A520" s="39"/>
      <c r="B520" s="40"/>
      <c r="C520" s="227" t="s">
        <v>703</v>
      </c>
      <c r="D520" s="227" t="s">
        <v>242</v>
      </c>
      <c r="E520" s="228" t="s">
        <v>704</v>
      </c>
      <c r="F520" s="229" t="s">
        <v>705</v>
      </c>
      <c r="G520" s="230" t="s">
        <v>675</v>
      </c>
      <c r="H520" s="231">
        <v>3</v>
      </c>
      <c r="I520" s="232"/>
      <c r="J520" s="233">
        <f>ROUND(I520*H520,2)</f>
        <v>0</v>
      </c>
      <c r="K520" s="229" t="s">
        <v>246</v>
      </c>
      <c r="L520" s="45"/>
      <c r="M520" s="234" t="s">
        <v>1</v>
      </c>
      <c r="N520" s="235" t="s">
        <v>41</v>
      </c>
      <c r="O520" s="92"/>
      <c r="P520" s="236">
        <f>O520*H520</f>
        <v>0</v>
      </c>
      <c r="Q520" s="236">
        <v>0.040899999999999999</v>
      </c>
      <c r="R520" s="236">
        <f>Q520*H520</f>
        <v>0.1227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247</v>
      </c>
      <c r="AT520" s="238" t="s">
        <v>242</v>
      </c>
      <c r="AU520" s="238" t="s">
        <v>87</v>
      </c>
      <c r="AY520" s="18" t="s">
        <v>240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84</v>
      </c>
      <c r="BK520" s="239">
        <f>ROUND(I520*H520,2)</f>
        <v>0</v>
      </c>
      <c r="BL520" s="18" t="s">
        <v>247</v>
      </c>
      <c r="BM520" s="238" t="s">
        <v>706</v>
      </c>
    </row>
    <row r="521" s="2" customFormat="1">
      <c r="A521" s="39"/>
      <c r="B521" s="40"/>
      <c r="C521" s="41"/>
      <c r="D521" s="240" t="s">
        <v>249</v>
      </c>
      <c r="E521" s="41"/>
      <c r="F521" s="241" t="s">
        <v>707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249</v>
      </c>
      <c r="AU521" s="18" t="s">
        <v>87</v>
      </c>
    </row>
    <row r="522" s="2" customFormat="1" ht="24.15" customHeight="1">
      <c r="A522" s="39"/>
      <c r="B522" s="40"/>
      <c r="C522" s="227" t="s">
        <v>708</v>
      </c>
      <c r="D522" s="227" t="s">
        <v>242</v>
      </c>
      <c r="E522" s="228" t="s">
        <v>709</v>
      </c>
      <c r="F522" s="229" t="s">
        <v>710</v>
      </c>
      <c r="G522" s="230" t="s">
        <v>675</v>
      </c>
      <c r="H522" s="231">
        <v>1</v>
      </c>
      <c r="I522" s="232"/>
      <c r="J522" s="233">
        <f>ROUND(I522*H522,2)</f>
        <v>0</v>
      </c>
      <c r="K522" s="229" t="s">
        <v>246</v>
      </c>
      <c r="L522" s="45"/>
      <c r="M522" s="234" t="s">
        <v>1</v>
      </c>
      <c r="N522" s="235" t="s">
        <v>41</v>
      </c>
      <c r="O522" s="92"/>
      <c r="P522" s="236">
        <f>O522*H522</f>
        <v>0</v>
      </c>
      <c r="Q522" s="236">
        <v>0.061740000000000003</v>
      </c>
      <c r="R522" s="236">
        <f>Q522*H522</f>
        <v>0.061740000000000003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247</v>
      </c>
      <c r="AT522" s="238" t="s">
        <v>242</v>
      </c>
      <c r="AU522" s="238" t="s">
        <v>87</v>
      </c>
      <c r="AY522" s="18" t="s">
        <v>240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84</v>
      </c>
      <c r="BK522" s="239">
        <f>ROUND(I522*H522,2)</f>
        <v>0</v>
      </c>
      <c r="BL522" s="18" t="s">
        <v>247</v>
      </c>
      <c r="BM522" s="238" t="s">
        <v>711</v>
      </c>
    </row>
    <row r="523" s="2" customFormat="1">
      <c r="A523" s="39"/>
      <c r="B523" s="40"/>
      <c r="C523" s="41"/>
      <c r="D523" s="240" t="s">
        <v>249</v>
      </c>
      <c r="E523" s="41"/>
      <c r="F523" s="241" t="s">
        <v>712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87</v>
      </c>
    </row>
    <row r="524" s="2" customFormat="1" ht="24.15" customHeight="1">
      <c r="A524" s="39"/>
      <c r="B524" s="40"/>
      <c r="C524" s="227" t="s">
        <v>713</v>
      </c>
      <c r="D524" s="227" t="s">
        <v>242</v>
      </c>
      <c r="E524" s="228" t="s">
        <v>714</v>
      </c>
      <c r="F524" s="229" t="s">
        <v>715</v>
      </c>
      <c r="G524" s="230" t="s">
        <v>675</v>
      </c>
      <c r="H524" s="231">
        <v>4</v>
      </c>
      <c r="I524" s="232"/>
      <c r="J524" s="233">
        <f>ROUND(I524*H524,2)</f>
        <v>0</v>
      </c>
      <c r="K524" s="229" t="s">
        <v>246</v>
      </c>
      <c r="L524" s="45"/>
      <c r="M524" s="234" t="s">
        <v>1</v>
      </c>
      <c r="N524" s="235" t="s">
        <v>41</v>
      </c>
      <c r="O524" s="92"/>
      <c r="P524" s="236">
        <f>O524*H524</f>
        <v>0</v>
      </c>
      <c r="Q524" s="236">
        <v>0.026599999999999999</v>
      </c>
      <c r="R524" s="236">
        <f>Q524*H524</f>
        <v>0.1064</v>
      </c>
      <c r="S524" s="236">
        <v>0</v>
      </c>
      <c r="T524" s="23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8" t="s">
        <v>247</v>
      </c>
      <c r="AT524" s="238" t="s">
        <v>242</v>
      </c>
      <c r="AU524" s="238" t="s">
        <v>87</v>
      </c>
      <c r="AY524" s="18" t="s">
        <v>240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8" t="s">
        <v>84</v>
      </c>
      <c r="BK524" s="239">
        <f>ROUND(I524*H524,2)</f>
        <v>0</v>
      </c>
      <c r="BL524" s="18" t="s">
        <v>247</v>
      </c>
      <c r="BM524" s="238" t="s">
        <v>716</v>
      </c>
    </row>
    <row r="525" s="2" customFormat="1">
      <c r="A525" s="39"/>
      <c r="B525" s="40"/>
      <c r="C525" s="41"/>
      <c r="D525" s="240" t="s">
        <v>249</v>
      </c>
      <c r="E525" s="41"/>
      <c r="F525" s="241" t="s">
        <v>717</v>
      </c>
      <c r="G525" s="41"/>
      <c r="H525" s="41"/>
      <c r="I525" s="242"/>
      <c r="J525" s="41"/>
      <c r="K525" s="41"/>
      <c r="L525" s="45"/>
      <c r="M525" s="243"/>
      <c r="N525" s="244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249</v>
      </c>
      <c r="AU525" s="18" t="s">
        <v>87</v>
      </c>
    </row>
    <row r="526" s="2" customFormat="1" ht="24.15" customHeight="1">
      <c r="A526" s="39"/>
      <c r="B526" s="40"/>
      <c r="C526" s="227" t="s">
        <v>718</v>
      </c>
      <c r="D526" s="227" t="s">
        <v>242</v>
      </c>
      <c r="E526" s="228" t="s">
        <v>719</v>
      </c>
      <c r="F526" s="229" t="s">
        <v>720</v>
      </c>
      <c r="G526" s="230" t="s">
        <v>675</v>
      </c>
      <c r="H526" s="231">
        <v>3</v>
      </c>
      <c r="I526" s="232"/>
      <c r="J526" s="233">
        <f>ROUND(I526*H526,2)</f>
        <v>0</v>
      </c>
      <c r="K526" s="229" t="s">
        <v>246</v>
      </c>
      <c r="L526" s="45"/>
      <c r="M526" s="234" t="s">
        <v>1</v>
      </c>
      <c r="N526" s="235" t="s">
        <v>41</v>
      </c>
      <c r="O526" s="92"/>
      <c r="P526" s="236">
        <f>O526*H526</f>
        <v>0</v>
      </c>
      <c r="Q526" s="236">
        <v>0.040090000000000001</v>
      </c>
      <c r="R526" s="236">
        <f>Q526*H526</f>
        <v>0.12027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247</v>
      </c>
      <c r="AT526" s="238" t="s">
        <v>242</v>
      </c>
      <c r="AU526" s="238" t="s">
        <v>87</v>
      </c>
      <c r="AY526" s="18" t="s">
        <v>240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84</v>
      </c>
      <c r="BK526" s="239">
        <f>ROUND(I526*H526,2)</f>
        <v>0</v>
      </c>
      <c r="BL526" s="18" t="s">
        <v>247</v>
      </c>
      <c r="BM526" s="238" t="s">
        <v>721</v>
      </c>
    </row>
    <row r="527" s="2" customFormat="1">
      <c r="A527" s="39"/>
      <c r="B527" s="40"/>
      <c r="C527" s="41"/>
      <c r="D527" s="240" t="s">
        <v>249</v>
      </c>
      <c r="E527" s="41"/>
      <c r="F527" s="241" t="s">
        <v>722</v>
      </c>
      <c r="G527" s="41"/>
      <c r="H527" s="41"/>
      <c r="I527" s="242"/>
      <c r="J527" s="41"/>
      <c r="K527" s="41"/>
      <c r="L527" s="45"/>
      <c r="M527" s="243"/>
      <c r="N527" s="244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87</v>
      </c>
    </row>
    <row r="528" s="2" customFormat="1" ht="24.15" customHeight="1">
      <c r="A528" s="39"/>
      <c r="B528" s="40"/>
      <c r="C528" s="227" t="s">
        <v>723</v>
      </c>
      <c r="D528" s="227" t="s">
        <v>242</v>
      </c>
      <c r="E528" s="228" t="s">
        <v>724</v>
      </c>
      <c r="F528" s="229" t="s">
        <v>725</v>
      </c>
      <c r="G528" s="230" t="s">
        <v>675</v>
      </c>
      <c r="H528" s="231">
        <v>7</v>
      </c>
      <c r="I528" s="232"/>
      <c r="J528" s="233">
        <f>ROUND(I528*H528,2)</f>
        <v>0</v>
      </c>
      <c r="K528" s="229" t="s">
        <v>246</v>
      </c>
      <c r="L528" s="45"/>
      <c r="M528" s="234" t="s">
        <v>1</v>
      </c>
      <c r="N528" s="235" t="s">
        <v>41</v>
      </c>
      <c r="O528" s="92"/>
      <c r="P528" s="236">
        <f>O528*H528</f>
        <v>0</v>
      </c>
      <c r="Q528" s="236">
        <v>0.03329</v>
      </c>
      <c r="R528" s="236">
        <f>Q528*H528</f>
        <v>0.23303000000000002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247</v>
      </c>
      <c r="AT528" s="238" t="s">
        <v>242</v>
      </c>
      <c r="AU528" s="238" t="s">
        <v>87</v>
      </c>
      <c r="AY528" s="18" t="s">
        <v>240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84</v>
      </c>
      <c r="BK528" s="239">
        <f>ROUND(I528*H528,2)</f>
        <v>0</v>
      </c>
      <c r="BL528" s="18" t="s">
        <v>247</v>
      </c>
      <c r="BM528" s="238" t="s">
        <v>726</v>
      </c>
    </row>
    <row r="529" s="2" customFormat="1">
      <c r="A529" s="39"/>
      <c r="B529" s="40"/>
      <c r="C529" s="41"/>
      <c r="D529" s="240" t="s">
        <v>249</v>
      </c>
      <c r="E529" s="41"/>
      <c r="F529" s="241" t="s">
        <v>727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249</v>
      </c>
      <c r="AU529" s="18" t="s">
        <v>87</v>
      </c>
    </row>
    <row r="530" s="2" customFormat="1" ht="33" customHeight="1">
      <c r="A530" s="39"/>
      <c r="B530" s="40"/>
      <c r="C530" s="227" t="s">
        <v>728</v>
      </c>
      <c r="D530" s="227" t="s">
        <v>242</v>
      </c>
      <c r="E530" s="228" t="s">
        <v>729</v>
      </c>
      <c r="F530" s="229" t="s">
        <v>730</v>
      </c>
      <c r="G530" s="230" t="s">
        <v>344</v>
      </c>
      <c r="H530" s="231">
        <v>0.28799999999999998</v>
      </c>
      <c r="I530" s="232"/>
      <c r="J530" s="233">
        <f>ROUND(I530*H530,2)</f>
        <v>0</v>
      </c>
      <c r="K530" s="229" t="s">
        <v>246</v>
      </c>
      <c r="L530" s="45"/>
      <c r="M530" s="234" t="s">
        <v>1</v>
      </c>
      <c r="N530" s="235" t="s">
        <v>41</v>
      </c>
      <c r="O530" s="92"/>
      <c r="P530" s="236">
        <f>O530*H530</f>
        <v>0</v>
      </c>
      <c r="Q530" s="236">
        <v>0.019539999999999998</v>
      </c>
      <c r="R530" s="236">
        <f>Q530*H530</f>
        <v>0.0056275199999999987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247</v>
      </c>
      <c r="AT530" s="238" t="s">
        <v>242</v>
      </c>
      <c r="AU530" s="238" t="s">
        <v>87</v>
      </c>
      <c r="AY530" s="18" t="s">
        <v>240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84</v>
      </c>
      <c r="BK530" s="239">
        <f>ROUND(I530*H530,2)</f>
        <v>0</v>
      </c>
      <c r="BL530" s="18" t="s">
        <v>247</v>
      </c>
      <c r="BM530" s="238" t="s">
        <v>731</v>
      </c>
    </row>
    <row r="531" s="2" customFormat="1">
      <c r="A531" s="39"/>
      <c r="B531" s="40"/>
      <c r="C531" s="41"/>
      <c r="D531" s="240" t="s">
        <v>249</v>
      </c>
      <c r="E531" s="41"/>
      <c r="F531" s="241" t="s">
        <v>732</v>
      </c>
      <c r="G531" s="41"/>
      <c r="H531" s="41"/>
      <c r="I531" s="242"/>
      <c r="J531" s="41"/>
      <c r="K531" s="41"/>
      <c r="L531" s="45"/>
      <c r="M531" s="243"/>
      <c r="N531" s="244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249</v>
      </c>
      <c r="AU531" s="18" t="s">
        <v>87</v>
      </c>
    </row>
    <row r="532" s="13" customFormat="1">
      <c r="A532" s="13"/>
      <c r="B532" s="245"/>
      <c r="C532" s="246"/>
      <c r="D532" s="247" t="s">
        <v>251</v>
      </c>
      <c r="E532" s="248" t="s">
        <v>1</v>
      </c>
      <c r="F532" s="249" t="s">
        <v>733</v>
      </c>
      <c r="G532" s="246"/>
      <c r="H532" s="248" t="s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251</v>
      </c>
      <c r="AU532" s="255" t="s">
        <v>87</v>
      </c>
      <c r="AV532" s="13" t="s">
        <v>84</v>
      </c>
      <c r="AW532" s="13" t="s">
        <v>32</v>
      </c>
      <c r="AX532" s="13" t="s">
        <v>76</v>
      </c>
      <c r="AY532" s="255" t="s">
        <v>240</v>
      </c>
    </row>
    <row r="533" s="13" customFormat="1">
      <c r="A533" s="13"/>
      <c r="B533" s="245"/>
      <c r="C533" s="246"/>
      <c r="D533" s="247" t="s">
        <v>251</v>
      </c>
      <c r="E533" s="248" t="s">
        <v>1</v>
      </c>
      <c r="F533" s="249" t="s">
        <v>734</v>
      </c>
      <c r="G533" s="246"/>
      <c r="H533" s="248" t="s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251</v>
      </c>
      <c r="AU533" s="255" t="s">
        <v>87</v>
      </c>
      <c r="AV533" s="13" t="s">
        <v>84</v>
      </c>
      <c r="AW533" s="13" t="s">
        <v>32</v>
      </c>
      <c r="AX533" s="13" t="s">
        <v>76</v>
      </c>
      <c r="AY533" s="255" t="s">
        <v>240</v>
      </c>
    </row>
    <row r="534" s="14" customFormat="1">
      <c r="A534" s="14"/>
      <c r="B534" s="256"/>
      <c r="C534" s="257"/>
      <c r="D534" s="247" t="s">
        <v>251</v>
      </c>
      <c r="E534" s="258" t="s">
        <v>1</v>
      </c>
      <c r="F534" s="259" t="s">
        <v>735</v>
      </c>
      <c r="G534" s="257"/>
      <c r="H534" s="260">
        <v>0.037999999999999999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251</v>
      </c>
      <c r="AU534" s="266" t="s">
        <v>87</v>
      </c>
      <c r="AV534" s="14" t="s">
        <v>87</v>
      </c>
      <c r="AW534" s="14" t="s">
        <v>32</v>
      </c>
      <c r="AX534" s="14" t="s">
        <v>76</v>
      </c>
      <c r="AY534" s="266" t="s">
        <v>240</v>
      </c>
    </row>
    <row r="535" s="13" customFormat="1">
      <c r="A535" s="13"/>
      <c r="B535" s="245"/>
      <c r="C535" s="246"/>
      <c r="D535" s="247" t="s">
        <v>251</v>
      </c>
      <c r="E535" s="248" t="s">
        <v>1</v>
      </c>
      <c r="F535" s="249" t="s">
        <v>736</v>
      </c>
      <c r="G535" s="246"/>
      <c r="H535" s="248" t="s">
        <v>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251</v>
      </c>
      <c r="AU535" s="255" t="s">
        <v>87</v>
      </c>
      <c r="AV535" s="13" t="s">
        <v>84</v>
      </c>
      <c r="AW535" s="13" t="s">
        <v>32</v>
      </c>
      <c r="AX535" s="13" t="s">
        <v>76</v>
      </c>
      <c r="AY535" s="255" t="s">
        <v>240</v>
      </c>
    </row>
    <row r="536" s="14" customFormat="1">
      <c r="A536" s="14"/>
      <c r="B536" s="256"/>
      <c r="C536" s="257"/>
      <c r="D536" s="247" t="s">
        <v>251</v>
      </c>
      <c r="E536" s="258" t="s">
        <v>1</v>
      </c>
      <c r="F536" s="259" t="s">
        <v>737</v>
      </c>
      <c r="G536" s="257"/>
      <c r="H536" s="260">
        <v>0.25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251</v>
      </c>
      <c r="AU536" s="266" t="s">
        <v>87</v>
      </c>
      <c r="AV536" s="14" t="s">
        <v>87</v>
      </c>
      <c r="AW536" s="14" t="s">
        <v>32</v>
      </c>
      <c r="AX536" s="14" t="s">
        <v>76</v>
      </c>
      <c r="AY536" s="266" t="s">
        <v>240</v>
      </c>
    </row>
    <row r="537" s="16" customFormat="1">
      <c r="A537" s="16"/>
      <c r="B537" s="278"/>
      <c r="C537" s="279"/>
      <c r="D537" s="247" t="s">
        <v>251</v>
      </c>
      <c r="E537" s="280" t="s">
        <v>1</v>
      </c>
      <c r="F537" s="281" t="s">
        <v>265</v>
      </c>
      <c r="G537" s="279"/>
      <c r="H537" s="282">
        <v>0.28799999999999998</v>
      </c>
      <c r="I537" s="283"/>
      <c r="J537" s="279"/>
      <c r="K537" s="279"/>
      <c r="L537" s="284"/>
      <c r="M537" s="285"/>
      <c r="N537" s="286"/>
      <c r="O537" s="286"/>
      <c r="P537" s="286"/>
      <c r="Q537" s="286"/>
      <c r="R537" s="286"/>
      <c r="S537" s="286"/>
      <c r="T537" s="28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88" t="s">
        <v>251</v>
      </c>
      <c r="AU537" s="288" t="s">
        <v>87</v>
      </c>
      <c r="AV537" s="16" t="s">
        <v>247</v>
      </c>
      <c r="AW537" s="16" t="s">
        <v>32</v>
      </c>
      <c r="AX537" s="16" t="s">
        <v>84</v>
      </c>
      <c r="AY537" s="288" t="s">
        <v>240</v>
      </c>
    </row>
    <row r="538" s="2" customFormat="1" ht="24.15" customHeight="1">
      <c r="A538" s="39"/>
      <c r="B538" s="40"/>
      <c r="C538" s="289" t="s">
        <v>738</v>
      </c>
      <c r="D538" s="289" t="s">
        <v>341</v>
      </c>
      <c r="E538" s="290" t="s">
        <v>739</v>
      </c>
      <c r="F538" s="291" t="s">
        <v>740</v>
      </c>
      <c r="G538" s="292" t="s">
        <v>344</v>
      </c>
      <c r="H538" s="293">
        <v>0.30199999999999999</v>
      </c>
      <c r="I538" s="294"/>
      <c r="J538" s="295">
        <f>ROUND(I538*H538,2)</f>
        <v>0</v>
      </c>
      <c r="K538" s="291" t="s">
        <v>246</v>
      </c>
      <c r="L538" s="296"/>
      <c r="M538" s="297" t="s">
        <v>1</v>
      </c>
      <c r="N538" s="298" t="s">
        <v>41</v>
      </c>
      <c r="O538" s="92"/>
      <c r="P538" s="236">
        <f>O538*H538</f>
        <v>0</v>
      </c>
      <c r="Q538" s="236">
        <v>1</v>
      </c>
      <c r="R538" s="236">
        <f>Q538*H538</f>
        <v>0.30199999999999999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320</v>
      </c>
      <c r="AT538" s="238" t="s">
        <v>341</v>
      </c>
      <c r="AU538" s="238" t="s">
        <v>87</v>
      </c>
      <c r="AY538" s="18" t="s">
        <v>240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84</v>
      </c>
      <c r="BK538" s="239">
        <f>ROUND(I538*H538,2)</f>
        <v>0</v>
      </c>
      <c r="BL538" s="18" t="s">
        <v>247</v>
      </c>
      <c r="BM538" s="238" t="s">
        <v>741</v>
      </c>
    </row>
    <row r="539" s="2" customFormat="1">
      <c r="A539" s="39"/>
      <c r="B539" s="40"/>
      <c r="C539" s="41"/>
      <c r="D539" s="247" t="s">
        <v>742</v>
      </c>
      <c r="E539" s="41"/>
      <c r="F539" s="299" t="s">
        <v>743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742</v>
      </c>
      <c r="AU539" s="18" t="s">
        <v>87</v>
      </c>
    </row>
    <row r="540" s="13" customFormat="1">
      <c r="A540" s="13"/>
      <c r="B540" s="245"/>
      <c r="C540" s="246"/>
      <c r="D540" s="247" t="s">
        <v>251</v>
      </c>
      <c r="E540" s="248" t="s">
        <v>1</v>
      </c>
      <c r="F540" s="249" t="s">
        <v>744</v>
      </c>
      <c r="G540" s="246"/>
      <c r="H540" s="248" t="s">
        <v>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251</v>
      </c>
      <c r="AU540" s="255" t="s">
        <v>87</v>
      </c>
      <c r="AV540" s="13" t="s">
        <v>84</v>
      </c>
      <c r="AW540" s="13" t="s">
        <v>32</v>
      </c>
      <c r="AX540" s="13" t="s">
        <v>76</v>
      </c>
      <c r="AY540" s="255" t="s">
        <v>240</v>
      </c>
    </row>
    <row r="541" s="14" customFormat="1">
      <c r="A541" s="14"/>
      <c r="B541" s="256"/>
      <c r="C541" s="257"/>
      <c r="D541" s="247" t="s">
        <v>251</v>
      </c>
      <c r="E541" s="258" t="s">
        <v>1</v>
      </c>
      <c r="F541" s="259" t="s">
        <v>745</v>
      </c>
      <c r="G541" s="257"/>
      <c r="H541" s="260">
        <v>0.30199999999999999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251</v>
      </c>
      <c r="AU541" s="266" t="s">
        <v>87</v>
      </c>
      <c r="AV541" s="14" t="s">
        <v>87</v>
      </c>
      <c r="AW541" s="14" t="s">
        <v>32</v>
      </c>
      <c r="AX541" s="14" t="s">
        <v>84</v>
      </c>
      <c r="AY541" s="266" t="s">
        <v>240</v>
      </c>
    </row>
    <row r="542" s="2" customFormat="1" ht="16.5" customHeight="1">
      <c r="A542" s="39"/>
      <c r="B542" s="40"/>
      <c r="C542" s="227" t="s">
        <v>746</v>
      </c>
      <c r="D542" s="227" t="s">
        <v>242</v>
      </c>
      <c r="E542" s="228" t="s">
        <v>747</v>
      </c>
      <c r="F542" s="229" t="s">
        <v>748</v>
      </c>
      <c r="G542" s="230" t="s">
        <v>245</v>
      </c>
      <c r="H542" s="231">
        <v>0.47699999999999998</v>
      </c>
      <c r="I542" s="232"/>
      <c r="J542" s="233">
        <f>ROUND(I542*H542,2)</f>
        <v>0</v>
      </c>
      <c r="K542" s="229" t="s">
        <v>246</v>
      </c>
      <c r="L542" s="45"/>
      <c r="M542" s="234" t="s">
        <v>1</v>
      </c>
      <c r="N542" s="235" t="s">
        <v>41</v>
      </c>
      <c r="O542" s="92"/>
      <c r="P542" s="236">
        <f>O542*H542</f>
        <v>0</v>
      </c>
      <c r="Q542" s="236">
        <v>1.94302</v>
      </c>
      <c r="R542" s="236">
        <f>Q542*H542</f>
        <v>0.92682053999999992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247</v>
      </c>
      <c r="AT542" s="238" t="s">
        <v>242</v>
      </c>
      <c r="AU542" s="238" t="s">
        <v>87</v>
      </c>
      <c r="AY542" s="18" t="s">
        <v>240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84</v>
      </c>
      <c r="BK542" s="239">
        <f>ROUND(I542*H542,2)</f>
        <v>0</v>
      </c>
      <c r="BL542" s="18" t="s">
        <v>247</v>
      </c>
      <c r="BM542" s="238" t="s">
        <v>749</v>
      </c>
    </row>
    <row r="543" s="2" customFormat="1">
      <c r="A543" s="39"/>
      <c r="B543" s="40"/>
      <c r="C543" s="41"/>
      <c r="D543" s="240" t="s">
        <v>249</v>
      </c>
      <c r="E543" s="41"/>
      <c r="F543" s="241" t="s">
        <v>750</v>
      </c>
      <c r="G543" s="41"/>
      <c r="H543" s="41"/>
      <c r="I543" s="242"/>
      <c r="J543" s="41"/>
      <c r="K543" s="41"/>
      <c r="L543" s="45"/>
      <c r="M543" s="243"/>
      <c r="N543" s="244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249</v>
      </c>
      <c r="AU543" s="18" t="s">
        <v>87</v>
      </c>
    </row>
    <row r="544" s="13" customFormat="1">
      <c r="A544" s="13"/>
      <c r="B544" s="245"/>
      <c r="C544" s="246"/>
      <c r="D544" s="247" t="s">
        <v>251</v>
      </c>
      <c r="E544" s="248" t="s">
        <v>1</v>
      </c>
      <c r="F544" s="249" t="s">
        <v>751</v>
      </c>
      <c r="G544" s="246"/>
      <c r="H544" s="248" t="s">
        <v>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251</v>
      </c>
      <c r="AU544" s="255" t="s">
        <v>87</v>
      </c>
      <c r="AV544" s="13" t="s">
        <v>84</v>
      </c>
      <c r="AW544" s="13" t="s">
        <v>32</v>
      </c>
      <c r="AX544" s="13" t="s">
        <v>76</v>
      </c>
      <c r="AY544" s="255" t="s">
        <v>240</v>
      </c>
    </row>
    <row r="545" s="14" customFormat="1">
      <c r="A545" s="14"/>
      <c r="B545" s="256"/>
      <c r="C545" s="257"/>
      <c r="D545" s="247" t="s">
        <v>251</v>
      </c>
      <c r="E545" s="258" t="s">
        <v>1</v>
      </c>
      <c r="F545" s="259" t="s">
        <v>752</v>
      </c>
      <c r="G545" s="257"/>
      <c r="H545" s="260">
        <v>0.076999999999999999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251</v>
      </c>
      <c r="AU545" s="266" t="s">
        <v>87</v>
      </c>
      <c r="AV545" s="14" t="s">
        <v>87</v>
      </c>
      <c r="AW545" s="14" t="s">
        <v>32</v>
      </c>
      <c r="AX545" s="14" t="s">
        <v>76</v>
      </c>
      <c r="AY545" s="266" t="s">
        <v>240</v>
      </c>
    </row>
    <row r="546" s="13" customFormat="1">
      <c r="A546" s="13"/>
      <c r="B546" s="245"/>
      <c r="C546" s="246"/>
      <c r="D546" s="247" t="s">
        <v>251</v>
      </c>
      <c r="E546" s="248" t="s">
        <v>1</v>
      </c>
      <c r="F546" s="249" t="s">
        <v>753</v>
      </c>
      <c r="G546" s="246"/>
      <c r="H546" s="248" t="s">
        <v>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251</v>
      </c>
      <c r="AU546" s="255" t="s">
        <v>87</v>
      </c>
      <c r="AV546" s="13" t="s">
        <v>84</v>
      </c>
      <c r="AW546" s="13" t="s">
        <v>32</v>
      </c>
      <c r="AX546" s="13" t="s">
        <v>76</v>
      </c>
      <c r="AY546" s="255" t="s">
        <v>240</v>
      </c>
    </row>
    <row r="547" s="14" customFormat="1">
      <c r="A547" s="14"/>
      <c r="B547" s="256"/>
      <c r="C547" s="257"/>
      <c r="D547" s="247" t="s">
        <v>251</v>
      </c>
      <c r="E547" s="258" t="s">
        <v>1</v>
      </c>
      <c r="F547" s="259" t="s">
        <v>754</v>
      </c>
      <c r="G547" s="257"/>
      <c r="H547" s="260">
        <v>0.40000000000000002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251</v>
      </c>
      <c r="AU547" s="266" t="s">
        <v>87</v>
      </c>
      <c r="AV547" s="14" t="s">
        <v>87</v>
      </c>
      <c r="AW547" s="14" t="s">
        <v>32</v>
      </c>
      <c r="AX547" s="14" t="s">
        <v>76</v>
      </c>
      <c r="AY547" s="266" t="s">
        <v>240</v>
      </c>
    </row>
    <row r="548" s="16" customFormat="1">
      <c r="A548" s="16"/>
      <c r="B548" s="278"/>
      <c r="C548" s="279"/>
      <c r="D548" s="247" t="s">
        <v>251</v>
      </c>
      <c r="E548" s="280" t="s">
        <v>1</v>
      </c>
      <c r="F548" s="281" t="s">
        <v>265</v>
      </c>
      <c r="G548" s="279"/>
      <c r="H548" s="282">
        <v>0.47700000000000004</v>
      </c>
      <c r="I548" s="283"/>
      <c r="J548" s="279"/>
      <c r="K548" s="279"/>
      <c r="L548" s="284"/>
      <c r="M548" s="285"/>
      <c r="N548" s="286"/>
      <c r="O548" s="286"/>
      <c r="P548" s="286"/>
      <c r="Q548" s="286"/>
      <c r="R548" s="286"/>
      <c r="S548" s="286"/>
      <c r="T548" s="28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8" t="s">
        <v>251</v>
      </c>
      <c r="AU548" s="288" t="s">
        <v>87</v>
      </c>
      <c r="AV548" s="16" t="s">
        <v>247</v>
      </c>
      <c r="AW548" s="16" t="s">
        <v>32</v>
      </c>
      <c r="AX548" s="16" t="s">
        <v>84</v>
      </c>
      <c r="AY548" s="288" t="s">
        <v>240</v>
      </c>
    </row>
    <row r="549" s="2" customFormat="1" ht="24.15" customHeight="1">
      <c r="A549" s="39"/>
      <c r="B549" s="40"/>
      <c r="C549" s="227" t="s">
        <v>755</v>
      </c>
      <c r="D549" s="227" t="s">
        <v>242</v>
      </c>
      <c r="E549" s="228" t="s">
        <v>756</v>
      </c>
      <c r="F549" s="229" t="s">
        <v>757</v>
      </c>
      <c r="G549" s="230" t="s">
        <v>520</v>
      </c>
      <c r="H549" s="231">
        <v>283</v>
      </c>
      <c r="I549" s="232"/>
      <c r="J549" s="233">
        <f>ROUND(I549*H549,2)</f>
        <v>0</v>
      </c>
      <c r="K549" s="229" t="s">
        <v>246</v>
      </c>
      <c r="L549" s="45"/>
      <c r="M549" s="234" t="s">
        <v>1</v>
      </c>
      <c r="N549" s="235" t="s">
        <v>41</v>
      </c>
      <c r="O549" s="92"/>
      <c r="P549" s="236">
        <f>O549*H549</f>
        <v>0</v>
      </c>
      <c r="Q549" s="236">
        <v>0.00012999999999999999</v>
      </c>
      <c r="R549" s="236">
        <f>Q549*H549</f>
        <v>0.036789999999999996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247</v>
      </c>
      <c r="AT549" s="238" t="s">
        <v>242</v>
      </c>
      <c r="AU549" s="238" t="s">
        <v>87</v>
      </c>
      <c r="AY549" s="18" t="s">
        <v>240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84</v>
      </c>
      <c r="BK549" s="239">
        <f>ROUND(I549*H549,2)</f>
        <v>0</v>
      </c>
      <c r="BL549" s="18" t="s">
        <v>247</v>
      </c>
      <c r="BM549" s="238" t="s">
        <v>758</v>
      </c>
    </row>
    <row r="550" s="2" customFormat="1">
      <c r="A550" s="39"/>
      <c r="B550" s="40"/>
      <c r="C550" s="41"/>
      <c r="D550" s="240" t="s">
        <v>249</v>
      </c>
      <c r="E550" s="41"/>
      <c r="F550" s="241" t="s">
        <v>759</v>
      </c>
      <c r="G550" s="41"/>
      <c r="H550" s="41"/>
      <c r="I550" s="242"/>
      <c r="J550" s="41"/>
      <c r="K550" s="41"/>
      <c r="L550" s="45"/>
      <c r="M550" s="243"/>
      <c r="N550" s="244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249</v>
      </c>
      <c r="AU550" s="18" t="s">
        <v>87</v>
      </c>
    </row>
    <row r="551" s="14" customFormat="1">
      <c r="A551" s="14"/>
      <c r="B551" s="256"/>
      <c r="C551" s="257"/>
      <c r="D551" s="247" t="s">
        <v>251</v>
      </c>
      <c r="E551" s="258" t="s">
        <v>1</v>
      </c>
      <c r="F551" s="259" t="s">
        <v>760</v>
      </c>
      <c r="G551" s="257"/>
      <c r="H551" s="260">
        <v>257.30000000000001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251</v>
      </c>
      <c r="AU551" s="266" t="s">
        <v>87</v>
      </c>
      <c r="AV551" s="14" t="s">
        <v>87</v>
      </c>
      <c r="AW551" s="14" t="s">
        <v>32</v>
      </c>
      <c r="AX551" s="14" t="s">
        <v>76</v>
      </c>
      <c r="AY551" s="266" t="s">
        <v>240</v>
      </c>
    </row>
    <row r="552" s="14" customFormat="1">
      <c r="A552" s="14"/>
      <c r="B552" s="256"/>
      <c r="C552" s="257"/>
      <c r="D552" s="247" t="s">
        <v>251</v>
      </c>
      <c r="E552" s="258" t="s">
        <v>1</v>
      </c>
      <c r="F552" s="259" t="s">
        <v>761</v>
      </c>
      <c r="G552" s="257"/>
      <c r="H552" s="260">
        <v>25.699999999999999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251</v>
      </c>
      <c r="AU552" s="266" t="s">
        <v>87</v>
      </c>
      <c r="AV552" s="14" t="s">
        <v>87</v>
      </c>
      <c r="AW552" s="14" t="s">
        <v>32</v>
      </c>
      <c r="AX552" s="14" t="s">
        <v>76</v>
      </c>
      <c r="AY552" s="266" t="s">
        <v>240</v>
      </c>
    </row>
    <row r="553" s="16" customFormat="1">
      <c r="A553" s="16"/>
      <c r="B553" s="278"/>
      <c r="C553" s="279"/>
      <c r="D553" s="247" t="s">
        <v>251</v>
      </c>
      <c r="E553" s="280" t="s">
        <v>1</v>
      </c>
      <c r="F553" s="281" t="s">
        <v>265</v>
      </c>
      <c r="G553" s="279"/>
      <c r="H553" s="282">
        <v>283</v>
      </c>
      <c r="I553" s="283"/>
      <c r="J553" s="279"/>
      <c r="K553" s="279"/>
      <c r="L553" s="284"/>
      <c r="M553" s="285"/>
      <c r="N553" s="286"/>
      <c r="O553" s="286"/>
      <c r="P553" s="286"/>
      <c r="Q553" s="286"/>
      <c r="R553" s="286"/>
      <c r="S553" s="286"/>
      <c r="T553" s="287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88" t="s">
        <v>251</v>
      </c>
      <c r="AU553" s="288" t="s">
        <v>87</v>
      </c>
      <c r="AV553" s="16" t="s">
        <v>247</v>
      </c>
      <c r="AW553" s="16" t="s">
        <v>32</v>
      </c>
      <c r="AX553" s="16" t="s">
        <v>84</v>
      </c>
      <c r="AY553" s="288" t="s">
        <v>240</v>
      </c>
    </row>
    <row r="554" s="2" customFormat="1" ht="33" customHeight="1">
      <c r="A554" s="39"/>
      <c r="B554" s="40"/>
      <c r="C554" s="227" t="s">
        <v>762</v>
      </c>
      <c r="D554" s="227" t="s">
        <v>242</v>
      </c>
      <c r="E554" s="228" t="s">
        <v>763</v>
      </c>
      <c r="F554" s="229" t="s">
        <v>764</v>
      </c>
      <c r="G554" s="230" t="s">
        <v>675</v>
      </c>
      <c r="H554" s="231">
        <v>70</v>
      </c>
      <c r="I554" s="232"/>
      <c r="J554" s="233">
        <f>ROUND(I554*H554,2)</f>
        <v>0</v>
      </c>
      <c r="K554" s="229" t="s">
        <v>1</v>
      </c>
      <c r="L554" s="45"/>
      <c r="M554" s="234" t="s">
        <v>1</v>
      </c>
      <c r="N554" s="235" t="s">
        <v>41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247</v>
      </c>
      <c r="AT554" s="238" t="s">
        <v>242</v>
      </c>
      <c r="AU554" s="238" t="s">
        <v>87</v>
      </c>
      <c r="AY554" s="18" t="s">
        <v>240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84</v>
      </c>
      <c r="BK554" s="239">
        <f>ROUND(I554*H554,2)</f>
        <v>0</v>
      </c>
      <c r="BL554" s="18" t="s">
        <v>247</v>
      </c>
      <c r="BM554" s="238" t="s">
        <v>765</v>
      </c>
    </row>
    <row r="555" s="13" customFormat="1">
      <c r="A555" s="13"/>
      <c r="B555" s="245"/>
      <c r="C555" s="246"/>
      <c r="D555" s="247" t="s">
        <v>251</v>
      </c>
      <c r="E555" s="248" t="s">
        <v>1</v>
      </c>
      <c r="F555" s="249" t="s">
        <v>766</v>
      </c>
      <c r="G555" s="246"/>
      <c r="H555" s="248" t="s">
        <v>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251</v>
      </c>
      <c r="AU555" s="255" t="s">
        <v>87</v>
      </c>
      <c r="AV555" s="13" t="s">
        <v>84</v>
      </c>
      <c r="AW555" s="13" t="s">
        <v>32</v>
      </c>
      <c r="AX555" s="13" t="s">
        <v>76</v>
      </c>
      <c r="AY555" s="255" t="s">
        <v>240</v>
      </c>
    </row>
    <row r="556" s="14" customFormat="1">
      <c r="A556" s="14"/>
      <c r="B556" s="256"/>
      <c r="C556" s="257"/>
      <c r="D556" s="247" t="s">
        <v>251</v>
      </c>
      <c r="E556" s="258" t="s">
        <v>1</v>
      </c>
      <c r="F556" s="259" t="s">
        <v>767</v>
      </c>
      <c r="G556" s="257"/>
      <c r="H556" s="260">
        <v>70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251</v>
      </c>
      <c r="AU556" s="266" t="s">
        <v>87</v>
      </c>
      <c r="AV556" s="14" t="s">
        <v>87</v>
      </c>
      <c r="AW556" s="14" t="s">
        <v>32</v>
      </c>
      <c r="AX556" s="14" t="s">
        <v>84</v>
      </c>
      <c r="AY556" s="266" t="s">
        <v>240</v>
      </c>
    </row>
    <row r="557" s="12" customFormat="1" ht="22.8" customHeight="1">
      <c r="A557" s="12"/>
      <c r="B557" s="211"/>
      <c r="C557" s="212"/>
      <c r="D557" s="213" t="s">
        <v>75</v>
      </c>
      <c r="E557" s="225" t="s">
        <v>768</v>
      </c>
      <c r="F557" s="225" t="s">
        <v>769</v>
      </c>
      <c r="G557" s="212"/>
      <c r="H557" s="212"/>
      <c r="I557" s="215"/>
      <c r="J557" s="226">
        <f>BK557</f>
        <v>0</v>
      </c>
      <c r="K557" s="212"/>
      <c r="L557" s="217"/>
      <c r="M557" s="218"/>
      <c r="N557" s="219"/>
      <c r="O557" s="219"/>
      <c r="P557" s="220">
        <f>SUM(P558:P579)</f>
        <v>0</v>
      </c>
      <c r="Q557" s="219"/>
      <c r="R557" s="220">
        <f>SUM(R558:R579)</f>
        <v>6.1240000000000006</v>
      </c>
      <c r="S557" s="219"/>
      <c r="T557" s="221">
        <f>SUM(T558:T579)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2" t="s">
        <v>84</v>
      </c>
      <c r="AT557" s="223" t="s">
        <v>75</v>
      </c>
      <c r="AU557" s="223" t="s">
        <v>84</v>
      </c>
      <c r="AY557" s="222" t="s">
        <v>240</v>
      </c>
      <c r="BK557" s="224">
        <f>SUM(BK558:BK579)</f>
        <v>0</v>
      </c>
    </row>
    <row r="558" s="2" customFormat="1" ht="21.75" customHeight="1">
      <c r="A558" s="39"/>
      <c r="B558" s="40"/>
      <c r="C558" s="227" t="s">
        <v>770</v>
      </c>
      <c r="D558" s="227" t="s">
        <v>242</v>
      </c>
      <c r="E558" s="228" t="s">
        <v>771</v>
      </c>
      <c r="F558" s="229" t="s">
        <v>772</v>
      </c>
      <c r="G558" s="230" t="s">
        <v>344</v>
      </c>
      <c r="H558" s="231">
        <v>5.6470000000000002</v>
      </c>
      <c r="I558" s="232"/>
      <c r="J558" s="233">
        <f>ROUND(I558*H558,2)</f>
        <v>0</v>
      </c>
      <c r="K558" s="229" t="s">
        <v>246</v>
      </c>
      <c r="L558" s="45"/>
      <c r="M558" s="234" t="s">
        <v>1</v>
      </c>
      <c r="N558" s="235" t="s">
        <v>41</v>
      </c>
      <c r="O558" s="92"/>
      <c r="P558" s="236">
        <f>O558*H558</f>
        <v>0</v>
      </c>
      <c r="Q558" s="236">
        <v>0</v>
      </c>
      <c r="R558" s="236">
        <f>Q558*H558</f>
        <v>0</v>
      </c>
      <c r="S558" s="236">
        <v>0</v>
      </c>
      <c r="T558" s="23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8" t="s">
        <v>247</v>
      </c>
      <c r="AT558" s="238" t="s">
        <v>242</v>
      </c>
      <c r="AU558" s="238" t="s">
        <v>87</v>
      </c>
      <c r="AY558" s="18" t="s">
        <v>240</v>
      </c>
      <c r="BE558" s="239">
        <f>IF(N558="základní",J558,0)</f>
        <v>0</v>
      </c>
      <c r="BF558" s="239">
        <f>IF(N558="snížená",J558,0)</f>
        <v>0</v>
      </c>
      <c r="BG558" s="239">
        <f>IF(N558="zákl. přenesená",J558,0)</f>
        <v>0</v>
      </c>
      <c r="BH558" s="239">
        <f>IF(N558="sníž. přenesená",J558,0)</f>
        <v>0</v>
      </c>
      <c r="BI558" s="239">
        <f>IF(N558="nulová",J558,0)</f>
        <v>0</v>
      </c>
      <c r="BJ558" s="18" t="s">
        <v>84</v>
      </c>
      <c r="BK558" s="239">
        <f>ROUND(I558*H558,2)</f>
        <v>0</v>
      </c>
      <c r="BL558" s="18" t="s">
        <v>247</v>
      </c>
      <c r="BM558" s="238" t="s">
        <v>773</v>
      </c>
    </row>
    <row r="559" s="2" customFormat="1">
      <c r="A559" s="39"/>
      <c r="B559" s="40"/>
      <c r="C559" s="41"/>
      <c r="D559" s="240" t="s">
        <v>249</v>
      </c>
      <c r="E559" s="41"/>
      <c r="F559" s="241" t="s">
        <v>774</v>
      </c>
      <c r="G559" s="41"/>
      <c r="H559" s="41"/>
      <c r="I559" s="242"/>
      <c r="J559" s="41"/>
      <c r="K559" s="41"/>
      <c r="L559" s="45"/>
      <c r="M559" s="243"/>
      <c r="N559" s="244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249</v>
      </c>
      <c r="AU559" s="18" t="s">
        <v>87</v>
      </c>
    </row>
    <row r="560" s="13" customFormat="1">
      <c r="A560" s="13"/>
      <c r="B560" s="245"/>
      <c r="C560" s="246"/>
      <c r="D560" s="247" t="s">
        <v>251</v>
      </c>
      <c r="E560" s="248" t="s">
        <v>1</v>
      </c>
      <c r="F560" s="249" t="s">
        <v>775</v>
      </c>
      <c r="G560" s="246"/>
      <c r="H560" s="248" t="s">
        <v>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251</v>
      </c>
      <c r="AU560" s="255" t="s">
        <v>87</v>
      </c>
      <c r="AV560" s="13" t="s">
        <v>84</v>
      </c>
      <c r="AW560" s="13" t="s">
        <v>32</v>
      </c>
      <c r="AX560" s="13" t="s">
        <v>76</v>
      </c>
      <c r="AY560" s="255" t="s">
        <v>240</v>
      </c>
    </row>
    <row r="561" s="13" customFormat="1">
      <c r="A561" s="13"/>
      <c r="B561" s="245"/>
      <c r="C561" s="246"/>
      <c r="D561" s="247" t="s">
        <v>251</v>
      </c>
      <c r="E561" s="248" t="s">
        <v>1</v>
      </c>
      <c r="F561" s="249" t="s">
        <v>776</v>
      </c>
      <c r="G561" s="246"/>
      <c r="H561" s="248" t="s">
        <v>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251</v>
      </c>
      <c r="AU561" s="255" t="s">
        <v>87</v>
      </c>
      <c r="AV561" s="13" t="s">
        <v>84</v>
      </c>
      <c r="AW561" s="13" t="s">
        <v>32</v>
      </c>
      <c r="AX561" s="13" t="s">
        <v>76</v>
      </c>
      <c r="AY561" s="255" t="s">
        <v>240</v>
      </c>
    </row>
    <row r="562" s="14" customFormat="1">
      <c r="A562" s="14"/>
      <c r="B562" s="256"/>
      <c r="C562" s="257"/>
      <c r="D562" s="247" t="s">
        <v>251</v>
      </c>
      <c r="E562" s="258" t="s">
        <v>1</v>
      </c>
      <c r="F562" s="259" t="s">
        <v>777</v>
      </c>
      <c r="G562" s="257"/>
      <c r="H562" s="260">
        <v>5.6470000000000002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251</v>
      </c>
      <c r="AU562" s="266" t="s">
        <v>87</v>
      </c>
      <c r="AV562" s="14" t="s">
        <v>87</v>
      </c>
      <c r="AW562" s="14" t="s">
        <v>32</v>
      </c>
      <c r="AX562" s="14" t="s">
        <v>84</v>
      </c>
      <c r="AY562" s="266" t="s">
        <v>240</v>
      </c>
    </row>
    <row r="563" s="2" customFormat="1" ht="24.15" customHeight="1">
      <c r="A563" s="39"/>
      <c r="B563" s="40"/>
      <c r="C563" s="227" t="s">
        <v>778</v>
      </c>
      <c r="D563" s="227" t="s">
        <v>242</v>
      </c>
      <c r="E563" s="228" t="s">
        <v>779</v>
      </c>
      <c r="F563" s="229" t="s">
        <v>780</v>
      </c>
      <c r="G563" s="230" t="s">
        <v>344</v>
      </c>
      <c r="H563" s="231">
        <v>0.47699999999999998</v>
      </c>
      <c r="I563" s="232"/>
      <c r="J563" s="233">
        <f>ROUND(I563*H563,2)</f>
        <v>0</v>
      </c>
      <c r="K563" s="229" t="s">
        <v>246</v>
      </c>
      <c r="L563" s="45"/>
      <c r="M563" s="234" t="s">
        <v>1</v>
      </c>
      <c r="N563" s="235" t="s">
        <v>41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247</v>
      </c>
      <c r="AT563" s="238" t="s">
        <v>242</v>
      </c>
      <c r="AU563" s="238" t="s">
        <v>87</v>
      </c>
      <c r="AY563" s="18" t="s">
        <v>240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84</v>
      </c>
      <c r="BK563" s="239">
        <f>ROUND(I563*H563,2)</f>
        <v>0</v>
      </c>
      <c r="BL563" s="18" t="s">
        <v>247</v>
      </c>
      <c r="BM563" s="238" t="s">
        <v>781</v>
      </c>
    </row>
    <row r="564" s="2" customFormat="1">
      <c r="A564" s="39"/>
      <c r="B564" s="40"/>
      <c r="C564" s="41"/>
      <c r="D564" s="240" t="s">
        <v>249</v>
      </c>
      <c r="E564" s="41"/>
      <c r="F564" s="241" t="s">
        <v>782</v>
      </c>
      <c r="G564" s="41"/>
      <c r="H564" s="41"/>
      <c r="I564" s="242"/>
      <c r="J564" s="41"/>
      <c r="K564" s="41"/>
      <c r="L564" s="45"/>
      <c r="M564" s="243"/>
      <c r="N564" s="244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249</v>
      </c>
      <c r="AU564" s="18" t="s">
        <v>87</v>
      </c>
    </row>
    <row r="565" s="13" customFormat="1">
      <c r="A565" s="13"/>
      <c r="B565" s="245"/>
      <c r="C565" s="246"/>
      <c r="D565" s="247" t="s">
        <v>251</v>
      </c>
      <c r="E565" s="248" t="s">
        <v>1</v>
      </c>
      <c r="F565" s="249" t="s">
        <v>776</v>
      </c>
      <c r="G565" s="246"/>
      <c r="H565" s="248" t="s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251</v>
      </c>
      <c r="AU565" s="255" t="s">
        <v>87</v>
      </c>
      <c r="AV565" s="13" t="s">
        <v>84</v>
      </c>
      <c r="AW565" s="13" t="s">
        <v>32</v>
      </c>
      <c r="AX565" s="13" t="s">
        <v>76</v>
      </c>
      <c r="AY565" s="255" t="s">
        <v>240</v>
      </c>
    </row>
    <row r="566" s="14" customFormat="1">
      <c r="A566" s="14"/>
      <c r="B566" s="256"/>
      <c r="C566" s="257"/>
      <c r="D566" s="247" t="s">
        <v>251</v>
      </c>
      <c r="E566" s="258" t="s">
        <v>1</v>
      </c>
      <c r="F566" s="259" t="s">
        <v>783</v>
      </c>
      <c r="G566" s="257"/>
      <c r="H566" s="260">
        <v>0.47699999999999998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251</v>
      </c>
      <c r="AU566" s="266" t="s">
        <v>87</v>
      </c>
      <c r="AV566" s="14" t="s">
        <v>87</v>
      </c>
      <c r="AW566" s="14" t="s">
        <v>32</v>
      </c>
      <c r="AX566" s="14" t="s">
        <v>84</v>
      </c>
      <c r="AY566" s="266" t="s">
        <v>240</v>
      </c>
    </row>
    <row r="567" s="2" customFormat="1" ht="24.15" customHeight="1">
      <c r="A567" s="39"/>
      <c r="B567" s="40"/>
      <c r="C567" s="289" t="s">
        <v>784</v>
      </c>
      <c r="D567" s="289" t="s">
        <v>341</v>
      </c>
      <c r="E567" s="290" t="s">
        <v>785</v>
      </c>
      <c r="F567" s="291" t="s">
        <v>786</v>
      </c>
      <c r="G567" s="292" t="s">
        <v>787</v>
      </c>
      <c r="H567" s="293">
        <v>5647</v>
      </c>
      <c r="I567" s="294"/>
      <c r="J567" s="295">
        <f>ROUND(I567*H567,2)</f>
        <v>0</v>
      </c>
      <c r="K567" s="291" t="s">
        <v>1</v>
      </c>
      <c r="L567" s="296"/>
      <c r="M567" s="297" t="s">
        <v>1</v>
      </c>
      <c r="N567" s="298" t="s">
        <v>41</v>
      </c>
      <c r="O567" s="92"/>
      <c r="P567" s="236">
        <f>O567*H567</f>
        <v>0</v>
      </c>
      <c r="Q567" s="236">
        <v>0.001</v>
      </c>
      <c r="R567" s="236">
        <f>Q567*H567</f>
        <v>5.6470000000000002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320</v>
      </c>
      <c r="AT567" s="238" t="s">
        <v>341</v>
      </c>
      <c r="AU567" s="238" t="s">
        <v>87</v>
      </c>
      <c r="AY567" s="18" t="s">
        <v>240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84</v>
      </c>
      <c r="BK567" s="239">
        <f>ROUND(I567*H567,2)</f>
        <v>0</v>
      </c>
      <c r="BL567" s="18" t="s">
        <v>247</v>
      </c>
      <c r="BM567" s="238" t="s">
        <v>788</v>
      </c>
    </row>
    <row r="568" s="14" customFormat="1">
      <c r="A568" s="14"/>
      <c r="B568" s="256"/>
      <c r="C568" s="257"/>
      <c r="D568" s="247" t="s">
        <v>251</v>
      </c>
      <c r="E568" s="258" t="s">
        <v>1</v>
      </c>
      <c r="F568" s="259" t="s">
        <v>789</v>
      </c>
      <c r="G568" s="257"/>
      <c r="H568" s="260">
        <v>5647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251</v>
      </c>
      <c r="AU568" s="266" t="s">
        <v>87</v>
      </c>
      <c r="AV568" s="14" t="s">
        <v>87</v>
      </c>
      <c r="AW568" s="14" t="s">
        <v>32</v>
      </c>
      <c r="AX568" s="14" t="s">
        <v>84</v>
      </c>
      <c r="AY568" s="266" t="s">
        <v>240</v>
      </c>
    </row>
    <row r="569" s="2" customFormat="1" ht="16.5" customHeight="1">
      <c r="A569" s="39"/>
      <c r="B569" s="40"/>
      <c r="C569" s="289" t="s">
        <v>790</v>
      </c>
      <c r="D569" s="289" t="s">
        <v>341</v>
      </c>
      <c r="E569" s="290" t="s">
        <v>791</v>
      </c>
      <c r="F569" s="291" t="s">
        <v>792</v>
      </c>
      <c r="G569" s="292" t="s">
        <v>675</v>
      </c>
      <c r="H569" s="293">
        <v>6</v>
      </c>
      <c r="I569" s="294"/>
      <c r="J569" s="295">
        <f>ROUND(I569*H569,2)</f>
        <v>0</v>
      </c>
      <c r="K569" s="291" t="s">
        <v>1</v>
      </c>
      <c r="L569" s="296"/>
      <c r="M569" s="297" t="s">
        <v>1</v>
      </c>
      <c r="N569" s="298" t="s">
        <v>41</v>
      </c>
      <c r="O569" s="92"/>
      <c r="P569" s="236">
        <f>O569*H569</f>
        <v>0</v>
      </c>
      <c r="Q569" s="236">
        <v>0.073499999999999996</v>
      </c>
      <c r="R569" s="236">
        <f>Q569*H569</f>
        <v>0.44099999999999995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320</v>
      </c>
      <c r="AT569" s="238" t="s">
        <v>341</v>
      </c>
      <c r="AU569" s="238" t="s">
        <v>87</v>
      </c>
      <c r="AY569" s="18" t="s">
        <v>240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84</v>
      </c>
      <c r="BK569" s="239">
        <f>ROUND(I569*H569,2)</f>
        <v>0</v>
      </c>
      <c r="BL569" s="18" t="s">
        <v>247</v>
      </c>
      <c r="BM569" s="238" t="s">
        <v>793</v>
      </c>
    </row>
    <row r="570" s="13" customFormat="1">
      <c r="A570" s="13"/>
      <c r="B570" s="245"/>
      <c r="C570" s="246"/>
      <c r="D570" s="247" t="s">
        <v>251</v>
      </c>
      <c r="E570" s="248" t="s">
        <v>1</v>
      </c>
      <c r="F570" s="249" t="s">
        <v>794</v>
      </c>
      <c r="G570" s="246"/>
      <c r="H570" s="248" t="s">
        <v>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251</v>
      </c>
      <c r="AU570" s="255" t="s">
        <v>87</v>
      </c>
      <c r="AV570" s="13" t="s">
        <v>84</v>
      </c>
      <c r="AW570" s="13" t="s">
        <v>32</v>
      </c>
      <c r="AX570" s="13" t="s">
        <v>76</v>
      </c>
      <c r="AY570" s="255" t="s">
        <v>240</v>
      </c>
    </row>
    <row r="571" s="13" customFormat="1">
      <c r="A571" s="13"/>
      <c r="B571" s="245"/>
      <c r="C571" s="246"/>
      <c r="D571" s="247" t="s">
        <v>251</v>
      </c>
      <c r="E571" s="248" t="s">
        <v>1</v>
      </c>
      <c r="F571" s="249" t="s">
        <v>795</v>
      </c>
      <c r="G571" s="246"/>
      <c r="H571" s="248" t="s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251</v>
      </c>
      <c r="AU571" s="255" t="s">
        <v>87</v>
      </c>
      <c r="AV571" s="13" t="s">
        <v>84</v>
      </c>
      <c r="AW571" s="13" t="s">
        <v>32</v>
      </c>
      <c r="AX571" s="13" t="s">
        <v>76</v>
      </c>
      <c r="AY571" s="255" t="s">
        <v>240</v>
      </c>
    </row>
    <row r="572" s="14" customFormat="1">
      <c r="A572" s="14"/>
      <c r="B572" s="256"/>
      <c r="C572" s="257"/>
      <c r="D572" s="247" t="s">
        <v>251</v>
      </c>
      <c r="E572" s="258" t="s">
        <v>1</v>
      </c>
      <c r="F572" s="259" t="s">
        <v>300</v>
      </c>
      <c r="G572" s="257"/>
      <c r="H572" s="260">
        <v>6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251</v>
      </c>
      <c r="AU572" s="266" t="s">
        <v>87</v>
      </c>
      <c r="AV572" s="14" t="s">
        <v>87</v>
      </c>
      <c r="AW572" s="14" t="s">
        <v>32</v>
      </c>
      <c r="AX572" s="14" t="s">
        <v>84</v>
      </c>
      <c r="AY572" s="266" t="s">
        <v>240</v>
      </c>
    </row>
    <row r="573" s="2" customFormat="1" ht="16.5" customHeight="1">
      <c r="A573" s="39"/>
      <c r="B573" s="40"/>
      <c r="C573" s="289" t="s">
        <v>796</v>
      </c>
      <c r="D573" s="289" t="s">
        <v>341</v>
      </c>
      <c r="E573" s="290" t="s">
        <v>797</v>
      </c>
      <c r="F573" s="291" t="s">
        <v>798</v>
      </c>
      <c r="G573" s="292" t="s">
        <v>675</v>
      </c>
      <c r="H573" s="293">
        <v>1</v>
      </c>
      <c r="I573" s="294"/>
      <c r="J573" s="295">
        <f>ROUND(I573*H573,2)</f>
        <v>0</v>
      </c>
      <c r="K573" s="291" t="s">
        <v>1</v>
      </c>
      <c r="L573" s="296"/>
      <c r="M573" s="297" t="s">
        <v>1</v>
      </c>
      <c r="N573" s="298" t="s">
        <v>41</v>
      </c>
      <c r="O573" s="92"/>
      <c r="P573" s="236">
        <f>O573*H573</f>
        <v>0</v>
      </c>
      <c r="Q573" s="236">
        <v>0.035999999999999997</v>
      </c>
      <c r="R573" s="236">
        <f>Q573*H573</f>
        <v>0.035999999999999997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320</v>
      </c>
      <c r="AT573" s="238" t="s">
        <v>341</v>
      </c>
      <c r="AU573" s="238" t="s">
        <v>87</v>
      </c>
      <c r="AY573" s="18" t="s">
        <v>240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84</v>
      </c>
      <c r="BK573" s="239">
        <f>ROUND(I573*H573,2)</f>
        <v>0</v>
      </c>
      <c r="BL573" s="18" t="s">
        <v>247</v>
      </c>
      <c r="BM573" s="238" t="s">
        <v>799</v>
      </c>
    </row>
    <row r="574" s="13" customFormat="1">
      <c r="A574" s="13"/>
      <c r="B574" s="245"/>
      <c r="C574" s="246"/>
      <c r="D574" s="247" t="s">
        <v>251</v>
      </c>
      <c r="E574" s="248" t="s">
        <v>1</v>
      </c>
      <c r="F574" s="249" t="s">
        <v>794</v>
      </c>
      <c r="G574" s="246"/>
      <c r="H574" s="248" t="s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251</v>
      </c>
      <c r="AU574" s="255" t="s">
        <v>87</v>
      </c>
      <c r="AV574" s="13" t="s">
        <v>84</v>
      </c>
      <c r="AW574" s="13" t="s">
        <v>32</v>
      </c>
      <c r="AX574" s="13" t="s">
        <v>76</v>
      </c>
      <c r="AY574" s="255" t="s">
        <v>240</v>
      </c>
    </row>
    <row r="575" s="13" customFormat="1">
      <c r="A575" s="13"/>
      <c r="B575" s="245"/>
      <c r="C575" s="246"/>
      <c r="D575" s="247" t="s">
        <v>251</v>
      </c>
      <c r="E575" s="248" t="s">
        <v>1</v>
      </c>
      <c r="F575" s="249" t="s">
        <v>800</v>
      </c>
      <c r="G575" s="246"/>
      <c r="H575" s="248" t="s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251</v>
      </c>
      <c r="AU575" s="255" t="s">
        <v>87</v>
      </c>
      <c r="AV575" s="13" t="s">
        <v>84</v>
      </c>
      <c r="AW575" s="13" t="s">
        <v>32</v>
      </c>
      <c r="AX575" s="13" t="s">
        <v>76</v>
      </c>
      <c r="AY575" s="255" t="s">
        <v>240</v>
      </c>
    </row>
    <row r="576" s="14" customFormat="1">
      <c r="A576" s="14"/>
      <c r="B576" s="256"/>
      <c r="C576" s="257"/>
      <c r="D576" s="247" t="s">
        <v>251</v>
      </c>
      <c r="E576" s="258" t="s">
        <v>1</v>
      </c>
      <c r="F576" s="259" t="s">
        <v>84</v>
      </c>
      <c r="G576" s="257"/>
      <c r="H576" s="260">
        <v>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251</v>
      </c>
      <c r="AU576" s="266" t="s">
        <v>87</v>
      </c>
      <c r="AV576" s="14" t="s">
        <v>87</v>
      </c>
      <c r="AW576" s="14" t="s">
        <v>32</v>
      </c>
      <c r="AX576" s="14" t="s">
        <v>84</v>
      </c>
      <c r="AY576" s="266" t="s">
        <v>240</v>
      </c>
    </row>
    <row r="577" s="2" customFormat="1" ht="24.15" customHeight="1">
      <c r="A577" s="39"/>
      <c r="B577" s="40"/>
      <c r="C577" s="227" t="s">
        <v>801</v>
      </c>
      <c r="D577" s="227" t="s">
        <v>242</v>
      </c>
      <c r="E577" s="228" t="s">
        <v>802</v>
      </c>
      <c r="F577" s="229" t="s">
        <v>803</v>
      </c>
      <c r="G577" s="230" t="s">
        <v>373</v>
      </c>
      <c r="H577" s="231">
        <v>8.6999999999999993</v>
      </c>
      <c r="I577" s="232"/>
      <c r="J577" s="233">
        <f>ROUND(I577*H577,2)</f>
        <v>0</v>
      </c>
      <c r="K577" s="229" t="s">
        <v>1</v>
      </c>
      <c r="L577" s="45"/>
      <c r="M577" s="234" t="s">
        <v>1</v>
      </c>
      <c r="N577" s="235" t="s">
        <v>41</v>
      </c>
      <c r="O577" s="92"/>
      <c r="P577" s="236">
        <f>O577*H577</f>
        <v>0</v>
      </c>
      <c r="Q577" s="236">
        <v>0</v>
      </c>
      <c r="R577" s="236">
        <f>Q577*H577</f>
        <v>0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247</v>
      </c>
      <c r="AT577" s="238" t="s">
        <v>242</v>
      </c>
      <c r="AU577" s="238" t="s">
        <v>87</v>
      </c>
      <c r="AY577" s="18" t="s">
        <v>240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84</v>
      </c>
      <c r="BK577" s="239">
        <f>ROUND(I577*H577,2)</f>
        <v>0</v>
      </c>
      <c r="BL577" s="18" t="s">
        <v>247</v>
      </c>
      <c r="BM577" s="238" t="s">
        <v>804</v>
      </c>
    </row>
    <row r="578" s="13" customFormat="1">
      <c r="A578" s="13"/>
      <c r="B578" s="245"/>
      <c r="C578" s="246"/>
      <c r="D578" s="247" t="s">
        <v>251</v>
      </c>
      <c r="E578" s="248" t="s">
        <v>1</v>
      </c>
      <c r="F578" s="249" t="s">
        <v>805</v>
      </c>
      <c r="G578" s="246"/>
      <c r="H578" s="248" t="s">
        <v>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251</v>
      </c>
      <c r="AU578" s="255" t="s">
        <v>87</v>
      </c>
      <c r="AV578" s="13" t="s">
        <v>84</v>
      </c>
      <c r="AW578" s="13" t="s">
        <v>32</v>
      </c>
      <c r="AX578" s="13" t="s">
        <v>76</v>
      </c>
      <c r="AY578" s="255" t="s">
        <v>240</v>
      </c>
    </row>
    <row r="579" s="14" customFormat="1">
      <c r="A579" s="14"/>
      <c r="B579" s="256"/>
      <c r="C579" s="257"/>
      <c r="D579" s="247" t="s">
        <v>251</v>
      </c>
      <c r="E579" s="258" t="s">
        <v>1</v>
      </c>
      <c r="F579" s="259" t="s">
        <v>806</v>
      </c>
      <c r="G579" s="257"/>
      <c r="H579" s="260">
        <v>8.6999999999999993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251</v>
      </c>
      <c r="AU579" s="266" t="s">
        <v>87</v>
      </c>
      <c r="AV579" s="14" t="s">
        <v>87</v>
      </c>
      <c r="AW579" s="14" t="s">
        <v>32</v>
      </c>
      <c r="AX579" s="14" t="s">
        <v>84</v>
      </c>
      <c r="AY579" s="266" t="s">
        <v>240</v>
      </c>
    </row>
    <row r="580" s="12" customFormat="1" ht="22.8" customHeight="1">
      <c r="A580" s="12"/>
      <c r="B580" s="211"/>
      <c r="C580" s="212"/>
      <c r="D580" s="213" t="s">
        <v>75</v>
      </c>
      <c r="E580" s="225" t="s">
        <v>247</v>
      </c>
      <c r="F580" s="225" t="s">
        <v>807</v>
      </c>
      <c r="G580" s="212"/>
      <c r="H580" s="212"/>
      <c r="I580" s="215"/>
      <c r="J580" s="226">
        <f>BK580</f>
        <v>0</v>
      </c>
      <c r="K580" s="212"/>
      <c r="L580" s="217"/>
      <c r="M580" s="218"/>
      <c r="N580" s="219"/>
      <c r="O580" s="219"/>
      <c r="P580" s="220">
        <f>SUM(P581:P645)</f>
        <v>0</v>
      </c>
      <c r="Q580" s="219"/>
      <c r="R580" s="220">
        <f>SUM(R581:R645)</f>
        <v>83.239028959999985</v>
      </c>
      <c r="S580" s="219"/>
      <c r="T580" s="221">
        <f>SUM(T581:T645)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2" t="s">
        <v>84</v>
      </c>
      <c r="AT580" s="223" t="s">
        <v>75</v>
      </c>
      <c r="AU580" s="223" t="s">
        <v>84</v>
      </c>
      <c r="AY580" s="222" t="s">
        <v>240</v>
      </c>
      <c r="BK580" s="224">
        <f>SUM(BK581:BK645)</f>
        <v>0</v>
      </c>
    </row>
    <row r="581" s="2" customFormat="1" ht="24.15" customHeight="1">
      <c r="A581" s="39"/>
      <c r="B581" s="40"/>
      <c r="C581" s="227" t="s">
        <v>808</v>
      </c>
      <c r="D581" s="227" t="s">
        <v>242</v>
      </c>
      <c r="E581" s="228" t="s">
        <v>809</v>
      </c>
      <c r="F581" s="229" t="s">
        <v>810</v>
      </c>
      <c r="G581" s="230" t="s">
        <v>520</v>
      </c>
      <c r="H581" s="231">
        <v>185</v>
      </c>
      <c r="I581" s="232"/>
      <c r="J581" s="233">
        <f>ROUND(I581*H581,2)</f>
        <v>0</v>
      </c>
      <c r="K581" s="229" t="s">
        <v>246</v>
      </c>
      <c r="L581" s="45"/>
      <c r="M581" s="234" t="s">
        <v>1</v>
      </c>
      <c r="N581" s="235" t="s">
        <v>41</v>
      </c>
      <c r="O581" s="92"/>
      <c r="P581" s="236">
        <f>O581*H581</f>
        <v>0</v>
      </c>
      <c r="Q581" s="236">
        <v>0.026669999999999999</v>
      </c>
      <c r="R581" s="236">
        <f>Q581*H581</f>
        <v>4.9339500000000003</v>
      </c>
      <c r="S581" s="236">
        <v>0</v>
      </c>
      <c r="T581" s="23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8" t="s">
        <v>247</v>
      </c>
      <c r="AT581" s="238" t="s">
        <v>242</v>
      </c>
      <c r="AU581" s="238" t="s">
        <v>87</v>
      </c>
      <c r="AY581" s="18" t="s">
        <v>240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8" t="s">
        <v>84</v>
      </c>
      <c r="BK581" s="239">
        <f>ROUND(I581*H581,2)</f>
        <v>0</v>
      </c>
      <c r="BL581" s="18" t="s">
        <v>247</v>
      </c>
      <c r="BM581" s="238" t="s">
        <v>811</v>
      </c>
    </row>
    <row r="582" s="2" customFormat="1">
      <c r="A582" s="39"/>
      <c r="B582" s="40"/>
      <c r="C582" s="41"/>
      <c r="D582" s="240" t="s">
        <v>249</v>
      </c>
      <c r="E582" s="41"/>
      <c r="F582" s="241" t="s">
        <v>812</v>
      </c>
      <c r="G582" s="41"/>
      <c r="H582" s="41"/>
      <c r="I582" s="242"/>
      <c r="J582" s="41"/>
      <c r="K582" s="41"/>
      <c r="L582" s="45"/>
      <c r="M582" s="243"/>
      <c r="N582" s="244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249</v>
      </c>
      <c r="AU582" s="18" t="s">
        <v>87</v>
      </c>
    </row>
    <row r="583" s="13" customFormat="1">
      <c r="A583" s="13"/>
      <c r="B583" s="245"/>
      <c r="C583" s="246"/>
      <c r="D583" s="247" t="s">
        <v>251</v>
      </c>
      <c r="E583" s="248" t="s">
        <v>1</v>
      </c>
      <c r="F583" s="249" t="s">
        <v>813</v>
      </c>
      <c r="G583" s="246"/>
      <c r="H583" s="248" t="s">
        <v>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251</v>
      </c>
      <c r="AU583" s="255" t="s">
        <v>87</v>
      </c>
      <c r="AV583" s="13" t="s">
        <v>84</v>
      </c>
      <c r="AW583" s="13" t="s">
        <v>32</v>
      </c>
      <c r="AX583" s="13" t="s">
        <v>76</v>
      </c>
      <c r="AY583" s="255" t="s">
        <v>240</v>
      </c>
    </row>
    <row r="584" s="13" customFormat="1">
      <c r="A584" s="13"/>
      <c r="B584" s="245"/>
      <c r="C584" s="246"/>
      <c r="D584" s="247" t="s">
        <v>251</v>
      </c>
      <c r="E584" s="248" t="s">
        <v>1</v>
      </c>
      <c r="F584" s="249" t="s">
        <v>814</v>
      </c>
      <c r="G584" s="246"/>
      <c r="H584" s="248" t="s">
        <v>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251</v>
      </c>
      <c r="AU584" s="255" t="s">
        <v>87</v>
      </c>
      <c r="AV584" s="13" t="s">
        <v>84</v>
      </c>
      <c r="AW584" s="13" t="s">
        <v>32</v>
      </c>
      <c r="AX584" s="13" t="s">
        <v>76</v>
      </c>
      <c r="AY584" s="255" t="s">
        <v>240</v>
      </c>
    </row>
    <row r="585" s="14" customFormat="1">
      <c r="A585" s="14"/>
      <c r="B585" s="256"/>
      <c r="C585" s="257"/>
      <c r="D585" s="247" t="s">
        <v>251</v>
      </c>
      <c r="E585" s="258" t="s">
        <v>1</v>
      </c>
      <c r="F585" s="259" t="s">
        <v>815</v>
      </c>
      <c r="G585" s="257"/>
      <c r="H585" s="260">
        <v>180.69999999999999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251</v>
      </c>
      <c r="AU585" s="266" t="s">
        <v>87</v>
      </c>
      <c r="AV585" s="14" t="s">
        <v>87</v>
      </c>
      <c r="AW585" s="14" t="s">
        <v>32</v>
      </c>
      <c r="AX585" s="14" t="s">
        <v>76</v>
      </c>
      <c r="AY585" s="266" t="s">
        <v>240</v>
      </c>
    </row>
    <row r="586" s="14" customFormat="1">
      <c r="A586" s="14"/>
      <c r="B586" s="256"/>
      <c r="C586" s="257"/>
      <c r="D586" s="247" t="s">
        <v>251</v>
      </c>
      <c r="E586" s="258" t="s">
        <v>1</v>
      </c>
      <c r="F586" s="259" t="s">
        <v>816</v>
      </c>
      <c r="G586" s="257"/>
      <c r="H586" s="260">
        <v>4.2999999999999998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251</v>
      </c>
      <c r="AU586" s="266" t="s">
        <v>87</v>
      </c>
      <c r="AV586" s="14" t="s">
        <v>87</v>
      </c>
      <c r="AW586" s="14" t="s">
        <v>32</v>
      </c>
      <c r="AX586" s="14" t="s">
        <v>76</v>
      </c>
      <c r="AY586" s="266" t="s">
        <v>240</v>
      </c>
    </row>
    <row r="587" s="16" customFormat="1">
      <c r="A587" s="16"/>
      <c r="B587" s="278"/>
      <c r="C587" s="279"/>
      <c r="D587" s="247" t="s">
        <v>251</v>
      </c>
      <c r="E587" s="280" t="s">
        <v>1</v>
      </c>
      <c r="F587" s="281" t="s">
        <v>265</v>
      </c>
      <c r="G587" s="279"/>
      <c r="H587" s="282">
        <v>185</v>
      </c>
      <c r="I587" s="283"/>
      <c r="J587" s="279"/>
      <c r="K587" s="279"/>
      <c r="L587" s="284"/>
      <c r="M587" s="285"/>
      <c r="N587" s="286"/>
      <c r="O587" s="286"/>
      <c r="P587" s="286"/>
      <c r="Q587" s="286"/>
      <c r="R587" s="286"/>
      <c r="S587" s="286"/>
      <c r="T587" s="287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8" t="s">
        <v>251</v>
      </c>
      <c r="AU587" s="288" t="s">
        <v>87</v>
      </c>
      <c r="AV587" s="16" t="s">
        <v>247</v>
      </c>
      <c r="AW587" s="16" t="s">
        <v>32</v>
      </c>
      <c r="AX587" s="16" t="s">
        <v>84</v>
      </c>
      <c r="AY587" s="288" t="s">
        <v>240</v>
      </c>
    </row>
    <row r="588" s="2" customFormat="1" ht="24.15" customHeight="1">
      <c r="A588" s="39"/>
      <c r="B588" s="40"/>
      <c r="C588" s="227" t="s">
        <v>767</v>
      </c>
      <c r="D588" s="227" t="s">
        <v>242</v>
      </c>
      <c r="E588" s="228" t="s">
        <v>817</v>
      </c>
      <c r="F588" s="229" t="s">
        <v>818</v>
      </c>
      <c r="G588" s="230" t="s">
        <v>520</v>
      </c>
      <c r="H588" s="231">
        <v>57</v>
      </c>
      <c r="I588" s="232"/>
      <c r="J588" s="233">
        <f>ROUND(I588*H588,2)</f>
        <v>0</v>
      </c>
      <c r="K588" s="229" t="s">
        <v>246</v>
      </c>
      <c r="L588" s="45"/>
      <c r="M588" s="234" t="s">
        <v>1</v>
      </c>
      <c r="N588" s="235" t="s">
        <v>41</v>
      </c>
      <c r="O588" s="92"/>
      <c r="P588" s="236">
        <f>O588*H588</f>
        <v>0</v>
      </c>
      <c r="Q588" s="236">
        <v>0.029950000000000001</v>
      </c>
      <c r="R588" s="236">
        <f>Q588*H588</f>
        <v>1.70715</v>
      </c>
      <c r="S588" s="236">
        <v>0</v>
      </c>
      <c r="T588" s="23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8" t="s">
        <v>247</v>
      </c>
      <c r="AT588" s="238" t="s">
        <v>242</v>
      </c>
      <c r="AU588" s="238" t="s">
        <v>87</v>
      </c>
      <c r="AY588" s="18" t="s">
        <v>240</v>
      </c>
      <c r="BE588" s="239">
        <f>IF(N588="základní",J588,0)</f>
        <v>0</v>
      </c>
      <c r="BF588" s="239">
        <f>IF(N588="snížená",J588,0)</f>
        <v>0</v>
      </c>
      <c r="BG588" s="239">
        <f>IF(N588="zákl. přenesená",J588,0)</f>
        <v>0</v>
      </c>
      <c r="BH588" s="239">
        <f>IF(N588="sníž. přenesená",J588,0)</f>
        <v>0</v>
      </c>
      <c r="BI588" s="239">
        <f>IF(N588="nulová",J588,0)</f>
        <v>0</v>
      </c>
      <c r="BJ588" s="18" t="s">
        <v>84</v>
      </c>
      <c r="BK588" s="239">
        <f>ROUND(I588*H588,2)</f>
        <v>0</v>
      </c>
      <c r="BL588" s="18" t="s">
        <v>247</v>
      </c>
      <c r="BM588" s="238" t="s">
        <v>819</v>
      </c>
    </row>
    <row r="589" s="2" customFormat="1">
      <c r="A589" s="39"/>
      <c r="B589" s="40"/>
      <c r="C589" s="41"/>
      <c r="D589" s="240" t="s">
        <v>249</v>
      </c>
      <c r="E589" s="41"/>
      <c r="F589" s="241" t="s">
        <v>820</v>
      </c>
      <c r="G589" s="41"/>
      <c r="H589" s="41"/>
      <c r="I589" s="242"/>
      <c r="J589" s="41"/>
      <c r="K589" s="41"/>
      <c r="L589" s="45"/>
      <c r="M589" s="243"/>
      <c r="N589" s="244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249</v>
      </c>
      <c r="AU589" s="18" t="s">
        <v>87</v>
      </c>
    </row>
    <row r="590" s="13" customFormat="1">
      <c r="A590" s="13"/>
      <c r="B590" s="245"/>
      <c r="C590" s="246"/>
      <c r="D590" s="247" t="s">
        <v>251</v>
      </c>
      <c r="E590" s="248" t="s">
        <v>1</v>
      </c>
      <c r="F590" s="249" t="s">
        <v>813</v>
      </c>
      <c r="G590" s="246"/>
      <c r="H590" s="248" t="s">
        <v>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251</v>
      </c>
      <c r="AU590" s="255" t="s">
        <v>87</v>
      </c>
      <c r="AV590" s="13" t="s">
        <v>84</v>
      </c>
      <c r="AW590" s="13" t="s">
        <v>32</v>
      </c>
      <c r="AX590" s="13" t="s">
        <v>76</v>
      </c>
      <c r="AY590" s="255" t="s">
        <v>240</v>
      </c>
    </row>
    <row r="591" s="13" customFormat="1">
      <c r="A591" s="13"/>
      <c r="B591" s="245"/>
      <c r="C591" s="246"/>
      <c r="D591" s="247" t="s">
        <v>251</v>
      </c>
      <c r="E591" s="248" t="s">
        <v>1</v>
      </c>
      <c r="F591" s="249" t="s">
        <v>821</v>
      </c>
      <c r="G591" s="246"/>
      <c r="H591" s="248" t="s">
        <v>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251</v>
      </c>
      <c r="AU591" s="255" t="s">
        <v>87</v>
      </c>
      <c r="AV591" s="13" t="s">
        <v>84</v>
      </c>
      <c r="AW591" s="13" t="s">
        <v>32</v>
      </c>
      <c r="AX591" s="13" t="s">
        <v>76</v>
      </c>
      <c r="AY591" s="255" t="s">
        <v>240</v>
      </c>
    </row>
    <row r="592" s="14" customFormat="1">
      <c r="A592" s="14"/>
      <c r="B592" s="256"/>
      <c r="C592" s="257"/>
      <c r="D592" s="247" t="s">
        <v>251</v>
      </c>
      <c r="E592" s="258" t="s">
        <v>1</v>
      </c>
      <c r="F592" s="259" t="s">
        <v>822</v>
      </c>
      <c r="G592" s="257"/>
      <c r="H592" s="260">
        <v>55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251</v>
      </c>
      <c r="AU592" s="266" t="s">
        <v>87</v>
      </c>
      <c r="AV592" s="14" t="s">
        <v>87</v>
      </c>
      <c r="AW592" s="14" t="s">
        <v>32</v>
      </c>
      <c r="AX592" s="14" t="s">
        <v>76</v>
      </c>
      <c r="AY592" s="266" t="s">
        <v>240</v>
      </c>
    </row>
    <row r="593" s="14" customFormat="1">
      <c r="A593" s="14"/>
      <c r="B593" s="256"/>
      <c r="C593" s="257"/>
      <c r="D593" s="247" t="s">
        <v>251</v>
      </c>
      <c r="E593" s="258" t="s">
        <v>1</v>
      </c>
      <c r="F593" s="259" t="s">
        <v>823</v>
      </c>
      <c r="G593" s="257"/>
      <c r="H593" s="260">
        <v>2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251</v>
      </c>
      <c r="AU593" s="266" t="s">
        <v>87</v>
      </c>
      <c r="AV593" s="14" t="s">
        <v>87</v>
      </c>
      <c r="AW593" s="14" t="s">
        <v>32</v>
      </c>
      <c r="AX593" s="14" t="s">
        <v>76</v>
      </c>
      <c r="AY593" s="266" t="s">
        <v>240</v>
      </c>
    </row>
    <row r="594" s="16" customFormat="1">
      <c r="A594" s="16"/>
      <c r="B594" s="278"/>
      <c r="C594" s="279"/>
      <c r="D594" s="247" t="s">
        <v>251</v>
      </c>
      <c r="E594" s="280" t="s">
        <v>1</v>
      </c>
      <c r="F594" s="281" t="s">
        <v>265</v>
      </c>
      <c r="G594" s="279"/>
      <c r="H594" s="282">
        <v>57</v>
      </c>
      <c r="I594" s="283"/>
      <c r="J594" s="279"/>
      <c r="K594" s="279"/>
      <c r="L594" s="284"/>
      <c r="M594" s="285"/>
      <c r="N594" s="286"/>
      <c r="O594" s="286"/>
      <c r="P594" s="286"/>
      <c r="Q594" s="286"/>
      <c r="R594" s="286"/>
      <c r="S594" s="286"/>
      <c r="T594" s="287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8" t="s">
        <v>251</v>
      </c>
      <c r="AU594" s="288" t="s">
        <v>87</v>
      </c>
      <c r="AV594" s="16" t="s">
        <v>247</v>
      </c>
      <c r="AW594" s="16" t="s">
        <v>32</v>
      </c>
      <c r="AX594" s="16" t="s">
        <v>84</v>
      </c>
      <c r="AY594" s="288" t="s">
        <v>240</v>
      </c>
    </row>
    <row r="595" s="2" customFormat="1" ht="16.5" customHeight="1">
      <c r="A595" s="39"/>
      <c r="B595" s="40"/>
      <c r="C595" s="227" t="s">
        <v>824</v>
      </c>
      <c r="D595" s="227" t="s">
        <v>242</v>
      </c>
      <c r="E595" s="228" t="s">
        <v>825</v>
      </c>
      <c r="F595" s="229" t="s">
        <v>826</v>
      </c>
      <c r="G595" s="230" t="s">
        <v>245</v>
      </c>
      <c r="H595" s="231">
        <v>26</v>
      </c>
      <c r="I595" s="232"/>
      <c r="J595" s="233">
        <f>ROUND(I595*H595,2)</f>
        <v>0</v>
      </c>
      <c r="K595" s="229" t="s">
        <v>246</v>
      </c>
      <c r="L595" s="45"/>
      <c r="M595" s="234" t="s">
        <v>1</v>
      </c>
      <c r="N595" s="235" t="s">
        <v>41</v>
      </c>
      <c r="O595" s="92"/>
      <c r="P595" s="236">
        <f>O595*H595</f>
        <v>0</v>
      </c>
      <c r="Q595" s="236">
        <v>2.5019800000000001</v>
      </c>
      <c r="R595" s="236">
        <f>Q595*H595</f>
        <v>65.051479999999998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247</v>
      </c>
      <c r="AT595" s="238" t="s">
        <v>242</v>
      </c>
      <c r="AU595" s="238" t="s">
        <v>87</v>
      </c>
      <c r="AY595" s="18" t="s">
        <v>240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84</v>
      </c>
      <c r="BK595" s="239">
        <f>ROUND(I595*H595,2)</f>
        <v>0</v>
      </c>
      <c r="BL595" s="18" t="s">
        <v>247</v>
      </c>
      <c r="BM595" s="238" t="s">
        <v>827</v>
      </c>
    </row>
    <row r="596" s="2" customFormat="1">
      <c r="A596" s="39"/>
      <c r="B596" s="40"/>
      <c r="C596" s="41"/>
      <c r="D596" s="240" t="s">
        <v>249</v>
      </c>
      <c r="E596" s="41"/>
      <c r="F596" s="241" t="s">
        <v>828</v>
      </c>
      <c r="G596" s="41"/>
      <c r="H596" s="41"/>
      <c r="I596" s="242"/>
      <c r="J596" s="41"/>
      <c r="K596" s="41"/>
      <c r="L596" s="45"/>
      <c r="M596" s="243"/>
      <c r="N596" s="244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249</v>
      </c>
      <c r="AU596" s="18" t="s">
        <v>87</v>
      </c>
    </row>
    <row r="597" s="13" customFormat="1">
      <c r="A597" s="13"/>
      <c r="B597" s="245"/>
      <c r="C597" s="246"/>
      <c r="D597" s="247" t="s">
        <v>251</v>
      </c>
      <c r="E597" s="248" t="s">
        <v>1</v>
      </c>
      <c r="F597" s="249" t="s">
        <v>813</v>
      </c>
      <c r="G597" s="246"/>
      <c r="H597" s="248" t="s">
        <v>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251</v>
      </c>
      <c r="AU597" s="255" t="s">
        <v>87</v>
      </c>
      <c r="AV597" s="13" t="s">
        <v>84</v>
      </c>
      <c r="AW597" s="13" t="s">
        <v>32</v>
      </c>
      <c r="AX597" s="13" t="s">
        <v>76</v>
      </c>
      <c r="AY597" s="255" t="s">
        <v>240</v>
      </c>
    </row>
    <row r="598" s="13" customFormat="1">
      <c r="A598" s="13"/>
      <c r="B598" s="245"/>
      <c r="C598" s="246"/>
      <c r="D598" s="247" t="s">
        <v>251</v>
      </c>
      <c r="E598" s="248" t="s">
        <v>1</v>
      </c>
      <c r="F598" s="249" t="s">
        <v>829</v>
      </c>
      <c r="G598" s="246"/>
      <c r="H598" s="248" t="s">
        <v>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251</v>
      </c>
      <c r="AU598" s="255" t="s">
        <v>87</v>
      </c>
      <c r="AV598" s="13" t="s">
        <v>84</v>
      </c>
      <c r="AW598" s="13" t="s">
        <v>32</v>
      </c>
      <c r="AX598" s="13" t="s">
        <v>76</v>
      </c>
      <c r="AY598" s="255" t="s">
        <v>240</v>
      </c>
    </row>
    <row r="599" s="14" customFormat="1">
      <c r="A599" s="14"/>
      <c r="B599" s="256"/>
      <c r="C599" s="257"/>
      <c r="D599" s="247" t="s">
        <v>251</v>
      </c>
      <c r="E599" s="258" t="s">
        <v>1</v>
      </c>
      <c r="F599" s="259" t="s">
        <v>830</v>
      </c>
      <c r="G599" s="257"/>
      <c r="H599" s="260">
        <v>5.5499999999999998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251</v>
      </c>
      <c r="AU599" s="266" t="s">
        <v>87</v>
      </c>
      <c r="AV599" s="14" t="s">
        <v>87</v>
      </c>
      <c r="AW599" s="14" t="s">
        <v>32</v>
      </c>
      <c r="AX599" s="14" t="s">
        <v>76</v>
      </c>
      <c r="AY599" s="266" t="s">
        <v>240</v>
      </c>
    </row>
    <row r="600" s="13" customFormat="1">
      <c r="A600" s="13"/>
      <c r="B600" s="245"/>
      <c r="C600" s="246"/>
      <c r="D600" s="247" t="s">
        <v>251</v>
      </c>
      <c r="E600" s="248" t="s">
        <v>1</v>
      </c>
      <c r="F600" s="249" t="s">
        <v>831</v>
      </c>
      <c r="G600" s="246"/>
      <c r="H600" s="248" t="s">
        <v>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251</v>
      </c>
      <c r="AU600" s="255" t="s">
        <v>87</v>
      </c>
      <c r="AV600" s="13" t="s">
        <v>84</v>
      </c>
      <c r="AW600" s="13" t="s">
        <v>32</v>
      </c>
      <c r="AX600" s="13" t="s">
        <v>76</v>
      </c>
      <c r="AY600" s="255" t="s">
        <v>240</v>
      </c>
    </row>
    <row r="601" s="14" customFormat="1">
      <c r="A601" s="14"/>
      <c r="B601" s="256"/>
      <c r="C601" s="257"/>
      <c r="D601" s="247" t="s">
        <v>251</v>
      </c>
      <c r="E601" s="258" t="s">
        <v>1</v>
      </c>
      <c r="F601" s="259" t="s">
        <v>832</v>
      </c>
      <c r="G601" s="257"/>
      <c r="H601" s="260">
        <v>5.2000000000000002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251</v>
      </c>
      <c r="AU601" s="266" t="s">
        <v>87</v>
      </c>
      <c r="AV601" s="14" t="s">
        <v>87</v>
      </c>
      <c r="AW601" s="14" t="s">
        <v>32</v>
      </c>
      <c r="AX601" s="14" t="s">
        <v>76</v>
      </c>
      <c r="AY601" s="266" t="s">
        <v>240</v>
      </c>
    </row>
    <row r="602" s="13" customFormat="1">
      <c r="A602" s="13"/>
      <c r="B602" s="245"/>
      <c r="C602" s="246"/>
      <c r="D602" s="247" t="s">
        <v>251</v>
      </c>
      <c r="E602" s="248" t="s">
        <v>1</v>
      </c>
      <c r="F602" s="249" t="s">
        <v>833</v>
      </c>
      <c r="G602" s="246"/>
      <c r="H602" s="248" t="s">
        <v>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251</v>
      </c>
      <c r="AU602" s="255" t="s">
        <v>87</v>
      </c>
      <c r="AV602" s="13" t="s">
        <v>84</v>
      </c>
      <c r="AW602" s="13" t="s">
        <v>32</v>
      </c>
      <c r="AX602" s="13" t="s">
        <v>76</v>
      </c>
      <c r="AY602" s="255" t="s">
        <v>240</v>
      </c>
    </row>
    <row r="603" s="14" customFormat="1">
      <c r="A603" s="14"/>
      <c r="B603" s="256"/>
      <c r="C603" s="257"/>
      <c r="D603" s="247" t="s">
        <v>251</v>
      </c>
      <c r="E603" s="258" t="s">
        <v>1</v>
      </c>
      <c r="F603" s="259" t="s">
        <v>834</v>
      </c>
      <c r="G603" s="257"/>
      <c r="H603" s="260">
        <v>10.125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251</v>
      </c>
      <c r="AU603" s="266" t="s">
        <v>87</v>
      </c>
      <c r="AV603" s="14" t="s">
        <v>87</v>
      </c>
      <c r="AW603" s="14" t="s">
        <v>32</v>
      </c>
      <c r="AX603" s="14" t="s">
        <v>76</v>
      </c>
      <c r="AY603" s="266" t="s">
        <v>240</v>
      </c>
    </row>
    <row r="604" s="13" customFormat="1">
      <c r="A604" s="13"/>
      <c r="B604" s="245"/>
      <c r="C604" s="246"/>
      <c r="D604" s="247" t="s">
        <v>251</v>
      </c>
      <c r="E604" s="248" t="s">
        <v>1</v>
      </c>
      <c r="F604" s="249" t="s">
        <v>835</v>
      </c>
      <c r="G604" s="246"/>
      <c r="H604" s="248" t="s">
        <v>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251</v>
      </c>
      <c r="AU604" s="255" t="s">
        <v>87</v>
      </c>
      <c r="AV604" s="13" t="s">
        <v>84</v>
      </c>
      <c r="AW604" s="13" t="s">
        <v>32</v>
      </c>
      <c r="AX604" s="13" t="s">
        <v>76</v>
      </c>
      <c r="AY604" s="255" t="s">
        <v>240</v>
      </c>
    </row>
    <row r="605" s="14" customFormat="1">
      <c r="A605" s="14"/>
      <c r="B605" s="256"/>
      <c r="C605" s="257"/>
      <c r="D605" s="247" t="s">
        <v>251</v>
      </c>
      <c r="E605" s="258" t="s">
        <v>1</v>
      </c>
      <c r="F605" s="259" t="s">
        <v>836</v>
      </c>
      <c r="G605" s="257"/>
      <c r="H605" s="260">
        <v>2.2799999999999998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251</v>
      </c>
      <c r="AU605" s="266" t="s">
        <v>87</v>
      </c>
      <c r="AV605" s="14" t="s">
        <v>87</v>
      </c>
      <c r="AW605" s="14" t="s">
        <v>32</v>
      </c>
      <c r="AX605" s="14" t="s">
        <v>76</v>
      </c>
      <c r="AY605" s="266" t="s">
        <v>240</v>
      </c>
    </row>
    <row r="606" s="13" customFormat="1">
      <c r="A606" s="13"/>
      <c r="B606" s="245"/>
      <c r="C606" s="246"/>
      <c r="D606" s="247" t="s">
        <v>251</v>
      </c>
      <c r="E606" s="248" t="s">
        <v>1</v>
      </c>
      <c r="F606" s="249" t="s">
        <v>837</v>
      </c>
      <c r="G606" s="246"/>
      <c r="H606" s="248" t="s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251</v>
      </c>
      <c r="AU606" s="255" t="s">
        <v>87</v>
      </c>
      <c r="AV606" s="13" t="s">
        <v>84</v>
      </c>
      <c r="AW606" s="13" t="s">
        <v>32</v>
      </c>
      <c r="AX606" s="13" t="s">
        <v>76</v>
      </c>
      <c r="AY606" s="255" t="s">
        <v>240</v>
      </c>
    </row>
    <row r="607" s="14" customFormat="1">
      <c r="A607" s="14"/>
      <c r="B607" s="256"/>
      <c r="C607" s="257"/>
      <c r="D607" s="247" t="s">
        <v>251</v>
      </c>
      <c r="E607" s="258" t="s">
        <v>1</v>
      </c>
      <c r="F607" s="259" t="s">
        <v>838</v>
      </c>
      <c r="G607" s="257"/>
      <c r="H607" s="260">
        <v>1.464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251</v>
      </c>
      <c r="AU607" s="266" t="s">
        <v>87</v>
      </c>
      <c r="AV607" s="14" t="s">
        <v>87</v>
      </c>
      <c r="AW607" s="14" t="s">
        <v>32</v>
      </c>
      <c r="AX607" s="14" t="s">
        <v>76</v>
      </c>
      <c r="AY607" s="266" t="s">
        <v>240</v>
      </c>
    </row>
    <row r="608" s="14" customFormat="1">
      <c r="A608" s="14"/>
      <c r="B608" s="256"/>
      <c r="C608" s="257"/>
      <c r="D608" s="247" t="s">
        <v>251</v>
      </c>
      <c r="E608" s="258" t="s">
        <v>1</v>
      </c>
      <c r="F608" s="259" t="s">
        <v>839</v>
      </c>
      <c r="G608" s="257"/>
      <c r="H608" s="260">
        <v>1.381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251</v>
      </c>
      <c r="AU608" s="266" t="s">
        <v>87</v>
      </c>
      <c r="AV608" s="14" t="s">
        <v>87</v>
      </c>
      <c r="AW608" s="14" t="s">
        <v>32</v>
      </c>
      <c r="AX608" s="14" t="s">
        <v>76</v>
      </c>
      <c r="AY608" s="266" t="s">
        <v>240</v>
      </c>
    </row>
    <row r="609" s="16" customFormat="1">
      <c r="A609" s="16"/>
      <c r="B609" s="278"/>
      <c r="C609" s="279"/>
      <c r="D609" s="247" t="s">
        <v>251</v>
      </c>
      <c r="E609" s="280" t="s">
        <v>1</v>
      </c>
      <c r="F609" s="281" t="s">
        <v>265</v>
      </c>
      <c r="G609" s="279"/>
      <c r="H609" s="282">
        <v>26</v>
      </c>
      <c r="I609" s="283"/>
      <c r="J609" s="279"/>
      <c r="K609" s="279"/>
      <c r="L609" s="284"/>
      <c r="M609" s="285"/>
      <c r="N609" s="286"/>
      <c r="O609" s="286"/>
      <c r="P609" s="286"/>
      <c r="Q609" s="286"/>
      <c r="R609" s="286"/>
      <c r="S609" s="286"/>
      <c r="T609" s="28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8" t="s">
        <v>251</v>
      </c>
      <c r="AU609" s="288" t="s">
        <v>87</v>
      </c>
      <c r="AV609" s="16" t="s">
        <v>247</v>
      </c>
      <c r="AW609" s="16" t="s">
        <v>32</v>
      </c>
      <c r="AX609" s="16" t="s">
        <v>84</v>
      </c>
      <c r="AY609" s="288" t="s">
        <v>240</v>
      </c>
    </row>
    <row r="610" s="2" customFormat="1" ht="16.5" customHeight="1">
      <c r="A610" s="39"/>
      <c r="B610" s="40"/>
      <c r="C610" s="227" t="s">
        <v>840</v>
      </c>
      <c r="D610" s="227" t="s">
        <v>242</v>
      </c>
      <c r="E610" s="228" t="s">
        <v>841</v>
      </c>
      <c r="F610" s="229" t="s">
        <v>842</v>
      </c>
      <c r="G610" s="230" t="s">
        <v>373</v>
      </c>
      <c r="H610" s="231">
        <v>104</v>
      </c>
      <c r="I610" s="232"/>
      <c r="J610" s="233">
        <f>ROUND(I610*H610,2)</f>
        <v>0</v>
      </c>
      <c r="K610" s="229" t="s">
        <v>246</v>
      </c>
      <c r="L610" s="45"/>
      <c r="M610" s="234" t="s">
        <v>1</v>
      </c>
      <c r="N610" s="235" t="s">
        <v>41</v>
      </c>
      <c r="O610" s="92"/>
      <c r="P610" s="236">
        <f>O610*H610</f>
        <v>0</v>
      </c>
      <c r="Q610" s="236">
        <v>0.0057600000000000004</v>
      </c>
      <c r="R610" s="236">
        <f>Q610*H610</f>
        <v>0.59904000000000002</v>
      </c>
      <c r="S610" s="236">
        <v>0</v>
      </c>
      <c r="T610" s="23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8" t="s">
        <v>247</v>
      </c>
      <c r="AT610" s="238" t="s">
        <v>242</v>
      </c>
      <c r="AU610" s="238" t="s">
        <v>87</v>
      </c>
      <c r="AY610" s="18" t="s">
        <v>240</v>
      </c>
      <c r="BE610" s="239">
        <f>IF(N610="základní",J610,0)</f>
        <v>0</v>
      </c>
      <c r="BF610" s="239">
        <f>IF(N610="snížená",J610,0)</f>
        <v>0</v>
      </c>
      <c r="BG610" s="239">
        <f>IF(N610="zákl. přenesená",J610,0)</f>
        <v>0</v>
      </c>
      <c r="BH610" s="239">
        <f>IF(N610="sníž. přenesená",J610,0)</f>
        <v>0</v>
      </c>
      <c r="BI610" s="239">
        <f>IF(N610="nulová",J610,0)</f>
        <v>0</v>
      </c>
      <c r="BJ610" s="18" t="s">
        <v>84</v>
      </c>
      <c r="BK610" s="239">
        <f>ROUND(I610*H610,2)</f>
        <v>0</v>
      </c>
      <c r="BL610" s="18" t="s">
        <v>247</v>
      </c>
      <c r="BM610" s="238" t="s">
        <v>843</v>
      </c>
    </row>
    <row r="611" s="2" customFormat="1">
      <c r="A611" s="39"/>
      <c r="B611" s="40"/>
      <c r="C611" s="41"/>
      <c r="D611" s="240" t="s">
        <v>249</v>
      </c>
      <c r="E611" s="41"/>
      <c r="F611" s="241" t="s">
        <v>844</v>
      </c>
      <c r="G611" s="41"/>
      <c r="H611" s="41"/>
      <c r="I611" s="242"/>
      <c r="J611" s="41"/>
      <c r="K611" s="41"/>
      <c r="L611" s="45"/>
      <c r="M611" s="243"/>
      <c r="N611" s="244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249</v>
      </c>
      <c r="AU611" s="18" t="s">
        <v>87</v>
      </c>
    </row>
    <row r="612" s="13" customFormat="1">
      <c r="A612" s="13"/>
      <c r="B612" s="245"/>
      <c r="C612" s="246"/>
      <c r="D612" s="247" t="s">
        <v>251</v>
      </c>
      <c r="E612" s="248" t="s">
        <v>1</v>
      </c>
      <c r="F612" s="249" t="s">
        <v>813</v>
      </c>
      <c r="G612" s="246"/>
      <c r="H612" s="248" t="s">
        <v>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251</v>
      </c>
      <c r="AU612" s="255" t="s">
        <v>87</v>
      </c>
      <c r="AV612" s="13" t="s">
        <v>84</v>
      </c>
      <c r="AW612" s="13" t="s">
        <v>32</v>
      </c>
      <c r="AX612" s="13" t="s">
        <v>76</v>
      </c>
      <c r="AY612" s="255" t="s">
        <v>240</v>
      </c>
    </row>
    <row r="613" s="13" customFormat="1">
      <c r="A613" s="13"/>
      <c r="B613" s="245"/>
      <c r="C613" s="246"/>
      <c r="D613" s="247" t="s">
        <v>251</v>
      </c>
      <c r="E613" s="248" t="s">
        <v>1</v>
      </c>
      <c r="F613" s="249" t="s">
        <v>845</v>
      </c>
      <c r="G613" s="246"/>
      <c r="H613" s="248" t="s">
        <v>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251</v>
      </c>
      <c r="AU613" s="255" t="s">
        <v>87</v>
      </c>
      <c r="AV613" s="13" t="s">
        <v>84</v>
      </c>
      <c r="AW613" s="13" t="s">
        <v>32</v>
      </c>
      <c r="AX613" s="13" t="s">
        <v>76</v>
      </c>
      <c r="AY613" s="255" t="s">
        <v>240</v>
      </c>
    </row>
    <row r="614" s="14" customFormat="1">
      <c r="A614" s="14"/>
      <c r="B614" s="256"/>
      <c r="C614" s="257"/>
      <c r="D614" s="247" t="s">
        <v>251</v>
      </c>
      <c r="E614" s="258" t="s">
        <v>1</v>
      </c>
      <c r="F614" s="259" t="s">
        <v>846</v>
      </c>
      <c r="G614" s="257"/>
      <c r="H614" s="260">
        <v>29.550000000000001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251</v>
      </c>
      <c r="AU614" s="266" t="s">
        <v>87</v>
      </c>
      <c r="AV614" s="14" t="s">
        <v>87</v>
      </c>
      <c r="AW614" s="14" t="s">
        <v>32</v>
      </c>
      <c r="AX614" s="14" t="s">
        <v>76</v>
      </c>
      <c r="AY614" s="266" t="s">
        <v>240</v>
      </c>
    </row>
    <row r="615" s="13" customFormat="1">
      <c r="A615" s="13"/>
      <c r="B615" s="245"/>
      <c r="C615" s="246"/>
      <c r="D615" s="247" t="s">
        <v>251</v>
      </c>
      <c r="E615" s="248" t="s">
        <v>1</v>
      </c>
      <c r="F615" s="249" t="s">
        <v>833</v>
      </c>
      <c r="G615" s="246"/>
      <c r="H615" s="248" t="s">
        <v>1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251</v>
      </c>
      <c r="AU615" s="255" t="s">
        <v>87</v>
      </c>
      <c r="AV615" s="13" t="s">
        <v>84</v>
      </c>
      <c r="AW615" s="13" t="s">
        <v>32</v>
      </c>
      <c r="AX615" s="13" t="s">
        <v>76</v>
      </c>
      <c r="AY615" s="255" t="s">
        <v>240</v>
      </c>
    </row>
    <row r="616" s="14" customFormat="1">
      <c r="A616" s="14"/>
      <c r="B616" s="256"/>
      <c r="C616" s="257"/>
      <c r="D616" s="247" t="s">
        <v>251</v>
      </c>
      <c r="E616" s="258" t="s">
        <v>1</v>
      </c>
      <c r="F616" s="259" t="s">
        <v>847</v>
      </c>
      <c r="G616" s="257"/>
      <c r="H616" s="260">
        <v>40.5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251</v>
      </c>
      <c r="AU616" s="266" t="s">
        <v>87</v>
      </c>
      <c r="AV616" s="14" t="s">
        <v>87</v>
      </c>
      <c r="AW616" s="14" t="s">
        <v>32</v>
      </c>
      <c r="AX616" s="14" t="s">
        <v>76</v>
      </c>
      <c r="AY616" s="266" t="s">
        <v>240</v>
      </c>
    </row>
    <row r="617" s="13" customFormat="1">
      <c r="A617" s="13"/>
      <c r="B617" s="245"/>
      <c r="C617" s="246"/>
      <c r="D617" s="247" t="s">
        <v>251</v>
      </c>
      <c r="E617" s="248" t="s">
        <v>1</v>
      </c>
      <c r="F617" s="249" t="s">
        <v>837</v>
      </c>
      <c r="G617" s="246"/>
      <c r="H617" s="248" t="s">
        <v>1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251</v>
      </c>
      <c r="AU617" s="255" t="s">
        <v>87</v>
      </c>
      <c r="AV617" s="13" t="s">
        <v>84</v>
      </c>
      <c r="AW617" s="13" t="s">
        <v>32</v>
      </c>
      <c r="AX617" s="13" t="s">
        <v>76</v>
      </c>
      <c r="AY617" s="255" t="s">
        <v>240</v>
      </c>
    </row>
    <row r="618" s="14" customFormat="1">
      <c r="A618" s="14"/>
      <c r="B618" s="256"/>
      <c r="C618" s="257"/>
      <c r="D618" s="247" t="s">
        <v>251</v>
      </c>
      <c r="E618" s="258" t="s">
        <v>1</v>
      </c>
      <c r="F618" s="259" t="s">
        <v>848</v>
      </c>
      <c r="G618" s="257"/>
      <c r="H618" s="260">
        <v>24.399999999999999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251</v>
      </c>
      <c r="AU618" s="266" t="s">
        <v>87</v>
      </c>
      <c r="AV618" s="14" t="s">
        <v>87</v>
      </c>
      <c r="AW618" s="14" t="s">
        <v>32</v>
      </c>
      <c r="AX618" s="14" t="s">
        <v>76</v>
      </c>
      <c r="AY618" s="266" t="s">
        <v>240</v>
      </c>
    </row>
    <row r="619" s="14" customFormat="1">
      <c r="A619" s="14"/>
      <c r="B619" s="256"/>
      <c r="C619" s="257"/>
      <c r="D619" s="247" t="s">
        <v>251</v>
      </c>
      <c r="E619" s="258" t="s">
        <v>1</v>
      </c>
      <c r="F619" s="259" t="s">
        <v>849</v>
      </c>
      <c r="G619" s="257"/>
      <c r="H619" s="260">
        <v>9.5500000000000007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251</v>
      </c>
      <c r="AU619" s="266" t="s">
        <v>87</v>
      </c>
      <c r="AV619" s="14" t="s">
        <v>87</v>
      </c>
      <c r="AW619" s="14" t="s">
        <v>32</v>
      </c>
      <c r="AX619" s="14" t="s">
        <v>76</v>
      </c>
      <c r="AY619" s="266" t="s">
        <v>240</v>
      </c>
    </row>
    <row r="620" s="16" customFormat="1">
      <c r="A620" s="16"/>
      <c r="B620" s="278"/>
      <c r="C620" s="279"/>
      <c r="D620" s="247" t="s">
        <v>251</v>
      </c>
      <c r="E620" s="280" t="s">
        <v>1</v>
      </c>
      <c r="F620" s="281" t="s">
        <v>265</v>
      </c>
      <c r="G620" s="279"/>
      <c r="H620" s="282">
        <v>103.99999999999999</v>
      </c>
      <c r="I620" s="283"/>
      <c r="J620" s="279"/>
      <c r="K620" s="279"/>
      <c r="L620" s="284"/>
      <c r="M620" s="285"/>
      <c r="N620" s="286"/>
      <c r="O620" s="286"/>
      <c r="P620" s="286"/>
      <c r="Q620" s="286"/>
      <c r="R620" s="286"/>
      <c r="S620" s="286"/>
      <c r="T620" s="287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8" t="s">
        <v>251</v>
      </c>
      <c r="AU620" s="288" t="s">
        <v>87</v>
      </c>
      <c r="AV620" s="16" t="s">
        <v>247</v>
      </c>
      <c r="AW620" s="16" t="s">
        <v>32</v>
      </c>
      <c r="AX620" s="16" t="s">
        <v>84</v>
      </c>
      <c r="AY620" s="288" t="s">
        <v>240</v>
      </c>
    </row>
    <row r="621" s="2" customFormat="1" ht="16.5" customHeight="1">
      <c r="A621" s="39"/>
      <c r="B621" s="40"/>
      <c r="C621" s="227" t="s">
        <v>850</v>
      </c>
      <c r="D621" s="227" t="s">
        <v>242</v>
      </c>
      <c r="E621" s="228" t="s">
        <v>851</v>
      </c>
      <c r="F621" s="229" t="s">
        <v>852</v>
      </c>
      <c r="G621" s="230" t="s">
        <v>373</v>
      </c>
      <c r="H621" s="231">
        <v>104</v>
      </c>
      <c r="I621" s="232"/>
      <c r="J621" s="233">
        <f>ROUND(I621*H621,2)</f>
        <v>0</v>
      </c>
      <c r="K621" s="229" t="s">
        <v>246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247</v>
      </c>
      <c r="AT621" s="238" t="s">
        <v>242</v>
      </c>
      <c r="AU621" s="238" t="s">
        <v>87</v>
      </c>
      <c r="AY621" s="18" t="s">
        <v>240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84</v>
      </c>
      <c r="BK621" s="239">
        <f>ROUND(I621*H621,2)</f>
        <v>0</v>
      </c>
      <c r="BL621" s="18" t="s">
        <v>247</v>
      </c>
      <c r="BM621" s="238" t="s">
        <v>853</v>
      </c>
    </row>
    <row r="622" s="2" customFormat="1">
      <c r="A622" s="39"/>
      <c r="B622" s="40"/>
      <c r="C622" s="41"/>
      <c r="D622" s="240" t="s">
        <v>249</v>
      </c>
      <c r="E622" s="41"/>
      <c r="F622" s="241" t="s">
        <v>854</v>
      </c>
      <c r="G622" s="41"/>
      <c r="H622" s="41"/>
      <c r="I622" s="242"/>
      <c r="J622" s="41"/>
      <c r="K622" s="41"/>
      <c r="L622" s="45"/>
      <c r="M622" s="243"/>
      <c r="N622" s="244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249</v>
      </c>
      <c r="AU622" s="18" t="s">
        <v>87</v>
      </c>
    </row>
    <row r="623" s="2" customFormat="1" ht="24.15" customHeight="1">
      <c r="A623" s="39"/>
      <c r="B623" s="40"/>
      <c r="C623" s="227" t="s">
        <v>855</v>
      </c>
      <c r="D623" s="227" t="s">
        <v>242</v>
      </c>
      <c r="E623" s="228" t="s">
        <v>856</v>
      </c>
      <c r="F623" s="229" t="s">
        <v>857</v>
      </c>
      <c r="G623" s="230" t="s">
        <v>344</v>
      </c>
      <c r="H623" s="231">
        <v>2.556</v>
      </c>
      <c r="I623" s="232"/>
      <c r="J623" s="233">
        <f>ROUND(I623*H623,2)</f>
        <v>0</v>
      </c>
      <c r="K623" s="229" t="s">
        <v>246</v>
      </c>
      <c r="L623" s="45"/>
      <c r="M623" s="234" t="s">
        <v>1</v>
      </c>
      <c r="N623" s="235" t="s">
        <v>41</v>
      </c>
      <c r="O623" s="92"/>
      <c r="P623" s="236">
        <f>O623*H623</f>
        <v>0</v>
      </c>
      <c r="Q623" s="236">
        <v>1.05291</v>
      </c>
      <c r="R623" s="236">
        <f>Q623*H623</f>
        <v>2.69123796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247</v>
      </c>
      <c r="AT623" s="238" t="s">
        <v>242</v>
      </c>
      <c r="AU623" s="238" t="s">
        <v>87</v>
      </c>
      <c r="AY623" s="18" t="s">
        <v>240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84</v>
      </c>
      <c r="BK623" s="239">
        <f>ROUND(I623*H623,2)</f>
        <v>0</v>
      </c>
      <c r="BL623" s="18" t="s">
        <v>247</v>
      </c>
      <c r="BM623" s="238" t="s">
        <v>858</v>
      </c>
    </row>
    <row r="624" s="2" customFormat="1">
      <c r="A624" s="39"/>
      <c r="B624" s="40"/>
      <c r="C624" s="41"/>
      <c r="D624" s="240" t="s">
        <v>249</v>
      </c>
      <c r="E624" s="41"/>
      <c r="F624" s="241" t="s">
        <v>859</v>
      </c>
      <c r="G624" s="41"/>
      <c r="H624" s="41"/>
      <c r="I624" s="242"/>
      <c r="J624" s="41"/>
      <c r="K624" s="41"/>
      <c r="L624" s="45"/>
      <c r="M624" s="243"/>
      <c r="N624" s="244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249</v>
      </c>
      <c r="AU624" s="18" t="s">
        <v>87</v>
      </c>
    </row>
    <row r="625" s="13" customFormat="1">
      <c r="A625" s="13"/>
      <c r="B625" s="245"/>
      <c r="C625" s="246"/>
      <c r="D625" s="247" t="s">
        <v>251</v>
      </c>
      <c r="E625" s="248" t="s">
        <v>1</v>
      </c>
      <c r="F625" s="249" t="s">
        <v>813</v>
      </c>
      <c r="G625" s="246"/>
      <c r="H625" s="248" t="s">
        <v>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251</v>
      </c>
      <c r="AU625" s="255" t="s">
        <v>87</v>
      </c>
      <c r="AV625" s="13" t="s">
        <v>84</v>
      </c>
      <c r="AW625" s="13" t="s">
        <v>32</v>
      </c>
      <c r="AX625" s="13" t="s">
        <v>76</v>
      </c>
      <c r="AY625" s="255" t="s">
        <v>240</v>
      </c>
    </row>
    <row r="626" s="13" customFormat="1">
      <c r="A626" s="13"/>
      <c r="B626" s="245"/>
      <c r="C626" s="246"/>
      <c r="D626" s="247" t="s">
        <v>251</v>
      </c>
      <c r="E626" s="248" t="s">
        <v>1</v>
      </c>
      <c r="F626" s="249" t="s">
        <v>860</v>
      </c>
      <c r="G626" s="246"/>
      <c r="H626" s="248" t="s">
        <v>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251</v>
      </c>
      <c r="AU626" s="255" t="s">
        <v>87</v>
      </c>
      <c r="AV626" s="13" t="s">
        <v>84</v>
      </c>
      <c r="AW626" s="13" t="s">
        <v>32</v>
      </c>
      <c r="AX626" s="13" t="s">
        <v>76</v>
      </c>
      <c r="AY626" s="255" t="s">
        <v>240</v>
      </c>
    </row>
    <row r="627" s="14" customFormat="1">
      <c r="A627" s="14"/>
      <c r="B627" s="256"/>
      <c r="C627" s="257"/>
      <c r="D627" s="247" t="s">
        <v>251</v>
      </c>
      <c r="E627" s="258" t="s">
        <v>1</v>
      </c>
      <c r="F627" s="259" t="s">
        <v>861</v>
      </c>
      <c r="G627" s="257"/>
      <c r="H627" s="260">
        <v>0.73999999999999999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251</v>
      </c>
      <c r="AU627" s="266" t="s">
        <v>87</v>
      </c>
      <c r="AV627" s="14" t="s">
        <v>87</v>
      </c>
      <c r="AW627" s="14" t="s">
        <v>32</v>
      </c>
      <c r="AX627" s="14" t="s">
        <v>76</v>
      </c>
      <c r="AY627" s="266" t="s">
        <v>240</v>
      </c>
    </row>
    <row r="628" s="13" customFormat="1">
      <c r="A628" s="13"/>
      <c r="B628" s="245"/>
      <c r="C628" s="246"/>
      <c r="D628" s="247" t="s">
        <v>251</v>
      </c>
      <c r="E628" s="248" t="s">
        <v>1</v>
      </c>
      <c r="F628" s="249" t="s">
        <v>862</v>
      </c>
      <c r="G628" s="246"/>
      <c r="H628" s="248" t="s">
        <v>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251</v>
      </c>
      <c r="AU628" s="255" t="s">
        <v>87</v>
      </c>
      <c r="AV628" s="13" t="s">
        <v>84</v>
      </c>
      <c r="AW628" s="13" t="s">
        <v>32</v>
      </c>
      <c r="AX628" s="13" t="s">
        <v>76</v>
      </c>
      <c r="AY628" s="255" t="s">
        <v>240</v>
      </c>
    </row>
    <row r="629" s="14" customFormat="1">
      <c r="A629" s="14"/>
      <c r="B629" s="256"/>
      <c r="C629" s="257"/>
      <c r="D629" s="247" t="s">
        <v>251</v>
      </c>
      <c r="E629" s="258" t="s">
        <v>1</v>
      </c>
      <c r="F629" s="259" t="s">
        <v>863</v>
      </c>
      <c r="G629" s="257"/>
      <c r="H629" s="260">
        <v>0.41599999999999998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251</v>
      </c>
      <c r="AU629" s="266" t="s">
        <v>87</v>
      </c>
      <c r="AV629" s="14" t="s">
        <v>87</v>
      </c>
      <c r="AW629" s="14" t="s">
        <v>32</v>
      </c>
      <c r="AX629" s="14" t="s">
        <v>76</v>
      </c>
      <c r="AY629" s="266" t="s">
        <v>240</v>
      </c>
    </row>
    <row r="630" s="13" customFormat="1">
      <c r="A630" s="13"/>
      <c r="B630" s="245"/>
      <c r="C630" s="246"/>
      <c r="D630" s="247" t="s">
        <v>251</v>
      </c>
      <c r="E630" s="248" t="s">
        <v>1</v>
      </c>
      <c r="F630" s="249" t="s">
        <v>864</v>
      </c>
      <c r="G630" s="246"/>
      <c r="H630" s="248" t="s">
        <v>1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251</v>
      </c>
      <c r="AU630" s="255" t="s">
        <v>87</v>
      </c>
      <c r="AV630" s="13" t="s">
        <v>84</v>
      </c>
      <c r="AW630" s="13" t="s">
        <v>32</v>
      </c>
      <c r="AX630" s="13" t="s">
        <v>76</v>
      </c>
      <c r="AY630" s="255" t="s">
        <v>240</v>
      </c>
    </row>
    <row r="631" s="14" customFormat="1">
      <c r="A631" s="14"/>
      <c r="B631" s="256"/>
      <c r="C631" s="257"/>
      <c r="D631" s="247" t="s">
        <v>251</v>
      </c>
      <c r="E631" s="258" t="s">
        <v>1</v>
      </c>
      <c r="F631" s="259" t="s">
        <v>865</v>
      </c>
      <c r="G631" s="257"/>
      <c r="H631" s="260">
        <v>0.81000000000000005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251</v>
      </c>
      <c r="AU631" s="266" t="s">
        <v>87</v>
      </c>
      <c r="AV631" s="14" t="s">
        <v>87</v>
      </c>
      <c r="AW631" s="14" t="s">
        <v>32</v>
      </c>
      <c r="AX631" s="14" t="s">
        <v>76</v>
      </c>
      <c r="AY631" s="266" t="s">
        <v>240</v>
      </c>
    </row>
    <row r="632" s="13" customFormat="1">
      <c r="A632" s="13"/>
      <c r="B632" s="245"/>
      <c r="C632" s="246"/>
      <c r="D632" s="247" t="s">
        <v>251</v>
      </c>
      <c r="E632" s="248" t="s">
        <v>1</v>
      </c>
      <c r="F632" s="249" t="s">
        <v>866</v>
      </c>
      <c r="G632" s="246"/>
      <c r="H632" s="248" t="s">
        <v>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251</v>
      </c>
      <c r="AU632" s="255" t="s">
        <v>87</v>
      </c>
      <c r="AV632" s="13" t="s">
        <v>84</v>
      </c>
      <c r="AW632" s="13" t="s">
        <v>32</v>
      </c>
      <c r="AX632" s="13" t="s">
        <v>76</v>
      </c>
      <c r="AY632" s="255" t="s">
        <v>240</v>
      </c>
    </row>
    <row r="633" s="14" customFormat="1">
      <c r="A633" s="14"/>
      <c r="B633" s="256"/>
      <c r="C633" s="257"/>
      <c r="D633" s="247" t="s">
        <v>251</v>
      </c>
      <c r="E633" s="258" t="s">
        <v>1</v>
      </c>
      <c r="F633" s="259" t="s">
        <v>867</v>
      </c>
      <c r="G633" s="257"/>
      <c r="H633" s="260">
        <v>0.28499999999999998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251</v>
      </c>
      <c r="AU633" s="266" t="s">
        <v>87</v>
      </c>
      <c r="AV633" s="14" t="s">
        <v>87</v>
      </c>
      <c r="AW633" s="14" t="s">
        <v>32</v>
      </c>
      <c r="AX633" s="14" t="s">
        <v>76</v>
      </c>
      <c r="AY633" s="266" t="s">
        <v>240</v>
      </c>
    </row>
    <row r="634" s="13" customFormat="1">
      <c r="A634" s="13"/>
      <c r="B634" s="245"/>
      <c r="C634" s="246"/>
      <c r="D634" s="247" t="s">
        <v>251</v>
      </c>
      <c r="E634" s="248" t="s">
        <v>1</v>
      </c>
      <c r="F634" s="249" t="s">
        <v>868</v>
      </c>
      <c r="G634" s="246"/>
      <c r="H634" s="248" t="s">
        <v>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251</v>
      </c>
      <c r="AU634" s="255" t="s">
        <v>87</v>
      </c>
      <c r="AV634" s="13" t="s">
        <v>84</v>
      </c>
      <c r="AW634" s="13" t="s">
        <v>32</v>
      </c>
      <c r="AX634" s="13" t="s">
        <v>76</v>
      </c>
      <c r="AY634" s="255" t="s">
        <v>240</v>
      </c>
    </row>
    <row r="635" s="14" customFormat="1">
      <c r="A635" s="14"/>
      <c r="B635" s="256"/>
      <c r="C635" s="257"/>
      <c r="D635" s="247" t="s">
        <v>251</v>
      </c>
      <c r="E635" s="258" t="s">
        <v>1</v>
      </c>
      <c r="F635" s="259" t="s">
        <v>869</v>
      </c>
      <c r="G635" s="257"/>
      <c r="H635" s="260">
        <v>0.183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251</v>
      </c>
      <c r="AU635" s="266" t="s">
        <v>87</v>
      </c>
      <c r="AV635" s="14" t="s">
        <v>87</v>
      </c>
      <c r="AW635" s="14" t="s">
        <v>32</v>
      </c>
      <c r="AX635" s="14" t="s">
        <v>76</v>
      </c>
      <c r="AY635" s="266" t="s">
        <v>240</v>
      </c>
    </row>
    <row r="636" s="14" customFormat="1">
      <c r="A636" s="14"/>
      <c r="B636" s="256"/>
      <c r="C636" s="257"/>
      <c r="D636" s="247" t="s">
        <v>251</v>
      </c>
      <c r="E636" s="258" t="s">
        <v>1</v>
      </c>
      <c r="F636" s="259" t="s">
        <v>870</v>
      </c>
      <c r="G636" s="257"/>
      <c r="H636" s="260">
        <v>0.122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251</v>
      </c>
      <c r="AU636" s="266" t="s">
        <v>87</v>
      </c>
      <c r="AV636" s="14" t="s">
        <v>87</v>
      </c>
      <c r="AW636" s="14" t="s">
        <v>32</v>
      </c>
      <c r="AX636" s="14" t="s">
        <v>76</v>
      </c>
      <c r="AY636" s="266" t="s">
        <v>240</v>
      </c>
    </row>
    <row r="637" s="16" customFormat="1">
      <c r="A637" s="16"/>
      <c r="B637" s="278"/>
      <c r="C637" s="279"/>
      <c r="D637" s="247" t="s">
        <v>251</v>
      </c>
      <c r="E637" s="280" t="s">
        <v>1</v>
      </c>
      <c r="F637" s="281" t="s">
        <v>871</v>
      </c>
      <c r="G637" s="279"/>
      <c r="H637" s="282">
        <v>2.5559999999999996</v>
      </c>
      <c r="I637" s="283"/>
      <c r="J637" s="279"/>
      <c r="K637" s="279"/>
      <c r="L637" s="284"/>
      <c r="M637" s="285"/>
      <c r="N637" s="286"/>
      <c r="O637" s="286"/>
      <c r="P637" s="286"/>
      <c r="Q637" s="286"/>
      <c r="R637" s="286"/>
      <c r="S637" s="286"/>
      <c r="T637" s="287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8" t="s">
        <v>251</v>
      </c>
      <c r="AU637" s="288" t="s">
        <v>87</v>
      </c>
      <c r="AV637" s="16" t="s">
        <v>247</v>
      </c>
      <c r="AW637" s="16" t="s">
        <v>32</v>
      </c>
      <c r="AX637" s="16" t="s">
        <v>84</v>
      </c>
      <c r="AY637" s="288" t="s">
        <v>240</v>
      </c>
    </row>
    <row r="638" s="2" customFormat="1" ht="24.15" customHeight="1">
      <c r="A638" s="39"/>
      <c r="B638" s="40"/>
      <c r="C638" s="227" t="s">
        <v>872</v>
      </c>
      <c r="D638" s="227" t="s">
        <v>242</v>
      </c>
      <c r="E638" s="228" t="s">
        <v>873</v>
      </c>
      <c r="F638" s="229" t="s">
        <v>874</v>
      </c>
      <c r="G638" s="230" t="s">
        <v>245</v>
      </c>
      <c r="H638" s="231">
        <v>3.2999999999999998</v>
      </c>
      <c r="I638" s="232"/>
      <c r="J638" s="233">
        <f>ROUND(I638*H638,2)</f>
        <v>0</v>
      </c>
      <c r="K638" s="229" t="s">
        <v>246</v>
      </c>
      <c r="L638" s="45"/>
      <c r="M638" s="234" t="s">
        <v>1</v>
      </c>
      <c r="N638" s="235" t="s">
        <v>41</v>
      </c>
      <c r="O638" s="92"/>
      <c r="P638" s="236">
        <f>O638*H638</f>
        <v>0</v>
      </c>
      <c r="Q638" s="236">
        <v>2.5018699999999998</v>
      </c>
      <c r="R638" s="236">
        <f>Q638*H638</f>
        <v>8.2561709999999984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247</v>
      </c>
      <c r="AT638" s="238" t="s">
        <v>242</v>
      </c>
      <c r="AU638" s="238" t="s">
        <v>87</v>
      </c>
      <c r="AY638" s="18" t="s">
        <v>240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84</v>
      </c>
      <c r="BK638" s="239">
        <f>ROUND(I638*H638,2)</f>
        <v>0</v>
      </c>
      <c r="BL638" s="18" t="s">
        <v>247</v>
      </c>
      <c r="BM638" s="238" t="s">
        <v>875</v>
      </c>
    </row>
    <row r="639" s="2" customFormat="1">
      <c r="A639" s="39"/>
      <c r="B639" s="40"/>
      <c r="C639" s="41"/>
      <c r="D639" s="240" t="s">
        <v>249</v>
      </c>
      <c r="E639" s="41"/>
      <c r="F639" s="241" t="s">
        <v>876</v>
      </c>
      <c r="G639" s="41"/>
      <c r="H639" s="41"/>
      <c r="I639" s="242"/>
      <c r="J639" s="41"/>
      <c r="K639" s="41"/>
      <c r="L639" s="45"/>
      <c r="M639" s="243"/>
      <c r="N639" s="244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249</v>
      </c>
      <c r="AU639" s="18" t="s">
        <v>87</v>
      </c>
    </row>
    <row r="640" s="13" customFormat="1">
      <c r="A640" s="13"/>
      <c r="B640" s="245"/>
      <c r="C640" s="246"/>
      <c r="D640" s="247" t="s">
        <v>251</v>
      </c>
      <c r="E640" s="248" t="s">
        <v>1</v>
      </c>
      <c r="F640" s="249" t="s">
        <v>877</v>
      </c>
      <c r="G640" s="246"/>
      <c r="H640" s="248" t="s">
        <v>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251</v>
      </c>
      <c r="AU640" s="255" t="s">
        <v>87</v>
      </c>
      <c r="AV640" s="13" t="s">
        <v>84</v>
      </c>
      <c r="AW640" s="13" t="s">
        <v>32</v>
      </c>
      <c r="AX640" s="13" t="s">
        <v>76</v>
      </c>
      <c r="AY640" s="255" t="s">
        <v>240</v>
      </c>
    </row>
    <row r="641" s="14" customFormat="1">
      <c r="A641" s="14"/>
      <c r="B641" s="256"/>
      <c r="C641" s="257"/>
      <c r="D641" s="247" t="s">
        <v>251</v>
      </c>
      <c r="E641" s="258" t="s">
        <v>1</v>
      </c>
      <c r="F641" s="259" t="s">
        <v>878</v>
      </c>
      <c r="G641" s="257"/>
      <c r="H641" s="260">
        <v>1.514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251</v>
      </c>
      <c r="AU641" s="266" t="s">
        <v>87</v>
      </c>
      <c r="AV641" s="14" t="s">
        <v>87</v>
      </c>
      <c r="AW641" s="14" t="s">
        <v>32</v>
      </c>
      <c r="AX641" s="14" t="s">
        <v>76</v>
      </c>
      <c r="AY641" s="266" t="s">
        <v>240</v>
      </c>
    </row>
    <row r="642" s="13" customFormat="1">
      <c r="A642" s="13"/>
      <c r="B642" s="245"/>
      <c r="C642" s="246"/>
      <c r="D642" s="247" t="s">
        <v>251</v>
      </c>
      <c r="E642" s="248" t="s">
        <v>1</v>
      </c>
      <c r="F642" s="249" t="s">
        <v>879</v>
      </c>
      <c r="G642" s="246"/>
      <c r="H642" s="248" t="s">
        <v>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251</v>
      </c>
      <c r="AU642" s="255" t="s">
        <v>87</v>
      </c>
      <c r="AV642" s="13" t="s">
        <v>84</v>
      </c>
      <c r="AW642" s="13" t="s">
        <v>32</v>
      </c>
      <c r="AX642" s="13" t="s">
        <v>76</v>
      </c>
      <c r="AY642" s="255" t="s">
        <v>240</v>
      </c>
    </row>
    <row r="643" s="14" customFormat="1">
      <c r="A643" s="14"/>
      <c r="B643" s="256"/>
      <c r="C643" s="257"/>
      <c r="D643" s="247" t="s">
        <v>251</v>
      </c>
      <c r="E643" s="258" t="s">
        <v>1</v>
      </c>
      <c r="F643" s="259" t="s">
        <v>880</v>
      </c>
      <c r="G643" s="257"/>
      <c r="H643" s="260">
        <v>1.3999999999999999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251</v>
      </c>
      <c r="AU643" s="266" t="s">
        <v>87</v>
      </c>
      <c r="AV643" s="14" t="s">
        <v>87</v>
      </c>
      <c r="AW643" s="14" t="s">
        <v>32</v>
      </c>
      <c r="AX643" s="14" t="s">
        <v>76</v>
      </c>
      <c r="AY643" s="266" t="s">
        <v>240</v>
      </c>
    </row>
    <row r="644" s="14" customFormat="1">
      <c r="A644" s="14"/>
      <c r="B644" s="256"/>
      <c r="C644" s="257"/>
      <c r="D644" s="247" t="s">
        <v>251</v>
      </c>
      <c r="E644" s="258" t="s">
        <v>1</v>
      </c>
      <c r="F644" s="259" t="s">
        <v>881</v>
      </c>
      <c r="G644" s="257"/>
      <c r="H644" s="260">
        <v>0.38600000000000001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251</v>
      </c>
      <c r="AU644" s="266" t="s">
        <v>87</v>
      </c>
      <c r="AV644" s="14" t="s">
        <v>87</v>
      </c>
      <c r="AW644" s="14" t="s">
        <v>32</v>
      </c>
      <c r="AX644" s="14" t="s">
        <v>76</v>
      </c>
      <c r="AY644" s="266" t="s">
        <v>240</v>
      </c>
    </row>
    <row r="645" s="16" customFormat="1">
      <c r="A645" s="16"/>
      <c r="B645" s="278"/>
      <c r="C645" s="279"/>
      <c r="D645" s="247" t="s">
        <v>251</v>
      </c>
      <c r="E645" s="280" t="s">
        <v>1</v>
      </c>
      <c r="F645" s="281" t="s">
        <v>265</v>
      </c>
      <c r="G645" s="279"/>
      <c r="H645" s="282">
        <v>3.2999999999999998</v>
      </c>
      <c r="I645" s="283"/>
      <c r="J645" s="279"/>
      <c r="K645" s="279"/>
      <c r="L645" s="284"/>
      <c r="M645" s="285"/>
      <c r="N645" s="286"/>
      <c r="O645" s="286"/>
      <c r="P645" s="286"/>
      <c r="Q645" s="286"/>
      <c r="R645" s="286"/>
      <c r="S645" s="286"/>
      <c r="T645" s="287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88" t="s">
        <v>251</v>
      </c>
      <c r="AU645" s="288" t="s">
        <v>87</v>
      </c>
      <c r="AV645" s="16" t="s">
        <v>247</v>
      </c>
      <c r="AW645" s="16" t="s">
        <v>32</v>
      </c>
      <c r="AX645" s="16" t="s">
        <v>84</v>
      </c>
      <c r="AY645" s="288" t="s">
        <v>240</v>
      </c>
    </row>
    <row r="646" s="12" customFormat="1" ht="22.8" customHeight="1">
      <c r="A646" s="12"/>
      <c r="B646" s="211"/>
      <c r="C646" s="212"/>
      <c r="D646" s="213" t="s">
        <v>75</v>
      </c>
      <c r="E646" s="225" t="s">
        <v>289</v>
      </c>
      <c r="F646" s="225" t="s">
        <v>882</v>
      </c>
      <c r="G646" s="212"/>
      <c r="H646" s="212"/>
      <c r="I646" s="215"/>
      <c r="J646" s="226">
        <f>BK646</f>
        <v>0</v>
      </c>
      <c r="K646" s="212"/>
      <c r="L646" s="217"/>
      <c r="M646" s="218"/>
      <c r="N646" s="219"/>
      <c r="O646" s="219"/>
      <c r="P646" s="220">
        <f>SUM(P647:P650)</f>
        <v>0</v>
      </c>
      <c r="Q646" s="219"/>
      <c r="R646" s="220">
        <f>SUM(R647:R650)</f>
        <v>16.099999999999998</v>
      </c>
      <c r="S646" s="219"/>
      <c r="T646" s="221">
        <f>SUM(T647:T650)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22" t="s">
        <v>84</v>
      </c>
      <c r="AT646" s="223" t="s">
        <v>75</v>
      </c>
      <c r="AU646" s="223" t="s">
        <v>84</v>
      </c>
      <c r="AY646" s="222" t="s">
        <v>240</v>
      </c>
      <c r="BK646" s="224">
        <f>SUM(BK647:BK650)</f>
        <v>0</v>
      </c>
    </row>
    <row r="647" s="2" customFormat="1" ht="24.15" customHeight="1">
      <c r="A647" s="39"/>
      <c r="B647" s="40"/>
      <c r="C647" s="227" t="s">
        <v>883</v>
      </c>
      <c r="D647" s="227" t="s">
        <v>242</v>
      </c>
      <c r="E647" s="228" t="s">
        <v>884</v>
      </c>
      <c r="F647" s="229" t="s">
        <v>885</v>
      </c>
      <c r="G647" s="230" t="s">
        <v>373</v>
      </c>
      <c r="H647" s="231">
        <v>28</v>
      </c>
      <c r="I647" s="232"/>
      <c r="J647" s="233">
        <f>ROUND(I647*H647,2)</f>
        <v>0</v>
      </c>
      <c r="K647" s="229" t="s">
        <v>246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0.57499999999999996</v>
      </c>
      <c r="R647" s="236">
        <f>Q647*H647</f>
        <v>16.099999999999998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247</v>
      </c>
      <c r="AT647" s="238" t="s">
        <v>242</v>
      </c>
      <c r="AU647" s="238" t="s">
        <v>87</v>
      </c>
      <c r="AY647" s="18" t="s">
        <v>240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84</v>
      </c>
      <c r="BK647" s="239">
        <f>ROUND(I647*H647,2)</f>
        <v>0</v>
      </c>
      <c r="BL647" s="18" t="s">
        <v>247</v>
      </c>
      <c r="BM647" s="238" t="s">
        <v>886</v>
      </c>
    </row>
    <row r="648" s="2" customFormat="1">
      <c r="A648" s="39"/>
      <c r="B648" s="40"/>
      <c r="C648" s="41"/>
      <c r="D648" s="240" t="s">
        <v>249</v>
      </c>
      <c r="E648" s="41"/>
      <c r="F648" s="241" t="s">
        <v>887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249</v>
      </c>
      <c r="AU648" s="18" t="s">
        <v>87</v>
      </c>
    </row>
    <row r="649" s="13" customFormat="1">
      <c r="A649" s="13"/>
      <c r="B649" s="245"/>
      <c r="C649" s="246"/>
      <c r="D649" s="247" t="s">
        <v>251</v>
      </c>
      <c r="E649" s="248" t="s">
        <v>1</v>
      </c>
      <c r="F649" s="249" t="s">
        <v>888</v>
      </c>
      <c r="G649" s="246"/>
      <c r="H649" s="248" t="s">
        <v>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251</v>
      </c>
      <c r="AU649" s="255" t="s">
        <v>87</v>
      </c>
      <c r="AV649" s="13" t="s">
        <v>84</v>
      </c>
      <c r="AW649" s="13" t="s">
        <v>32</v>
      </c>
      <c r="AX649" s="13" t="s">
        <v>76</v>
      </c>
      <c r="AY649" s="255" t="s">
        <v>240</v>
      </c>
    </row>
    <row r="650" s="14" customFormat="1">
      <c r="A650" s="14"/>
      <c r="B650" s="256"/>
      <c r="C650" s="257"/>
      <c r="D650" s="247" t="s">
        <v>251</v>
      </c>
      <c r="E650" s="258" t="s">
        <v>1</v>
      </c>
      <c r="F650" s="259" t="s">
        <v>889</v>
      </c>
      <c r="G650" s="257"/>
      <c r="H650" s="260">
        <v>28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251</v>
      </c>
      <c r="AU650" s="266" t="s">
        <v>87</v>
      </c>
      <c r="AV650" s="14" t="s">
        <v>87</v>
      </c>
      <c r="AW650" s="14" t="s">
        <v>32</v>
      </c>
      <c r="AX650" s="14" t="s">
        <v>84</v>
      </c>
      <c r="AY650" s="266" t="s">
        <v>240</v>
      </c>
    </row>
    <row r="651" s="12" customFormat="1" ht="22.8" customHeight="1">
      <c r="A651" s="12"/>
      <c r="B651" s="211"/>
      <c r="C651" s="212"/>
      <c r="D651" s="213" t="s">
        <v>75</v>
      </c>
      <c r="E651" s="225" t="s">
        <v>755</v>
      </c>
      <c r="F651" s="225" t="s">
        <v>890</v>
      </c>
      <c r="G651" s="212"/>
      <c r="H651" s="212"/>
      <c r="I651" s="215"/>
      <c r="J651" s="226">
        <f>BK651</f>
        <v>0</v>
      </c>
      <c r="K651" s="212"/>
      <c r="L651" s="217"/>
      <c r="M651" s="218"/>
      <c r="N651" s="219"/>
      <c r="O651" s="219"/>
      <c r="P651" s="220">
        <f>SUM(P652:P739)</f>
        <v>0</v>
      </c>
      <c r="Q651" s="219"/>
      <c r="R651" s="220">
        <f>SUM(R652:R739)</f>
        <v>43.377099999999999</v>
      </c>
      <c r="S651" s="219"/>
      <c r="T651" s="221">
        <f>SUM(T652:T739)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2" t="s">
        <v>84</v>
      </c>
      <c r="AT651" s="223" t="s">
        <v>75</v>
      </c>
      <c r="AU651" s="223" t="s">
        <v>84</v>
      </c>
      <c r="AY651" s="222" t="s">
        <v>240</v>
      </c>
      <c r="BK651" s="224">
        <f>SUM(BK652:BK739)</f>
        <v>0</v>
      </c>
    </row>
    <row r="652" s="2" customFormat="1" ht="16.5" customHeight="1">
      <c r="A652" s="39"/>
      <c r="B652" s="40"/>
      <c r="C652" s="227" t="s">
        <v>891</v>
      </c>
      <c r="D652" s="227" t="s">
        <v>242</v>
      </c>
      <c r="E652" s="228" t="s">
        <v>892</v>
      </c>
      <c r="F652" s="229" t="s">
        <v>893</v>
      </c>
      <c r="G652" s="230" t="s">
        <v>373</v>
      </c>
      <c r="H652" s="231">
        <v>12</v>
      </c>
      <c r="I652" s="232"/>
      <c r="J652" s="233">
        <f>ROUND(I652*H652,2)</f>
        <v>0</v>
      </c>
      <c r="K652" s="229" t="s">
        <v>246</v>
      </c>
      <c r="L652" s="45"/>
      <c r="M652" s="234" t="s">
        <v>1</v>
      </c>
      <c r="N652" s="235" t="s">
        <v>41</v>
      </c>
      <c r="O652" s="92"/>
      <c r="P652" s="236">
        <f>O652*H652</f>
        <v>0</v>
      </c>
      <c r="Q652" s="236">
        <v>0.00084999999999999995</v>
      </c>
      <c r="R652" s="236">
        <f>Q652*H652</f>
        <v>0.010199999999999999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247</v>
      </c>
      <c r="AT652" s="238" t="s">
        <v>242</v>
      </c>
      <c r="AU652" s="238" t="s">
        <v>87</v>
      </c>
      <c r="AY652" s="18" t="s">
        <v>240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84</v>
      </c>
      <c r="BK652" s="239">
        <f>ROUND(I652*H652,2)</f>
        <v>0</v>
      </c>
      <c r="BL652" s="18" t="s">
        <v>247</v>
      </c>
      <c r="BM652" s="238" t="s">
        <v>894</v>
      </c>
    </row>
    <row r="653" s="2" customFormat="1">
      <c r="A653" s="39"/>
      <c r="B653" s="40"/>
      <c r="C653" s="41"/>
      <c r="D653" s="240" t="s">
        <v>249</v>
      </c>
      <c r="E653" s="41"/>
      <c r="F653" s="241" t="s">
        <v>895</v>
      </c>
      <c r="G653" s="41"/>
      <c r="H653" s="41"/>
      <c r="I653" s="242"/>
      <c r="J653" s="41"/>
      <c r="K653" s="41"/>
      <c r="L653" s="45"/>
      <c r="M653" s="243"/>
      <c r="N653" s="244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249</v>
      </c>
      <c r="AU653" s="18" t="s">
        <v>87</v>
      </c>
    </row>
    <row r="654" s="13" customFormat="1">
      <c r="A654" s="13"/>
      <c r="B654" s="245"/>
      <c r="C654" s="246"/>
      <c r="D654" s="247" t="s">
        <v>251</v>
      </c>
      <c r="E654" s="248" t="s">
        <v>1</v>
      </c>
      <c r="F654" s="249" t="s">
        <v>896</v>
      </c>
      <c r="G654" s="246"/>
      <c r="H654" s="248" t="s">
        <v>1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251</v>
      </c>
      <c r="AU654" s="255" t="s">
        <v>87</v>
      </c>
      <c r="AV654" s="13" t="s">
        <v>84</v>
      </c>
      <c r="AW654" s="13" t="s">
        <v>32</v>
      </c>
      <c r="AX654" s="13" t="s">
        <v>76</v>
      </c>
      <c r="AY654" s="255" t="s">
        <v>240</v>
      </c>
    </row>
    <row r="655" s="14" customFormat="1">
      <c r="A655" s="14"/>
      <c r="B655" s="256"/>
      <c r="C655" s="257"/>
      <c r="D655" s="247" t="s">
        <v>251</v>
      </c>
      <c r="E655" s="258" t="s">
        <v>1</v>
      </c>
      <c r="F655" s="259" t="s">
        <v>897</v>
      </c>
      <c r="G655" s="257"/>
      <c r="H655" s="260">
        <v>1.54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251</v>
      </c>
      <c r="AU655" s="266" t="s">
        <v>87</v>
      </c>
      <c r="AV655" s="14" t="s">
        <v>87</v>
      </c>
      <c r="AW655" s="14" t="s">
        <v>32</v>
      </c>
      <c r="AX655" s="14" t="s">
        <v>76</v>
      </c>
      <c r="AY655" s="266" t="s">
        <v>240</v>
      </c>
    </row>
    <row r="656" s="13" customFormat="1">
      <c r="A656" s="13"/>
      <c r="B656" s="245"/>
      <c r="C656" s="246"/>
      <c r="D656" s="247" t="s">
        <v>251</v>
      </c>
      <c r="E656" s="248" t="s">
        <v>1</v>
      </c>
      <c r="F656" s="249" t="s">
        <v>898</v>
      </c>
      <c r="G656" s="246"/>
      <c r="H656" s="248" t="s">
        <v>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251</v>
      </c>
      <c r="AU656" s="255" t="s">
        <v>87</v>
      </c>
      <c r="AV656" s="13" t="s">
        <v>84</v>
      </c>
      <c r="AW656" s="13" t="s">
        <v>32</v>
      </c>
      <c r="AX656" s="13" t="s">
        <v>76</v>
      </c>
      <c r="AY656" s="255" t="s">
        <v>240</v>
      </c>
    </row>
    <row r="657" s="14" customFormat="1">
      <c r="A657" s="14"/>
      <c r="B657" s="256"/>
      <c r="C657" s="257"/>
      <c r="D657" s="247" t="s">
        <v>251</v>
      </c>
      <c r="E657" s="258" t="s">
        <v>1</v>
      </c>
      <c r="F657" s="259" t="s">
        <v>528</v>
      </c>
      <c r="G657" s="257"/>
      <c r="H657" s="260">
        <v>10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251</v>
      </c>
      <c r="AU657" s="266" t="s">
        <v>87</v>
      </c>
      <c r="AV657" s="14" t="s">
        <v>87</v>
      </c>
      <c r="AW657" s="14" t="s">
        <v>32</v>
      </c>
      <c r="AX657" s="14" t="s">
        <v>76</v>
      </c>
      <c r="AY657" s="266" t="s">
        <v>240</v>
      </c>
    </row>
    <row r="658" s="14" customFormat="1">
      <c r="A658" s="14"/>
      <c r="B658" s="256"/>
      <c r="C658" s="257"/>
      <c r="D658" s="247" t="s">
        <v>251</v>
      </c>
      <c r="E658" s="258" t="s">
        <v>1</v>
      </c>
      <c r="F658" s="259" t="s">
        <v>899</v>
      </c>
      <c r="G658" s="257"/>
      <c r="H658" s="260">
        <v>0.46000000000000002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251</v>
      </c>
      <c r="AU658" s="266" t="s">
        <v>87</v>
      </c>
      <c r="AV658" s="14" t="s">
        <v>87</v>
      </c>
      <c r="AW658" s="14" t="s">
        <v>32</v>
      </c>
      <c r="AX658" s="14" t="s">
        <v>76</v>
      </c>
      <c r="AY658" s="266" t="s">
        <v>240</v>
      </c>
    </row>
    <row r="659" s="16" customFormat="1">
      <c r="A659" s="16"/>
      <c r="B659" s="278"/>
      <c r="C659" s="279"/>
      <c r="D659" s="247" t="s">
        <v>251</v>
      </c>
      <c r="E659" s="280" t="s">
        <v>1</v>
      </c>
      <c r="F659" s="281" t="s">
        <v>265</v>
      </c>
      <c r="G659" s="279"/>
      <c r="H659" s="282">
        <v>12</v>
      </c>
      <c r="I659" s="283"/>
      <c r="J659" s="279"/>
      <c r="K659" s="279"/>
      <c r="L659" s="284"/>
      <c r="M659" s="285"/>
      <c r="N659" s="286"/>
      <c r="O659" s="286"/>
      <c r="P659" s="286"/>
      <c r="Q659" s="286"/>
      <c r="R659" s="286"/>
      <c r="S659" s="286"/>
      <c r="T659" s="287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88" t="s">
        <v>251</v>
      </c>
      <c r="AU659" s="288" t="s">
        <v>87</v>
      </c>
      <c r="AV659" s="16" t="s">
        <v>247</v>
      </c>
      <c r="AW659" s="16" t="s">
        <v>32</v>
      </c>
      <c r="AX659" s="16" t="s">
        <v>84</v>
      </c>
      <c r="AY659" s="288" t="s">
        <v>240</v>
      </c>
    </row>
    <row r="660" s="2" customFormat="1" ht="24.15" customHeight="1">
      <c r="A660" s="39"/>
      <c r="B660" s="40"/>
      <c r="C660" s="227" t="s">
        <v>900</v>
      </c>
      <c r="D660" s="227" t="s">
        <v>242</v>
      </c>
      <c r="E660" s="228" t="s">
        <v>901</v>
      </c>
      <c r="F660" s="229" t="s">
        <v>902</v>
      </c>
      <c r="G660" s="230" t="s">
        <v>373</v>
      </c>
      <c r="H660" s="231">
        <v>12</v>
      </c>
      <c r="I660" s="232"/>
      <c r="J660" s="233">
        <f>ROUND(I660*H660,2)</f>
        <v>0</v>
      </c>
      <c r="K660" s="229" t="s">
        <v>246</v>
      </c>
      <c r="L660" s="45"/>
      <c r="M660" s="234" t="s">
        <v>1</v>
      </c>
      <c r="N660" s="235" t="s">
        <v>41</v>
      </c>
      <c r="O660" s="92"/>
      <c r="P660" s="236">
        <f>O660*H660</f>
        <v>0</v>
      </c>
      <c r="Q660" s="236">
        <v>0.021000000000000001</v>
      </c>
      <c r="R660" s="236">
        <f>Q660*H660</f>
        <v>0.252</v>
      </c>
      <c r="S660" s="236">
        <v>0</v>
      </c>
      <c r="T660" s="237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8" t="s">
        <v>247</v>
      </c>
      <c r="AT660" s="238" t="s">
        <v>242</v>
      </c>
      <c r="AU660" s="238" t="s">
        <v>87</v>
      </c>
      <c r="AY660" s="18" t="s">
        <v>240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8" t="s">
        <v>84</v>
      </c>
      <c r="BK660" s="239">
        <f>ROUND(I660*H660,2)</f>
        <v>0</v>
      </c>
      <c r="BL660" s="18" t="s">
        <v>247</v>
      </c>
      <c r="BM660" s="238" t="s">
        <v>903</v>
      </c>
    </row>
    <row r="661" s="2" customFormat="1">
      <c r="A661" s="39"/>
      <c r="B661" s="40"/>
      <c r="C661" s="41"/>
      <c r="D661" s="240" t="s">
        <v>249</v>
      </c>
      <c r="E661" s="41"/>
      <c r="F661" s="241" t="s">
        <v>904</v>
      </c>
      <c r="G661" s="41"/>
      <c r="H661" s="41"/>
      <c r="I661" s="242"/>
      <c r="J661" s="41"/>
      <c r="K661" s="41"/>
      <c r="L661" s="45"/>
      <c r="M661" s="243"/>
      <c r="N661" s="244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249</v>
      </c>
      <c r="AU661" s="18" t="s">
        <v>87</v>
      </c>
    </row>
    <row r="662" s="13" customFormat="1">
      <c r="A662" s="13"/>
      <c r="B662" s="245"/>
      <c r="C662" s="246"/>
      <c r="D662" s="247" t="s">
        <v>251</v>
      </c>
      <c r="E662" s="248" t="s">
        <v>1</v>
      </c>
      <c r="F662" s="249" t="s">
        <v>905</v>
      </c>
      <c r="G662" s="246"/>
      <c r="H662" s="248" t="s">
        <v>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251</v>
      </c>
      <c r="AU662" s="255" t="s">
        <v>87</v>
      </c>
      <c r="AV662" s="13" t="s">
        <v>84</v>
      </c>
      <c r="AW662" s="13" t="s">
        <v>32</v>
      </c>
      <c r="AX662" s="13" t="s">
        <v>76</v>
      </c>
      <c r="AY662" s="255" t="s">
        <v>240</v>
      </c>
    </row>
    <row r="663" s="14" customFormat="1">
      <c r="A663" s="14"/>
      <c r="B663" s="256"/>
      <c r="C663" s="257"/>
      <c r="D663" s="247" t="s">
        <v>251</v>
      </c>
      <c r="E663" s="258" t="s">
        <v>1</v>
      </c>
      <c r="F663" s="259" t="s">
        <v>906</v>
      </c>
      <c r="G663" s="257"/>
      <c r="H663" s="260">
        <v>12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251</v>
      </c>
      <c r="AU663" s="266" t="s">
        <v>87</v>
      </c>
      <c r="AV663" s="14" t="s">
        <v>87</v>
      </c>
      <c r="AW663" s="14" t="s">
        <v>32</v>
      </c>
      <c r="AX663" s="14" t="s">
        <v>84</v>
      </c>
      <c r="AY663" s="266" t="s">
        <v>240</v>
      </c>
    </row>
    <row r="664" s="2" customFormat="1" ht="24.15" customHeight="1">
      <c r="A664" s="39"/>
      <c r="B664" s="40"/>
      <c r="C664" s="227" t="s">
        <v>907</v>
      </c>
      <c r="D664" s="227" t="s">
        <v>242</v>
      </c>
      <c r="E664" s="228" t="s">
        <v>908</v>
      </c>
      <c r="F664" s="229" t="s">
        <v>909</v>
      </c>
      <c r="G664" s="230" t="s">
        <v>373</v>
      </c>
      <c r="H664" s="231">
        <v>4</v>
      </c>
      <c r="I664" s="232"/>
      <c r="J664" s="233">
        <f>ROUND(I664*H664,2)</f>
        <v>0</v>
      </c>
      <c r="K664" s="229" t="s">
        <v>246</v>
      </c>
      <c r="L664" s="45"/>
      <c r="M664" s="234" t="s">
        <v>1</v>
      </c>
      <c r="N664" s="235" t="s">
        <v>41</v>
      </c>
      <c r="O664" s="92"/>
      <c r="P664" s="236">
        <f>O664*H664</f>
        <v>0</v>
      </c>
      <c r="Q664" s="236">
        <v>0.010500000000000001</v>
      </c>
      <c r="R664" s="236">
        <f>Q664*H664</f>
        <v>0.042000000000000003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247</v>
      </c>
      <c r="AT664" s="238" t="s">
        <v>242</v>
      </c>
      <c r="AU664" s="238" t="s">
        <v>87</v>
      </c>
      <c r="AY664" s="18" t="s">
        <v>240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84</v>
      </c>
      <c r="BK664" s="239">
        <f>ROUND(I664*H664,2)</f>
        <v>0</v>
      </c>
      <c r="BL664" s="18" t="s">
        <v>247</v>
      </c>
      <c r="BM664" s="238" t="s">
        <v>910</v>
      </c>
    </row>
    <row r="665" s="2" customFormat="1">
      <c r="A665" s="39"/>
      <c r="B665" s="40"/>
      <c r="C665" s="41"/>
      <c r="D665" s="240" t="s">
        <v>249</v>
      </c>
      <c r="E665" s="41"/>
      <c r="F665" s="241" t="s">
        <v>911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249</v>
      </c>
      <c r="AU665" s="18" t="s">
        <v>87</v>
      </c>
    </row>
    <row r="666" s="13" customFormat="1">
      <c r="A666" s="13"/>
      <c r="B666" s="245"/>
      <c r="C666" s="246"/>
      <c r="D666" s="247" t="s">
        <v>251</v>
      </c>
      <c r="E666" s="248" t="s">
        <v>1</v>
      </c>
      <c r="F666" s="249" t="s">
        <v>912</v>
      </c>
      <c r="G666" s="246"/>
      <c r="H666" s="248" t="s">
        <v>1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251</v>
      </c>
      <c r="AU666" s="255" t="s">
        <v>87</v>
      </c>
      <c r="AV666" s="13" t="s">
        <v>84</v>
      </c>
      <c r="AW666" s="13" t="s">
        <v>32</v>
      </c>
      <c r="AX666" s="13" t="s">
        <v>76</v>
      </c>
      <c r="AY666" s="255" t="s">
        <v>240</v>
      </c>
    </row>
    <row r="667" s="13" customFormat="1">
      <c r="A667" s="13"/>
      <c r="B667" s="245"/>
      <c r="C667" s="246"/>
      <c r="D667" s="247" t="s">
        <v>251</v>
      </c>
      <c r="E667" s="248" t="s">
        <v>1</v>
      </c>
      <c r="F667" s="249" t="s">
        <v>913</v>
      </c>
      <c r="G667" s="246"/>
      <c r="H667" s="248" t="s">
        <v>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251</v>
      </c>
      <c r="AU667" s="255" t="s">
        <v>87</v>
      </c>
      <c r="AV667" s="13" t="s">
        <v>84</v>
      </c>
      <c r="AW667" s="13" t="s">
        <v>32</v>
      </c>
      <c r="AX667" s="13" t="s">
        <v>76</v>
      </c>
      <c r="AY667" s="255" t="s">
        <v>240</v>
      </c>
    </row>
    <row r="668" s="14" customFormat="1">
      <c r="A668" s="14"/>
      <c r="B668" s="256"/>
      <c r="C668" s="257"/>
      <c r="D668" s="247" t="s">
        <v>251</v>
      </c>
      <c r="E668" s="258" t="s">
        <v>1</v>
      </c>
      <c r="F668" s="259" t="s">
        <v>914</v>
      </c>
      <c r="G668" s="257"/>
      <c r="H668" s="260">
        <v>4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251</v>
      </c>
      <c r="AU668" s="266" t="s">
        <v>87</v>
      </c>
      <c r="AV668" s="14" t="s">
        <v>87</v>
      </c>
      <c r="AW668" s="14" t="s">
        <v>32</v>
      </c>
      <c r="AX668" s="14" t="s">
        <v>84</v>
      </c>
      <c r="AY668" s="266" t="s">
        <v>240</v>
      </c>
    </row>
    <row r="669" s="2" customFormat="1" ht="24.15" customHeight="1">
      <c r="A669" s="39"/>
      <c r="B669" s="40"/>
      <c r="C669" s="227" t="s">
        <v>915</v>
      </c>
      <c r="D669" s="227" t="s">
        <v>242</v>
      </c>
      <c r="E669" s="228" t="s">
        <v>916</v>
      </c>
      <c r="F669" s="229" t="s">
        <v>917</v>
      </c>
      <c r="G669" s="230" t="s">
        <v>373</v>
      </c>
      <c r="H669" s="231">
        <v>354</v>
      </c>
      <c r="I669" s="232"/>
      <c r="J669" s="233">
        <f>ROUND(I669*H669,2)</f>
        <v>0</v>
      </c>
      <c r="K669" s="229" t="s">
        <v>246</v>
      </c>
      <c r="L669" s="45"/>
      <c r="M669" s="234" t="s">
        <v>1</v>
      </c>
      <c r="N669" s="235" t="s">
        <v>41</v>
      </c>
      <c r="O669" s="92"/>
      <c r="P669" s="236">
        <f>O669*H669</f>
        <v>0</v>
      </c>
      <c r="Q669" s="236">
        <v>0.0147</v>
      </c>
      <c r="R669" s="236">
        <f>Q669*H669</f>
        <v>5.2038000000000002</v>
      </c>
      <c r="S669" s="236">
        <v>0</v>
      </c>
      <c r="T669" s="237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8" t="s">
        <v>247</v>
      </c>
      <c r="AT669" s="238" t="s">
        <v>242</v>
      </c>
      <c r="AU669" s="238" t="s">
        <v>87</v>
      </c>
      <c r="AY669" s="18" t="s">
        <v>240</v>
      </c>
      <c r="BE669" s="239">
        <f>IF(N669="základní",J669,0)</f>
        <v>0</v>
      </c>
      <c r="BF669" s="239">
        <f>IF(N669="snížená",J669,0)</f>
        <v>0</v>
      </c>
      <c r="BG669" s="239">
        <f>IF(N669="zákl. přenesená",J669,0)</f>
        <v>0</v>
      </c>
      <c r="BH669" s="239">
        <f>IF(N669="sníž. přenesená",J669,0)</f>
        <v>0</v>
      </c>
      <c r="BI669" s="239">
        <f>IF(N669="nulová",J669,0)</f>
        <v>0</v>
      </c>
      <c r="BJ669" s="18" t="s">
        <v>84</v>
      </c>
      <c r="BK669" s="239">
        <f>ROUND(I669*H669,2)</f>
        <v>0</v>
      </c>
      <c r="BL669" s="18" t="s">
        <v>247</v>
      </c>
      <c r="BM669" s="238" t="s">
        <v>918</v>
      </c>
    </row>
    <row r="670" s="2" customFormat="1">
      <c r="A670" s="39"/>
      <c r="B670" s="40"/>
      <c r="C670" s="41"/>
      <c r="D670" s="240" t="s">
        <v>249</v>
      </c>
      <c r="E670" s="41"/>
      <c r="F670" s="241" t="s">
        <v>919</v>
      </c>
      <c r="G670" s="41"/>
      <c r="H670" s="41"/>
      <c r="I670" s="242"/>
      <c r="J670" s="41"/>
      <c r="K670" s="41"/>
      <c r="L670" s="45"/>
      <c r="M670" s="243"/>
      <c r="N670" s="244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249</v>
      </c>
      <c r="AU670" s="18" t="s">
        <v>87</v>
      </c>
    </row>
    <row r="671" s="13" customFormat="1">
      <c r="A671" s="13"/>
      <c r="B671" s="245"/>
      <c r="C671" s="246"/>
      <c r="D671" s="247" t="s">
        <v>251</v>
      </c>
      <c r="E671" s="248" t="s">
        <v>1</v>
      </c>
      <c r="F671" s="249" t="s">
        <v>920</v>
      </c>
      <c r="G671" s="246"/>
      <c r="H671" s="248" t="s">
        <v>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251</v>
      </c>
      <c r="AU671" s="255" t="s">
        <v>87</v>
      </c>
      <c r="AV671" s="13" t="s">
        <v>84</v>
      </c>
      <c r="AW671" s="13" t="s">
        <v>32</v>
      </c>
      <c r="AX671" s="13" t="s">
        <v>76</v>
      </c>
      <c r="AY671" s="255" t="s">
        <v>240</v>
      </c>
    </row>
    <row r="672" s="14" customFormat="1">
      <c r="A672" s="14"/>
      <c r="B672" s="256"/>
      <c r="C672" s="257"/>
      <c r="D672" s="247" t="s">
        <v>251</v>
      </c>
      <c r="E672" s="258" t="s">
        <v>1</v>
      </c>
      <c r="F672" s="259" t="s">
        <v>921</v>
      </c>
      <c r="G672" s="257"/>
      <c r="H672" s="260">
        <v>354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251</v>
      </c>
      <c r="AU672" s="266" t="s">
        <v>87</v>
      </c>
      <c r="AV672" s="14" t="s">
        <v>87</v>
      </c>
      <c r="AW672" s="14" t="s">
        <v>32</v>
      </c>
      <c r="AX672" s="14" t="s">
        <v>84</v>
      </c>
      <c r="AY672" s="266" t="s">
        <v>240</v>
      </c>
    </row>
    <row r="673" s="2" customFormat="1" ht="24.15" customHeight="1">
      <c r="A673" s="39"/>
      <c r="B673" s="40"/>
      <c r="C673" s="227" t="s">
        <v>922</v>
      </c>
      <c r="D673" s="227" t="s">
        <v>242</v>
      </c>
      <c r="E673" s="228" t="s">
        <v>923</v>
      </c>
      <c r="F673" s="229" t="s">
        <v>924</v>
      </c>
      <c r="G673" s="230" t="s">
        <v>373</v>
      </c>
      <c r="H673" s="231">
        <v>1391</v>
      </c>
      <c r="I673" s="232"/>
      <c r="J673" s="233">
        <f>ROUND(I673*H673,2)</f>
        <v>0</v>
      </c>
      <c r="K673" s="229" t="s">
        <v>246</v>
      </c>
      <c r="L673" s="45"/>
      <c r="M673" s="234" t="s">
        <v>1</v>
      </c>
      <c r="N673" s="235" t="s">
        <v>41</v>
      </c>
      <c r="O673" s="92"/>
      <c r="P673" s="236">
        <f>O673*H673</f>
        <v>0</v>
      </c>
      <c r="Q673" s="236">
        <v>0.017330000000000002</v>
      </c>
      <c r="R673" s="236">
        <f>Q673*H673</f>
        <v>24.106030000000004</v>
      </c>
      <c r="S673" s="236">
        <v>0</v>
      </c>
      <c r="T673" s="23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8" t="s">
        <v>247</v>
      </c>
      <c r="AT673" s="238" t="s">
        <v>242</v>
      </c>
      <c r="AU673" s="238" t="s">
        <v>87</v>
      </c>
      <c r="AY673" s="18" t="s">
        <v>240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8" t="s">
        <v>84</v>
      </c>
      <c r="BK673" s="239">
        <f>ROUND(I673*H673,2)</f>
        <v>0</v>
      </c>
      <c r="BL673" s="18" t="s">
        <v>247</v>
      </c>
      <c r="BM673" s="238" t="s">
        <v>925</v>
      </c>
    </row>
    <row r="674" s="2" customFormat="1">
      <c r="A674" s="39"/>
      <c r="B674" s="40"/>
      <c r="C674" s="41"/>
      <c r="D674" s="240" t="s">
        <v>249</v>
      </c>
      <c r="E674" s="41"/>
      <c r="F674" s="241" t="s">
        <v>926</v>
      </c>
      <c r="G674" s="41"/>
      <c r="H674" s="41"/>
      <c r="I674" s="242"/>
      <c r="J674" s="41"/>
      <c r="K674" s="41"/>
      <c r="L674" s="45"/>
      <c r="M674" s="243"/>
      <c r="N674" s="244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249</v>
      </c>
      <c r="AU674" s="18" t="s">
        <v>87</v>
      </c>
    </row>
    <row r="675" s="13" customFormat="1">
      <c r="A675" s="13"/>
      <c r="B675" s="245"/>
      <c r="C675" s="246"/>
      <c r="D675" s="247" t="s">
        <v>251</v>
      </c>
      <c r="E675" s="248" t="s">
        <v>1</v>
      </c>
      <c r="F675" s="249" t="s">
        <v>927</v>
      </c>
      <c r="G675" s="246"/>
      <c r="H675" s="248" t="s">
        <v>1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251</v>
      </c>
      <c r="AU675" s="255" t="s">
        <v>87</v>
      </c>
      <c r="AV675" s="13" t="s">
        <v>84</v>
      </c>
      <c r="AW675" s="13" t="s">
        <v>32</v>
      </c>
      <c r="AX675" s="13" t="s">
        <v>76</v>
      </c>
      <c r="AY675" s="255" t="s">
        <v>240</v>
      </c>
    </row>
    <row r="676" s="14" customFormat="1">
      <c r="A676" s="14"/>
      <c r="B676" s="256"/>
      <c r="C676" s="257"/>
      <c r="D676" s="247" t="s">
        <v>251</v>
      </c>
      <c r="E676" s="258" t="s">
        <v>1</v>
      </c>
      <c r="F676" s="259" t="s">
        <v>928</v>
      </c>
      <c r="G676" s="257"/>
      <c r="H676" s="260">
        <v>54.116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251</v>
      </c>
      <c r="AU676" s="266" t="s">
        <v>87</v>
      </c>
      <c r="AV676" s="14" t="s">
        <v>87</v>
      </c>
      <c r="AW676" s="14" t="s">
        <v>32</v>
      </c>
      <c r="AX676" s="14" t="s">
        <v>76</v>
      </c>
      <c r="AY676" s="266" t="s">
        <v>240</v>
      </c>
    </row>
    <row r="677" s="14" customFormat="1">
      <c r="A677" s="14"/>
      <c r="B677" s="256"/>
      <c r="C677" s="257"/>
      <c r="D677" s="247" t="s">
        <v>251</v>
      </c>
      <c r="E677" s="258" t="s">
        <v>1</v>
      </c>
      <c r="F677" s="259" t="s">
        <v>929</v>
      </c>
      <c r="G677" s="257"/>
      <c r="H677" s="260">
        <v>91.453999999999994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251</v>
      </c>
      <c r="AU677" s="266" t="s">
        <v>87</v>
      </c>
      <c r="AV677" s="14" t="s">
        <v>87</v>
      </c>
      <c r="AW677" s="14" t="s">
        <v>32</v>
      </c>
      <c r="AX677" s="14" t="s">
        <v>76</v>
      </c>
      <c r="AY677" s="266" t="s">
        <v>240</v>
      </c>
    </row>
    <row r="678" s="14" customFormat="1">
      <c r="A678" s="14"/>
      <c r="B678" s="256"/>
      <c r="C678" s="257"/>
      <c r="D678" s="247" t="s">
        <v>251</v>
      </c>
      <c r="E678" s="258" t="s">
        <v>1</v>
      </c>
      <c r="F678" s="259" t="s">
        <v>930</v>
      </c>
      <c r="G678" s="257"/>
      <c r="H678" s="260">
        <v>32.524999999999999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251</v>
      </c>
      <c r="AU678" s="266" t="s">
        <v>87</v>
      </c>
      <c r="AV678" s="14" t="s">
        <v>87</v>
      </c>
      <c r="AW678" s="14" t="s">
        <v>32</v>
      </c>
      <c r="AX678" s="14" t="s">
        <v>76</v>
      </c>
      <c r="AY678" s="266" t="s">
        <v>240</v>
      </c>
    </row>
    <row r="679" s="14" customFormat="1">
      <c r="A679" s="14"/>
      <c r="B679" s="256"/>
      <c r="C679" s="257"/>
      <c r="D679" s="247" t="s">
        <v>251</v>
      </c>
      <c r="E679" s="258" t="s">
        <v>1</v>
      </c>
      <c r="F679" s="259" t="s">
        <v>931</v>
      </c>
      <c r="G679" s="257"/>
      <c r="H679" s="260">
        <v>45.487000000000002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251</v>
      </c>
      <c r="AU679" s="266" t="s">
        <v>87</v>
      </c>
      <c r="AV679" s="14" t="s">
        <v>87</v>
      </c>
      <c r="AW679" s="14" t="s">
        <v>32</v>
      </c>
      <c r="AX679" s="14" t="s">
        <v>76</v>
      </c>
      <c r="AY679" s="266" t="s">
        <v>240</v>
      </c>
    </row>
    <row r="680" s="14" customFormat="1">
      <c r="A680" s="14"/>
      <c r="B680" s="256"/>
      <c r="C680" s="257"/>
      <c r="D680" s="247" t="s">
        <v>251</v>
      </c>
      <c r="E680" s="258" t="s">
        <v>1</v>
      </c>
      <c r="F680" s="259" t="s">
        <v>932</v>
      </c>
      <c r="G680" s="257"/>
      <c r="H680" s="260">
        <v>22.983000000000001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251</v>
      </c>
      <c r="AU680" s="266" t="s">
        <v>87</v>
      </c>
      <c r="AV680" s="14" t="s">
        <v>87</v>
      </c>
      <c r="AW680" s="14" t="s">
        <v>32</v>
      </c>
      <c r="AX680" s="14" t="s">
        <v>76</v>
      </c>
      <c r="AY680" s="266" t="s">
        <v>240</v>
      </c>
    </row>
    <row r="681" s="14" customFormat="1">
      <c r="A681" s="14"/>
      <c r="B681" s="256"/>
      <c r="C681" s="257"/>
      <c r="D681" s="247" t="s">
        <v>251</v>
      </c>
      <c r="E681" s="258" t="s">
        <v>1</v>
      </c>
      <c r="F681" s="259" t="s">
        <v>933</v>
      </c>
      <c r="G681" s="257"/>
      <c r="H681" s="260">
        <v>27.273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251</v>
      </c>
      <c r="AU681" s="266" t="s">
        <v>87</v>
      </c>
      <c r="AV681" s="14" t="s">
        <v>87</v>
      </c>
      <c r="AW681" s="14" t="s">
        <v>32</v>
      </c>
      <c r="AX681" s="14" t="s">
        <v>76</v>
      </c>
      <c r="AY681" s="266" t="s">
        <v>240</v>
      </c>
    </row>
    <row r="682" s="14" customFormat="1">
      <c r="A682" s="14"/>
      <c r="B682" s="256"/>
      <c r="C682" s="257"/>
      <c r="D682" s="247" t="s">
        <v>251</v>
      </c>
      <c r="E682" s="258" t="s">
        <v>1</v>
      </c>
      <c r="F682" s="259" t="s">
        <v>934</v>
      </c>
      <c r="G682" s="257"/>
      <c r="H682" s="260">
        <v>45.969999999999999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251</v>
      </c>
      <c r="AU682" s="266" t="s">
        <v>87</v>
      </c>
      <c r="AV682" s="14" t="s">
        <v>87</v>
      </c>
      <c r="AW682" s="14" t="s">
        <v>32</v>
      </c>
      <c r="AX682" s="14" t="s">
        <v>76</v>
      </c>
      <c r="AY682" s="266" t="s">
        <v>240</v>
      </c>
    </row>
    <row r="683" s="14" customFormat="1">
      <c r="A683" s="14"/>
      <c r="B683" s="256"/>
      <c r="C683" s="257"/>
      <c r="D683" s="247" t="s">
        <v>251</v>
      </c>
      <c r="E683" s="258" t="s">
        <v>1</v>
      </c>
      <c r="F683" s="259" t="s">
        <v>935</v>
      </c>
      <c r="G683" s="257"/>
      <c r="H683" s="260">
        <v>26.170999999999999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251</v>
      </c>
      <c r="AU683" s="266" t="s">
        <v>87</v>
      </c>
      <c r="AV683" s="14" t="s">
        <v>87</v>
      </c>
      <c r="AW683" s="14" t="s">
        <v>32</v>
      </c>
      <c r="AX683" s="14" t="s">
        <v>76</v>
      </c>
      <c r="AY683" s="266" t="s">
        <v>240</v>
      </c>
    </row>
    <row r="684" s="14" customFormat="1">
      <c r="A684" s="14"/>
      <c r="B684" s="256"/>
      <c r="C684" s="257"/>
      <c r="D684" s="247" t="s">
        <v>251</v>
      </c>
      <c r="E684" s="258" t="s">
        <v>1</v>
      </c>
      <c r="F684" s="259" t="s">
        <v>936</v>
      </c>
      <c r="G684" s="257"/>
      <c r="H684" s="260">
        <v>21.274000000000001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251</v>
      </c>
      <c r="AU684" s="266" t="s">
        <v>87</v>
      </c>
      <c r="AV684" s="14" t="s">
        <v>87</v>
      </c>
      <c r="AW684" s="14" t="s">
        <v>32</v>
      </c>
      <c r="AX684" s="14" t="s">
        <v>76</v>
      </c>
      <c r="AY684" s="266" t="s">
        <v>240</v>
      </c>
    </row>
    <row r="685" s="14" customFormat="1">
      <c r="A685" s="14"/>
      <c r="B685" s="256"/>
      <c r="C685" s="257"/>
      <c r="D685" s="247" t="s">
        <v>251</v>
      </c>
      <c r="E685" s="258" t="s">
        <v>1</v>
      </c>
      <c r="F685" s="259" t="s">
        <v>937</v>
      </c>
      <c r="G685" s="257"/>
      <c r="H685" s="260">
        <v>35.695999999999998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251</v>
      </c>
      <c r="AU685" s="266" t="s">
        <v>87</v>
      </c>
      <c r="AV685" s="14" t="s">
        <v>87</v>
      </c>
      <c r="AW685" s="14" t="s">
        <v>32</v>
      </c>
      <c r="AX685" s="14" t="s">
        <v>76</v>
      </c>
      <c r="AY685" s="266" t="s">
        <v>240</v>
      </c>
    </row>
    <row r="686" s="14" customFormat="1">
      <c r="A686" s="14"/>
      <c r="B686" s="256"/>
      <c r="C686" s="257"/>
      <c r="D686" s="247" t="s">
        <v>251</v>
      </c>
      <c r="E686" s="258" t="s">
        <v>1</v>
      </c>
      <c r="F686" s="259" t="s">
        <v>938</v>
      </c>
      <c r="G686" s="257"/>
      <c r="H686" s="260">
        <v>11.821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251</v>
      </c>
      <c r="AU686" s="266" t="s">
        <v>87</v>
      </c>
      <c r="AV686" s="14" t="s">
        <v>87</v>
      </c>
      <c r="AW686" s="14" t="s">
        <v>32</v>
      </c>
      <c r="AX686" s="14" t="s">
        <v>76</v>
      </c>
      <c r="AY686" s="266" t="s">
        <v>240</v>
      </c>
    </row>
    <row r="687" s="13" customFormat="1">
      <c r="A687" s="13"/>
      <c r="B687" s="245"/>
      <c r="C687" s="246"/>
      <c r="D687" s="247" t="s">
        <v>251</v>
      </c>
      <c r="E687" s="248" t="s">
        <v>1</v>
      </c>
      <c r="F687" s="249" t="s">
        <v>939</v>
      </c>
      <c r="G687" s="246"/>
      <c r="H687" s="248" t="s">
        <v>1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251</v>
      </c>
      <c r="AU687" s="255" t="s">
        <v>87</v>
      </c>
      <c r="AV687" s="13" t="s">
        <v>84</v>
      </c>
      <c r="AW687" s="13" t="s">
        <v>32</v>
      </c>
      <c r="AX687" s="13" t="s">
        <v>76</v>
      </c>
      <c r="AY687" s="255" t="s">
        <v>240</v>
      </c>
    </row>
    <row r="688" s="14" customFormat="1">
      <c r="A688" s="14"/>
      <c r="B688" s="256"/>
      <c r="C688" s="257"/>
      <c r="D688" s="247" t="s">
        <v>251</v>
      </c>
      <c r="E688" s="258" t="s">
        <v>1</v>
      </c>
      <c r="F688" s="259" t="s">
        <v>940</v>
      </c>
      <c r="G688" s="257"/>
      <c r="H688" s="260">
        <v>26.620000000000001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251</v>
      </c>
      <c r="AU688" s="266" t="s">
        <v>87</v>
      </c>
      <c r="AV688" s="14" t="s">
        <v>87</v>
      </c>
      <c r="AW688" s="14" t="s">
        <v>32</v>
      </c>
      <c r="AX688" s="14" t="s">
        <v>76</v>
      </c>
      <c r="AY688" s="266" t="s">
        <v>240</v>
      </c>
    </row>
    <row r="689" s="14" customFormat="1">
      <c r="A689" s="14"/>
      <c r="B689" s="256"/>
      <c r="C689" s="257"/>
      <c r="D689" s="247" t="s">
        <v>251</v>
      </c>
      <c r="E689" s="258" t="s">
        <v>1</v>
      </c>
      <c r="F689" s="259" t="s">
        <v>941</v>
      </c>
      <c r="G689" s="257"/>
      <c r="H689" s="260">
        <v>39.960999999999999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251</v>
      </c>
      <c r="AU689" s="266" t="s">
        <v>87</v>
      </c>
      <c r="AV689" s="14" t="s">
        <v>87</v>
      </c>
      <c r="AW689" s="14" t="s">
        <v>32</v>
      </c>
      <c r="AX689" s="14" t="s">
        <v>76</v>
      </c>
      <c r="AY689" s="266" t="s">
        <v>240</v>
      </c>
    </row>
    <row r="690" s="14" customFormat="1">
      <c r="A690" s="14"/>
      <c r="B690" s="256"/>
      <c r="C690" s="257"/>
      <c r="D690" s="247" t="s">
        <v>251</v>
      </c>
      <c r="E690" s="258" t="s">
        <v>1</v>
      </c>
      <c r="F690" s="259" t="s">
        <v>942</v>
      </c>
      <c r="G690" s="257"/>
      <c r="H690" s="260">
        <v>34.213999999999999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251</v>
      </c>
      <c r="AU690" s="266" t="s">
        <v>87</v>
      </c>
      <c r="AV690" s="14" t="s">
        <v>87</v>
      </c>
      <c r="AW690" s="14" t="s">
        <v>32</v>
      </c>
      <c r="AX690" s="14" t="s">
        <v>76</v>
      </c>
      <c r="AY690" s="266" t="s">
        <v>240</v>
      </c>
    </row>
    <row r="691" s="14" customFormat="1">
      <c r="A691" s="14"/>
      <c r="B691" s="256"/>
      <c r="C691" s="257"/>
      <c r="D691" s="247" t="s">
        <v>251</v>
      </c>
      <c r="E691" s="258" t="s">
        <v>1</v>
      </c>
      <c r="F691" s="259" t="s">
        <v>943</v>
      </c>
      <c r="G691" s="257"/>
      <c r="H691" s="260">
        <v>25.957000000000001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251</v>
      </c>
      <c r="AU691" s="266" t="s">
        <v>87</v>
      </c>
      <c r="AV691" s="14" t="s">
        <v>87</v>
      </c>
      <c r="AW691" s="14" t="s">
        <v>32</v>
      </c>
      <c r="AX691" s="14" t="s">
        <v>76</v>
      </c>
      <c r="AY691" s="266" t="s">
        <v>240</v>
      </c>
    </row>
    <row r="692" s="14" customFormat="1">
      <c r="A692" s="14"/>
      <c r="B692" s="256"/>
      <c r="C692" s="257"/>
      <c r="D692" s="247" t="s">
        <v>251</v>
      </c>
      <c r="E692" s="258" t="s">
        <v>1</v>
      </c>
      <c r="F692" s="259" t="s">
        <v>944</v>
      </c>
      <c r="G692" s="257"/>
      <c r="H692" s="260">
        <v>39.768000000000001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251</v>
      </c>
      <c r="AU692" s="266" t="s">
        <v>87</v>
      </c>
      <c r="AV692" s="14" t="s">
        <v>87</v>
      </c>
      <c r="AW692" s="14" t="s">
        <v>32</v>
      </c>
      <c r="AX692" s="14" t="s">
        <v>76</v>
      </c>
      <c r="AY692" s="266" t="s">
        <v>240</v>
      </c>
    </row>
    <row r="693" s="14" customFormat="1">
      <c r="A693" s="14"/>
      <c r="B693" s="256"/>
      <c r="C693" s="257"/>
      <c r="D693" s="247" t="s">
        <v>251</v>
      </c>
      <c r="E693" s="258" t="s">
        <v>1</v>
      </c>
      <c r="F693" s="259" t="s">
        <v>945</v>
      </c>
      <c r="G693" s="257"/>
      <c r="H693" s="260">
        <v>25.302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251</v>
      </c>
      <c r="AU693" s="266" t="s">
        <v>87</v>
      </c>
      <c r="AV693" s="14" t="s">
        <v>87</v>
      </c>
      <c r="AW693" s="14" t="s">
        <v>32</v>
      </c>
      <c r="AX693" s="14" t="s">
        <v>76</v>
      </c>
      <c r="AY693" s="266" t="s">
        <v>240</v>
      </c>
    </row>
    <row r="694" s="14" customFormat="1">
      <c r="A694" s="14"/>
      <c r="B694" s="256"/>
      <c r="C694" s="257"/>
      <c r="D694" s="247" t="s">
        <v>251</v>
      </c>
      <c r="E694" s="258" t="s">
        <v>1</v>
      </c>
      <c r="F694" s="259" t="s">
        <v>946</v>
      </c>
      <c r="G694" s="257"/>
      <c r="H694" s="260">
        <v>35.359999999999999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251</v>
      </c>
      <c r="AU694" s="266" t="s">
        <v>87</v>
      </c>
      <c r="AV694" s="14" t="s">
        <v>87</v>
      </c>
      <c r="AW694" s="14" t="s">
        <v>32</v>
      </c>
      <c r="AX694" s="14" t="s">
        <v>76</v>
      </c>
      <c r="AY694" s="266" t="s">
        <v>240</v>
      </c>
    </row>
    <row r="695" s="13" customFormat="1">
      <c r="A695" s="13"/>
      <c r="B695" s="245"/>
      <c r="C695" s="246"/>
      <c r="D695" s="247" t="s">
        <v>251</v>
      </c>
      <c r="E695" s="248" t="s">
        <v>1</v>
      </c>
      <c r="F695" s="249" t="s">
        <v>947</v>
      </c>
      <c r="G695" s="246"/>
      <c r="H695" s="248" t="s">
        <v>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251</v>
      </c>
      <c r="AU695" s="255" t="s">
        <v>87</v>
      </c>
      <c r="AV695" s="13" t="s">
        <v>84</v>
      </c>
      <c r="AW695" s="13" t="s">
        <v>32</v>
      </c>
      <c r="AX695" s="13" t="s">
        <v>76</v>
      </c>
      <c r="AY695" s="255" t="s">
        <v>240</v>
      </c>
    </row>
    <row r="696" s="14" customFormat="1">
      <c r="A696" s="14"/>
      <c r="B696" s="256"/>
      <c r="C696" s="257"/>
      <c r="D696" s="247" t="s">
        <v>251</v>
      </c>
      <c r="E696" s="258" t="s">
        <v>1</v>
      </c>
      <c r="F696" s="259" t="s">
        <v>948</v>
      </c>
      <c r="G696" s="257"/>
      <c r="H696" s="260">
        <v>170.53999999999999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251</v>
      </c>
      <c r="AU696" s="266" t="s">
        <v>87</v>
      </c>
      <c r="AV696" s="14" t="s">
        <v>87</v>
      </c>
      <c r="AW696" s="14" t="s">
        <v>32</v>
      </c>
      <c r="AX696" s="14" t="s">
        <v>76</v>
      </c>
      <c r="AY696" s="266" t="s">
        <v>240</v>
      </c>
    </row>
    <row r="697" s="14" customFormat="1">
      <c r="A697" s="14"/>
      <c r="B697" s="256"/>
      <c r="C697" s="257"/>
      <c r="D697" s="247" t="s">
        <v>251</v>
      </c>
      <c r="E697" s="258" t="s">
        <v>1</v>
      </c>
      <c r="F697" s="259" t="s">
        <v>949</v>
      </c>
      <c r="G697" s="257"/>
      <c r="H697" s="260">
        <v>229.565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251</v>
      </c>
      <c r="AU697" s="266" t="s">
        <v>87</v>
      </c>
      <c r="AV697" s="14" t="s">
        <v>87</v>
      </c>
      <c r="AW697" s="14" t="s">
        <v>32</v>
      </c>
      <c r="AX697" s="14" t="s">
        <v>76</v>
      </c>
      <c r="AY697" s="266" t="s">
        <v>240</v>
      </c>
    </row>
    <row r="698" s="14" customFormat="1">
      <c r="A698" s="14"/>
      <c r="B698" s="256"/>
      <c r="C698" s="257"/>
      <c r="D698" s="247" t="s">
        <v>251</v>
      </c>
      <c r="E698" s="258" t="s">
        <v>1</v>
      </c>
      <c r="F698" s="259" t="s">
        <v>950</v>
      </c>
      <c r="G698" s="257"/>
      <c r="H698" s="260">
        <v>173.714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251</v>
      </c>
      <c r="AU698" s="266" t="s">
        <v>87</v>
      </c>
      <c r="AV698" s="14" t="s">
        <v>87</v>
      </c>
      <c r="AW698" s="14" t="s">
        <v>32</v>
      </c>
      <c r="AX698" s="14" t="s">
        <v>76</v>
      </c>
      <c r="AY698" s="266" t="s">
        <v>240</v>
      </c>
    </row>
    <row r="699" s="14" customFormat="1">
      <c r="A699" s="14"/>
      <c r="B699" s="256"/>
      <c r="C699" s="257"/>
      <c r="D699" s="247" t="s">
        <v>251</v>
      </c>
      <c r="E699" s="258" t="s">
        <v>1</v>
      </c>
      <c r="F699" s="259" t="s">
        <v>951</v>
      </c>
      <c r="G699" s="257"/>
      <c r="H699" s="260">
        <v>-133.56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251</v>
      </c>
      <c r="AU699" s="266" t="s">
        <v>87</v>
      </c>
      <c r="AV699" s="14" t="s">
        <v>87</v>
      </c>
      <c r="AW699" s="14" t="s">
        <v>32</v>
      </c>
      <c r="AX699" s="14" t="s">
        <v>76</v>
      </c>
      <c r="AY699" s="266" t="s">
        <v>240</v>
      </c>
    </row>
    <row r="700" s="13" customFormat="1">
      <c r="A700" s="13"/>
      <c r="B700" s="245"/>
      <c r="C700" s="246"/>
      <c r="D700" s="247" t="s">
        <v>251</v>
      </c>
      <c r="E700" s="248" t="s">
        <v>1</v>
      </c>
      <c r="F700" s="249" t="s">
        <v>952</v>
      </c>
      <c r="G700" s="246"/>
      <c r="H700" s="248" t="s">
        <v>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251</v>
      </c>
      <c r="AU700" s="255" t="s">
        <v>87</v>
      </c>
      <c r="AV700" s="13" t="s">
        <v>84</v>
      </c>
      <c r="AW700" s="13" t="s">
        <v>32</v>
      </c>
      <c r="AX700" s="13" t="s">
        <v>76</v>
      </c>
      <c r="AY700" s="255" t="s">
        <v>240</v>
      </c>
    </row>
    <row r="701" s="14" customFormat="1">
      <c r="A701" s="14"/>
      <c r="B701" s="256"/>
      <c r="C701" s="257"/>
      <c r="D701" s="247" t="s">
        <v>251</v>
      </c>
      <c r="E701" s="258" t="s">
        <v>1</v>
      </c>
      <c r="F701" s="259" t="s">
        <v>953</v>
      </c>
      <c r="G701" s="257"/>
      <c r="H701" s="260">
        <v>61.201000000000001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251</v>
      </c>
      <c r="AU701" s="266" t="s">
        <v>87</v>
      </c>
      <c r="AV701" s="14" t="s">
        <v>87</v>
      </c>
      <c r="AW701" s="14" t="s">
        <v>32</v>
      </c>
      <c r="AX701" s="14" t="s">
        <v>76</v>
      </c>
      <c r="AY701" s="266" t="s">
        <v>240</v>
      </c>
    </row>
    <row r="702" s="14" customFormat="1">
      <c r="A702" s="14"/>
      <c r="B702" s="256"/>
      <c r="C702" s="257"/>
      <c r="D702" s="247" t="s">
        <v>251</v>
      </c>
      <c r="E702" s="258" t="s">
        <v>1</v>
      </c>
      <c r="F702" s="259" t="s">
        <v>954</v>
      </c>
      <c r="G702" s="257"/>
      <c r="H702" s="260">
        <v>20.419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251</v>
      </c>
      <c r="AU702" s="266" t="s">
        <v>87</v>
      </c>
      <c r="AV702" s="14" t="s">
        <v>87</v>
      </c>
      <c r="AW702" s="14" t="s">
        <v>32</v>
      </c>
      <c r="AX702" s="14" t="s">
        <v>76</v>
      </c>
      <c r="AY702" s="266" t="s">
        <v>240</v>
      </c>
    </row>
    <row r="703" s="14" customFormat="1">
      <c r="A703" s="14"/>
      <c r="B703" s="256"/>
      <c r="C703" s="257"/>
      <c r="D703" s="247" t="s">
        <v>251</v>
      </c>
      <c r="E703" s="258" t="s">
        <v>1</v>
      </c>
      <c r="F703" s="259" t="s">
        <v>955</v>
      </c>
      <c r="G703" s="257"/>
      <c r="H703" s="260">
        <v>22.524999999999999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251</v>
      </c>
      <c r="AU703" s="266" t="s">
        <v>87</v>
      </c>
      <c r="AV703" s="14" t="s">
        <v>87</v>
      </c>
      <c r="AW703" s="14" t="s">
        <v>32</v>
      </c>
      <c r="AX703" s="14" t="s">
        <v>76</v>
      </c>
      <c r="AY703" s="266" t="s">
        <v>240</v>
      </c>
    </row>
    <row r="704" s="14" customFormat="1">
      <c r="A704" s="14"/>
      <c r="B704" s="256"/>
      <c r="C704" s="257"/>
      <c r="D704" s="247" t="s">
        <v>251</v>
      </c>
      <c r="E704" s="258" t="s">
        <v>1</v>
      </c>
      <c r="F704" s="259" t="s">
        <v>956</v>
      </c>
      <c r="G704" s="257"/>
      <c r="H704" s="260">
        <v>57.542999999999999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251</v>
      </c>
      <c r="AU704" s="266" t="s">
        <v>87</v>
      </c>
      <c r="AV704" s="14" t="s">
        <v>87</v>
      </c>
      <c r="AW704" s="14" t="s">
        <v>32</v>
      </c>
      <c r="AX704" s="14" t="s">
        <v>76</v>
      </c>
      <c r="AY704" s="266" t="s">
        <v>240</v>
      </c>
    </row>
    <row r="705" s="14" customFormat="1">
      <c r="A705" s="14"/>
      <c r="B705" s="256"/>
      <c r="C705" s="257"/>
      <c r="D705" s="247" t="s">
        <v>251</v>
      </c>
      <c r="E705" s="258" t="s">
        <v>1</v>
      </c>
      <c r="F705" s="259" t="s">
        <v>957</v>
      </c>
      <c r="G705" s="257"/>
      <c r="H705" s="260">
        <v>21.254999999999999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251</v>
      </c>
      <c r="AU705" s="266" t="s">
        <v>87</v>
      </c>
      <c r="AV705" s="14" t="s">
        <v>87</v>
      </c>
      <c r="AW705" s="14" t="s">
        <v>32</v>
      </c>
      <c r="AX705" s="14" t="s">
        <v>76</v>
      </c>
      <c r="AY705" s="266" t="s">
        <v>240</v>
      </c>
    </row>
    <row r="706" s="14" customFormat="1">
      <c r="A706" s="14"/>
      <c r="B706" s="256"/>
      <c r="C706" s="257"/>
      <c r="D706" s="247" t="s">
        <v>251</v>
      </c>
      <c r="E706" s="258" t="s">
        <v>1</v>
      </c>
      <c r="F706" s="259" t="s">
        <v>958</v>
      </c>
      <c r="G706" s="257"/>
      <c r="H706" s="260">
        <v>43.768999999999998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251</v>
      </c>
      <c r="AU706" s="266" t="s">
        <v>87</v>
      </c>
      <c r="AV706" s="14" t="s">
        <v>87</v>
      </c>
      <c r="AW706" s="14" t="s">
        <v>32</v>
      </c>
      <c r="AX706" s="14" t="s">
        <v>76</v>
      </c>
      <c r="AY706" s="266" t="s">
        <v>240</v>
      </c>
    </row>
    <row r="707" s="14" customFormat="1">
      <c r="A707" s="14"/>
      <c r="B707" s="256"/>
      <c r="C707" s="257"/>
      <c r="D707" s="247" t="s">
        <v>251</v>
      </c>
      <c r="E707" s="258" t="s">
        <v>1</v>
      </c>
      <c r="F707" s="259" t="s">
        <v>959</v>
      </c>
      <c r="G707" s="257"/>
      <c r="H707" s="260">
        <v>24.327000000000002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251</v>
      </c>
      <c r="AU707" s="266" t="s">
        <v>87</v>
      </c>
      <c r="AV707" s="14" t="s">
        <v>87</v>
      </c>
      <c r="AW707" s="14" t="s">
        <v>32</v>
      </c>
      <c r="AX707" s="14" t="s">
        <v>76</v>
      </c>
      <c r="AY707" s="266" t="s">
        <v>240</v>
      </c>
    </row>
    <row r="708" s="13" customFormat="1">
      <c r="A708" s="13"/>
      <c r="B708" s="245"/>
      <c r="C708" s="246"/>
      <c r="D708" s="247" t="s">
        <v>251</v>
      </c>
      <c r="E708" s="248" t="s">
        <v>1</v>
      </c>
      <c r="F708" s="249" t="s">
        <v>960</v>
      </c>
      <c r="G708" s="246"/>
      <c r="H708" s="248" t="s">
        <v>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251</v>
      </c>
      <c r="AU708" s="255" t="s">
        <v>87</v>
      </c>
      <c r="AV708" s="13" t="s">
        <v>84</v>
      </c>
      <c r="AW708" s="13" t="s">
        <v>32</v>
      </c>
      <c r="AX708" s="13" t="s">
        <v>76</v>
      </c>
      <c r="AY708" s="255" t="s">
        <v>240</v>
      </c>
    </row>
    <row r="709" s="14" customFormat="1">
      <c r="A709" s="14"/>
      <c r="B709" s="256"/>
      <c r="C709" s="257"/>
      <c r="D709" s="247" t="s">
        <v>251</v>
      </c>
      <c r="E709" s="258" t="s">
        <v>1</v>
      </c>
      <c r="F709" s="259" t="s">
        <v>961</v>
      </c>
      <c r="G709" s="257"/>
      <c r="H709" s="260">
        <v>49.372999999999998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251</v>
      </c>
      <c r="AU709" s="266" t="s">
        <v>87</v>
      </c>
      <c r="AV709" s="14" t="s">
        <v>87</v>
      </c>
      <c r="AW709" s="14" t="s">
        <v>32</v>
      </c>
      <c r="AX709" s="14" t="s">
        <v>76</v>
      </c>
      <c r="AY709" s="266" t="s">
        <v>240</v>
      </c>
    </row>
    <row r="710" s="14" customFormat="1">
      <c r="A710" s="14"/>
      <c r="B710" s="256"/>
      <c r="C710" s="257"/>
      <c r="D710" s="247" t="s">
        <v>251</v>
      </c>
      <c r="E710" s="258" t="s">
        <v>1</v>
      </c>
      <c r="F710" s="259" t="s">
        <v>962</v>
      </c>
      <c r="G710" s="257"/>
      <c r="H710" s="260">
        <v>28.966999999999999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251</v>
      </c>
      <c r="AU710" s="266" t="s">
        <v>87</v>
      </c>
      <c r="AV710" s="14" t="s">
        <v>87</v>
      </c>
      <c r="AW710" s="14" t="s">
        <v>32</v>
      </c>
      <c r="AX710" s="14" t="s">
        <v>76</v>
      </c>
      <c r="AY710" s="266" t="s">
        <v>240</v>
      </c>
    </row>
    <row r="711" s="14" customFormat="1">
      <c r="A711" s="14"/>
      <c r="B711" s="256"/>
      <c r="C711" s="257"/>
      <c r="D711" s="247" t="s">
        <v>251</v>
      </c>
      <c r="E711" s="258" t="s">
        <v>1</v>
      </c>
      <c r="F711" s="259" t="s">
        <v>963</v>
      </c>
      <c r="G711" s="257"/>
      <c r="H711" s="260">
        <v>46.722000000000001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251</v>
      </c>
      <c r="AU711" s="266" t="s">
        <v>87</v>
      </c>
      <c r="AV711" s="14" t="s">
        <v>87</v>
      </c>
      <c r="AW711" s="14" t="s">
        <v>32</v>
      </c>
      <c r="AX711" s="14" t="s">
        <v>76</v>
      </c>
      <c r="AY711" s="266" t="s">
        <v>240</v>
      </c>
    </row>
    <row r="712" s="14" customFormat="1">
      <c r="A712" s="14"/>
      <c r="B712" s="256"/>
      <c r="C712" s="257"/>
      <c r="D712" s="247" t="s">
        <v>251</v>
      </c>
      <c r="E712" s="258" t="s">
        <v>1</v>
      </c>
      <c r="F712" s="259" t="s">
        <v>964</v>
      </c>
      <c r="G712" s="257"/>
      <c r="H712" s="260">
        <v>12.103999999999999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251</v>
      </c>
      <c r="AU712" s="266" t="s">
        <v>87</v>
      </c>
      <c r="AV712" s="14" t="s">
        <v>87</v>
      </c>
      <c r="AW712" s="14" t="s">
        <v>32</v>
      </c>
      <c r="AX712" s="14" t="s">
        <v>76</v>
      </c>
      <c r="AY712" s="266" t="s">
        <v>240</v>
      </c>
    </row>
    <row r="713" s="14" customFormat="1">
      <c r="A713" s="14"/>
      <c r="B713" s="256"/>
      <c r="C713" s="257"/>
      <c r="D713" s="247" t="s">
        <v>251</v>
      </c>
      <c r="E713" s="258" t="s">
        <v>1</v>
      </c>
      <c r="F713" s="259" t="s">
        <v>965</v>
      </c>
      <c r="G713" s="257"/>
      <c r="H713" s="260">
        <v>25.783999999999999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251</v>
      </c>
      <c r="AU713" s="266" t="s">
        <v>87</v>
      </c>
      <c r="AV713" s="14" t="s">
        <v>87</v>
      </c>
      <c r="AW713" s="14" t="s">
        <v>32</v>
      </c>
      <c r="AX713" s="14" t="s">
        <v>76</v>
      </c>
      <c r="AY713" s="266" t="s">
        <v>240</v>
      </c>
    </row>
    <row r="714" s="14" customFormat="1">
      <c r="A714" s="14"/>
      <c r="B714" s="256"/>
      <c r="C714" s="257"/>
      <c r="D714" s="247" t="s">
        <v>251</v>
      </c>
      <c r="E714" s="258" t="s">
        <v>1</v>
      </c>
      <c r="F714" s="259" t="s">
        <v>966</v>
      </c>
      <c r="G714" s="257"/>
      <c r="H714" s="260">
        <v>25.454000000000001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251</v>
      </c>
      <c r="AU714" s="266" t="s">
        <v>87</v>
      </c>
      <c r="AV714" s="14" t="s">
        <v>87</v>
      </c>
      <c r="AW714" s="14" t="s">
        <v>32</v>
      </c>
      <c r="AX714" s="14" t="s">
        <v>76</v>
      </c>
      <c r="AY714" s="266" t="s">
        <v>240</v>
      </c>
    </row>
    <row r="715" s="14" customFormat="1">
      <c r="A715" s="14"/>
      <c r="B715" s="256"/>
      <c r="C715" s="257"/>
      <c r="D715" s="247" t="s">
        <v>251</v>
      </c>
      <c r="E715" s="258" t="s">
        <v>1</v>
      </c>
      <c r="F715" s="259" t="s">
        <v>967</v>
      </c>
      <c r="G715" s="257"/>
      <c r="H715" s="260">
        <v>66.620000000000005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251</v>
      </c>
      <c r="AU715" s="266" t="s">
        <v>87</v>
      </c>
      <c r="AV715" s="14" t="s">
        <v>87</v>
      </c>
      <c r="AW715" s="14" t="s">
        <v>32</v>
      </c>
      <c r="AX715" s="14" t="s">
        <v>76</v>
      </c>
      <c r="AY715" s="266" t="s">
        <v>240</v>
      </c>
    </row>
    <row r="716" s="14" customFormat="1">
      <c r="A716" s="14"/>
      <c r="B716" s="256"/>
      <c r="C716" s="257"/>
      <c r="D716" s="247" t="s">
        <v>251</v>
      </c>
      <c r="E716" s="258" t="s">
        <v>1</v>
      </c>
      <c r="F716" s="259" t="s">
        <v>968</v>
      </c>
      <c r="G716" s="257"/>
      <c r="H716" s="260">
        <v>79.725999999999999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251</v>
      </c>
      <c r="AU716" s="266" t="s">
        <v>87</v>
      </c>
      <c r="AV716" s="14" t="s">
        <v>87</v>
      </c>
      <c r="AW716" s="14" t="s">
        <v>32</v>
      </c>
      <c r="AX716" s="14" t="s">
        <v>76</v>
      </c>
      <c r="AY716" s="266" t="s">
        <v>240</v>
      </c>
    </row>
    <row r="717" s="15" customFormat="1">
      <c r="A717" s="15"/>
      <c r="B717" s="267"/>
      <c r="C717" s="268"/>
      <c r="D717" s="247" t="s">
        <v>251</v>
      </c>
      <c r="E717" s="269" t="s">
        <v>1</v>
      </c>
      <c r="F717" s="270" t="s">
        <v>255</v>
      </c>
      <c r="G717" s="268"/>
      <c r="H717" s="271">
        <v>1668.0000000000005</v>
      </c>
      <c r="I717" s="272"/>
      <c r="J717" s="268"/>
      <c r="K717" s="268"/>
      <c r="L717" s="273"/>
      <c r="M717" s="274"/>
      <c r="N717" s="275"/>
      <c r="O717" s="275"/>
      <c r="P717" s="275"/>
      <c r="Q717" s="275"/>
      <c r="R717" s="275"/>
      <c r="S717" s="275"/>
      <c r="T717" s="27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7" t="s">
        <v>251</v>
      </c>
      <c r="AU717" s="277" t="s">
        <v>87</v>
      </c>
      <c r="AV717" s="15" t="s">
        <v>256</v>
      </c>
      <c r="AW717" s="15" t="s">
        <v>32</v>
      </c>
      <c r="AX717" s="15" t="s">
        <v>76</v>
      </c>
      <c r="AY717" s="277" t="s">
        <v>240</v>
      </c>
    </row>
    <row r="718" s="13" customFormat="1">
      <c r="A718" s="13"/>
      <c r="B718" s="245"/>
      <c r="C718" s="246"/>
      <c r="D718" s="247" t="s">
        <v>251</v>
      </c>
      <c r="E718" s="248" t="s">
        <v>1</v>
      </c>
      <c r="F718" s="249" t="s">
        <v>969</v>
      </c>
      <c r="G718" s="246"/>
      <c r="H718" s="248" t="s">
        <v>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251</v>
      </c>
      <c r="AU718" s="255" t="s">
        <v>87</v>
      </c>
      <c r="AV718" s="13" t="s">
        <v>84</v>
      </c>
      <c r="AW718" s="13" t="s">
        <v>32</v>
      </c>
      <c r="AX718" s="13" t="s">
        <v>76</v>
      </c>
      <c r="AY718" s="255" t="s">
        <v>240</v>
      </c>
    </row>
    <row r="719" s="14" customFormat="1">
      <c r="A719" s="14"/>
      <c r="B719" s="256"/>
      <c r="C719" s="257"/>
      <c r="D719" s="247" t="s">
        <v>251</v>
      </c>
      <c r="E719" s="258" t="s">
        <v>1</v>
      </c>
      <c r="F719" s="259" t="s">
        <v>970</v>
      </c>
      <c r="G719" s="257"/>
      <c r="H719" s="260">
        <v>-354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251</v>
      </c>
      <c r="AU719" s="266" t="s">
        <v>87</v>
      </c>
      <c r="AV719" s="14" t="s">
        <v>87</v>
      </c>
      <c r="AW719" s="14" t="s">
        <v>32</v>
      </c>
      <c r="AX719" s="14" t="s">
        <v>76</v>
      </c>
      <c r="AY719" s="266" t="s">
        <v>240</v>
      </c>
    </row>
    <row r="720" s="15" customFormat="1">
      <c r="A720" s="15"/>
      <c r="B720" s="267"/>
      <c r="C720" s="268"/>
      <c r="D720" s="247" t="s">
        <v>251</v>
      </c>
      <c r="E720" s="269" t="s">
        <v>1</v>
      </c>
      <c r="F720" s="270" t="s">
        <v>261</v>
      </c>
      <c r="G720" s="268"/>
      <c r="H720" s="271">
        <v>-354</v>
      </c>
      <c r="I720" s="272"/>
      <c r="J720" s="268"/>
      <c r="K720" s="268"/>
      <c r="L720" s="273"/>
      <c r="M720" s="274"/>
      <c r="N720" s="275"/>
      <c r="O720" s="275"/>
      <c r="P720" s="275"/>
      <c r="Q720" s="275"/>
      <c r="R720" s="275"/>
      <c r="S720" s="275"/>
      <c r="T720" s="27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7" t="s">
        <v>251</v>
      </c>
      <c r="AU720" s="277" t="s">
        <v>87</v>
      </c>
      <c r="AV720" s="15" t="s">
        <v>256</v>
      </c>
      <c r="AW720" s="15" t="s">
        <v>32</v>
      </c>
      <c r="AX720" s="15" t="s">
        <v>76</v>
      </c>
      <c r="AY720" s="277" t="s">
        <v>240</v>
      </c>
    </row>
    <row r="721" s="13" customFormat="1">
      <c r="A721" s="13"/>
      <c r="B721" s="245"/>
      <c r="C721" s="246"/>
      <c r="D721" s="247" t="s">
        <v>251</v>
      </c>
      <c r="E721" s="248" t="s">
        <v>1</v>
      </c>
      <c r="F721" s="249" t="s">
        <v>971</v>
      </c>
      <c r="G721" s="246"/>
      <c r="H721" s="248" t="s">
        <v>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251</v>
      </c>
      <c r="AU721" s="255" t="s">
        <v>87</v>
      </c>
      <c r="AV721" s="13" t="s">
        <v>84</v>
      </c>
      <c r="AW721" s="13" t="s">
        <v>32</v>
      </c>
      <c r="AX721" s="13" t="s">
        <v>76</v>
      </c>
      <c r="AY721" s="255" t="s">
        <v>240</v>
      </c>
    </row>
    <row r="722" s="14" customFormat="1">
      <c r="A722" s="14"/>
      <c r="B722" s="256"/>
      <c r="C722" s="257"/>
      <c r="D722" s="247" t="s">
        <v>251</v>
      </c>
      <c r="E722" s="258" t="s">
        <v>1</v>
      </c>
      <c r="F722" s="259" t="s">
        <v>972</v>
      </c>
      <c r="G722" s="257"/>
      <c r="H722" s="260">
        <v>77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251</v>
      </c>
      <c r="AU722" s="266" t="s">
        <v>87</v>
      </c>
      <c r="AV722" s="14" t="s">
        <v>87</v>
      </c>
      <c r="AW722" s="14" t="s">
        <v>32</v>
      </c>
      <c r="AX722" s="14" t="s">
        <v>76</v>
      </c>
      <c r="AY722" s="266" t="s">
        <v>240</v>
      </c>
    </row>
    <row r="723" s="16" customFormat="1">
      <c r="A723" s="16"/>
      <c r="B723" s="278"/>
      <c r="C723" s="279"/>
      <c r="D723" s="247" t="s">
        <v>251</v>
      </c>
      <c r="E723" s="280" t="s">
        <v>1</v>
      </c>
      <c r="F723" s="281" t="s">
        <v>265</v>
      </c>
      <c r="G723" s="279"/>
      <c r="H723" s="282">
        <v>1391.0000000000005</v>
      </c>
      <c r="I723" s="283"/>
      <c r="J723" s="279"/>
      <c r="K723" s="279"/>
      <c r="L723" s="284"/>
      <c r="M723" s="285"/>
      <c r="N723" s="286"/>
      <c r="O723" s="286"/>
      <c r="P723" s="286"/>
      <c r="Q723" s="286"/>
      <c r="R723" s="286"/>
      <c r="S723" s="286"/>
      <c r="T723" s="287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8" t="s">
        <v>251</v>
      </c>
      <c r="AU723" s="288" t="s">
        <v>87</v>
      </c>
      <c r="AV723" s="16" t="s">
        <v>247</v>
      </c>
      <c r="AW723" s="16" t="s">
        <v>32</v>
      </c>
      <c r="AX723" s="16" t="s">
        <v>84</v>
      </c>
      <c r="AY723" s="288" t="s">
        <v>240</v>
      </c>
    </row>
    <row r="724" s="2" customFormat="1" ht="24.15" customHeight="1">
      <c r="A724" s="39"/>
      <c r="B724" s="40"/>
      <c r="C724" s="227" t="s">
        <v>973</v>
      </c>
      <c r="D724" s="227" t="s">
        <v>242</v>
      </c>
      <c r="E724" s="228" t="s">
        <v>974</v>
      </c>
      <c r="F724" s="229" t="s">
        <v>975</v>
      </c>
      <c r="G724" s="230" t="s">
        <v>373</v>
      </c>
      <c r="H724" s="231">
        <v>1745</v>
      </c>
      <c r="I724" s="232"/>
      <c r="J724" s="233">
        <f>ROUND(I724*H724,2)</f>
        <v>0</v>
      </c>
      <c r="K724" s="229" t="s">
        <v>246</v>
      </c>
      <c r="L724" s="45"/>
      <c r="M724" s="234" t="s">
        <v>1</v>
      </c>
      <c r="N724" s="235" t="s">
        <v>41</v>
      </c>
      <c r="O724" s="92"/>
      <c r="P724" s="236">
        <f>O724*H724</f>
        <v>0</v>
      </c>
      <c r="Q724" s="236">
        <v>0.0073499999999999998</v>
      </c>
      <c r="R724" s="236">
        <f>Q724*H724</f>
        <v>12.825749999999999</v>
      </c>
      <c r="S724" s="236">
        <v>0</v>
      </c>
      <c r="T724" s="237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8" t="s">
        <v>247</v>
      </c>
      <c r="AT724" s="238" t="s">
        <v>242</v>
      </c>
      <c r="AU724" s="238" t="s">
        <v>87</v>
      </c>
      <c r="AY724" s="18" t="s">
        <v>240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8" t="s">
        <v>84</v>
      </c>
      <c r="BK724" s="239">
        <f>ROUND(I724*H724,2)</f>
        <v>0</v>
      </c>
      <c r="BL724" s="18" t="s">
        <v>247</v>
      </c>
      <c r="BM724" s="238" t="s">
        <v>976</v>
      </c>
    </row>
    <row r="725" s="2" customFormat="1">
      <c r="A725" s="39"/>
      <c r="B725" s="40"/>
      <c r="C725" s="41"/>
      <c r="D725" s="240" t="s">
        <v>249</v>
      </c>
      <c r="E725" s="41"/>
      <c r="F725" s="241" t="s">
        <v>977</v>
      </c>
      <c r="G725" s="41"/>
      <c r="H725" s="41"/>
      <c r="I725" s="242"/>
      <c r="J725" s="41"/>
      <c r="K725" s="41"/>
      <c r="L725" s="45"/>
      <c r="M725" s="243"/>
      <c r="N725" s="244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249</v>
      </c>
      <c r="AU725" s="18" t="s">
        <v>87</v>
      </c>
    </row>
    <row r="726" s="13" customFormat="1">
      <c r="A726" s="13"/>
      <c r="B726" s="245"/>
      <c r="C726" s="246"/>
      <c r="D726" s="247" t="s">
        <v>251</v>
      </c>
      <c r="E726" s="248" t="s">
        <v>1</v>
      </c>
      <c r="F726" s="249" t="s">
        <v>978</v>
      </c>
      <c r="G726" s="246"/>
      <c r="H726" s="248" t="s">
        <v>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251</v>
      </c>
      <c r="AU726" s="255" t="s">
        <v>87</v>
      </c>
      <c r="AV726" s="13" t="s">
        <v>84</v>
      </c>
      <c r="AW726" s="13" t="s">
        <v>32</v>
      </c>
      <c r="AX726" s="13" t="s">
        <v>76</v>
      </c>
      <c r="AY726" s="255" t="s">
        <v>240</v>
      </c>
    </row>
    <row r="727" s="13" customFormat="1">
      <c r="A727" s="13"/>
      <c r="B727" s="245"/>
      <c r="C727" s="246"/>
      <c r="D727" s="247" t="s">
        <v>251</v>
      </c>
      <c r="E727" s="248" t="s">
        <v>1</v>
      </c>
      <c r="F727" s="249" t="s">
        <v>979</v>
      </c>
      <c r="G727" s="246"/>
      <c r="H727" s="248" t="s">
        <v>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251</v>
      </c>
      <c r="AU727" s="255" t="s">
        <v>87</v>
      </c>
      <c r="AV727" s="13" t="s">
        <v>84</v>
      </c>
      <c r="AW727" s="13" t="s">
        <v>32</v>
      </c>
      <c r="AX727" s="13" t="s">
        <v>76</v>
      </c>
      <c r="AY727" s="255" t="s">
        <v>240</v>
      </c>
    </row>
    <row r="728" s="14" customFormat="1">
      <c r="A728" s="14"/>
      <c r="B728" s="256"/>
      <c r="C728" s="257"/>
      <c r="D728" s="247" t="s">
        <v>251</v>
      </c>
      <c r="E728" s="258" t="s">
        <v>1</v>
      </c>
      <c r="F728" s="259" t="s">
        <v>980</v>
      </c>
      <c r="G728" s="257"/>
      <c r="H728" s="260">
        <v>1745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251</v>
      </c>
      <c r="AU728" s="266" t="s">
        <v>87</v>
      </c>
      <c r="AV728" s="14" t="s">
        <v>87</v>
      </c>
      <c r="AW728" s="14" t="s">
        <v>32</v>
      </c>
      <c r="AX728" s="14" t="s">
        <v>84</v>
      </c>
      <c r="AY728" s="266" t="s">
        <v>240</v>
      </c>
    </row>
    <row r="729" s="2" customFormat="1" ht="24.15" customHeight="1">
      <c r="A729" s="39"/>
      <c r="B729" s="40"/>
      <c r="C729" s="227" t="s">
        <v>981</v>
      </c>
      <c r="D729" s="227" t="s">
        <v>242</v>
      </c>
      <c r="E729" s="228" t="s">
        <v>982</v>
      </c>
      <c r="F729" s="229" t="s">
        <v>983</v>
      </c>
      <c r="G729" s="230" t="s">
        <v>373</v>
      </c>
      <c r="H729" s="231">
        <v>214</v>
      </c>
      <c r="I729" s="232"/>
      <c r="J729" s="233">
        <f>ROUND(I729*H729,2)</f>
        <v>0</v>
      </c>
      <c r="K729" s="229" t="s">
        <v>246</v>
      </c>
      <c r="L729" s="45"/>
      <c r="M729" s="234" t="s">
        <v>1</v>
      </c>
      <c r="N729" s="235" t="s">
        <v>41</v>
      </c>
      <c r="O729" s="92"/>
      <c r="P729" s="236">
        <f>O729*H729</f>
        <v>0</v>
      </c>
      <c r="Q729" s="236">
        <v>0.0043800000000000002</v>
      </c>
      <c r="R729" s="236">
        <f>Q729*H729</f>
        <v>0.93732000000000004</v>
      </c>
      <c r="S729" s="236">
        <v>0</v>
      </c>
      <c r="T729" s="23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247</v>
      </c>
      <c r="AT729" s="238" t="s">
        <v>242</v>
      </c>
      <c r="AU729" s="238" t="s">
        <v>87</v>
      </c>
      <c r="AY729" s="18" t="s">
        <v>240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84</v>
      </c>
      <c r="BK729" s="239">
        <f>ROUND(I729*H729,2)</f>
        <v>0</v>
      </c>
      <c r="BL729" s="18" t="s">
        <v>247</v>
      </c>
      <c r="BM729" s="238" t="s">
        <v>984</v>
      </c>
    </row>
    <row r="730" s="2" customFormat="1">
      <c r="A730" s="39"/>
      <c r="B730" s="40"/>
      <c r="C730" s="41"/>
      <c r="D730" s="240" t="s">
        <v>249</v>
      </c>
      <c r="E730" s="41"/>
      <c r="F730" s="241" t="s">
        <v>985</v>
      </c>
      <c r="G730" s="41"/>
      <c r="H730" s="41"/>
      <c r="I730" s="242"/>
      <c r="J730" s="41"/>
      <c r="K730" s="41"/>
      <c r="L730" s="45"/>
      <c r="M730" s="243"/>
      <c r="N730" s="244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249</v>
      </c>
      <c r="AU730" s="18" t="s">
        <v>87</v>
      </c>
    </row>
    <row r="731" s="13" customFormat="1">
      <c r="A731" s="13"/>
      <c r="B731" s="245"/>
      <c r="C731" s="246"/>
      <c r="D731" s="247" t="s">
        <v>251</v>
      </c>
      <c r="E731" s="248" t="s">
        <v>1</v>
      </c>
      <c r="F731" s="249" t="s">
        <v>986</v>
      </c>
      <c r="G731" s="246"/>
      <c r="H731" s="248" t="s">
        <v>1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251</v>
      </c>
      <c r="AU731" s="255" t="s">
        <v>87</v>
      </c>
      <c r="AV731" s="13" t="s">
        <v>84</v>
      </c>
      <c r="AW731" s="13" t="s">
        <v>32</v>
      </c>
      <c r="AX731" s="13" t="s">
        <v>76</v>
      </c>
      <c r="AY731" s="255" t="s">
        <v>240</v>
      </c>
    </row>
    <row r="732" s="13" customFormat="1">
      <c r="A732" s="13"/>
      <c r="B732" s="245"/>
      <c r="C732" s="246"/>
      <c r="D732" s="247" t="s">
        <v>251</v>
      </c>
      <c r="E732" s="248" t="s">
        <v>1</v>
      </c>
      <c r="F732" s="249" t="s">
        <v>987</v>
      </c>
      <c r="G732" s="246"/>
      <c r="H732" s="248" t="s">
        <v>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251</v>
      </c>
      <c r="AU732" s="255" t="s">
        <v>87</v>
      </c>
      <c r="AV732" s="13" t="s">
        <v>84</v>
      </c>
      <c r="AW732" s="13" t="s">
        <v>32</v>
      </c>
      <c r="AX732" s="13" t="s">
        <v>76</v>
      </c>
      <c r="AY732" s="255" t="s">
        <v>240</v>
      </c>
    </row>
    <row r="733" s="14" customFormat="1">
      <c r="A733" s="14"/>
      <c r="B733" s="256"/>
      <c r="C733" s="257"/>
      <c r="D733" s="247" t="s">
        <v>251</v>
      </c>
      <c r="E733" s="258" t="s">
        <v>1</v>
      </c>
      <c r="F733" s="259" t="s">
        <v>988</v>
      </c>
      <c r="G733" s="257"/>
      <c r="H733" s="260">
        <v>16.640000000000001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251</v>
      </c>
      <c r="AU733" s="266" t="s">
        <v>87</v>
      </c>
      <c r="AV733" s="14" t="s">
        <v>87</v>
      </c>
      <c r="AW733" s="14" t="s">
        <v>32</v>
      </c>
      <c r="AX733" s="14" t="s">
        <v>76</v>
      </c>
      <c r="AY733" s="266" t="s">
        <v>240</v>
      </c>
    </row>
    <row r="734" s="14" customFormat="1">
      <c r="A734" s="14"/>
      <c r="B734" s="256"/>
      <c r="C734" s="257"/>
      <c r="D734" s="247" t="s">
        <v>251</v>
      </c>
      <c r="E734" s="258" t="s">
        <v>1</v>
      </c>
      <c r="F734" s="259" t="s">
        <v>989</v>
      </c>
      <c r="G734" s="257"/>
      <c r="H734" s="260">
        <v>46.75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251</v>
      </c>
      <c r="AU734" s="266" t="s">
        <v>87</v>
      </c>
      <c r="AV734" s="14" t="s">
        <v>87</v>
      </c>
      <c r="AW734" s="14" t="s">
        <v>32</v>
      </c>
      <c r="AX734" s="14" t="s">
        <v>76</v>
      </c>
      <c r="AY734" s="266" t="s">
        <v>240</v>
      </c>
    </row>
    <row r="735" s="13" customFormat="1">
      <c r="A735" s="13"/>
      <c r="B735" s="245"/>
      <c r="C735" s="246"/>
      <c r="D735" s="247" t="s">
        <v>251</v>
      </c>
      <c r="E735" s="248" t="s">
        <v>1</v>
      </c>
      <c r="F735" s="249" t="s">
        <v>990</v>
      </c>
      <c r="G735" s="246"/>
      <c r="H735" s="248" t="s">
        <v>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251</v>
      </c>
      <c r="AU735" s="255" t="s">
        <v>87</v>
      </c>
      <c r="AV735" s="13" t="s">
        <v>84</v>
      </c>
      <c r="AW735" s="13" t="s">
        <v>32</v>
      </c>
      <c r="AX735" s="13" t="s">
        <v>76</v>
      </c>
      <c r="AY735" s="255" t="s">
        <v>240</v>
      </c>
    </row>
    <row r="736" s="14" customFormat="1">
      <c r="A736" s="14"/>
      <c r="B736" s="256"/>
      <c r="C736" s="257"/>
      <c r="D736" s="247" t="s">
        <v>251</v>
      </c>
      <c r="E736" s="258" t="s">
        <v>1</v>
      </c>
      <c r="F736" s="259" t="s">
        <v>991</v>
      </c>
      <c r="G736" s="257"/>
      <c r="H736" s="260">
        <v>112.78100000000001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251</v>
      </c>
      <c r="AU736" s="266" t="s">
        <v>87</v>
      </c>
      <c r="AV736" s="14" t="s">
        <v>87</v>
      </c>
      <c r="AW736" s="14" t="s">
        <v>32</v>
      </c>
      <c r="AX736" s="14" t="s">
        <v>76</v>
      </c>
      <c r="AY736" s="266" t="s">
        <v>240</v>
      </c>
    </row>
    <row r="737" s="14" customFormat="1">
      <c r="A737" s="14"/>
      <c r="B737" s="256"/>
      <c r="C737" s="257"/>
      <c r="D737" s="247" t="s">
        <v>251</v>
      </c>
      <c r="E737" s="258" t="s">
        <v>1</v>
      </c>
      <c r="F737" s="259" t="s">
        <v>992</v>
      </c>
      <c r="G737" s="257"/>
      <c r="H737" s="260">
        <v>17.5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251</v>
      </c>
      <c r="AU737" s="266" t="s">
        <v>87</v>
      </c>
      <c r="AV737" s="14" t="s">
        <v>87</v>
      </c>
      <c r="AW737" s="14" t="s">
        <v>32</v>
      </c>
      <c r="AX737" s="14" t="s">
        <v>76</v>
      </c>
      <c r="AY737" s="266" t="s">
        <v>240</v>
      </c>
    </row>
    <row r="738" s="14" customFormat="1">
      <c r="A738" s="14"/>
      <c r="B738" s="256"/>
      <c r="C738" s="257"/>
      <c r="D738" s="247" t="s">
        <v>251</v>
      </c>
      <c r="E738" s="258" t="s">
        <v>1</v>
      </c>
      <c r="F738" s="259" t="s">
        <v>993</v>
      </c>
      <c r="G738" s="257"/>
      <c r="H738" s="260">
        <v>20.329000000000001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251</v>
      </c>
      <c r="AU738" s="266" t="s">
        <v>87</v>
      </c>
      <c r="AV738" s="14" t="s">
        <v>87</v>
      </c>
      <c r="AW738" s="14" t="s">
        <v>32</v>
      </c>
      <c r="AX738" s="14" t="s">
        <v>76</v>
      </c>
      <c r="AY738" s="266" t="s">
        <v>240</v>
      </c>
    </row>
    <row r="739" s="16" customFormat="1">
      <c r="A739" s="16"/>
      <c r="B739" s="278"/>
      <c r="C739" s="279"/>
      <c r="D739" s="247" t="s">
        <v>251</v>
      </c>
      <c r="E739" s="280" t="s">
        <v>1</v>
      </c>
      <c r="F739" s="281" t="s">
        <v>265</v>
      </c>
      <c r="G739" s="279"/>
      <c r="H739" s="282">
        <v>214</v>
      </c>
      <c r="I739" s="283"/>
      <c r="J739" s="279"/>
      <c r="K739" s="279"/>
      <c r="L739" s="284"/>
      <c r="M739" s="285"/>
      <c r="N739" s="286"/>
      <c r="O739" s="286"/>
      <c r="P739" s="286"/>
      <c r="Q739" s="286"/>
      <c r="R739" s="286"/>
      <c r="S739" s="286"/>
      <c r="T739" s="287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8" t="s">
        <v>251</v>
      </c>
      <c r="AU739" s="288" t="s">
        <v>87</v>
      </c>
      <c r="AV739" s="16" t="s">
        <v>247</v>
      </c>
      <c r="AW739" s="16" t="s">
        <v>32</v>
      </c>
      <c r="AX739" s="16" t="s">
        <v>84</v>
      </c>
      <c r="AY739" s="288" t="s">
        <v>240</v>
      </c>
    </row>
    <row r="740" s="12" customFormat="1" ht="22.8" customHeight="1">
      <c r="A740" s="12"/>
      <c r="B740" s="211"/>
      <c r="C740" s="212"/>
      <c r="D740" s="213" t="s">
        <v>75</v>
      </c>
      <c r="E740" s="225" t="s">
        <v>762</v>
      </c>
      <c r="F740" s="225" t="s">
        <v>994</v>
      </c>
      <c r="G740" s="212"/>
      <c r="H740" s="212"/>
      <c r="I740" s="215"/>
      <c r="J740" s="226">
        <f>BK740</f>
        <v>0</v>
      </c>
      <c r="K740" s="212"/>
      <c r="L740" s="217"/>
      <c r="M740" s="218"/>
      <c r="N740" s="219"/>
      <c r="O740" s="219"/>
      <c r="P740" s="220">
        <f>SUM(P741:P1051)</f>
        <v>0</v>
      </c>
      <c r="Q740" s="219"/>
      <c r="R740" s="220">
        <f>SUM(R741:R1051)</f>
        <v>19.018980999999997</v>
      </c>
      <c r="S740" s="219"/>
      <c r="T740" s="221">
        <f>SUM(T741:T1051)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2" t="s">
        <v>84</v>
      </c>
      <c r="AT740" s="223" t="s">
        <v>75</v>
      </c>
      <c r="AU740" s="223" t="s">
        <v>84</v>
      </c>
      <c r="AY740" s="222" t="s">
        <v>240</v>
      </c>
      <c r="BK740" s="224">
        <f>SUM(BK741:BK1051)</f>
        <v>0</v>
      </c>
    </row>
    <row r="741" s="2" customFormat="1" ht="24.15" customHeight="1">
      <c r="A741" s="39"/>
      <c r="B741" s="40"/>
      <c r="C741" s="227" t="s">
        <v>995</v>
      </c>
      <c r="D741" s="227" t="s">
        <v>242</v>
      </c>
      <c r="E741" s="228" t="s">
        <v>996</v>
      </c>
      <c r="F741" s="229" t="s">
        <v>997</v>
      </c>
      <c r="G741" s="230" t="s">
        <v>373</v>
      </c>
      <c r="H741" s="231">
        <v>45.5</v>
      </c>
      <c r="I741" s="232"/>
      <c r="J741" s="233">
        <f>ROUND(I741*H741,2)</f>
        <v>0</v>
      </c>
      <c r="K741" s="229" t="s">
        <v>246</v>
      </c>
      <c r="L741" s="45"/>
      <c r="M741" s="234" t="s">
        <v>1</v>
      </c>
      <c r="N741" s="235" t="s">
        <v>41</v>
      </c>
      <c r="O741" s="92"/>
      <c r="P741" s="236">
        <f>O741*H741</f>
        <v>0</v>
      </c>
      <c r="Q741" s="236">
        <v>0.027300000000000001</v>
      </c>
      <c r="R741" s="236">
        <f>Q741*H741</f>
        <v>1.2421500000000001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247</v>
      </c>
      <c r="AT741" s="238" t="s">
        <v>242</v>
      </c>
      <c r="AU741" s="238" t="s">
        <v>87</v>
      </c>
      <c r="AY741" s="18" t="s">
        <v>240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84</v>
      </c>
      <c r="BK741" s="239">
        <f>ROUND(I741*H741,2)</f>
        <v>0</v>
      </c>
      <c r="BL741" s="18" t="s">
        <v>247</v>
      </c>
      <c r="BM741" s="238" t="s">
        <v>998</v>
      </c>
    </row>
    <row r="742" s="2" customFormat="1">
      <c r="A742" s="39"/>
      <c r="B742" s="40"/>
      <c r="C742" s="41"/>
      <c r="D742" s="240" t="s">
        <v>249</v>
      </c>
      <c r="E742" s="41"/>
      <c r="F742" s="241" t="s">
        <v>999</v>
      </c>
      <c r="G742" s="41"/>
      <c r="H742" s="41"/>
      <c r="I742" s="242"/>
      <c r="J742" s="41"/>
      <c r="K742" s="41"/>
      <c r="L742" s="45"/>
      <c r="M742" s="243"/>
      <c r="N742" s="244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249</v>
      </c>
      <c r="AU742" s="18" t="s">
        <v>87</v>
      </c>
    </row>
    <row r="743" s="13" customFormat="1">
      <c r="A743" s="13"/>
      <c r="B743" s="245"/>
      <c r="C743" s="246"/>
      <c r="D743" s="247" t="s">
        <v>251</v>
      </c>
      <c r="E743" s="248" t="s">
        <v>1</v>
      </c>
      <c r="F743" s="249" t="s">
        <v>1000</v>
      </c>
      <c r="G743" s="246"/>
      <c r="H743" s="248" t="s">
        <v>1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251</v>
      </c>
      <c r="AU743" s="255" t="s">
        <v>87</v>
      </c>
      <c r="AV743" s="13" t="s">
        <v>84</v>
      </c>
      <c r="AW743" s="13" t="s">
        <v>32</v>
      </c>
      <c r="AX743" s="13" t="s">
        <v>76</v>
      </c>
      <c r="AY743" s="255" t="s">
        <v>240</v>
      </c>
    </row>
    <row r="744" s="14" customFormat="1">
      <c r="A744" s="14"/>
      <c r="B744" s="256"/>
      <c r="C744" s="257"/>
      <c r="D744" s="247" t="s">
        <v>251</v>
      </c>
      <c r="E744" s="258" t="s">
        <v>1</v>
      </c>
      <c r="F744" s="259" t="s">
        <v>338</v>
      </c>
      <c r="G744" s="257"/>
      <c r="H744" s="260">
        <v>3.5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251</v>
      </c>
      <c r="AU744" s="266" t="s">
        <v>87</v>
      </c>
      <c r="AV744" s="14" t="s">
        <v>87</v>
      </c>
      <c r="AW744" s="14" t="s">
        <v>32</v>
      </c>
      <c r="AX744" s="14" t="s">
        <v>76</v>
      </c>
      <c r="AY744" s="266" t="s">
        <v>240</v>
      </c>
    </row>
    <row r="745" s="13" customFormat="1">
      <c r="A745" s="13"/>
      <c r="B745" s="245"/>
      <c r="C745" s="246"/>
      <c r="D745" s="247" t="s">
        <v>251</v>
      </c>
      <c r="E745" s="248" t="s">
        <v>1</v>
      </c>
      <c r="F745" s="249" t="s">
        <v>1001</v>
      </c>
      <c r="G745" s="246"/>
      <c r="H745" s="248" t="s">
        <v>1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251</v>
      </c>
      <c r="AU745" s="255" t="s">
        <v>87</v>
      </c>
      <c r="AV745" s="13" t="s">
        <v>84</v>
      </c>
      <c r="AW745" s="13" t="s">
        <v>32</v>
      </c>
      <c r="AX745" s="13" t="s">
        <v>76</v>
      </c>
      <c r="AY745" s="255" t="s">
        <v>240</v>
      </c>
    </row>
    <row r="746" s="14" customFormat="1">
      <c r="A746" s="14"/>
      <c r="B746" s="256"/>
      <c r="C746" s="257"/>
      <c r="D746" s="247" t="s">
        <v>251</v>
      </c>
      <c r="E746" s="258" t="s">
        <v>1</v>
      </c>
      <c r="F746" s="259" t="s">
        <v>1002</v>
      </c>
      <c r="G746" s="257"/>
      <c r="H746" s="260">
        <v>5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251</v>
      </c>
      <c r="AU746" s="266" t="s">
        <v>87</v>
      </c>
      <c r="AV746" s="14" t="s">
        <v>87</v>
      </c>
      <c r="AW746" s="14" t="s">
        <v>32</v>
      </c>
      <c r="AX746" s="14" t="s">
        <v>76</v>
      </c>
      <c r="AY746" s="266" t="s">
        <v>240</v>
      </c>
    </row>
    <row r="747" s="13" customFormat="1">
      <c r="A747" s="13"/>
      <c r="B747" s="245"/>
      <c r="C747" s="246"/>
      <c r="D747" s="247" t="s">
        <v>251</v>
      </c>
      <c r="E747" s="248" t="s">
        <v>1</v>
      </c>
      <c r="F747" s="249" t="s">
        <v>1003</v>
      </c>
      <c r="G747" s="246"/>
      <c r="H747" s="248" t="s">
        <v>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251</v>
      </c>
      <c r="AU747" s="255" t="s">
        <v>87</v>
      </c>
      <c r="AV747" s="13" t="s">
        <v>84</v>
      </c>
      <c r="AW747" s="13" t="s">
        <v>32</v>
      </c>
      <c r="AX747" s="13" t="s">
        <v>76</v>
      </c>
      <c r="AY747" s="255" t="s">
        <v>240</v>
      </c>
    </row>
    <row r="748" s="14" customFormat="1">
      <c r="A748" s="14"/>
      <c r="B748" s="256"/>
      <c r="C748" s="257"/>
      <c r="D748" s="247" t="s">
        <v>251</v>
      </c>
      <c r="E748" s="258" t="s">
        <v>1</v>
      </c>
      <c r="F748" s="259" t="s">
        <v>1004</v>
      </c>
      <c r="G748" s="257"/>
      <c r="H748" s="260">
        <v>33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251</v>
      </c>
      <c r="AU748" s="266" t="s">
        <v>87</v>
      </c>
      <c r="AV748" s="14" t="s">
        <v>87</v>
      </c>
      <c r="AW748" s="14" t="s">
        <v>32</v>
      </c>
      <c r="AX748" s="14" t="s">
        <v>76</v>
      </c>
      <c r="AY748" s="266" t="s">
        <v>240</v>
      </c>
    </row>
    <row r="749" s="13" customFormat="1">
      <c r="A749" s="13"/>
      <c r="B749" s="245"/>
      <c r="C749" s="246"/>
      <c r="D749" s="247" t="s">
        <v>251</v>
      </c>
      <c r="E749" s="248" t="s">
        <v>1</v>
      </c>
      <c r="F749" s="249" t="s">
        <v>1005</v>
      </c>
      <c r="G749" s="246"/>
      <c r="H749" s="248" t="s">
        <v>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251</v>
      </c>
      <c r="AU749" s="255" t="s">
        <v>87</v>
      </c>
      <c r="AV749" s="13" t="s">
        <v>84</v>
      </c>
      <c r="AW749" s="13" t="s">
        <v>32</v>
      </c>
      <c r="AX749" s="13" t="s">
        <v>76</v>
      </c>
      <c r="AY749" s="255" t="s">
        <v>240</v>
      </c>
    </row>
    <row r="750" s="14" customFormat="1">
      <c r="A750" s="14"/>
      <c r="B750" s="256"/>
      <c r="C750" s="257"/>
      <c r="D750" s="247" t="s">
        <v>251</v>
      </c>
      <c r="E750" s="258" t="s">
        <v>1</v>
      </c>
      <c r="F750" s="259" t="s">
        <v>1006</v>
      </c>
      <c r="G750" s="257"/>
      <c r="H750" s="260">
        <v>4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251</v>
      </c>
      <c r="AU750" s="266" t="s">
        <v>87</v>
      </c>
      <c r="AV750" s="14" t="s">
        <v>87</v>
      </c>
      <c r="AW750" s="14" t="s">
        <v>32</v>
      </c>
      <c r="AX750" s="14" t="s">
        <v>76</v>
      </c>
      <c r="AY750" s="266" t="s">
        <v>240</v>
      </c>
    </row>
    <row r="751" s="16" customFormat="1">
      <c r="A751" s="16"/>
      <c r="B751" s="278"/>
      <c r="C751" s="279"/>
      <c r="D751" s="247" t="s">
        <v>251</v>
      </c>
      <c r="E751" s="280" t="s">
        <v>1</v>
      </c>
      <c r="F751" s="281" t="s">
        <v>265</v>
      </c>
      <c r="G751" s="279"/>
      <c r="H751" s="282">
        <v>45.5</v>
      </c>
      <c r="I751" s="283"/>
      <c r="J751" s="279"/>
      <c r="K751" s="279"/>
      <c r="L751" s="284"/>
      <c r="M751" s="285"/>
      <c r="N751" s="286"/>
      <c r="O751" s="286"/>
      <c r="P751" s="286"/>
      <c r="Q751" s="286"/>
      <c r="R751" s="286"/>
      <c r="S751" s="286"/>
      <c r="T751" s="287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88" t="s">
        <v>251</v>
      </c>
      <c r="AU751" s="288" t="s">
        <v>87</v>
      </c>
      <c r="AV751" s="16" t="s">
        <v>247</v>
      </c>
      <c r="AW751" s="16" t="s">
        <v>32</v>
      </c>
      <c r="AX751" s="16" t="s">
        <v>84</v>
      </c>
      <c r="AY751" s="288" t="s">
        <v>240</v>
      </c>
    </row>
    <row r="752" s="2" customFormat="1" ht="24.15" customHeight="1">
      <c r="A752" s="39"/>
      <c r="B752" s="40"/>
      <c r="C752" s="227" t="s">
        <v>1007</v>
      </c>
      <c r="D752" s="227" t="s">
        <v>242</v>
      </c>
      <c r="E752" s="228" t="s">
        <v>1008</v>
      </c>
      <c r="F752" s="229" t="s">
        <v>1009</v>
      </c>
      <c r="G752" s="230" t="s">
        <v>373</v>
      </c>
      <c r="H752" s="231">
        <v>45.5</v>
      </c>
      <c r="I752" s="232"/>
      <c r="J752" s="233">
        <f>ROUND(I752*H752,2)</f>
        <v>0</v>
      </c>
      <c r="K752" s="229" t="s">
        <v>246</v>
      </c>
      <c r="L752" s="45"/>
      <c r="M752" s="234" t="s">
        <v>1</v>
      </c>
      <c r="N752" s="235" t="s">
        <v>41</v>
      </c>
      <c r="O752" s="92"/>
      <c r="P752" s="236">
        <f>O752*H752</f>
        <v>0</v>
      </c>
      <c r="Q752" s="236">
        <v>0.010500000000000001</v>
      </c>
      <c r="R752" s="236">
        <f>Q752*H752</f>
        <v>0.47775000000000001</v>
      </c>
      <c r="S752" s="236">
        <v>0</v>
      </c>
      <c r="T752" s="237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8" t="s">
        <v>247</v>
      </c>
      <c r="AT752" s="238" t="s">
        <v>242</v>
      </c>
      <c r="AU752" s="238" t="s">
        <v>87</v>
      </c>
      <c r="AY752" s="18" t="s">
        <v>240</v>
      </c>
      <c r="BE752" s="239">
        <f>IF(N752="základní",J752,0)</f>
        <v>0</v>
      </c>
      <c r="BF752" s="239">
        <f>IF(N752="snížená",J752,0)</f>
        <v>0</v>
      </c>
      <c r="BG752" s="239">
        <f>IF(N752="zákl. přenesená",J752,0)</f>
        <v>0</v>
      </c>
      <c r="BH752" s="239">
        <f>IF(N752="sníž. přenesená",J752,0)</f>
        <v>0</v>
      </c>
      <c r="BI752" s="239">
        <f>IF(N752="nulová",J752,0)</f>
        <v>0</v>
      </c>
      <c r="BJ752" s="18" t="s">
        <v>84</v>
      </c>
      <c r="BK752" s="239">
        <f>ROUND(I752*H752,2)</f>
        <v>0</v>
      </c>
      <c r="BL752" s="18" t="s">
        <v>247</v>
      </c>
      <c r="BM752" s="238" t="s">
        <v>1010</v>
      </c>
    </row>
    <row r="753" s="2" customFormat="1">
      <c r="A753" s="39"/>
      <c r="B753" s="40"/>
      <c r="C753" s="41"/>
      <c r="D753" s="240" t="s">
        <v>249</v>
      </c>
      <c r="E753" s="41"/>
      <c r="F753" s="241" t="s">
        <v>1011</v>
      </c>
      <c r="G753" s="41"/>
      <c r="H753" s="41"/>
      <c r="I753" s="242"/>
      <c r="J753" s="41"/>
      <c r="K753" s="41"/>
      <c r="L753" s="45"/>
      <c r="M753" s="243"/>
      <c r="N753" s="244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249</v>
      </c>
      <c r="AU753" s="18" t="s">
        <v>87</v>
      </c>
    </row>
    <row r="754" s="2" customFormat="1" ht="24.15" customHeight="1">
      <c r="A754" s="39"/>
      <c r="B754" s="40"/>
      <c r="C754" s="227" t="s">
        <v>1012</v>
      </c>
      <c r="D754" s="227" t="s">
        <v>242</v>
      </c>
      <c r="E754" s="228" t="s">
        <v>1013</v>
      </c>
      <c r="F754" s="229" t="s">
        <v>1014</v>
      </c>
      <c r="G754" s="230" t="s">
        <v>373</v>
      </c>
      <c r="H754" s="231">
        <v>189</v>
      </c>
      <c r="I754" s="232"/>
      <c r="J754" s="233">
        <f>ROUND(I754*H754,2)</f>
        <v>0</v>
      </c>
      <c r="K754" s="229" t="s">
        <v>246</v>
      </c>
      <c r="L754" s="45"/>
      <c r="M754" s="234" t="s">
        <v>1</v>
      </c>
      <c r="N754" s="235" t="s">
        <v>41</v>
      </c>
      <c r="O754" s="92"/>
      <c r="P754" s="236">
        <f>O754*H754</f>
        <v>0</v>
      </c>
      <c r="Q754" s="236">
        <v>0.026360000000000001</v>
      </c>
      <c r="R754" s="236">
        <f>Q754*H754</f>
        <v>4.9820400000000005</v>
      </c>
      <c r="S754" s="236">
        <v>0</v>
      </c>
      <c r="T754" s="237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8" t="s">
        <v>247</v>
      </c>
      <c r="AT754" s="238" t="s">
        <v>242</v>
      </c>
      <c r="AU754" s="238" t="s">
        <v>87</v>
      </c>
      <c r="AY754" s="18" t="s">
        <v>240</v>
      </c>
      <c r="BE754" s="239">
        <f>IF(N754="základní",J754,0)</f>
        <v>0</v>
      </c>
      <c r="BF754" s="239">
        <f>IF(N754="snížená",J754,0)</f>
        <v>0</v>
      </c>
      <c r="BG754" s="239">
        <f>IF(N754="zákl. přenesená",J754,0)</f>
        <v>0</v>
      </c>
      <c r="BH754" s="239">
        <f>IF(N754="sníž. přenesená",J754,0)</f>
        <v>0</v>
      </c>
      <c r="BI754" s="239">
        <f>IF(N754="nulová",J754,0)</f>
        <v>0</v>
      </c>
      <c r="BJ754" s="18" t="s">
        <v>84</v>
      </c>
      <c r="BK754" s="239">
        <f>ROUND(I754*H754,2)</f>
        <v>0</v>
      </c>
      <c r="BL754" s="18" t="s">
        <v>247</v>
      </c>
      <c r="BM754" s="238" t="s">
        <v>1015</v>
      </c>
    </row>
    <row r="755" s="2" customFormat="1">
      <c r="A755" s="39"/>
      <c r="B755" s="40"/>
      <c r="C755" s="41"/>
      <c r="D755" s="240" t="s">
        <v>249</v>
      </c>
      <c r="E755" s="41"/>
      <c r="F755" s="241" t="s">
        <v>1016</v>
      </c>
      <c r="G755" s="41"/>
      <c r="H755" s="41"/>
      <c r="I755" s="242"/>
      <c r="J755" s="41"/>
      <c r="K755" s="41"/>
      <c r="L755" s="45"/>
      <c r="M755" s="243"/>
      <c r="N755" s="244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249</v>
      </c>
      <c r="AU755" s="18" t="s">
        <v>87</v>
      </c>
    </row>
    <row r="756" s="13" customFormat="1">
      <c r="A756" s="13"/>
      <c r="B756" s="245"/>
      <c r="C756" s="246"/>
      <c r="D756" s="247" t="s">
        <v>251</v>
      </c>
      <c r="E756" s="248" t="s">
        <v>1</v>
      </c>
      <c r="F756" s="249" t="s">
        <v>1017</v>
      </c>
      <c r="G756" s="246"/>
      <c r="H756" s="248" t="s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251</v>
      </c>
      <c r="AU756" s="255" t="s">
        <v>87</v>
      </c>
      <c r="AV756" s="13" t="s">
        <v>84</v>
      </c>
      <c r="AW756" s="13" t="s">
        <v>32</v>
      </c>
      <c r="AX756" s="13" t="s">
        <v>76</v>
      </c>
      <c r="AY756" s="255" t="s">
        <v>240</v>
      </c>
    </row>
    <row r="757" s="14" customFormat="1">
      <c r="A757" s="14"/>
      <c r="B757" s="256"/>
      <c r="C757" s="257"/>
      <c r="D757" s="247" t="s">
        <v>251</v>
      </c>
      <c r="E757" s="258" t="s">
        <v>1</v>
      </c>
      <c r="F757" s="259" t="s">
        <v>1018</v>
      </c>
      <c r="G757" s="257"/>
      <c r="H757" s="260">
        <v>179.56999999999999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251</v>
      </c>
      <c r="AU757" s="266" t="s">
        <v>87</v>
      </c>
      <c r="AV757" s="14" t="s">
        <v>87</v>
      </c>
      <c r="AW757" s="14" t="s">
        <v>32</v>
      </c>
      <c r="AX757" s="14" t="s">
        <v>76</v>
      </c>
      <c r="AY757" s="266" t="s">
        <v>240</v>
      </c>
    </row>
    <row r="758" s="14" customFormat="1">
      <c r="A758" s="14"/>
      <c r="B758" s="256"/>
      <c r="C758" s="257"/>
      <c r="D758" s="247" t="s">
        <v>251</v>
      </c>
      <c r="E758" s="258" t="s">
        <v>1</v>
      </c>
      <c r="F758" s="259" t="s">
        <v>1019</v>
      </c>
      <c r="G758" s="257"/>
      <c r="H758" s="260">
        <v>9.4299999999999997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251</v>
      </c>
      <c r="AU758" s="266" t="s">
        <v>87</v>
      </c>
      <c r="AV758" s="14" t="s">
        <v>87</v>
      </c>
      <c r="AW758" s="14" t="s">
        <v>32</v>
      </c>
      <c r="AX758" s="14" t="s">
        <v>76</v>
      </c>
      <c r="AY758" s="266" t="s">
        <v>240</v>
      </c>
    </row>
    <row r="759" s="16" customFormat="1">
      <c r="A759" s="16"/>
      <c r="B759" s="278"/>
      <c r="C759" s="279"/>
      <c r="D759" s="247" t="s">
        <v>251</v>
      </c>
      <c r="E759" s="280" t="s">
        <v>1</v>
      </c>
      <c r="F759" s="281" t="s">
        <v>265</v>
      </c>
      <c r="G759" s="279"/>
      <c r="H759" s="282">
        <v>189</v>
      </c>
      <c r="I759" s="283"/>
      <c r="J759" s="279"/>
      <c r="K759" s="279"/>
      <c r="L759" s="284"/>
      <c r="M759" s="285"/>
      <c r="N759" s="286"/>
      <c r="O759" s="286"/>
      <c r="P759" s="286"/>
      <c r="Q759" s="286"/>
      <c r="R759" s="286"/>
      <c r="S759" s="286"/>
      <c r="T759" s="28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88" t="s">
        <v>251</v>
      </c>
      <c r="AU759" s="288" t="s">
        <v>87</v>
      </c>
      <c r="AV759" s="16" t="s">
        <v>247</v>
      </c>
      <c r="AW759" s="16" t="s">
        <v>32</v>
      </c>
      <c r="AX759" s="16" t="s">
        <v>84</v>
      </c>
      <c r="AY759" s="288" t="s">
        <v>240</v>
      </c>
    </row>
    <row r="760" s="2" customFormat="1" ht="24.15" customHeight="1">
      <c r="A760" s="39"/>
      <c r="B760" s="40"/>
      <c r="C760" s="227" t="s">
        <v>1020</v>
      </c>
      <c r="D760" s="227" t="s">
        <v>242</v>
      </c>
      <c r="E760" s="228" t="s">
        <v>1021</v>
      </c>
      <c r="F760" s="229" t="s">
        <v>1022</v>
      </c>
      <c r="G760" s="230" t="s">
        <v>373</v>
      </c>
      <c r="H760" s="231">
        <v>189</v>
      </c>
      <c r="I760" s="232"/>
      <c r="J760" s="233">
        <f>ROUND(I760*H760,2)</f>
        <v>0</v>
      </c>
      <c r="K760" s="229" t="s">
        <v>1</v>
      </c>
      <c r="L760" s="45"/>
      <c r="M760" s="234" t="s">
        <v>1</v>
      </c>
      <c r="N760" s="235" t="s">
        <v>41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</v>
      </c>
      <c r="T760" s="23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247</v>
      </c>
      <c r="AT760" s="238" t="s">
        <v>242</v>
      </c>
      <c r="AU760" s="238" t="s">
        <v>87</v>
      </c>
      <c r="AY760" s="18" t="s">
        <v>240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84</v>
      </c>
      <c r="BK760" s="239">
        <f>ROUND(I760*H760,2)</f>
        <v>0</v>
      </c>
      <c r="BL760" s="18" t="s">
        <v>247</v>
      </c>
      <c r="BM760" s="238" t="s">
        <v>1023</v>
      </c>
    </row>
    <row r="761" s="2" customFormat="1" ht="44.25" customHeight="1">
      <c r="A761" s="39"/>
      <c r="B761" s="40"/>
      <c r="C761" s="227" t="s">
        <v>1024</v>
      </c>
      <c r="D761" s="227" t="s">
        <v>242</v>
      </c>
      <c r="E761" s="228" t="s">
        <v>1025</v>
      </c>
      <c r="F761" s="229" t="s">
        <v>1026</v>
      </c>
      <c r="G761" s="230" t="s">
        <v>373</v>
      </c>
      <c r="H761" s="231">
        <v>10</v>
      </c>
      <c r="I761" s="232"/>
      <c r="J761" s="233">
        <f>ROUND(I761*H761,2)</f>
        <v>0</v>
      </c>
      <c r="K761" s="229" t="s">
        <v>246</v>
      </c>
      <c r="L761" s="45"/>
      <c r="M761" s="234" t="s">
        <v>1</v>
      </c>
      <c r="N761" s="235" t="s">
        <v>41</v>
      </c>
      <c r="O761" s="92"/>
      <c r="P761" s="236">
        <f>O761*H761</f>
        <v>0</v>
      </c>
      <c r="Q761" s="236">
        <v>0.0083899999999999999</v>
      </c>
      <c r="R761" s="236">
        <f>Q761*H761</f>
        <v>0.083900000000000002</v>
      </c>
      <c r="S761" s="236">
        <v>0</v>
      </c>
      <c r="T761" s="237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8" t="s">
        <v>247</v>
      </c>
      <c r="AT761" s="238" t="s">
        <v>242</v>
      </c>
      <c r="AU761" s="238" t="s">
        <v>87</v>
      </c>
      <c r="AY761" s="18" t="s">
        <v>240</v>
      </c>
      <c r="BE761" s="239">
        <f>IF(N761="základní",J761,0)</f>
        <v>0</v>
      </c>
      <c r="BF761" s="239">
        <f>IF(N761="snížená",J761,0)</f>
        <v>0</v>
      </c>
      <c r="BG761" s="239">
        <f>IF(N761="zákl. přenesená",J761,0)</f>
        <v>0</v>
      </c>
      <c r="BH761" s="239">
        <f>IF(N761="sníž. přenesená",J761,0)</f>
        <v>0</v>
      </c>
      <c r="BI761" s="239">
        <f>IF(N761="nulová",J761,0)</f>
        <v>0</v>
      </c>
      <c r="BJ761" s="18" t="s">
        <v>84</v>
      </c>
      <c r="BK761" s="239">
        <f>ROUND(I761*H761,2)</f>
        <v>0</v>
      </c>
      <c r="BL761" s="18" t="s">
        <v>247</v>
      </c>
      <c r="BM761" s="238" t="s">
        <v>1027</v>
      </c>
    </row>
    <row r="762" s="2" customFormat="1">
      <c r="A762" s="39"/>
      <c r="B762" s="40"/>
      <c r="C762" s="41"/>
      <c r="D762" s="240" t="s">
        <v>249</v>
      </c>
      <c r="E762" s="41"/>
      <c r="F762" s="241" t="s">
        <v>1028</v>
      </c>
      <c r="G762" s="41"/>
      <c r="H762" s="41"/>
      <c r="I762" s="242"/>
      <c r="J762" s="41"/>
      <c r="K762" s="41"/>
      <c r="L762" s="45"/>
      <c r="M762" s="243"/>
      <c r="N762" s="244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249</v>
      </c>
      <c r="AU762" s="18" t="s">
        <v>87</v>
      </c>
    </row>
    <row r="763" s="13" customFormat="1">
      <c r="A763" s="13"/>
      <c r="B763" s="245"/>
      <c r="C763" s="246"/>
      <c r="D763" s="247" t="s">
        <v>251</v>
      </c>
      <c r="E763" s="248" t="s">
        <v>1</v>
      </c>
      <c r="F763" s="249" t="s">
        <v>1029</v>
      </c>
      <c r="G763" s="246"/>
      <c r="H763" s="248" t="s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251</v>
      </c>
      <c r="AU763" s="255" t="s">
        <v>87</v>
      </c>
      <c r="AV763" s="13" t="s">
        <v>84</v>
      </c>
      <c r="AW763" s="13" t="s">
        <v>32</v>
      </c>
      <c r="AX763" s="13" t="s">
        <v>76</v>
      </c>
      <c r="AY763" s="255" t="s">
        <v>240</v>
      </c>
    </row>
    <row r="764" s="14" customFormat="1">
      <c r="A764" s="14"/>
      <c r="B764" s="256"/>
      <c r="C764" s="257"/>
      <c r="D764" s="247" t="s">
        <v>251</v>
      </c>
      <c r="E764" s="258" t="s">
        <v>1</v>
      </c>
      <c r="F764" s="259" t="s">
        <v>1030</v>
      </c>
      <c r="G764" s="257"/>
      <c r="H764" s="260">
        <v>10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251</v>
      </c>
      <c r="AU764" s="266" t="s">
        <v>87</v>
      </c>
      <c r="AV764" s="14" t="s">
        <v>87</v>
      </c>
      <c r="AW764" s="14" t="s">
        <v>32</v>
      </c>
      <c r="AX764" s="14" t="s">
        <v>84</v>
      </c>
      <c r="AY764" s="266" t="s">
        <v>240</v>
      </c>
    </row>
    <row r="765" s="2" customFormat="1" ht="44.25" customHeight="1">
      <c r="A765" s="39"/>
      <c r="B765" s="40"/>
      <c r="C765" s="227" t="s">
        <v>1031</v>
      </c>
      <c r="D765" s="227" t="s">
        <v>242</v>
      </c>
      <c r="E765" s="228" t="s">
        <v>1032</v>
      </c>
      <c r="F765" s="229" t="s">
        <v>1033</v>
      </c>
      <c r="G765" s="230" t="s">
        <v>373</v>
      </c>
      <c r="H765" s="231">
        <v>25</v>
      </c>
      <c r="I765" s="232"/>
      <c r="J765" s="233">
        <f>ROUND(I765*H765,2)</f>
        <v>0</v>
      </c>
      <c r="K765" s="229" t="s">
        <v>246</v>
      </c>
      <c r="L765" s="45"/>
      <c r="M765" s="234" t="s">
        <v>1</v>
      </c>
      <c r="N765" s="235" t="s">
        <v>41</v>
      </c>
      <c r="O765" s="92"/>
      <c r="P765" s="236">
        <f>O765*H765</f>
        <v>0</v>
      </c>
      <c r="Q765" s="236">
        <v>0.0083499999999999998</v>
      </c>
      <c r="R765" s="236">
        <f>Q765*H765</f>
        <v>0.20874999999999999</v>
      </c>
      <c r="S765" s="236">
        <v>0</v>
      </c>
      <c r="T765" s="23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247</v>
      </c>
      <c r="AT765" s="238" t="s">
        <v>242</v>
      </c>
      <c r="AU765" s="238" t="s">
        <v>87</v>
      </c>
      <c r="AY765" s="18" t="s">
        <v>240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84</v>
      </c>
      <c r="BK765" s="239">
        <f>ROUND(I765*H765,2)</f>
        <v>0</v>
      </c>
      <c r="BL765" s="18" t="s">
        <v>247</v>
      </c>
      <c r="BM765" s="238" t="s">
        <v>1034</v>
      </c>
    </row>
    <row r="766" s="2" customFormat="1">
      <c r="A766" s="39"/>
      <c r="B766" s="40"/>
      <c r="C766" s="41"/>
      <c r="D766" s="240" t="s">
        <v>249</v>
      </c>
      <c r="E766" s="41"/>
      <c r="F766" s="241" t="s">
        <v>1035</v>
      </c>
      <c r="G766" s="41"/>
      <c r="H766" s="41"/>
      <c r="I766" s="242"/>
      <c r="J766" s="41"/>
      <c r="K766" s="41"/>
      <c r="L766" s="45"/>
      <c r="M766" s="243"/>
      <c r="N766" s="244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249</v>
      </c>
      <c r="AU766" s="18" t="s">
        <v>87</v>
      </c>
    </row>
    <row r="767" s="13" customFormat="1">
      <c r="A767" s="13"/>
      <c r="B767" s="245"/>
      <c r="C767" s="246"/>
      <c r="D767" s="247" t="s">
        <v>251</v>
      </c>
      <c r="E767" s="248" t="s">
        <v>1</v>
      </c>
      <c r="F767" s="249" t="s">
        <v>1036</v>
      </c>
      <c r="G767" s="246"/>
      <c r="H767" s="248" t="s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251</v>
      </c>
      <c r="AU767" s="255" t="s">
        <v>87</v>
      </c>
      <c r="AV767" s="13" t="s">
        <v>84</v>
      </c>
      <c r="AW767" s="13" t="s">
        <v>32</v>
      </c>
      <c r="AX767" s="13" t="s">
        <v>76</v>
      </c>
      <c r="AY767" s="255" t="s">
        <v>240</v>
      </c>
    </row>
    <row r="768" s="13" customFormat="1">
      <c r="A768" s="13"/>
      <c r="B768" s="245"/>
      <c r="C768" s="246"/>
      <c r="D768" s="247" t="s">
        <v>251</v>
      </c>
      <c r="E768" s="248" t="s">
        <v>1</v>
      </c>
      <c r="F768" s="249" t="s">
        <v>1037</v>
      </c>
      <c r="G768" s="246"/>
      <c r="H768" s="248" t="s">
        <v>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251</v>
      </c>
      <c r="AU768" s="255" t="s">
        <v>87</v>
      </c>
      <c r="AV768" s="13" t="s">
        <v>84</v>
      </c>
      <c r="AW768" s="13" t="s">
        <v>32</v>
      </c>
      <c r="AX768" s="13" t="s">
        <v>76</v>
      </c>
      <c r="AY768" s="255" t="s">
        <v>240</v>
      </c>
    </row>
    <row r="769" s="14" customFormat="1">
      <c r="A769" s="14"/>
      <c r="B769" s="256"/>
      <c r="C769" s="257"/>
      <c r="D769" s="247" t="s">
        <v>251</v>
      </c>
      <c r="E769" s="258" t="s">
        <v>1</v>
      </c>
      <c r="F769" s="259" t="s">
        <v>1038</v>
      </c>
      <c r="G769" s="257"/>
      <c r="H769" s="260">
        <v>22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251</v>
      </c>
      <c r="AU769" s="266" t="s">
        <v>87</v>
      </c>
      <c r="AV769" s="14" t="s">
        <v>87</v>
      </c>
      <c r="AW769" s="14" t="s">
        <v>32</v>
      </c>
      <c r="AX769" s="14" t="s">
        <v>76</v>
      </c>
      <c r="AY769" s="266" t="s">
        <v>240</v>
      </c>
    </row>
    <row r="770" s="14" customFormat="1">
      <c r="A770" s="14"/>
      <c r="B770" s="256"/>
      <c r="C770" s="257"/>
      <c r="D770" s="247" t="s">
        <v>251</v>
      </c>
      <c r="E770" s="258" t="s">
        <v>1</v>
      </c>
      <c r="F770" s="259" t="s">
        <v>1039</v>
      </c>
      <c r="G770" s="257"/>
      <c r="H770" s="260">
        <v>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251</v>
      </c>
      <c r="AU770" s="266" t="s">
        <v>87</v>
      </c>
      <c r="AV770" s="14" t="s">
        <v>87</v>
      </c>
      <c r="AW770" s="14" t="s">
        <v>32</v>
      </c>
      <c r="AX770" s="14" t="s">
        <v>76</v>
      </c>
      <c r="AY770" s="266" t="s">
        <v>240</v>
      </c>
    </row>
    <row r="771" s="15" customFormat="1">
      <c r="A771" s="15"/>
      <c r="B771" s="267"/>
      <c r="C771" s="268"/>
      <c r="D771" s="247" t="s">
        <v>251</v>
      </c>
      <c r="E771" s="269" t="s">
        <v>1</v>
      </c>
      <c r="F771" s="270" t="s">
        <v>255</v>
      </c>
      <c r="G771" s="268"/>
      <c r="H771" s="271">
        <v>23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251</v>
      </c>
      <c r="AU771" s="277" t="s">
        <v>87</v>
      </c>
      <c r="AV771" s="15" t="s">
        <v>256</v>
      </c>
      <c r="AW771" s="15" t="s">
        <v>32</v>
      </c>
      <c r="AX771" s="15" t="s">
        <v>76</v>
      </c>
      <c r="AY771" s="277" t="s">
        <v>240</v>
      </c>
    </row>
    <row r="772" s="13" customFormat="1">
      <c r="A772" s="13"/>
      <c r="B772" s="245"/>
      <c r="C772" s="246"/>
      <c r="D772" s="247" t="s">
        <v>251</v>
      </c>
      <c r="E772" s="248" t="s">
        <v>1</v>
      </c>
      <c r="F772" s="249" t="s">
        <v>1040</v>
      </c>
      <c r="G772" s="246"/>
      <c r="H772" s="248" t="s">
        <v>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251</v>
      </c>
      <c r="AU772" s="255" t="s">
        <v>87</v>
      </c>
      <c r="AV772" s="13" t="s">
        <v>84</v>
      </c>
      <c r="AW772" s="13" t="s">
        <v>32</v>
      </c>
      <c r="AX772" s="13" t="s">
        <v>76</v>
      </c>
      <c r="AY772" s="255" t="s">
        <v>240</v>
      </c>
    </row>
    <row r="773" s="14" customFormat="1">
      <c r="A773" s="14"/>
      <c r="B773" s="256"/>
      <c r="C773" s="257"/>
      <c r="D773" s="247" t="s">
        <v>251</v>
      </c>
      <c r="E773" s="258" t="s">
        <v>1</v>
      </c>
      <c r="F773" s="259" t="s">
        <v>1041</v>
      </c>
      <c r="G773" s="257"/>
      <c r="H773" s="260">
        <v>2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251</v>
      </c>
      <c r="AU773" s="266" t="s">
        <v>87</v>
      </c>
      <c r="AV773" s="14" t="s">
        <v>87</v>
      </c>
      <c r="AW773" s="14" t="s">
        <v>32</v>
      </c>
      <c r="AX773" s="14" t="s">
        <v>76</v>
      </c>
      <c r="AY773" s="266" t="s">
        <v>240</v>
      </c>
    </row>
    <row r="774" s="15" customFormat="1">
      <c r="A774" s="15"/>
      <c r="B774" s="267"/>
      <c r="C774" s="268"/>
      <c r="D774" s="247" t="s">
        <v>251</v>
      </c>
      <c r="E774" s="269" t="s">
        <v>1</v>
      </c>
      <c r="F774" s="270" t="s">
        <v>261</v>
      </c>
      <c r="G774" s="268"/>
      <c r="H774" s="271">
        <v>2</v>
      </c>
      <c r="I774" s="272"/>
      <c r="J774" s="268"/>
      <c r="K774" s="268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251</v>
      </c>
      <c r="AU774" s="277" t="s">
        <v>87</v>
      </c>
      <c r="AV774" s="15" t="s">
        <v>256</v>
      </c>
      <c r="AW774" s="15" t="s">
        <v>32</v>
      </c>
      <c r="AX774" s="15" t="s">
        <v>76</v>
      </c>
      <c r="AY774" s="277" t="s">
        <v>240</v>
      </c>
    </row>
    <row r="775" s="16" customFormat="1">
      <c r="A775" s="16"/>
      <c r="B775" s="278"/>
      <c r="C775" s="279"/>
      <c r="D775" s="247" t="s">
        <v>251</v>
      </c>
      <c r="E775" s="280" t="s">
        <v>1</v>
      </c>
      <c r="F775" s="281" t="s">
        <v>265</v>
      </c>
      <c r="G775" s="279"/>
      <c r="H775" s="282">
        <v>25</v>
      </c>
      <c r="I775" s="283"/>
      <c r="J775" s="279"/>
      <c r="K775" s="279"/>
      <c r="L775" s="284"/>
      <c r="M775" s="285"/>
      <c r="N775" s="286"/>
      <c r="O775" s="286"/>
      <c r="P775" s="286"/>
      <c r="Q775" s="286"/>
      <c r="R775" s="286"/>
      <c r="S775" s="286"/>
      <c r="T775" s="287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T775" s="288" t="s">
        <v>251</v>
      </c>
      <c r="AU775" s="288" t="s">
        <v>87</v>
      </c>
      <c r="AV775" s="16" t="s">
        <v>247</v>
      </c>
      <c r="AW775" s="16" t="s">
        <v>32</v>
      </c>
      <c r="AX775" s="16" t="s">
        <v>84</v>
      </c>
      <c r="AY775" s="288" t="s">
        <v>240</v>
      </c>
    </row>
    <row r="776" s="2" customFormat="1" ht="16.5" customHeight="1">
      <c r="A776" s="39"/>
      <c r="B776" s="40"/>
      <c r="C776" s="289" t="s">
        <v>1042</v>
      </c>
      <c r="D776" s="289" t="s">
        <v>341</v>
      </c>
      <c r="E776" s="290" t="s">
        <v>1043</v>
      </c>
      <c r="F776" s="291" t="s">
        <v>1044</v>
      </c>
      <c r="G776" s="292" t="s">
        <v>373</v>
      </c>
      <c r="H776" s="293">
        <v>34</v>
      </c>
      <c r="I776" s="294"/>
      <c r="J776" s="295">
        <f>ROUND(I776*H776,2)</f>
        <v>0</v>
      </c>
      <c r="K776" s="291" t="s">
        <v>246</v>
      </c>
      <c r="L776" s="296"/>
      <c r="M776" s="297" t="s">
        <v>1</v>
      </c>
      <c r="N776" s="298" t="s">
        <v>41</v>
      </c>
      <c r="O776" s="92"/>
      <c r="P776" s="236">
        <f>O776*H776</f>
        <v>0</v>
      </c>
      <c r="Q776" s="236">
        <v>0.00084999999999999995</v>
      </c>
      <c r="R776" s="236">
        <f>Q776*H776</f>
        <v>0.028899999999999999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320</v>
      </c>
      <c r="AT776" s="238" t="s">
        <v>341</v>
      </c>
      <c r="AU776" s="238" t="s">
        <v>87</v>
      </c>
      <c r="AY776" s="18" t="s">
        <v>240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84</v>
      </c>
      <c r="BK776" s="239">
        <f>ROUND(I776*H776,2)</f>
        <v>0</v>
      </c>
      <c r="BL776" s="18" t="s">
        <v>247</v>
      </c>
      <c r="BM776" s="238" t="s">
        <v>1045</v>
      </c>
    </row>
    <row r="777" s="13" customFormat="1">
      <c r="A777" s="13"/>
      <c r="B777" s="245"/>
      <c r="C777" s="246"/>
      <c r="D777" s="247" t="s">
        <v>251</v>
      </c>
      <c r="E777" s="248" t="s">
        <v>1</v>
      </c>
      <c r="F777" s="249" t="s">
        <v>1046</v>
      </c>
      <c r="G777" s="246"/>
      <c r="H777" s="248" t="s">
        <v>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251</v>
      </c>
      <c r="AU777" s="255" t="s">
        <v>87</v>
      </c>
      <c r="AV777" s="13" t="s">
        <v>84</v>
      </c>
      <c r="AW777" s="13" t="s">
        <v>32</v>
      </c>
      <c r="AX777" s="13" t="s">
        <v>76</v>
      </c>
      <c r="AY777" s="255" t="s">
        <v>240</v>
      </c>
    </row>
    <row r="778" s="13" customFormat="1">
      <c r="A778" s="13"/>
      <c r="B778" s="245"/>
      <c r="C778" s="246"/>
      <c r="D778" s="247" t="s">
        <v>251</v>
      </c>
      <c r="E778" s="248" t="s">
        <v>1</v>
      </c>
      <c r="F778" s="249" t="s">
        <v>1047</v>
      </c>
      <c r="G778" s="246"/>
      <c r="H778" s="248" t="s">
        <v>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251</v>
      </c>
      <c r="AU778" s="255" t="s">
        <v>87</v>
      </c>
      <c r="AV778" s="13" t="s">
        <v>84</v>
      </c>
      <c r="AW778" s="13" t="s">
        <v>32</v>
      </c>
      <c r="AX778" s="13" t="s">
        <v>76</v>
      </c>
      <c r="AY778" s="255" t="s">
        <v>240</v>
      </c>
    </row>
    <row r="779" s="14" customFormat="1">
      <c r="A779" s="14"/>
      <c r="B779" s="256"/>
      <c r="C779" s="257"/>
      <c r="D779" s="247" t="s">
        <v>251</v>
      </c>
      <c r="E779" s="258" t="s">
        <v>1</v>
      </c>
      <c r="F779" s="259" t="s">
        <v>1048</v>
      </c>
      <c r="G779" s="257"/>
      <c r="H779" s="260">
        <v>33.659999999999997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251</v>
      </c>
      <c r="AU779" s="266" t="s">
        <v>87</v>
      </c>
      <c r="AV779" s="14" t="s">
        <v>87</v>
      </c>
      <c r="AW779" s="14" t="s">
        <v>32</v>
      </c>
      <c r="AX779" s="14" t="s">
        <v>76</v>
      </c>
      <c r="AY779" s="266" t="s">
        <v>240</v>
      </c>
    </row>
    <row r="780" s="14" customFormat="1">
      <c r="A780" s="14"/>
      <c r="B780" s="256"/>
      <c r="C780" s="257"/>
      <c r="D780" s="247" t="s">
        <v>251</v>
      </c>
      <c r="E780" s="258" t="s">
        <v>1</v>
      </c>
      <c r="F780" s="259" t="s">
        <v>1049</v>
      </c>
      <c r="G780" s="257"/>
      <c r="H780" s="260">
        <v>0.34000000000000002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251</v>
      </c>
      <c r="AU780" s="266" t="s">
        <v>87</v>
      </c>
      <c r="AV780" s="14" t="s">
        <v>87</v>
      </c>
      <c r="AW780" s="14" t="s">
        <v>32</v>
      </c>
      <c r="AX780" s="14" t="s">
        <v>76</v>
      </c>
      <c r="AY780" s="266" t="s">
        <v>240</v>
      </c>
    </row>
    <row r="781" s="16" customFormat="1">
      <c r="A781" s="16"/>
      <c r="B781" s="278"/>
      <c r="C781" s="279"/>
      <c r="D781" s="247" t="s">
        <v>251</v>
      </c>
      <c r="E781" s="280" t="s">
        <v>1</v>
      </c>
      <c r="F781" s="281" t="s">
        <v>265</v>
      </c>
      <c r="G781" s="279"/>
      <c r="H781" s="282">
        <v>34</v>
      </c>
      <c r="I781" s="283"/>
      <c r="J781" s="279"/>
      <c r="K781" s="279"/>
      <c r="L781" s="284"/>
      <c r="M781" s="285"/>
      <c r="N781" s="286"/>
      <c r="O781" s="286"/>
      <c r="P781" s="286"/>
      <c r="Q781" s="286"/>
      <c r="R781" s="286"/>
      <c r="S781" s="286"/>
      <c r="T781" s="287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88" t="s">
        <v>251</v>
      </c>
      <c r="AU781" s="288" t="s">
        <v>87</v>
      </c>
      <c r="AV781" s="16" t="s">
        <v>247</v>
      </c>
      <c r="AW781" s="16" t="s">
        <v>32</v>
      </c>
      <c r="AX781" s="16" t="s">
        <v>84</v>
      </c>
      <c r="AY781" s="288" t="s">
        <v>240</v>
      </c>
    </row>
    <row r="782" s="2" customFormat="1" ht="24.15" customHeight="1">
      <c r="A782" s="39"/>
      <c r="B782" s="40"/>
      <c r="C782" s="289" t="s">
        <v>1050</v>
      </c>
      <c r="D782" s="289" t="s">
        <v>341</v>
      </c>
      <c r="E782" s="290" t="s">
        <v>1051</v>
      </c>
      <c r="F782" s="291" t="s">
        <v>1052</v>
      </c>
      <c r="G782" s="292" t="s">
        <v>373</v>
      </c>
      <c r="H782" s="293">
        <v>2.5</v>
      </c>
      <c r="I782" s="294"/>
      <c r="J782" s="295">
        <f>ROUND(I782*H782,2)</f>
        <v>0</v>
      </c>
      <c r="K782" s="291" t="s">
        <v>246</v>
      </c>
      <c r="L782" s="296"/>
      <c r="M782" s="297" t="s">
        <v>1</v>
      </c>
      <c r="N782" s="298" t="s">
        <v>41</v>
      </c>
      <c r="O782" s="92"/>
      <c r="P782" s="236">
        <f>O782*H782</f>
        <v>0</v>
      </c>
      <c r="Q782" s="236">
        <v>0.0015</v>
      </c>
      <c r="R782" s="236">
        <f>Q782*H782</f>
        <v>0.0037499999999999999</v>
      </c>
      <c r="S782" s="236">
        <v>0</v>
      </c>
      <c r="T782" s="237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8" t="s">
        <v>320</v>
      </c>
      <c r="AT782" s="238" t="s">
        <v>341</v>
      </c>
      <c r="AU782" s="238" t="s">
        <v>87</v>
      </c>
      <c r="AY782" s="18" t="s">
        <v>240</v>
      </c>
      <c r="BE782" s="239">
        <f>IF(N782="základní",J782,0)</f>
        <v>0</v>
      </c>
      <c r="BF782" s="239">
        <f>IF(N782="snížená",J782,0)</f>
        <v>0</v>
      </c>
      <c r="BG782" s="239">
        <f>IF(N782="zákl. přenesená",J782,0)</f>
        <v>0</v>
      </c>
      <c r="BH782" s="239">
        <f>IF(N782="sníž. přenesená",J782,0)</f>
        <v>0</v>
      </c>
      <c r="BI782" s="239">
        <f>IF(N782="nulová",J782,0)</f>
        <v>0</v>
      </c>
      <c r="BJ782" s="18" t="s">
        <v>84</v>
      </c>
      <c r="BK782" s="239">
        <f>ROUND(I782*H782,2)</f>
        <v>0</v>
      </c>
      <c r="BL782" s="18" t="s">
        <v>247</v>
      </c>
      <c r="BM782" s="238" t="s">
        <v>1053</v>
      </c>
    </row>
    <row r="783" s="13" customFormat="1">
      <c r="A783" s="13"/>
      <c r="B783" s="245"/>
      <c r="C783" s="246"/>
      <c r="D783" s="247" t="s">
        <v>251</v>
      </c>
      <c r="E783" s="248" t="s">
        <v>1</v>
      </c>
      <c r="F783" s="249" t="s">
        <v>1046</v>
      </c>
      <c r="G783" s="246"/>
      <c r="H783" s="248" t="s">
        <v>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251</v>
      </c>
      <c r="AU783" s="255" t="s">
        <v>87</v>
      </c>
      <c r="AV783" s="13" t="s">
        <v>84</v>
      </c>
      <c r="AW783" s="13" t="s">
        <v>32</v>
      </c>
      <c r="AX783" s="13" t="s">
        <v>76</v>
      </c>
      <c r="AY783" s="255" t="s">
        <v>240</v>
      </c>
    </row>
    <row r="784" s="13" customFormat="1">
      <c r="A784" s="13"/>
      <c r="B784" s="245"/>
      <c r="C784" s="246"/>
      <c r="D784" s="247" t="s">
        <v>251</v>
      </c>
      <c r="E784" s="248" t="s">
        <v>1</v>
      </c>
      <c r="F784" s="249" t="s">
        <v>1054</v>
      </c>
      <c r="G784" s="246"/>
      <c r="H784" s="248" t="s">
        <v>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251</v>
      </c>
      <c r="AU784" s="255" t="s">
        <v>87</v>
      </c>
      <c r="AV784" s="13" t="s">
        <v>84</v>
      </c>
      <c r="AW784" s="13" t="s">
        <v>32</v>
      </c>
      <c r="AX784" s="13" t="s">
        <v>76</v>
      </c>
      <c r="AY784" s="255" t="s">
        <v>240</v>
      </c>
    </row>
    <row r="785" s="14" customFormat="1">
      <c r="A785" s="14"/>
      <c r="B785" s="256"/>
      <c r="C785" s="257"/>
      <c r="D785" s="247" t="s">
        <v>251</v>
      </c>
      <c r="E785" s="258" t="s">
        <v>1</v>
      </c>
      <c r="F785" s="259" t="s">
        <v>1055</v>
      </c>
      <c r="G785" s="257"/>
      <c r="H785" s="260">
        <v>2.5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251</v>
      </c>
      <c r="AU785" s="266" t="s">
        <v>87</v>
      </c>
      <c r="AV785" s="14" t="s">
        <v>87</v>
      </c>
      <c r="AW785" s="14" t="s">
        <v>32</v>
      </c>
      <c r="AX785" s="14" t="s">
        <v>84</v>
      </c>
      <c r="AY785" s="266" t="s">
        <v>240</v>
      </c>
    </row>
    <row r="786" s="2" customFormat="1" ht="44.25" customHeight="1">
      <c r="A786" s="39"/>
      <c r="B786" s="40"/>
      <c r="C786" s="227" t="s">
        <v>1056</v>
      </c>
      <c r="D786" s="227" t="s">
        <v>242</v>
      </c>
      <c r="E786" s="228" t="s">
        <v>1057</v>
      </c>
      <c r="F786" s="229" t="s">
        <v>1058</v>
      </c>
      <c r="G786" s="230" t="s">
        <v>373</v>
      </c>
      <c r="H786" s="231">
        <v>310.5</v>
      </c>
      <c r="I786" s="232"/>
      <c r="J786" s="233">
        <f>ROUND(I786*H786,2)</f>
        <v>0</v>
      </c>
      <c r="K786" s="229" t="s">
        <v>246</v>
      </c>
      <c r="L786" s="45"/>
      <c r="M786" s="234" t="s">
        <v>1</v>
      </c>
      <c r="N786" s="235" t="s">
        <v>41</v>
      </c>
      <c r="O786" s="92"/>
      <c r="P786" s="236">
        <f>O786*H786</f>
        <v>0</v>
      </c>
      <c r="Q786" s="236">
        <v>0.0085199999999999998</v>
      </c>
      <c r="R786" s="236">
        <f>Q786*H786</f>
        <v>2.6454599999999999</v>
      </c>
      <c r="S786" s="236">
        <v>0</v>
      </c>
      <c r="T786" s="237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8" t="s">
        <v>247</v>
      </c>
      <c r="AT786" s="238" t="s">
        <v>242</v>
      </c>
      <c r="AU786" s="238" t="s">
        <v>87</v>
      </c>
      <c r="AY786" s="18" t="s">
        <v>240</v>
      </c>
      <c r="BE786" s="239">
        <f>IF(N786="základní",J786,0)</f>
        <v>0</v>
      </c>
      <c r="BF786" s="239">
        <f>IF(N786="snížená",J786,0)</f>
        <v>0</v>
      </c>
      <c r="BG786" s="239">
        <f>IF(N786="zákl. přenesená",J786,0)</f>
        <v>0</v>
      </c>
      <c r="BH786" s="239">
        <f>IF(N786="sníž. přenesená",J786,0)</f>
        <v>0</v>
      </c>
      <c r="BI786" s="239">
        <f>IF(N786="nulová",J786,0)</f>
        <v>0</v>
      </c>
      <c r="BJ786" s="18" t="s">
        <v>84</v>
      </c>
      <c r="BK786" s="239">
        <f>ROUND(I786*H786,2)</f>
        <v>0</v>
      </c>
      <c r="BL786" s="18" t="s">
        <v>247</v>
      </c>
      <c r="BM786" s="238" t="s">
        <v>1059</v>
      </c>
    </row>
    <row r="787" s="2" customFormat="1">
      <c r="A787" s="39"/>
      <c r="B787" s="40"/>
      <c r="C787" s="41"/>
      <c r="D787" s="240" t="s">
        <v>249</v>
      </c>
      <c r="E787" s="41"/>
      <c r="F787" s="241" t="s">
        <v>1060</v>
      </c>
      <c r="G787" s="41"/>
      <c r="H787" s="41"/>
      <c r="I787" s="242"/>
      <c r="J787" s="41"/>
      <c r="K787" s="41"/>
      <c r="L787" s="45"/>
      <c r="M787" s="243"/>
      <c r="N787" s="244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249</v>
      </c>
      <c r="AU787" s="18" t="s">
        <v>87</v>
      </c>
    </row>
    <row r="788" s="13" customFormat="1">
      <c r="A788" s="13"/>
      <c r="B788" s="245"/>
      <c r="C788" s="246"/>
      <c r="D788" s="247" t="s">
        <v>251</v>
      </c>
      <c r="E788" s="248" t="s">
        <v>1</v>
      </c>
      <c r="F788" s="249" t="s">
        <v>1061</v>
      </c>
      <c r="G788" s="246"/>
      <c r="H788" s="248" t="s">
        <v>1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251</v>
      </c>
      <c r="AU788" s="255" t="s">
        <v>87</v>
      </c>
      <c r="AV788" s="13" t="s">
        <v>84</v>
      </c>
      <c r="AW788" s="13" t="s">
        <v>32</v>
      </c>
      <c r="AX788" s="13" t="s">
        <v>76</v>
      </c>
      <c r="AY788" s="255" t="s">
        <v>240</v>
      </c>
    </row>
    <row r="789" s="13" customFormat="1">
      <c r="A789" s="13"/>
      <c r="B789" s="245"/>
      <c r="C789" s="246"/>
      <c r="D789" s="247" t="s">
        <v>251</v>
      </c>
      <c r="E789" s="248" t="s">
        <v>1</v>
      </c>
      <c r="F789" s="249" t="s">
        <v>1062</v>
      </c>
      <c r="G789" s="246"/>
      <c r="H789" s="248" t="s">
        <v>1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251</v>
      </c>
      <c r="AU789" s="255" t="s">
        <v>87</v>
      </c>
      <c r="AV789" s="13" t="s">
        <v>84</v>
      </c>
      <c r="AW789" s="13" t="s">
        <v>32</v>
      </c>
      <c r="AX789" s="13" t="s">
        <v>76</v>
      </c>
      <c r="AY789" s="255" t="s">
        <v>240</v>
      </c>
    </row>
    <row r="790" s="14" customFormat="1">
      <c r="A790" s="14"/>
      <c r="B790" s="256"/>
      <c r="C790" s="257"/>
      <c r="D790" s="247" t="s">
        <v>251</v>
      </c>
      <c r="E790" s="258" t="s">
        <v>1</v>
      </c>
      <c r="F790" s="259" t="s">
        <v>1063</v>
      </c>
      <c r="G790" s="257"/>
      <c r="H790" s="260">
        <v>46.5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6" t="s">
        <v>251</v>
      </c>
      <c r="AU790" s="266" t="s">
        <v>87</v>
      </c>
      <c r="AV790" s="14" t="s">
        <v>87</v>
      </c>
      <c r="AW790" s="14" t="s">
        <v>32</v>
      </c>
      <c r="AX790" s="14" t="s">
        <v>76</v>
      </c>
      <c r="AY790" s="266" t="s">
        <v>240</v>
      </c>
    </row>
    <row r="791" s="14" customFormat="1">
      <c r="A791" s="14"/>
      <c r="B791" s="256"/>
      <c r="C791" s="257"/>
      <c r="D791" s="247" t="s">
        <v>251</v>
      </c>
      <c r="E791" s="258" t="s">
        <v>1</v>
      </c>
      <c r="F791" s="259" t="s">
        <v>1064</v>
      </c>
      <c r="G791" s="257"/>
      <c r="H791" s="260">
        <v>5.5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251</v>
      </c>
      <c r="AU791" s="266" t="s">
        <v>87</v>
      </c>
      <c r="AV791" s="14" t="s">
        <v>87</v>
      </c>
      <c r="AW791" s="14" t="s">
        <v>32</v>
      </c>
      <c r="AX791" s="14" t="s">
        <v>76</v>
      </c>
      <c r="AY791" s="266" t="s">
        <v>240</v>
      </c>
    </row>
    <row r="792" s="15" customFormat="1">
      <c r="A792" s="15"/>
      <c r="B792" s="267"/>
      <c r="C792" s="268"/>
      <c r="D792" s="247" t="s">
        <v>251</v>
      </c>
      <c r="E792" s="269" t="s">
        <v>1</v>
      </c>
      <c r="F792" s="270" t="s">
        <v>255</v>
      </c>
      <c r="G792" s="268"/>
      <c r="H792" s="271">
        <v>52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7" t="s">
        <v>251</v>
      </c>
      <c r="AU792" s="277" t="s">
        <v>87</v>
      </c>
      <c r="AV792" s="15" t="s">
        <v>256</v>
      </c>
      <c r="AW792" s="15" t="s">
        <v>32</v>
      </c>
      <c r="AX792" s="15" t="s">
        <v>76</v>
      </c>
      <c r="AY792" s="277" t="s">
        <v>240</v>
      </c>
    </row>
    <row r="793" s="13" customFormat="1">
      <c r="A793" s="13"/>
      <c r="B793" s="245"/>
      <c r="C793" s="246"/>
      <c r="D793" s="247" t="s">
        <v>251</v>
      </c>
      <c r="E793" s="248" t="s">
        <v>1</v>
      </c>
      <c r="F793" s="249" t="s">
        <v>1065</v>
      </c>
      <c r="G793" s="246"/>
      <c r="H793" s="248" t="s">
        <v>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5" t="s">
        <v>251</v>
      </c>
      <c r="AU793" s="255" t="s">
        <v>87</v>
      </c>
      <c r="AV793" s="13" t="s">
        <v>84</v>
      </c>
      <c r="AW793" s="13" t="s">
        <v>32</v>
      </c>
      <c r="AX793" s="13" t="s">
        <v>76</v>
      </c>
      <c r="AY793" s="255" t="s">
        <v>240</v>
      </c>
    </row>
    <row r="794" s="14" customFormat="1">
      <c r="A794" s="14"/>
      <c r="B794" s="256"/>
      <c r="C794" s="257"/>
      <c r="D794" s="247" t="s">
        <v>251</v>
      </c>
      <c r="E794" s="258" t="s">
        <v>1</v>
      </c>
      <c r="F794" s="259" t="s">
        <v>1066</v>
      </c>
      <c r="G794" s="257"/>
      <c r="H794" s="260">
        <v>21.875</v>
      </c>
      <c r="I794" s="261"/>
      <c r="J794" s="257"/>
      <c r="K794" s="257"/>
      <c r="L794" s="262"/>
      <c r="M794" s="263"/>
      <c r="N794" s="264"/>
      <c r="O794" s="264"/>
      <c r="P794" s="264"/>
      <c r="Q794" s="264"/>
      <c r="R794" s="264"/>
      <c r="S794" s="264"/>
      <c r="T794" s="26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6" t="s">
        <v>251</v>
      </c>
      <c r="AU794" s="266" t="s">
        <v>87</v>
      </c>
      <c r="AV794" s="14" t="s">
        <v>87</v>
      </c>
      <c r="AW794" s="14" t="s">
        <v>32</v>
      </c>
      <c r="AX794" s="14" t="s">
        <v>76</v>
      </c>
      <c r="AY794" s="266" t="s">
        <v>240</v>
      </c>
    </row>
    <row r="795" s="14" customFormat="1">
      <c r="A795" s="14"/>
      <c r="B795" s="256"/>
      <c r="C795" s="257"/>
      <c r="D795" s="247" t="s">
        <v>251</v>
      </c>
      <c r="E795" s="258" t="s">
        <v>1</v>
      </c>
      <c r="F795" s="259" t="s">
        <v>1067</v>
      </c>
      <c r="G795" s="257"/>
      <c r="H795" s="260">
        <v>138.5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251</v>
      </c>
      <c r="AU795" s="266" t="s">
        <v>87</v>
      </c>
      <c r="AV795" s="14" t="s">
        <v>87</v>
      </c>
      <c r="AW795" s="14" t="s">
        <v>32</v>
      </c>
      <c r="AX795" s="14" t="s">
        <v>76</v>
      </c>
      <c r="AY795" s="266" t="s">
        <v>240</v>
      </c>
    </row>
    <row r="796" s="14" customFormat="1">
      <c r="A796" s="14"/>
      <c r="B796" s="256"/>
      <c r="C796" s="257"/>
      <c r="D796" s="247" t="s">
        <v>251</v>
      </c>
      <c r="E796" s="258" t="s">
        <v>1</v>
      </c>
      <c r="F796" s="259" t="s">
        <v>1068</v>
      </c>
      <c r="G796" s="257"/>
      <c r="H796" s="260">
        <v>66.25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251</v>
      </c>
      <c r="AU796" s="266" t="s">
        <v>87</v>
      </c>
      <c r="AV796" s="14" t="s">
        <v>87</v>
      </c>
      <c r="AW796" s="14" t="s">
        <v>32</v>
      </c>
      <c r="AX796" s="14" t="s">
        <v>76</v>
      </c>
      <c r="AY796" s="266" t="s">
        <v>240</v>
      </c>
    </row>
    <row r="797" s="14" customFormat="1">
      <c r="A797" s="14"/>
      <c r="B797" s="256"/>
      <c r="C797" s="257"/>
      <c r="D797" s="247" t="s">
        <v>251</v>
      </c>
      <c r="E797" s="258" t="s">
        <v>1</v>
      </c>
      <c r="F797" s="259" t="s">
        <v>1069</v>
      </c>
      <c r="G797" s="257"/>
      <c r="H797" s="260">
        <v>23.375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6" t="s">
        <v>251</v>
      </c>
      <c r="AU797" s="266" t="s">
        <v>87</v>
      </c>
      <c r="AV797" s="14" t="s">
        <v>87</v>
      </c>
      <c r="AW797" s="14" t="s">
        <v>32</v>
      </c>
      <c r="AX797" s="14" t="s">
        <v>76</v>
      </c>
      <c r="AY797" s="266" t="s">
        <v>240</v>
      </c>
    </row>
    <row r="798" s="15" customFormat="1">
      <c r="A798" s="15"/>
      <c r="B798" s="267"/>
      <c r="C798" s="268"/>
      <c r="D798" s="247" t="s">
        <v>251</v>
      </c>
      <c r="E798" s="269" t="s">
        <v>1</v>
      </c>
      <c r="F798" s="270" t="s">
        <v>261</v>
      </c>
      <c r="G798" s="268"/>
      <c r="H798" s="271">
        <v>250</v>
      </c>
      <c r="I798" s="272"/>
      <c r="J798" s="268"/>
      <c r="K798" s="268"/>
      <c r="L798" s="273"/>
      <c r="M798" s="274"/>
      <c r="N798" s="275"/>
      <c r="O798" s="275"/>
      <c r="P798" s="275"/>
      <c r="Q798" s="275"/>
      <c r="R798" s="275"/>
      <c r="S798" s="275"/>
      <c r="T798" s="27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7" t="s">
        <v>251</v>
      </c>
      <c r="AU798" s="277" t="s">
        <v>87</v>
      </c>
      <c r="AV798" s="15" t="s">
        <v>256</v>
      </c>
      <c r="AW798" s="15" t="s">
        <v>32</v>
      </c>
      <c r="AX798" s="15" t="s">
        <v>76</v>
      </c>
      <c r="AY798" s="277" t="s">
        <v>240</v>
      </c>
    </row>
    <row r="799" s="13" customFormat="1">
      <c r="A799" s="13"/>
      <c r="B799" s="245"/>
      <c r="C799" s="246"/>
      <c r="D799" s="247" t="s">
        <v>251</v>
      </c>
      <c r="E799" s="248" t="s">
        <v>1</v>
      </c>
      <c r="F799" s="249" t="s">
        <v>1070</v>
      </c>
      <c r="G799" s="246"/>
      <c r="H799" s="248" t="s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251</v>
      </c>
      <c r="AU799" s="255" t="s">
        <v>87</v>
      </c>
      <c r="AV799" s="13" t="s">
        <v>84</v>
      </c>
      <c r="AW799" s="13" t="s">
        <v>32</v>
      </c>
      <c r="AX799" s="13" t="s">
        <v>76</v>
      </c>
      <c r="AY799" s="255" t="s">
        <v>240</v>
      </c>
    </row>
    <row r="800" s="13" customFormat="1">
      <c r="A800" s="13"/>
      <c r="B800" s="245"/>
      <c r="C800" s="246"/>
      <c r="D800" s="247" t="s">
        <v>251</v>
      </c>
      <c r="E800" s="248" t="s">
        <v>1</v>
      </c>
      <c r="F800" s="249" t="s">
        <v>1071</v>
      </c>
      <c r="G800" s="246"/>
      <c r="H800" s="248" t="s">
        <v>1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251</v>
      </c>
      <c r="AU800" s="255" t="s">
        <v>87</v>
      </c>
      <c r="AV800" s="13" t="s">
        <v>84</v>
      </c>
      <c r="AW800" s="13" t="s">
        <v>32</v>
      </c>
      <c r="AX800" s="13" t="s">
        <v>76</v>
      </c>
      <c r="AY800" s="255" t="s">
        <v>240</v>
      </c>
    </row>
    <row r="801" s="14" customFormat="1">
      <c r="A801" s="14"/>
      <c r="B801" s="256"/>
      <c r="C801" s="257"/>
      <c r="D801" s="247" t="s">
        <v>251</v>
      </c>
      <c r="E801" s="258" t="s">
        <v>1</v>
      </c>
      <c r="F801" s="259" t="s">
        <v>1072</v>
      </c>
      <c r="G801" s="257"/>
      <c r="H801" s="260">
        <v>2.8500000000000001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251</v>
      </c>
      <c r="AU801" s="266" t="s">
        <v>87</v>
      </c>
      <c r="AV801" s="14" t="s">
        <v>87</v>
      </c>
      <c r="AW801" s="14" t="s">
        <v>32</v>
      </c>
      <c r="AX801" s="14" t="s">
        <v>76</v>
      </c>
      <c r="AY801" s="266" t="s">
        <v>240</v>
      </c>
    </row>
    <row r="802" s="14" customFormat="1">
      <c r="A802" s="14"/>
      <c r="B802" s="256"/>
      <c r="C802" s="257"/>
      <c r="D802" s="247" t="s">
        <v>251</v>
      </c>
      <c r="E802" s="258" t="s">
        <v>1</v>
      </c>
      <c r="F802" s="259" t="s">
        <v>1073</v>
      </c>
      <c r="G802" s="257"/>
      <c r="H802" s="260">
        <v>0.65000000000000002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6" t="s">
        <v>251</v>
      </c>
      <c r="AU802" s="266" t="s">
        <v>87</v>
      </c>
      <c r="AV802" s="14" t="s">
        <v>87</v>
      </c>
      <c r="AW802" s="14" t="s">
        <v>32</v>
      </c>
      <c r="AX802" s="14" t="s">
        <v>76</v>
      </c>
      <c r="AY802" s="266" t="s">
        <v>240</v>
      </c>
    </row>
    <row r="803" s="15" customFormat="1">
      <c r="A803" s="15"/>
      <c r="B803" s="267"/>
      <c r="C803" s="268"/>
      <c r="D803" s="247" t="s">
        <v>251</v>
      </c>
      <c r="E803" s="269" t="s">
        <v>1</v>
      </c>
      <c r="F803" s="270" t="s">
        <v>264</v>
      </c>
      <c r="G803" s="268"/>
      <c r="H803" s="271">
        <v>3.5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251</v>
      </c>
      <c r="AU803" s="277" t="s">
        <v>87</v>
      </c>
      <c r="AV803" s="15" t="s">
        <v>256</v>
      </c>
      <c r="AW803" s="15" t="s">
        <v>32</v>
      </c>
      <c r="AX803" s="15" t="s">
        <v>76</v>
      </c>
      <c r="AY803" s="277" t="s">
        <v>240</v>
      </c>
    </row>
    <row r="804" s="13" customFormat="1">
      <c r="A804" s="13"/>
      <c r="B804" s="245"/>
      <c r="C804" s="246"/>
      <c r="D804" s="247" t="s">
        <v>251</v>
      </c>
      <c r="E804" s="248" t="s">
        <v>1</v>
      </c>
      <c r="F804" s="249" t="s">
        <v>1074</v>
      </c>
      <c r="G804" s="246"/>
      <c r="H804" s="248" t="s">
        <v>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251</v>
      </c>
      <c r="AU804" s="255" t="s">
        <v>87</v>
      </c>
      <c r="AV804" s="13" t="s">
        <v>84</v>
      </c>
      <c r="AW804" s="13" t="s">
        <v>32</v>
      </c>
      <c r="AX804" s="13" t="s">
        <v>76</v>
      </c>
      <c r="AY804" s="255" t="s">
        <v>240</v>
      </c>
    </row>
    <row r="805" s="14" customFormat="1">
      <c r="A805" s="14"/>
      <c r="B805" s="256"/>
      <c r="C805" s="257"/>
      <c r="D805" s="247" t="s">
        <v>251</v>
      </c>
      <c r="E805" s="258" t="s">
        <v>1</v>
      </c>
      <c r="F805" s="259" t="s">
        <v>1075</v>
      </c>
      <c r="G805" s="257"/>
      <c r="H805" s="260">
        <v>4.3799999999999999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251</v>
      </c>
      <c r="AU805" s="266" t="s">
        <v>87</v>
      </c>
      <c r="AV805" s="14" t="s">
        <v>87</v>
      </c>
      <c r="AW805" s="14" t="s">
        <v>32</v>
      </c>
      <c r="AX805" s="14" t="s">
        <v>76</v>
      </c>
      <c r="AY805" s="266" t="s">
        <v>240</v>
      </c>
    </row>
    <row r="806" s="14" customFormat="1">
      <c r="A806" s="14"/>
      <c r="B806" s="256"/>
      <c r="C806" s="257"/>
      <c r="D806" s="247" t="s">
        <v>251</v>
      </c>
      <c r="E806" s="258" t="s">
        <v>1</v>
      </c>
      <c r="F806" s="259" t="s">
        <v>1076</v>
      </c>
      <c r="G806" s="257"/>
      <c r="H806" s="260">
        <v>0.62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251</v>
      </c>
      <c r="AU806" s="266" t="s">
        <v>87</v>
      </c>
      <c r="AV806" s="14" t="s">
        <v>87</v>
      </c>
      <c r="AW806" s="14" t="s">
        <v>32</v>
      </c>
      <c r="AX806" s="14" t="s">
        <v>76</v>
      </c>
      <c r="AY806" s="266" t="s">
        <v>240</v>
      </c>
    </row>
    <row r="807" s="15" customFormat="1">
      <c r="A807" s="15"/>
      <c r="B807" s="267"/>
      <c r="C807" s="268"/>
      <c r="D807" s="247" t="s">
        <v>251</v>
      </c>
      <c r="E807" s="269" t="s">
        <v>1</v>
      </c>
      <c r="F807" s="270" t="s">
        <v>1077</v>
      </c>
      <c r="G807" s="268"/>
      <c r="H807" s="271">
        <v>5</v>
      </c>
      <c r="I807" s="272"/>
      <c r="J807" s="268"/>
      <c r="K807" s="268"/>
      <c r="L807" s="273"/>
      <c r="M807" s="274"/>
      <c r="N807" s="275"/>
      <c r="O807" s="275"/>
      <c r="P807" s="275"/>
      <c r="Q807" s="275"/>
      <c r="R807" s="275"/>
      <c r="S807" s="275"/>
      <c r="T807" s="27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7" t="s">
        <v>251</v>
      </c>
      <c r="AU807" s="277" t="s">
        <v>87</v>
      </c>
      <c r="AV807" s="15" t="s">
        <v>256</v>
      </c>
      <c r="AW807" s="15" t="s">
        <v>32</v>
      </c>
      <c r="AX807" s="15" t="s">
        <v>76</v>
      </c>
      <c r="AY807" s="277" t="s">
        <v>240</v>
      </c>
    </row>
    <row r="808" s="16" customFormat="1">
      <c r="A808" s="16"/>
      <c r="B808" s="278"/>
      <c r="C808" s="279"/>
      <c r="D808" s="247" t="s">
        <v>251</v>
      </c>
      <c r="E808" s="280" t="s">
        <v>1</v>
      </c>
      <c r="F808" s="281" t="s">
        <v>265</v>
      </c>
      <c r="G808" s="279"/>
      <c r="H808" s="282">
        <v>310.5</v>
      </c>
      <c r="I808" s="283"/>
      <c r="J808" s="279"/>
      <c r="K808" s="279"/>
      <c r="L808" s="284"/>
      <c r="M808" s="285"/>
      <c r="N808" s="286"/>
      <c r="O808" s="286"/>
      <c r="P808" s="286"/>
      <c r="Q808" s="286"/>
      <c r="R808" s="286"/>
      <c r="S808" s="286"/>
      <c r="T808" s="287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88" t="s">
        <v>251</v>
      </c>
      <c r="AU808" s="288" t="s">
        <v>87</v>
      </c>
      <c r="AV808" s="16" t="s">
        <v>247</v>
      </c>
      <c r="AW808" s="16" t="s">
        <v>32</v>
      </c>
      <c r="AX808" s="16" t="s">
        <v>84</v>
      </c>
      <c r="AY808" s="288" t="s">
        <v>240</v>
      </c>
    </row>
    <row r="809" s="2" customFormat="1" ht="16.5" customHeight="1">
      <c r="A809" s="39"/>
      <c r="B809" s="40"/>
      <c r="C809" s="289" t="s">
        <v>1078</v>
      </c>
      <c r="D809" s="289" t="s">
        <v>341</v>
      </c>
      <c r="E809" s="290" t="s">
        <v>1079</v>
      </c>
      <c r="F809" s="291" t="s">
        <v>1080</v>
      </c>
      <c r="G809" s="292" t="s">
        <v>373</v>
      </c>
      <c r="H809" s="293">
        <v>309</v>
      </c>
      <c r="I809" s="294"/>
      <c r="J809" s="295">
        <f>ROUND(I809*H809,2)</f>
        <v>0</v>
      </c>
      <c r="K809" s="291" t="s">
        <v>246</v>
      </c>
      <c r="L809" s="296"/>
      <c r="M809" s="297" t="s">
        <v>1</v>
      </c>
      <c r="N809" s="298" t="s">
        <v>41</v>
      </c>
      <c r="O809" s="92"/>
      <c r="P809" s="236">
        <f>O809*H809</f>
        <v>0</v>
      </c>
      <c r="Q809" s="236">
        <v>0.0020400000000000001</v>
      </c>
      <c r="R809" s="236">
        <f>Q809*H809</f>
        <v>0.63036000000000003</v>
      </c>
      <c r="S809" s="236">
        <v>0</v>
      </c>
      <c r="T809" s="237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8" t="s">
        <v>320</v>
      </c>
      <c r="AT809" s="238" t="s">
        <v>341</v>
      </c>
      <c r="AU809" s="238" t="s">
        <v>87</v>
      </c>
      <c r="AY809" s="18" t="s">
        <v>240</v>
      </c>
      <c r="BE809" s="239">
        <f>IF(N809="základní",J809,0)</f>
        <v>0</v>
      </c>
      <c r="BF809" s="239">
        <f>IF(N809="snížená",J809,0)</f>
        <v>0</v>
      </c>
      <c r="BG809" s="239">
        <f>IF(N809="zákl. přenesená",J809,0)</f>
        <v>0</v>
      </c>
      <c r="BH809" s="239">
        <f>IF(N809="sníž. přenesená",J809,0)</f>
        <v>0</v>
      </c>
      <c r="BI809" s="239">
        <f>IF(N809="nulová",J809,0)</f>
        <v>0</v>
      </c>
      <c r="BJ809" s="18" t="s">
        <v>84</v>
      </c>
      <c r="BK809" s="239">
        <f>ROUND(I809*H809,2)</f>
        <v>0</v>
      </c>
      <c r="BL809" s="18" t="s">
        <v>247</v>
      </c>
      <c r="BM809" s="238" t="s">
        <v>1081</v>
      </c>
    </row>
    <row r="810" s="13" customFormat="1">
      <c r="A810" s="13"/>
      <c r="B810" s="245"/>
      <c r="C810" s="246"/>
      <c r="D810" s="247" t="s">
        <v>251</v>
      </c>
      <c r="E810" s="248" t="s">
        <v>1</v>
      </c>
      <c r="F810" s="249" t="s">
        <v>1046</v>
      </c>
      <c r="G810" s="246"/>
      <c r="H810" s="248" t="s">
        <v>1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251</v>
      </c>
      <c r="AU810" s="255" t="s">
        <v>87</v>
      </c>
      <c r="AV810" s="13" t="s">
        <v>84</v>
      </c>
      <c r="AW810" s="13" t="s">
        <v>32</v>
      </c>
      <c r="AX810" s="13" t="s">
        <v>76</v>
      </c>
      <c r="AY810" s="255" t="s">
        <v>240</v>
      </c>
    </row>
    <row r="811" s="13" customFormat="1">
      <c r="A811" s="13"/>
      <c r="B811" s="245"/>
      <c r="C811" s="246"/>
      <c r="D811" s="247" t="s">
        <v>251</v>
      </c>
      <c r="E811" s="248" t="s">
        <v>1</v>
      </c>
      <c r="F811" s="249" t="s">
        <v>1082</v>
      </c>
      <c r="G811" s="246"/>
      <c r="H811" s="248" t="s">
        <v>1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251</v>
      </c>
      <c r="AU811" s="255" t="s">
        <v>87</v>
      </c>
      <c r="AV811" s="13" t="s">
        <v>84</v>
      </c>
      <c r="AW811" s="13" t="s">
        <v>32</v>
      </c>
      <c r="AX811" s="13" t="s">
        <v>76</v>
      </c>
      <c r="AY811" s="255" t="s">
        <v>240</v>
      </c>
    </row>
    <row r="812" s="14" customFormat="1">
      <c r="A812" s="14"/>
      <c r="B812" s="256"/>
      <c r="C812" s="257"/>
      <c r="D812" s="247" t="s">
        <v>251</v>
      </c>
      <c r="E812" s="258" t="s">
        <v>1</v>
      </c>
      <c r="F812" s="259" t="s">
        <v>1083</v>
      </c>
      <c r="G812" s="257"/>
      <c r="H812" s="260">
        <v>309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251</v>
      </c>
      <c r="AU812" s="266" t="s">
        <v>87</v>
      </c>
      <c r="AV812" s="14" t="s">
        <v>87</v>
      </c>
      <c r="AW812" s="14" t="s">
        <v>32</v>
      </c>
      <c r="AX812" s="14" t="s">
        <v>84</v>
      </c>
      <c r="AY812" s="266" t="s">
        <v>240</v>
      </c>
    </row>
    <row r="813" s="2" customFormat="1" ht="24.15" customHeight="1">
      <c r="A813" s="39"/>
      <c r="B813" s="40"/>
      <c r="C813" s="289" t="s">
        <v>1084</v>
      </c>
      <c r="D813" s="289" t="s">
        <v>341</v>
      </c>
      <c r="E813" s="290" t="s">
        <v>1085</v>
      </c>
      <c r="F813" s="291" t="s">
        <v>1086</v>
      </c>
      <c r="G813" s="292" t="s">
        <v>373</v>
      </c>
      <c r="H813" s="293">
        <v>9</v>
      </c>
      <c r="I813" s="294"/>
      <c r="J813" s="295">
        <f>ROUND(I813*H813,2)</f>
        <v>0</v>
      </c>
      <c r="K813" s="291" t="s">
        <v>246</v>
      </c>
      <c r="L813" s="296"/>
      <c r="M813" s="297" t="s">
        <v>1</v>
      </c>
      <c r="N813" s="298" t="s">
        <v>41</v>
      </c>
      <c r="O813" s="92"/>
      <c r="P813" s="236">
        <f>O813*H813</f>
        <v>0</v>
      </c>
      <c r="Q813" s="236">
        <v>0.0030000000000000001</v>
      </c>
      <c r="R813" s="236">
        <f>Q813*H813</f>
        <v>0.027</v>
      </c>
      <c r="S813" s="236">
        <v>0</v>
      </c>
      <c r="T813" s="237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8" t="s">
        <v>320</v>
      </c>
      <c r="AT813" s="238" t="s">
        <v>341</v>
      </c>
      <c r="AU813" s="238" t="s">
        <v>87</v>
      </c>
      <c r="AY813" s="18" t="s">
        <v>240</v>
      </c>
      <c r="BE813" s="239">
        <f>IF(N813="základní",J813,0)</f>
        <v>0</v>
      </c>
      <c r="BF813" s="239">
        <f>IF(N813="snížená",J813,0)</f>
        <v>0</v>
      </c>
      <c r="BG813" s="239">
        <f>IF(N813="zákl. přenesená",J813,0)</f>
        <v>0</v>
      </c>
      <c r="BH813" s="239">
        <f>IF(N813="sníž. přenesená",J813,0)</f>
        <v>0</v>
      </c>
      <c r="BI813" s="239">
        <f>IF(N813="nulová",J813,0)</f>
        <v>0</v>
      </c>
      <c r="BJ813" s="18" t="s">
        <v>84</v>
      </c>
      <c r="BK813" s="239">
        <f>ROUND(I813*H813,2)</f>
        <v>0</v>
      </c>
      <c r="BL813" s="18" t="s">
        <v>247</v>
      </c>
      <c r="BM813" s="238" t="s">
        <v>1087</v>
      </c>
    </row>
    <row r="814" s="13" customFormat="1">
      <c r="A814" s="13"/>
      <c r="B814" s="245"/>
      <c r="C814" s="246"/>
      <c r="D814" s="247" t="s">
        <v>251</v>
      </c>
      <c r="E814" s="248" t="s">
        <v>1</v>
      </c>
      <c r="F814" s="249" t="s">
        <v>1046</v>
      </c>
      <c r="G814" s="246"/>
      <c r="H814" s="248" t="s">
        <v>1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5" t="s">
        <v>251</v>
      </c>
      <c r="AU814" s="255" t="s">
        <v>87</v>
      </c>
      <c r="AV814" s="13" t="s">
        <v>84</v>
      </c>
      <c r="AW814" s="13" t="s">
        <v>32</v>
      </c>
      <c r="AX814" s="13" t="s">
        <v>76</v>
      </c>
      <c r="AY814" s="255" t="s">
        <v>240</v>
      </c>
    </row>
    <row r="815" s="13" customFormat="1">
      <c r="A815" s="13"/>
      <c r="B815" s="245"/>
      <c r="C815" s="246"/>
      <c r="D815" s="247" t="s">
        <v>251</v>
      </c>
      <c r="E815" s="248" t="s">
        <v>1</v>
      </c>
      <c r="F815" s="249" t="s">
        <v>1088</v>
      </c>
      <c r="G815" s="246"/>
      <c r="H815" s="248" t="s">
        <v>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5" t="s">
        <v>251</v>
      </c>
      <c r="AU815" s="255" t="s">
        <v>87</v>
      </c>
      <c r="AV815" s="13" t="s">
        <v>84</v>
      </c>
      <c r="AW815" s="13" t="s">
        <v>32</v>
      </c>
      <c r="AX815" s="13" t="s">
        <v>76</v>
      </c>
      <c r="AY815" s="255" t="s">
        <v>240</v>
      </c>
    </row>
    <row r="816" s="14" customFormat="1">
      <c r="A816" s="14"/>
      <c r="B816" s="256"/>
      <c r="C816" s="257"/>
      <c r="D816" s="247" t="s">
        <v>251</v>
      </c>
      <c r="E816" s="258" t="s">
        <v>1</v>
      </c>
      <c r="F816" s="259" t="s">
        <v>1089</v>
      </c>
      <c r="G816" s="257"/>
      <c r="H816" s="260">
        <v>9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6" t="s">
        <v>251</v>
      </c>
      <c r="AU816" s="266" t="s">
        <v>87</v>
      </c>
      <c r="AV816" s="14" t="s">
        <v>87</v>
      </c>
      <c r="AW816" s="14" t="s">
        <v>32</v>
      </c>
      <c r="AX816" s="14" t="s">
        <v>84</v>
      </c>
      <c r="AY816" s="266" t="s">
        <v>240</v>
      </c>
    </row>
    <row r="817" s="2" customFormat="1" ht="44.25" customHeight="1">
      <c r="A817" s="39"/>
      <c r="B817" s="40"/>
      <c r="C817" s="227" t="s">
        <v>1090</v>
      </c>
      <c r="D817" s="227" t="s">
        <v>242</v>
      </c>
      <c r="E817" s="228" t="s">
        <v>1091</v>
      </c>
      <c r="F817" s="229" t="s">
        <v>1092</v>
      </c>
      <c r="G817" s="230" t="s">
        <v>373</v>
      </c>
      <c r="H817" s="231">
        <v>331</v>
      </c>
      <c r="I817" s="232"/>
      <c r="J817" s="233">
        <f>ROUND(I817*H817,2)</f>
        <v>0</v>
      </c>
      <c r="K817" s="229" t="s">
        <v>246</v>
      </c>
      <c r="L817" s="45"/>
      <c r="M817" s="234" t="s">
        <v>1</v>
      </c>
      <c r="N817" s="235" t="s">
        <v>41</v>
      </c>
      <c r="O817" s="92"/>
      <c r="P817" s="236">
        <f>O817*H817</f>
        <v>0</v>
      </c>
      <c r="Q817" s="236">
        <v>0.0086</v>
      </c>
      <c r="R817" s="236">
        <f>Q817*H817</f>
        <v>2.8466</v>
      </c>
      <c r="S817" s="236">
        <v>0</v>
      </c>
      <c r="T817" s="237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8" t="s">
        <v>247</v>
      </c>
      <c r="AT817" s="238" t="s">
        <v>242</v>
      </c>
      <c r="AU817" s="238" t="s">
        <v>87</v>
      </c>
      <c r="AY817" s="18" t="s">
        <v>240</v>
      </c>
      <c r="BE817" s="239">
        <f>IF(N817="základní",J817,0)</f>
        <v>0</v>
      </c>
      <c r="BF817" s="239">
        <f>IF(N817="snížená",J817,0)</f>
        <v>0</v>
      </c>
      <c r="BG817" s="239">
        <f>IF(N817="zákl. přenesená",J817,0)</f>
        <v>0</v>
      </c>
      <c r="BH817" s="239">
        <f>IF(N817="sníž. přenesená",J817,0)</f>
        <v>0</v>
      </c>
      <c r="BI817" s="239">
        <f>IF(N817="nulová",J817,0)</f>
        <v>0</v>
      </c>
      <c r="BJ817" s="18" t="s">
        <v>84</v>
      </c>
      <c r="BK817" s="239">
        <f>ROUND(I817*H817,2)</f>
        <v>0</v>
      </c>
      <c r="BL817" s="18" t="s">
        <v>247</v>
      </c>
      <c r="BM817" s="238" t="s">
        <v>1093</v>
      </c>
    </row>
    <row r="818" s="2" customFormat="1">
      <c r="A818" s="39"/>
      <c r="B818" s="40"/>
      <c r="C818" s="41"/>
      <c r="D818" s="240" t="s">
        <v>249</v>
      </c>
      <c r="E818" s="41"/>
      <c r="F818" s="241" t="s">
        <v>1094</v>
      </c>
      <c r="G818" s="41"/>
      <c r="H818" s="41"/>
      <c r="I818" s="242"/>
      <c r="J818" s="41"/>
      <c r="K818" s="41"/>
      <c r="L818" s="45"/>
      <c r="M818" s="243"/>
      <c r="N818" s="244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249</v>
      </c>
      <c r="AU818" s="18" t="s">
        <v>87</v>
      </c>
    </row>
    <row r="819" s="13" customFormat="1">
      <c r="A819" s="13"/>
      <c r="B819" s="245"/>
      <c r="C819" s="246"/>
      <c r="D819" s="247" t="s">
        <v>251</v>
      </c>
      <c r="E819" s="248" t="s">
        <v>1</v>
      </c>
      <c r="F819" s="249" t="s">
        <v>1095</v>
      </c>
      <c r="G819" s="246"/>
      <c r="H819" s="248" t="s">
        <v>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251</v>
      </c>
      <c r="AU819" s="255" t="s">
        <v>87</v>
      </c>
      <c r="AV819" s="13" t="s">
        <v>84</v>
      </c>
      <c r="AW819" s="13" t="s">
        <v>32</v>
      </c>
      <c r="AX819" s="13" t="s">
        <v>76</v>
      </c>
      <c r="AY819" s="255" t="s">
        <v>240</v>
      </c>
    </row>
    <row r="820" s="13" customFormat="1">
      <c r="A820" s="13"/>
      <c r="B820" s="245"/>
      <c r="C820" s="246"/>
      <c r="D820" s="247" t="s">
        <v>251</v>
      </c>
      <c r="E820" s="248" t="s">
        <v>1</v>
      </c>
      <c r="F820" s="249" t="s">
        <v>1096</v>
      </c>
      <c r="G820" s="246"/>
      <c r="H820" s="248" t="s">
        <v>1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251</v>
      </c>
      <c r="AU820" s="255" t="s">
        <v>87</v>
      </c>
      <c r="AV820" s="13" t="s">
        <v>84</v>
      </c>
      <c r="AW820" s="13" t="s">
        <v>32</v>
      </c>
      <c r="AX820" s="13" t="s">
        <v>76</v>
      </c>
      <c r="AY820" s="255" t="s">
        <v>240</v>
      </c>
    </row>
    <row r="821" s="14" customFormat="1">
      <c r="A821" s="14"/>
      <c r="B821" s="256"/>
      <c r="C821" s="257"/>
      <c r="D821" s="247" t="s">
        <v>251</v>
      </c>
      <c r="E821" s="258" t="s">
        <v>1</v>
      </c>
      <c r="F821" s="259" t="s">
        <v>1097</v>
      </c>
      <c r="G821" s="257"/>
      <c r="H821" s="260">
        <v>29.219999999999999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6" t="s">
        <v>251</v>
      </c>
      <c r="AU821" s="266" t="s">
        <v>87</v>
      </c>
      <c r="AV821" s="14" t="s">
        <v>87</v>
      </c>
      <c r="AW821" s="14" t="s">
        <v>32</v>
      </c>
      <c r="AX821" s="14" t="s">
        <v>76</v>
      </c>
      <c r="AY821" s="266" t="s">
        <v>240</v>
      </c>
    </row>
    <row r="822" s="14" customFormat="1">
      <c r="A822" s="14"/>
      <c r="B822" s="256"/>
      <c r="C822" s="257"/>
      <c r="D822" s="247" t="s">
        <v>251</v>
      </c>
      <c r="E822" s="258" t="s">
        <v>1</v>
      </c>
      <c r="F822" s="259" t="s">
        <v>1098</v>
      </c>
      <c r="G822" s="257"/>
      <c r="H822" s="260">
        <v>3.7799999999999998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251</v>
      </c>
      <c r="AU822" s="266" t="s">
        <v>87</v>
      </c>
      <c r="AV822" s="14" t="s">
        <v>87</v>
      </c>
      <c r="AW822" s="14" t="s">
        <v>32</v>
      </c>
      <c r="AX822" s="14" t="s">
        <v>76</v>
      </c>
      <c r="AY822" s="266" t="s">
        <v>240</v>
      </c>
    </row>
    <row r="823" s="15" customFormat="1">
      <c r="A823" s="15"/>
      <c r="B823" s="267"/>
      <c r="C823" s="268"/>
      <c r="D823" s="247" t="s">
        <v>251</v>
      </c>
      <c r="E823" s="269" t="s">
        <v>1</v>
      </c>
      <c r="F823" s="270" t="s">
        <v>255</v>
      </c>
      <c r="G823" s="268"/>
      <c r="H823" s="271">
        <v>33</v>
      </c>
      <c r="I823" s="272"/>
      <c r="J823" s="268"/>
      <c r="K823" s="268"/>
      <c r="L823" s="273"/>
      <c r="M823" s="274"/>
      <c r="N823" s="275"/>
      <c r="O823" s="275"/>
      <c r="P823" s="275"/>
      <c r="Q823" s="275"/>
      <c r="R823" s="275"/>
      <c r="S823" s="275"/>
      <c r="T823" s="27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7" t="s">
        <v>251</v>
      </c>
      <c r="AU823" s="277" t="s">
        <v>87</v>
      </c>
      <c r="AV823" s="15" t="s">
        <v>256</v>
      </c>
      <c r="AW823" s="15" t="s">
        <v>32</v>
      </c>
      <c r="AX823" s="15" t="s">
        <v>76</v>
      </c>
      <c r="AY823" s="277" t="s">
        <v>240</v>
      </c>
    </row>
    <row r="824" s="13" customFormat="1">
      <c r="A824" s="13"/>
      <c r="B824" s="245"/>
      <c r="C824" s="246"/>
      <c r="D824" s="247" t="s">
        <v>251</v>
      </c>
      <c r="E824" s="248" t="s">
        <v>1</v>
      </c>
      <c r="F824" s="249" t="s">
        <v>1099</v>
      </c>
      <c r="G824" s="246"/>
      <c r="H824" s="248" t="s">
        <v>1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251</v>
      </c>
      <c r="AU824" s="255" t="s">
        <v>87</v>
      </c>
      <c r="AV824" s="13" t="s">
        <v>84</v>
      </c>
      <c r="AW824" s="13" t="s">
        <v>32</v>
      </c>
      <c r="AX824" s="13" t="s">
        <v>76</v>
      </c>
      <c r="AY824" s="255" t="s">
        <v>240</v>
      </c>
    </row>
    <row r="825" s="13" customFormat="1">
      <c r="A825" s="13"/>
      <c r="B825" s="245"/>
      <c r="C825" s="246"/>
      <c r="D825" s="247" t="s">
        <v>251</v>
      </c>
      <c r="E825" s="248" t="s">
        <v>1</v>
      </c>
      <c r="F825" s="249" t="s">
        <v>1100</v>
      </c>
      <c r="G825" s="246"/>
      <c r="H825" s="248" t="s">
        <v>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251</v>
      </c>
      <c r="AU825" s="255" t="s">
        <v>87</v>
      </c>
      <c r="AV825" s="13" t="s">
        <v>84</v>
      </c>
      <c r="AW825" s="13" t="s">
        <v>32</v>
      </c>
      <c r="AX825" s="13" t="s">
        <v>76</v>
      </c>
      <c r="AY825" s="255" t="s">
        <v>240</v>
      </c>
    </row>
    <row r="826" s="14" customFormat="1">
      <c r="A826" s="14"/>
      <c r="B826" s="256"/>
      <c r="C826" s="257"/>
      <c r="D826" s="247" t="s">
        <v>251</v>
      </c>
      <c r="E826" s="258" t="s">
        <v>1</v>
      </c>
      <c r="F826" s="259" t="s">
        <v>1101</v>
      </c>
      <c r="G826" s="257"/>
      <c r="H826" s="260">
        <v>115.8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6" t="s">
        <v>251</v>
      </c>
      <c r="AU826" s="266" t="s">
        <v>87</v>
      </c>
      <c r="AV826" s="14" t="s">
        <v>87</v>
      </c>
      <c r="AW826" s="14" t="s">
        <v>32</v>
      </c>
      <c r="AX826" s="14" t="s">
        <v>76</v>
      </c>
      <c r="AY826" s="266" t="s">
        <v>240</v>
      </c>
    </row>
    <row r="827" s="14" customFormat="1">
      <c r="A827" s="14"/>
      <c r="B827" s="256"/>
      <c r="C827" s="257"/>
      <c r="D827" s="247" t="s">
        <v>251</v>
      </c>
      <c r="E827" s="258" t="s">
        <v>1</v>
      </c>
      <c r="F827" s="259" t="s">
        <v>1102</v>
      </c>
      <c r="G827" s="257"/>
      <c r="H827" s="260">
        <v>-23.239999999999998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251</v>
      </c>
      <c r="AU827" s="266" t="s">
        <v>87</v>
      </c>
      <c r="AV827" s="14" t="s">
        <v>87</v>
      </c>
      <c r="AW827" s="14" t="s">
        <v>32</v>
      </c>
      <c r="AX827" s="14" t="s">
        <v>76</v>
      </c>
      <c r="AY827" s="266" t="s">
        <v>240</v>
      </c>
    </row>
    <row r="828" s="14" customFormat="1">
      <c r="A828" s="14"/>
      <c r="B828" s="256"/>
      <c r="C828" s="257"/>
      <c r="D828" s="247" t="s">
        <v>251</v>
      </c>
      <c r="E828" s="258" t="s">
        <v>1</v>
      </c>
      <c r="F828" s="259" t="s">
        <v>1103</v>
      </c>
      <c r="G828" s="257"/>
      <c r="H828" s="260">
        <v>181.80000000000001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6" t="s">
        <v>251</v>
      </c>
      <c r="AU828" s="266" t="s">
        <v>87</v>
      </c>
      <c r="AV828" s="14" t="s">
        <v>87</v>
      </c>
      <c r="AW828" s="14" t="s">
        <v>32</v>
      </c>
      <c r="AX828" s="14" t="s">
        <v>76</v>
      </c>
      <c r="AY828" s="266" t="s">
        <v>240</v>
      </c>
    </row>
    <row r="829" s="14" customFormat="1">
      <c r="A829" s="14"/>
      <c r="B829" s="256"/>
      <c r="C829" s="257"/>
      <c r="D829" s="247" t="s">
        <v>251</v>
      </c>
      <c r="E829" s="258" t="s">
        <v>1</v>
      </c>
      <c r="F829" s="259" t="s">
        <v>1104</v>
      </c>
      <c r="G829" s="257"/>
      <c r="H829" s="260">
        <v>-40.183</v>
      </c>
      <c r="I829" s="261"/>
      <c r="J829" s="257"/>
      <c r="K829" s="257"/>
      <c r="L829" s="262"/>
      <c r="M829" s="263"/>
      <c r="N829" s="264"/>
      <c r="O829" s="264"/>
      <c r="P829" s="264"/>
      <c r="Q829" s="264"/>
      <c r="R829" s="264"/>
      <c r="S829" s="264"/>
      <c r="T829" s="26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6" t="s">
        <v>251</v>
      </c>
      <c r="AU829" s="266" t="s">
        <v>87</v>
      </c>
      <c r="AV829" s="14" t="s">
        <v>87</v>
      </c>
      <c r="AW829" s="14" t="s">
        <v>32</v>
      </c>
      <c r="AX829" s="14" t="s">
        <v>76</v>
      </c>
      <c r="AY829" s="266" t="s">
        <v>240</v>
      </c>
    </row>
    <row r="830" s="14" customFormat="1">
      <c r="A830" s="14"/>
      <c r="B830" s="256"/>
      <c r="C830" s="257"/>
      <c r="D830" s="247" t="s">
        <v>251</v>
      </c>
      <c r="E830" s="258" t="s">
        <v>1</v>
      </c>
      <c r="F830" s="259" t="s">
        <v>1105</v>
      </c>
      <c r="G830" s="257"/>
      <c r="H830" s="260">
        <v>13.26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251</v>
      </c>
      <c r="AU830" s="266" t="s">
        <v>87</v>
      </c>
      <c r="AV830" s="14" t="s">
        <v>87</v>
      </c>
      <c r="AW830" s="14" t="s">
        <v>32</v>
      </c>
      <c r="AX830" s="14" t="s">
        <v>76</v>
      </c>
      <c r="AY830" s="266" t="s">
        <v>240</v>
      </c>
    </row>
    <row r="831" s="14" customFormat="1">
      <c r="A831" s="14"/>
      <c r="B831" s="256"/>
      <c r="C831" s="257"/>
      <c r="D831" s="247" t="s">
        <v>251</v>
      </c>
      <c r="E831" s="258" t="s">
        <v>1</v>
      </c>
      <c r="F831" s="259" t="s">
        <v>1106</v>
      </c>
      <c r="G831" s="257"/>
      <c r="H831" s="260">
        <v>25.562999999999999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251</v>
      </c>
      <c r="AU831" s="266" t="s">
        <v>87</v>
      </c>
      <c r="AV831" s="14" t="s">
        <v>87</v>
      </c>
      <c r="AW831" s="14" t="s">
        <v>32</v>
      </c>
      <c r="AX831" s="14" t="s">
        <v>76</v>
      </c>
      <c r="AY831" s="266" t="s">
        <v>240</v>
      </c>
    </row>
    <row r="832" s="15" customFormat="1">
      <c r="A832" s="15"/>
      <c r="B832" s="267"/>
      <c r="C832" s="268"/>
      <c r="D832" s="247" t="s">
        <v>251</v>
      </c>
      <c r="E832" s="269" t="s">
        <v>1</v>
      </c>
      <c r="F832" s="270" t="s">
        <v>261</v>
      </c>
      <c r="G832" s="268"/>
      <c r="H832" s="271">
        <v>273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251</v>
      </c>
      <c r="AU832" s="277" t="s">
        <v>87</v>
      </c>
      <c r="AV832" s="15" t="s">
        <v>256</v>
      </c>
      <c r="AW832" s="15" t="s">
        <v>32</v>
      </c>
      <c r="AX832" s="15" t="s">
        <v>76</v>
      </c>
      <c r="AY832" s="277" t="s">
        <v>240</v>
      </c>
    </row>
    <row r="833" s="13" customFormat="1">
      <c r="A833" s="13"/>
      <c r="B833" s="245"/>
      <c r="C833" s="246"/>
      <c r="D833" s="247" t="s">
        <v>251</v>
      </c>
      <c r="E833" s="248" t="s">
        <v>1</v>
      </c>
      <c r="F833" s="249" t="s">
        <v>1107</v>
      </c>
      <c r="G833" s="246"/>
      <c r="H833" s="248" t="s">
        <v>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251</v>
      </c>
      <c r="AU833" s="255" t="s">
        <v>87</v>
      </c>
      <c r="AV833" s="13" t="s">
        <v>84</v>
      </c>
      <c r="AW833" s="13" t="s">
        <v>32</v>
      </c>
      <c r="AX833" s="13" t="s">
        <v>76</v>
      </c>
      <c r="AY833" s="255" t="s">
        <v>240</v>
      </c>
    </row>
    <row r="834" s="14" customFormat="1">
      <c r="A834" s="14"/>
      <c r="B834" s="256"/>
      <c r="C834" s="257"/>
      <c r="D834" s="247" t="s">
        <v>251</v>
      </c>
      <c r="E834" s="258" t="s">
        <v>1</v>
      </c>
      <c r="F834" s="259" t="s">
        <v>1108</v>
      </c>
      <c r="G834" s="257"/>
      <c r="H834" s="260">
        <v>22.09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251</v>
      </c>
      <c r="AU834" s="266" t="s">
        <v>87</v>
      </c>
      <c r="AV834" s="14" t="s">
        <v>87</v>
      </c>
      <c r="AW834" s="14" t="s">
        <v>32</v>
      </c>
      <c r="AX834" s="14" t="s">
        <v>76</v>
      </c>
      <c r="AY834" s="266" t="s">
        <v>240</v>
      </c>
    </row>
    <row r="835" s="14" customFormat="1">
      <c r="A835" s="14"/>
      <c r="B835" s="256"/>
      <c r="C835" s="257"/>
      <c r="D835" s="247" t="s">
        <v>251</v>
      </c>
      <c r="E835" s="258" t="s">
        <v>1</v>
      </c>
      <c r="F835" s="259" t="s">
        <v>1109</v>
      </c>
      <c r="G835" s="257"/>
      <c r="H835" s="260">
        <v>2.9100000000000001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6" t="s">
        <v>251</v>
      </c>
      <c r="AU835" s="266" t="s">
        <v>87</v>
      </c>
      <c r="AV835" s="14" t="s">
        <v>87</v>
      </c>
      <c r="AW835" s="14" t="s">
        <v>32</v>
      </c>
      <c r="AX835" s="14" t="s">
        <v>76</v>
      </c>
      <c r="AY835" s="266" t="s">
        <v>240</v>
      </c>
    </row>
    <row r="836" s="15" customFormat="1">
      <c r="A836" s="15"/>
      <c r="B836" s="267"/>
      <c r="C836" s="268"/>
      <c r="D836" s="247" t="s">
        <v>251</v>
      </c>
      <c r="E836" s="269" t="s">
        <v>1</v>
      </c>
      <c r="F836" s="270" t="s">
        <v>264</v>
      </c>
      <c r="G836" s="268"/>
      <c r="H836" s="271">
        <v>25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7" t="s">
        <v>251</v>
      </c>
      <c r="AU836" s="277" t="s">
        <v>87</v>
      </c>
      <c r="AV836" s="15" t="s">
        <v>256</v>
      </c>
      <c r="AW836" s="15" t="s">
        <v>32</v>
      </c>
      <c r="AX836" s="15" t="s">
        <v>76</v>
      </c>
      <c r="AY836" s="277" t="s">
        <v>240</v>
      </c>
    </row>
    <row r="837" s="16" customFormat="1">
      <c r="A837" s="16"/>
      <c r="B837" s="278"/>
      <c r="C837" s="279"/>
      <c r="D837" s="247" t="s">
        <v>251</v>
      </c>
      <c r="E837" s="280" t="s">
        <v>1</v>
      </c>
      <c r="F837" s="281" t="s">
        <v>265</v>
      </c>
      <c r="G837" s="279"/>
      <c r="H837" s="282">
        <v>331</v>
      </c>
      <c r="I837" s="283"/>
      <c r="J837" s="279"/>
      <c r="K837" s="279"/>
      <c r="L837" s="284"/>
      <c r="M837" s="285"/>
      <c r="N837" s="286"/>
      <c r="O837" s="286"/>
      <c r="P837" s="286"/>
      <c r="Q837" s="286"/>
      <c r="R837" s="286"/>
      <c r="S837" s="286"/>
      <c r="T837" s="287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88" t="s">
        <v>251</v>
      </c>
      <c r="AU837" s="288" t="s">
        <v>87</v>
      </c>
      <c r="AV837" s="16" t="s">
        <v>247</v>
      </c>
      <c r="AW837" s="16" t="s">
        <v>32</v>
      </c>
      <c r="AX837" s="16" t="s">
        <v>84</v>
      </c>
      <c r="AY837" s="288" t="s">
        <v>240</v>
      </c>
    </row>
    <row r="838" s="2" customFormat="1" ht="16.5" customHeight="1">
      <c r="A838" s="39"/>
      <c r="B838" s="40"/>
      <c r="C838" s="289" t="s">
        <v>1110</v>
      </c>
      <c r="D838" s="289" t="s">
        <v>341</v>
      </c>
      <c r="E838" s="290" t="s">
        <v>1111</v>
      </c>
      <c r="F838" s="291" t="s">
        <v>1112</v>
      </c>
      <c r="G838" s="292" t="s">
        <v>373</v>
      </c>
      <c r="H838" s="293">
        <v>304</v>
      </c>
      <c r="I838" s="294"/>
      <c r="J838" s="295">
        <f>ROUND(I838*H838,2)</f>
        <v>0</v>
      </c>
      <c r="K838" s="291" t="s">
        <v>246</v>
      </c>
      <c r="L838" s="296"/>
      <c r="M838" s="297" t="s">
        <v>1</v>
      </c>
      <c r="N838" s="298" t="s">
        <v>41</v>
      </c>
      <c r="O838" s="92"/>
      <c r="P838" s="236">
        <f>O838*H838</f>
        <v>0</v>
      </c>
      <c r="Q838" s="236">
        <v>0.0027200000000000002</v>
      </c>
      <c r="R838" s="236">
        <f>Q838*H838</f>
        <v>0.82688000000000006</v>
      </c>
      <c r="S838" s="236">
        <v>0</v>
      </c>
      <c r="T838" s="237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8" t="s">
        <v>320</v>
      </c>
      <c r="AT838" s="238" t="s">
        <v>341</v>
      </c>
      <c r="AU838" s="238" t="s">
        <v>87</v>
      </c>
      <c r="AY838" s="18" t="s">
        <v>240</v>
      </c>
      <c r="BE838" s="239">
        <f>IF(N838="základní",J838,0)</f>
        <v>0</v>
      </c>
      <c r="BF838" s="239">
        <f>IF(N838="snížená",J838,0)</f>
        <v>0</v>
      </c>
      <c r="BG838" s="239">
        <f>IF(N838="zákl. přenesená",J838,0)</f>
        <v>0</v>
      </c>
      <c r="BH838" s="239">
        <f>IF(N838="sníž. přenesená",J838,0)</f>
        <v>0</v>
      </c>
      <c r="BI838" s="239">
        <f>IF(N838="nulová",J838,0)</f>
        <v>0</v>
      </c>
      <c r="BJ838" s="18" t="s">
        <v>84</v>
      </c>
      <c r="BK838" s="239">
        <f>ROUND(I838*H838,2)</f>
        <v>0</v>
      </c>
      <c r="BL838" s="18" t="s">
        <v>247</v>
      </c>
      <c r="BM838" s="238" t="s">
        <v>1113</v>
      </c>
    </row>
    <row r="839" s="13" customFormat="1">
      <c r="A839" s="13"/>
      <c r="B839" s="245"/>
      <c r="C839" s="246"/>
      <c r="D839" s="247" t="s">
        <v>251</v>
      </c>
      <c r="E839" s="248" t="s">
        <v>1</v>
      </c>
      <c r="F839" s="249" t="s">
        <v>1046</v>
      </c>
      <c r="G839" s="246"/>
      <c r="H839" s="248" t="s">
        <v>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251</v>
      </c>
      <c r="AU839" s="255" t="s">
        <v>87</v>
      </c>
      <c r="AV839" s="13" t="s">
        <v>84</v>
      </c>
      <c r="AW839" s="13" t="s">
        <v>32</v>
      </c>
      <c r="AX839" s="13" t="s">
        <v>76</v>
      </c>
      <c r="AY839" s="255" t="s">
        <v>240</v>
      </c>
    </row>
    <row r="840" s="13" customFormat="1">
      <c r="A840" s="13"/>
      <c r="B840" s="245"/>
      <c r="C840" s="246"/>
      <c r="D840" s="247" t="s">
        <v>251</v>
      </c>
      <c r="E840" s="248" t="s">
        <v>1</v>
      </c>
      <c r="F840" s="249" t="s">
        <v>1114</v>
      </c>
      <c r="G840" s="246"/>
      <c r="H840" s="248" t="s">
        <v>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251</v>
      </c>
      <c r="AU840" s="255" t="s">
        <v>87</v>
      </c>
      <c r="AV840" s="13" t="s">
        <v>84</v>
      </c>
      <c r="AW840" s="13" t="s">
        <v>32</v>
      </c>
      <c r="AX840" s="13" t="s">
        <v>76</v>
      </c>
      <c r="AY840" s="255" t="s">
        <v>240</v>
      </c>
    </row>
    <row r="841" s="14" customFormat="1">
      <c r="A841" s="14"/>
      <c r="B841" s="256"/>
      <c r="C841" s="257"/>
      <c r="D841" s="247" t="s">
        <v>251</v>
      </c>
      <c r="E841" s="258" t="s">
        <v>1</v>
      </c>
      <c r="F841" s="259" t="s">
        <v>1115</v>
      </c>
      <c r="G841" s="257"/>
      <c r="H841" s="260">
        <v>304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6" t="s">
        <v>251</v>
      </c>
      <c r="AU841" s="266" t="s">
        <v>87</v>
      </c>
      <c r="AV841" s="14" t="s">
        <v>87</v>
      </c>
      <c r="AW841" s="14" t="s">
        <v>32</v>
      </c>
      <c r="AX841" s="14" t="s">
        <v>84</v>
      </c>
      <c r="AY841" s="266" t="s">
        <v>240</v>
      </c>
    </row>
    <row r="842" s="2" customFormat="1" ht="24.15" customHeight="1">
      <c r="A842" s="39"/>
      <c r="B842" s="40"/>
      <c r="C842" s="289" t="s">
        <v>1116</v>
      </c>
      <c r="D842" s="289" t="s">
        <v>341</v>
      </c>
      <c r="E842" s="290" t="s">
        <v>1117</v>
      </c>
      <c r="F842" s="291" t="s">
        <v>1118</v>
      </c>
      <c r="G842" s="292" t="s">
        <v>373</v>
      </c>
      <c r="H842" s="293">
        <v>34</v>
      </c>
      <c r="I842" s="294"/>
      <c r="J842" s="295">
        <f>ROUND(I842*H842,2)</f>
        <v>0</v>
      </c>
      <c r="K842" s="291" t="s">
        <v>246</v>
      </c>
      <c r="L842" s="296"/>
      <c r="M842" s="297" t="s">
        <v>1</v>
      </c>
      <c r="N842" s="298" t="s">
        <v>41</v>
      </c>
      <c r="O842" s="92"/>
      <c r="P842" s="236">
        <f>O842*H842</f>
        <v>0</v>
      </c>
      <c r="Q842" s="236">
        <v>0.0041999999999999997</v>
      </c>
      <c r="R842" s="236">
        <f>Q842*H842</f>
        <v>0.14279999999999998</v>
      </c>
      <c r="S842" s="236">
        <v>0</v>
      </c>
      <c r="T842" s="237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8" t="s">
        <v>320</v>
      </c>
      <c r="AT842" s="238" t="s">
        <v>341</v>
      </c>
      <c r="AU842" s="238" t="s">
        <v>87</v>
      </c>
      <c r="AY842" s="18" t="s">
        <v>240</v>
      </c>
      <c r="BE842" s="239">
        <f>IF(N842="základní",J842,0)</f>
        <v>0</v>
      </c>
      <c r="BF842" s="239">
        <f>IF(N842="snížená",J842,0)</f>
        <v>0</v>
      </c>
      <c r="BG842" s="239">
        <f>IF(N842="zákl. přenesená",J842,0)</f>
        <v>0</v>
      </c>
      <c r="BH842" s="239">
        <f>IF(N842="sníž. přenesená",J842,0)</f>
        <v>0</v>
      </c>
      <c r="BI842" s="239">
        <f>IF(N842="nulová",J842,0)</f>
        <v>0</v>
      </c>
      <c r="BJ842" s="18" t="s">
        <v>84</v>
      </c>
      <c r="BK842" s="239">
        <f>ROUND(I842*H842,2)</f>
        <v>0</v>
      </c>
      <c r="BL842" s="18" t="s">
        <v>247</v>
      </c>
      <c r="BM842" s="238" t="s">
        <v>1119</v>
      </c>
    </row>
    <row r="843" s="13" customFormat="1">
      <c r="A843" s="13"/>
      <c r="B843" s="245"/>
      <c r="C843" s="246"/>
      <c r="D843" s="247" t="s">
        <v>251</v>
      </c>
      <c r="E843" s="248" t="s">
        <v>1</v>
      </c>
      <c r="F843" s="249" t="s">
        <v>1046</v>
      </c>
      <c r="G843" s="246"/>
      <c r="H843" s="248" t="s">
        <v>1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251</v>
      </c>
      <c r="AU843" s="255" t="s">
        <v>87</v>
      </c>
      <c r="AV843" s="13" t="s">
        <v>84</v>
      </c>
      <c r="AW843" s="13" t="s">
        <v>32</v>
      </c>
      <c r="AX843" s="13" t="s">
        <v>76</v>
      </c>
      <c r="AY843" s="255" t="s">
        <v>240</v>
      </c>
    </row>
    <row r="844" s="13" customFormat="1">
      <c r="A844" s="13"/>
      <c r="B844" s="245"/>
      <c r="C844" s="246"/>
      <c r="D844" s="247" t="s">
        <v>251</v>
      </c>
      <c r="E844" s="248" t="s">
        <v>1</v>
      </c>
      <c r="F844" s="249" t="s">
        <v>1120</v>
      </c>
      <c r="G844" s="246"/>
      <c r="H844" s="248" t="s">
        <v>1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251</v>
      </c>
      <c r="AU844" s="255" t="s">
        <v>87</v>
      </c>
      <c r="AV844" s="13" t="s">
        <v>84</v>
      </c>
      <c r="AW844" s="13" t="s">
        <v>32</v>
      </c>
      <c r="AX844" s="13" t="s">
        <v>76</v>
      </c>
      <c r="AY844" s="255" t="s">
        <v>240</v>
      </c>
    </row>
    <row r="845" s="14" customFormat="1">
      <c r="A845" s="14"/>
      <c r="B845" s="256"/>
      <c r="C845" s="257"/>
      <c r="D845" s="247" t="s">
        <v>251</v>
      </c>
      <c r="E845" s="258" t="s">
        <v>1</v>
      </c>
      <c r="F845" s="259" t="s">
        <v>1121</v>
      </c>
      <c r="G845" s="257"/>
      <c r="H845" s="260">
        <v>34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251</v>
      </c>
      <c r="AU845" s="266" t="s">
        <v>87</v>
      </c>
      <c r="AV845" s="14" t="s">
        <v>87</v>
      </c>
      <c r="AW845" s="14" t="s">
        <v>32</v>
      </c>
      <c r="AX845" s="14" t="s">
        <v>84</v>
      </c>
      <c r="AY845" s="266" t="s">
        <v>240</v>
      </c>
    </row>
    <row r="846" s="2" customFormat="1" ht="44.25" customHeight="1">
      <c r="A846" s="39"/>
      <c r="B846" s="40"/>
      <c r="C846" s="227" t="s">
        <v>1122</v>
      </c>
      <c r="D846" s="227" t="s">
        <v>242</v>
      </c>
      <c r="E846" s="228" t="s">
        <v>1123</v>
      </c>
      <c r="F846" s="229" t="s">
        <v>1124</v>
      </c>
      <c r="G846" s="230" t="s">
        <v>373</v>
      </c>
      <c r="H846" s="231">
        <v>22</v>
      </c>
      <c r="I846" s="232"/>
      <c r="J846" s="233">
        <f>ROUND(I846*H846,2)</f>
        <v>0</v>
      </c>
      <c r="K846" s="229" t="s">
        <v>246</v>
      </c>
      <c r="L846" s="45"/>
      <c r="M846" s="234" t="s">
        <v>1</v>
      </c>
      <c r="N846" s="235" t="s">
        <v>41</v>
      </c>
      <c r="O846" s="92"/>
      <c r="P846" s="236">
        <f>O846*H846</f>
        <v>0</v>
      </c>
      <c r="Q846" s="236">
        <v>0.011599999999999999</v>
      </c>
      <c r="R846" s="236">
        <f>Q846*H846</f>
        <v>0.25519999999999998</v>
      </c>
      <c r="S846" s="236">
        <v>0</v>
      </c>
      <c r="T846" s="237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8" t="s">
        <v>247</v>
      </c>
      <c r="AT846" s="238" t="s">
        <v>242</v>
      </c>
      <c r="AU846" s="238" t="s">
        <v>87</v>
      </c>
      <c r="AY846" s="18" t="s">
        <v>240</v>
      </c>
      <c r="BE846" s="239">
        <f>IF(N846="základní",J846,0)</f>
        <v>0</v>
      </c>
      <c r="BF846" s="239">
        <f>IF(N846="snížená",J846,0)</f>
        <v>0</v>
      </c>
      <c r="BG846" s="239">
        <f>IF(N846="zákl. přenesená",J846,0)</f>
        <v>0</v>
      </c>
      <c r="BH846" s="239">
        <f>IF(N846="sníž. přenesená",J846,0)</f>
        <v>0</v>
      </c>
      <c r="BI846" s="239">
        <f>IF(N846="nulová",J846,0)</f>
        <v>0</v>
      </c>
      <c r="BJ846" s="18" t="s">
        <v>84</v>
      </c>
      <c r="BK846" s="239">
        <f>ROUND(I846*H846,2)</f>
        <v>0</v>
      </c>
      <c r="BL846" s="18" t="s">
        <v>247</v>
      </c>
      <c r="BM846" s="238" t="s">
        <v>1125</v>
      </c>
    </row>
    <row r="847" s="2" customFormat="1">
      <c r="A847" s="39"/>
      <c r="B847" s="40"/>
      <c r="C847" s="41"/>
      <c r="D847" s="240" t="s">
        <v>249</v>
      </c>
      <c r="E847" s="41"/>
      <c r="F847" s="241" t="s">
        <v>1126</v>
      </c>
      <c r="G847" s="41"/>
      <c r="H847" s="41"/>
      <c r="I847" s="242"/>
      <c r="J847" s="41"/>
      <c r="K847" s="41"/>
      <c r="L847" s="45"/>
      <c r="M847" s="243"/>
      <c r="N847" s="244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249</v>
      </c>
      <c r="AU847" s="18" t="s">
        <v>87</v>
      </c>
    </row>
    <row r="848" s="13" customFormat="1">
      <c r="A848" s="13"/>
      <c r="B848" s="245"/>
      <c r="C848" s="246"/>
      <c r="D848" s="247" t="s">
        <v>251</v>
      </c>
      <c r="E848" s="248" t="s">
        <v>1</v>
      </c>
      <c r="F848" s="249" t="s">
        <v>1127</v>
      </c>
      <c r="G848" s="246"/>
      <c r="H848" s="248" t="s">
        <v>1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251</v>
      </c>
      <c r="AU848" s="255" t="s">
        <v>87</v>
      </c>
      <c r="AV848" s="13" t="s">
        <v>84</v>
      </c>
      <c r="AW848" s="13" t="s">
        <v>32</v>
      </c>
      <c r="AX848" s="13" t="s">
        <v>76</v>
      </c>
      <c r="AY848" s="255" t="s">
        <v>240</v>
      </c>
    </row>
    <row r="849" s="14" customFormat="1">
      <c r="A849" s="14"/>
      <c r="B849" s="256"/>
      <c r="C849" s="257"/>
      <c r="D849" s="247" t="s">
        <v>251</v>
      </c>
      <c r="E849" s="258" t="s">
        <v>1</v>
      </c>
      <c r="F849" s="259" t="s">
        <v>1128</v>
      </c>
      <c r="G849" s="257"/>
      <c r="H849" s="260">
        <v>19.760000000000002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251</v>
      </c>
      <c r="AU849" s="266" t="s">
        <v>87</v>
      </c>
      <c r="AV849" s="14" t="s">
        <v>87</v>
      </c>
      <c r="AW849" s="14" t="s">
        <v>32</v>
      </c>
      <c r="AX849" s="14" t="s">
        <v>76</v>
      </c>
      <c r="AY849" s="266" t="s">
        <v>240</v>
      </c>
    </row>
    <row r="850" s="14" customFormat="1">
      <c r="A850" s="14"/>
      <c r="B850" s="256"/>
      <c r="C850" s="257"/>
      <c r="D850" s="247" t="s">
        <v>251</v>
      </c>
      <c r="E850" s="258" t="s">
        <v>1</v>
      </c>
      <c r="F850" s="259" t="s">
        <v>1129</v>
      </c>
      <c r="G850" s="257"/>
      <c r="H850" s="260">
        <v>2.2400000000000002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251</v>
      </c>
      <c r="AU850" s="266" t="s">
        <v>87</v>
      </c>
      <c r="AV850" s="14" t="s">
        <v>87</v>
      </c>
      <c r="AW850" s="14" t="s">
        <v>32</v>
      </c>
      <c r="AX850" s="14" t="s">
        <v>76</v>
      </c>
      <c r="AY850" s="266" t="s">
        <v>240</v>
      </c>
    </row>
    <row r="851" s="16" customFormat="1">
      <c r="A851" s="16"/>
      <c r="B851" s="278"/>
      <c r="C851" s="279"/>
      <c r="D851" s="247" t="s">
        <v>251</v>
      </c>
      <c r="E851" s="280" t="s">
        <v>1</v>
      </c>
      <c r="F851" s="281" t="s">
        <v>265</v>
      </c>
      <c r="G851" s="279"/>
      <c r="H851" s="282">
        <v>22</v>
      </c>
      <c r="I851" s="283"/>
      <c r="J851" s="279"/>
      <c r="K851" s="279"/>
      <c r="L851" s="284"/>
      <c r="M851" s="285"/>
      <c r="N851" s="286"/>
      <c r="O851" s="286"/>
      <c r="P851" s="286"/>
      <c r="Q851" s="286"/>
      <c r="R851" s="286"/>
      <c r="S851" s="286"/>
      <c r="T851" s="287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88" t="s">
        <v>251</v>
      </c>
      <c r="AU851" s="288" t="s">
        <v>87</v>
      </c>
      <c r="AV851" s="16" t="s">
        <v>247</v>
      </c>
      <c r="AW851" s="16" t="s">
        <v>32</v>
      </c>
      <c r="AX851" s="16" t="s">
        <v>84</v>
      </c>
      <c r="AY851" s="288" t="s">
        <v>240</v>
      </c>
    </row>
    <row r="852" s="2" customFormat="1" ht="24.15" customHeight="1">
      <c r="A852" s="39"/>
      <c r="B852" s="40"/>
      <c r="C852" s="289" t="s">
        <v>1130</v>
      </c>
      <c r="D852" s="289" t="s">
        <v>341</v>
      </c>
      <c r="E852" s="290" t="s">
        <v>1131</v>
      </c>
      <c r="F852" s="291" t="s">
        <v>1132</v>
      </c>
      <c r="G852" s="292" t="s">
        <v>373</v>
      </c>
      <c r="H852" s="293">
        <v>23</v>
      </c>
      <c r="I852" s="294"/>
      <c r="J852" s="295">
        <f>ROUND(I852*H852,2)</f>
        <v>0</v>
      </c>
      <c r="K852" s="291" t="s">
        <v>246</v>
      </c>
      <c r="L852" s="296"/>
      <c r="M852" s="297" t="s">
        <v>1</v>
      </c>
      <c r="N852" s="298" t="s">
        <v>41</v>
      </c>
      <c r="O852" s="92"/>
      <c r="P852" s="236">
        <f>O852*H852</f>
        <v>0</v>
      </c>
      <c r="Q852" s="236">
        <v>0.017999999999999999</v>
      </c>
      <c r="R852" s="236">
        <f>Q852*H852</f>
        <v>0.41399999999999998</v>
      </c>
      <c r="S852" s="236">
        <v>0</v>
      </c>
      <c r="T852" s="237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8" t="s">
        <v>320</v>
      </c>
      <c r="AT852" s="238" t="s">
        <v>341</v>
      </c>
      <c r="AU852" s="238" t="s">
        <v>87</v>
      </c>
      <c r="AY852" s="18" t="s">
        <v>240</v>
      </c>
      <c r="BE852" s="239">
        <f>IF(N852="základní",J852,0)</f>
        <v>0</v>
      </c>
      <c r="BF852" s="239">
        <f>IF(N852="snížená",J852,0)</f>
        <v>0</v>
      </c>
      <c r="BG852" s="239">
        <f>IF(N852="zákl. přenesená",J852,0)</f>
        <v>0</v>
      </c>
      <c r="BH852" s="239">
        <f>IF(N852="sníž. přenesená",J852,0)</f>
        <v>0</v>
      </c>
      <c r="BI852" s="239">
        <f>IF(N852="nulová",J852,0)</f>
        <v>0</v>
      </c>
      <c r="BJ852" s="18" t="s">
        <v>84</v>
      </c>
      <c r="BK852" s="239">
        <f>ROUND(I852*H852,2)</f>
        <v>0</v>
      </c>
      <c r="BL852" s="18" t="s">
        <v>247</v>
      </c>
      <c r="BM852" s="238" t="s">
        <v>1133</v>
      </c>
    </row>
    <row r="853" s="13" customFormat="1">
      <c r="A853" s="13"/>
      <c r="B853" s="245"/>
      <c r="C853" s="246"/>
      <c r="D853" s="247" t="s">
        <v>251</v>
      </c>
      <c r="E853" s="248" t="s">
        <v>1</v>
      </c>
      <c r="F853" s="249" t="s">
        <v>1046</v>
      </c>
      <c r="G853" s="246"/>
      <c r="H853" s="248" t="s">
        <v>1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251</v>
      </c>
      <c r="AU853" s="255" t="s">
        <v>87</v>
      </c>
      <c r="AV853" s="13" t="s">
        <v>84</v>
      </c>
      <c r="AW853" s="13" t="s">
        <v>32</v>
      </c>
      <c r="AX853" s="13" t="s">
        <v>76</v>
      </c>
      <c r="AY853" s="255" t="s">
        <v>240</v>
      </c>
    </row>
    <row r="854" s="13" customFormat="1">
      <c r="A854" s="13"/>
      <c r="B854" s="245"/>
      <c r="C854" s="246"/>
      <c r="D854" s="247" t="s">
        <v>251</v>
      </c>
      <c r="E854" s="248" t="s">
        <v>1</v>
      </c>
      <c r="F854" s="249" t="s">
        <v>1134</v>
      </c>
      <c r="G854" s="246"/>
      <c r="H854" s="248" t="s">
        <v>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251</v>
      </c>
      <c r="AU854" s="255" t="s">
        <v>87</v>
      </c>
      <c r="AV854" s="13" t="s">
        <v>84</v>
      </c>
      <c r="AW854" s="13" t="s">
        <v>32</v>
      </c>
      <c r="AX854" s="13" t="s">
        <v>76</v>
      </c>
      <c r="AY854" s="255" t="s">
        <v>240</v>
      </c>
    </row>
    <row r="855" s="14" customFormat="1">
      <c r="A855" s="14"/>
      <c r="B855" s="256"/>
      <c r="C855" s="257"/>
      <c r="D855" s="247" t="s">
        <v>251</v>
      </c>
      <c r="E855" s="258" t="s">
        <v>1</v>
      </c>
      <c r="F855" s="259" t="s">
        <v>1135</v>
      </c>
      <c r="G855" s="257"/>
      <c r="H855" s="260">
        <v>23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6" t="s">
        <v>251</v>
      </c>
      <c r="AU855" s="266" t="s">
        <v>87</v>
      </c>
      <c r="AV855" s="14" t="s">
        <v>87</v>
      </c>
      <c r="AW855" s="14" t="s">
        <v>32</v>
      </c>
      <c r="AX855" s="14" t="s">
        <v>84</v>
      </c>
      <c r="AY855" s="266" t="s">
        <v>240</v>
      </c>
    </row>
    <row r="856" s="2" customFormat="1" ht="37.8" customHeight="1">
      <c r="A856" s="39"/>
      <c r="B856" s="40"/>
      <c r="C856" s="227" t="s">
        <v>1136</v>
      </c>
      <c r="D856" s="227" t="s">
        <v>242</v>
      </c>
      <c r="E856" s="228" t="s">
        <v>1137</v>
      </c>
      <c r="F856" s="229" t="s">
        <v>1138</v>
      </c>
      <c r="G856" s="230" t="s">
        <v>373</v>
      </c>
      <c r="H856" s="231">
        <v>10</v>
      </c>
      <c r="I856" s="232"/>
      <c r="J856" s="233">
        <f>ROUND(I856*H856,2)</f>
        <v>0</v>
      </c>
      <c r="K856" s="229" t="s">
        <v>246</v>
      </c>
      <c r="L856" s="45"/>
      <c r="M856" s="234" t="s">
        <v>1</v>
      </c>
      <c r="N856" s="235" t="s">
        <v>41</v>
      </c>
      <c r="O856" s="92"/>
      <c r="P856" s="236">
        <f>O856*H856</f>
        <v>0</v>
      </c>
      <c r="Q856" s="236">
        <v>0.00010000000000000001</v>
      </c>
      <c r="R856" s="236">
        <f>Q856*H856</f>
        <v>0.001</v>
      </c>
      <c r="S856" s="236">
        <v>0</v>
      </c>
      <c r="T856" s="237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8" t="s">
        <v>247</v>
      </c>
      <c r="AT856" s="238" t="s">
        <v>242</v>
      </c>
      <c r="AU856" s="238" t="s">
        <v>87</v>
      </c>
      <c r="AY856" s="18" t="s">
        <v>240</v>
      </c>
      <c r="BE856" s="239">
        <f>IF(N856="základní",J856,0)</f>
        <v>0</v>
      </c>
      <c r="BF856" s="239">
        <f>IF(N856="snížená",J856,0)</f>
        <v>0</v>
      </c>
      <c r="BG856" s="239">
        <f>IF(N856="zákl. přenesená",J856,0)</f>
        <v>0</v>
      </c>
      <c r="BH856" s="239">
        <f>IF(N856="sníž. přenesená",J856,0)</f>
        <v>0</v>
      </c>
      <c r="BI856" s="239">
        <f>IF(N856="nulová",J856,0)</f>
        <v>0</v>
      </c>
      <c r="BJ856" s="18" t="s">
        <v>84</v>
      </c>
      <c r="BK856" s="239">
        <f>ROUND(I856*H856,2)</f>
        <v>0</v>
      </c>
      <c r="BL856" s="18" t="s">
        <v>247</v>
      </c>
      <c r="BM856" s="238" t="s">
        <v>1139</v>
      </c>
    </row>
    <row r="857" s="2" customFormat="1">
      <c r="A857" s="39"/>
      <c r="B857" s="40"/>
      <c r="C857" s="41"/>
      <c r="D857" s="240" t="s">
        <v>249</v>
      </c>
      <c r="E857" s="41"/>
      <c r="F857" s="241" t="s">
        <v>1140</v>
      </c>
      <c r="G857" s="41"/>
      <c r="H857" s="41"/>
      <c r="I857" s="242"/>
      <c r="J857" s="41"/>
      <c r="K857" s="41"/>
      <c r="L857" s="45"/>
      <c r="M857" s="243"/>
      <c r="N857" s="244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249</v>
      </c>
      <c r="AU857" s="18" t="s">
        <v>87</v>
      </c>
    </row>
    <row r="858" s="13" customFormat="1">
      <c r="A858" s="13"/>
      <c r="B858" s="245"/>
      <c r="C858" s="246"/>
      <c r="D858" s="247" t="s">
        <v>251</v>
      </c>
      <c r="E858" s="248" t="s">
        <v>1</v>
      </c>
      <c r="F858" s="249" t="s">
        <v>1141</v>
      </c>
      <c r="G858" s="246"/>
      <c r="H858" s="248" t="s">
        <v>1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251</v>
      </c>
      <c r="AU858" s="255" t="s">
        <v>87</v>
      </c>
      <c r="AV858" s="13" t="s">
        <v>84</v>
      </c>
      <c r="AW858" s="13" t="s">
        <v>32</v>
      </c>
      <c r="AX858" s="13" t="s">
        <v>76</v>
      </c>
      <c r="AY858" s="255" t="s">
        <v>240</v>
      </c>
    </row>
    <row r="859" s="14" customFormat="1">
      <c r="A859" s="14"/>
      <c r="B859" s="256"/>
      <c r="C859" s="257"/>
      <c r="D859" s="247" t="s">
        <v>251</v>
      </c>
      <c r="E859" s="258" t="s">
        <v>1</v>
      </c>
      <c r="F859" s="259" t="s">
        <v>528</v>
      </c>
      <c r="G859" s="257"/>
      <c r="H859" s="260">
        <v>10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6" t="s">
        <v>251</v>
      </c>
      <c r="AU859" s="266" t="s">
        <v>87</v>
      </c>
      <c r="AV859" s="14" t="s">
        <v>87</v>
      </c>
      <c r="AW859" s="14" t="s">
        <v>32</v>
      </c>
      <c r="AX859" s="14" t="s">
        <v>84</v>
      </c>
      <c r="AY859" s="266" t="s">
        <v>240</v>
      </c>
    </row>
    <row r="860" s="2" customFormat="1" ht="37.8" customHeight="1">
      <c r="A860" s="39"/>
      <c r="B860" s="40"/>
      <c r="C860" s="227" t="s">
        <v>1142</v>
      </c>
      <c r="D860" s="227" t="s">
        <v>242</v>
      </c>
      <c r="E860" s="228" t="s">
        <v>1143</v>
      </c>
      <c r="F860" s="229" t="s">
        <v>1144</v>
      </c>
      <c r="G860" s="230" t="s">
        <v>373</v>
      </c>
      <c r="H860" s="231">
        <v>666.5</v>
      </c>
      <c r="I860" s="232"/>
      <c r="J860" s="233">
        <f>ROUND(I860*H860,2)</f>
        <v>0</v>
      </c>
      <c r="K860" s="229" t="s">
        <v>246</v>
      </c>
      <c r="L860" s="45"/>
      <c r="M860" s="234" t="s">
        <v>1</v>
      </c>
      <c r="N860" s="235" t="s">
        <v>41</v>
      </c>
      <c r="O860" s="92"/>
      <c r="P860" s="236">
        <f>O860*H860</f>
        <v>0</v>
      </c>
      <c r="Q860" s="236">
        <v>8.0000000000000007E-05</v>
      </c>
      <c r="R860" s="236">
        <f>Q860*H860</f>
        <v>0.053320000000000006</v>
      </c>
      <c r="S860" s="236">
        <v>0</v>
      </c>
      <c r="T860" s="237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8" t="s">
        <v>247</v>
      </c>
      <c r="AT860" s="238" t="s">
        <v>242</v>
      </c>
      <c r="AU860" s="238" t="s">
        <v>87</v>
      </c>
      <c r="AY860" s="18" t="s">
        <v>240</v>
      </c>
      <c r="BE860" s="239">
        <f>IF(N860="základní",J860,0)</f>
        <v>0</v>
      </c>
      <c r="BF860" s="239">
        <f>IF(N860="snížená",J860,0)</f>
        <v>0</v>
      </c>
      <c r="BG860" s="239">
        <f>IF(N860="zákl. přenesená",J860,0)</f>
        <v>0</v>
      </c>
      <c r="BH860" s="239">
        <f>IF(N860="sníž. přenesená",J860,0)</f>
        <v>0</v>
      </c>
      <c r="BI860" s="239">
        <f>IF(N860="nulová",J860,0)</f>
        <v>0</v>
      </c>
      <c r="BJ860" s="18" t="s">
        <v>84</v>
      </c>
      <c r="BK860" s="239">
        <f>ROUND(I860*H860,2)</f>
        <v>0</v>
      </c>
      <c r="BL860" s="18" t="s">
        <v>247</v>
      </c>
      <c r="BM860" s="238" t="s">
        <v>1145</v>
      </c>
    </row>
    <row r="861" s="2" customFormat="1">
      <c r="A861" s="39"/>
      <c r="B861" s="40"/>
      <c r="C861" s="41"/>
      <c r="D861" s="240" t="s">
        <v>249</v>
      </c>
      <c r="E861" s="41"/>
      <c r="F861" s="241" t="s">
        <v>1146</v>
      </c>
      <c r="G861" s="41"/>
      <c r="H861" s="41"/>
      <c r="I861" s="242"/>
      <c r="J861" s="41"/>
      <c r="K861" s="41"/>
      <c r="L861" s="45"/>
      <c r="M861" s="243"/>
      <c r="N861" s="244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249</v>
      </c>
      <c r="AU861" s="18" t="s">
        <v>87</v>
      </c>
    </row>
    <row r="862" s="13" customFormat="1">
      <c r="A862" s="13"/>
      <c r="B862" s="245"/>
      <c r="C862" s="246"/>
      <c r="D862" s="247" t="s">
        <v>251</v>
      </c>
      <c r="E862" s="248" t="s">
        <v>1</v>
      </c>
      <c r="F862" s="249" t="s">
        <v>1147</v>
      </c>
      <c r="G862" s="246"/>
      <c r="H862" s="248" t="s">
        <v>1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251</v>
      </c>
      <c r="AU862" s="255" t="s">
        <v>87</v>
      </c>
      <c r="AV862" s="13" t="s">
        <v>84</v>
      </c>
      <c r="AW862" s="13" t="s">
        <v>32</v>
      </c>
      <c r="AX862" s="13" t="s">
        <v>76</v>
      </c>
      <c r="AY862" s="255" t="s">
        <v>240</v>
      </c>
    </row>
    <row r="863" s="14" customFormat="1">
      <c r="A863" s="14"/>
      <c r="B863" s="256"/>
      <c r="C863" s="257"/>
      <c r="D863" s="247" t="s">
        <v>251</v>
      </c>
      <c r="E863" s="258" t="s">
        <v>1</v>
      </c>
      <c r="F863" s="259" t="s">
        <v>1148</v>
      </c>
      <c r="G863" s="257"/>
      <c r="H863" s="260">
        <v>666.5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6" t="s">
        <v>251</v>
      </c>
      <c r="AU863" s="266" t="s">
        <v>87</v>
      </c>
      <c r="AV863" s="14" t="s">
        <v>87</v>
      </c>
      <c r="AW863" s="14" t="s">
        <v>32</v>
      </c>
      <c r="AX863" s="14" t="s">
        <v>84</v>
      </c>
      <c r="AY863" s="266" t="s">
        <v>240</v>
      </c>
    </row>
    <row r="864" s="2" customFormat="1" ht="37.8" customHeight="1">
      <c r="A864" s="39"/>
      <c r="B864" s="40"/>
      <c r="C864" s="227" t="s">
        <v>1149</v>
      </c>
      <c r="D864" s="227" t="s">
        <v>242</v>
      </c>
      <c r="E864" s="228" t="s">
        <v>1150</v>
      </c>
      <c r="F864" s="229" t="s">
        <v>1151</v>
      </c>
      <c r="G864" s="230" t="s">
        <v>373</v>
      </c>
      <c r="H864" s="231">
        <v>22</v>
      </c>
      <c r="I864" s="232"/>
      <c r="J864" s="233">
        <f>ROUND(I864*H864,2)</f>
        <v>0</v>
      </c>
      <c r="K864" s="229" t="s">
        <v>246</v>
      </c>
      <c r="L864" s="45"/>
      <c r="M864" s="234" t="s">
        <v>1</v>
      </c>
      <c r="N864" s="235" t="s">
        <v>41</v>
      </c>
      <c r="O864" s="92"/>
      <c r="P864" s="236">
        <f>O864*H864</f>
        <v>0</v>
      </c>
      <c r="Q864" s="236">
        <v>8.0000000000000007E-05</v>
      </c>
      <c r="R864" s="236">
        <f>Q864*H864</f>
        <v>0.0017600000000000001</v>
      </c>
      <c r="S864" s="236">
        <v>0</v>
      </c>
      <c r="T864" s="237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8" t="s">
        <v>247</v>
      </c>
      <c r="AT864" s="238" t="s">
        <v>242</v>
      </c>
      <c r="AU864" s="238" t="s">
        <v>87</v>
      </c>
      <c r="AY864" s="18" t="s">
        <v>240</v>
      </c>
      <c r="BE864" s="239">
        <f>IF(N864="základní",J864,0)</f>
        <v>0</v>
      </c>
      <c r="BF864" s="239">
        <f>IF(N864="snížená",J864,0)</f>
        <v>0</v>
      </c>
      <c r="BG864" s="239">
        <f>IF(N864="zákl. přenesená",J864,0)</f>
        <v>0</v>
      </c>
      <c r="BH864" s="239">
        <f>IF(N864="sníž. přenesená",J864,0)</f>
        <v>0</v>
      </c>
      <c r="BI864" s="239">
        <f>IF(N864="nulová",J864,0)</f>
        <v>0</v>
      </c>
      <c r="BJ864" s="18" t="s">
        <v>84</v>
      </c>
      <c r="BK864" s="239">
        <f>ROUND(I864*H864,2)</f>
        <v>0</v>
      </c>
      <c r="BL864" s="18" t="s">
        <v>247</v>
      </c>
      <c r="BM864" s="238" t="s">
        <v>1152</v>
      </c>
    </row>
    <row r="865" s="2" customFormat="1">
      <c r="A865" s="39"/>
      <c r="B865" s="40"/>
      <c r="C865" s="41"/>
      <c r="D865" s="240" t="s">
        <v>249</v>
      </c>
      <c r="E865" s="41"/>
      <c r="F865" s="241" t="s">
        <v>1153</v>
      </c>
      <c r="G865" s="41"/>
      <c r="H865" s="41"/>
      <c r="I865" s="242"/>
      <c r="J865" s="41"/>
      <c r="K865" s="41"/>
      <c r="L865" s="45"/>
      <c r="M865" s="243"/>
      <c r="N865" s="244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249</v>
      </c>
      <c r="AU865" s="18" t="s">
        <v>87</v>
      </c>
    </row>
    <row r="866" s="13" customFormat="1">
      <c r="A866" s="13"/>
      <c r="B866" s="245"/>
      <c r="C866" s="246"/>
      <c r="D866" s="247" t="s">
        <v>251</v>
      </c>
      <c r="E866" s="248" t="s">
        <v>1</v>
      </c>
      <c r="F866" s="249" t="s">
        <v>1154</v>
      </c>
      <c r="G866" s="246"/>
      <c r="H866" s="248" t="s">
        <v>1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251</v>
      </c>
      <c r="AU866" s="255" t="s">
        <v>87</v>
      </c>
      <c r="AV866" s="13" t="s">
        <v>84</v>
      </c>
      <c r="AW866" s="13" t="s">
        <v>32</v>
      </c>
      <c r="AX866" s="13" t="s">
        <v>76</v>
      </c>
      <c r="AY866" s="255" t="s">
        <v>240</v>
      </c>
    </row>
    <row r="867" s="14" customFormat="1">
      <c r="A867" s="14"/>
      <c r="B867" s="256"/>
      <c r="C867" s="257"/>
      <c r="D867" s="247" t="s">
        <v>251</v>
      </c>
      <c r="E867" s="258" t="s">
        <v>1</v>
      </c>
      <c r="F867" s="259" t="s">
        <v>1155</v>
      </c>
      <c r="G867" s="257"/>
      <c r="H867" s="260">
        <v>22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251</v>
      </c>
      <c r="AU867" s="266" t="s">
        <v>87</v>
      </c>
      <c r="AV867" s="14" t="s">
        <v>87</v>
      </c>
      <c r="AW867" s="14" t="s">
        <v>32</v>
      </c>
      <c r="AX867" s="14" t="s">
        <v>84</v>
      </c>
      <c r="AY867" s="266" t="s">
        <v>240</v>
      </c>
    </row>
    <row r="868" s="2" customFormat="1" ht="24.15" customHeight="1">
      <c r="A868" s="39"/>
      <c r="B868" s="40"/>
      <c r="C868" s="227" t="s">
        <v>1156</v>
      </c>
      <c r="D868" s="227" t="s">
        <v>242</v>
      </c>
      <c r="E868" s="228" t="s">
        <v>1157</v>
      </c>
      <c r="F868" s="229" t="s">
        <v>1158</v>
      </c>
      <c r="G868" s="230" t="s">
        <v>373</v>
      </c>
      <c r="H868" s="231">
        <v>146</v>
      </c>
      <c r="I868" s="232"/>
      <c r="J868" s="233">
        <f>ROUND(I868*H868,2)</f>
        <v>0</v>
      </c>
      <c r="K868" s="229" t="s">
        <v>246</v>
      </c>
      <c r="L868" s="45"/>
      <c r="M868" s="234" t="s">
        <v>1</v>
      </c>
      <c r="N868" s="235" t="s">
        <v>41</v>
      </c>
      <c r="O868" s="92"/>
      <c r="P868" s="236">
        <f>O868*H868</f>
        <v>0</v>
      </c>
      <c r="Q868" s="236">
        <v>0</v>
      </c>
      <c r="R868" s="236">
        <f>Q868*H868</f>
        <v>0</v>
      </c>
      <c r="S868" s="236">
        <v>0</v>
      </c>
      <c r="T868" s="237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8" t="s">
        <v>247</v>
      </c>
      <c r="AT868" s="238" t="s">
        <v>242</v>
      </c>
      <c r="AU868" s="238" t="s">
        <v>87</v>
      </c>
      <c r="AY868" s="18" t="s">
        <v>240</v>
      </c>
      <c r="BE868" s="239">
        <f>IF(N868="základní",J868,0)</f>
        <v>0</v>
      </c>
      <c r="BF868" s="239">
        <f>IF(N868="snížená",J868,0)</f>
        <v>0</v>
      </c>
      <c r="BG868" s="239">
        <f>IF(N868="zákl. přenesená",J868,0)</f>
        <v>0</v>
      </c>
      <c r="BH868" s="239">
        <f>IF(N868="sníž. přenesená",J868,0)</f>
        <v>0</v>
      </c>
      <c r="BI868" s="239">
        <f>IF(N868="nulová",J868,0)</f>
        <v>0</v>
      </c>
      <c r="BJ868" s="18" t="s">
        <v>84</v>
      </c>
      <c r="BK868" s="239">
        <f>ROUND(I868*H868,2)</f>
        <v>0</v>
      </c>
      <c r="BL868" s="18" t="s">
        <v>247</v>
      </c>
      <c r="BM868" s="238" t="s">
        <v>1159</v>
      </c>
    </row>
    <row r="869" s="2" customFormat="1">
      <c r="A869" s="39"/>
      <c r="B869" s="40"/>
      <c r="C869" s="41"/>
      <c r="D869" s="240" t="s">
        <v>249</v>
      </c>
      <c r="E869" s="41"/>
      <c r="F869" s="241" t="s">
        <v>1160</v>
      </c>
      <c r="G869" s="41"/>
      <c r="H869" s="41"/>
      <c r="I869" s="242"/>
      <c r="J869" s="41"/>
      <c r="K869" s="41"/>
      <c r="L869" s="45"/>
      <c r="M869" s="243"/>
      <c r="N869" s="244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249</v>
      </c>
      <c r="AU869" s="18" t="s">
        <v>87</v>
      </c>
    </row>
    <row r="870" s="14" customFormat="1">
      <c r="A870" s="14"/>
      <c r="B870" s="256"/>
      <c r="C870" s="257"/>
      <c r="D870" s="247" t="s">
        <v>251</v>
      </c>
      <c r="E870" s="258" t="s">
        <v>1</v>
      </c>
      <c r="F870" s="259" t="s">
        <v>1161</v>
      </c>
      <c r="G870" s="257"/>
      <c r="H870" s="260">
        <v>42.813000000000002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6" t="s">
        <v>251</v>
      </c>
      <c r="AU870" s="266" t="s">
        <v>87</v>
      </c>
      <c r="AV870" s="14" t="s">
        <v>87</v>
      </c>
      <c r="AW870" s="14" t="s">
        <v>32</v>
      </c>
      <c r="AX870" s="14" t="s">
        <v>76</v>
      </c>
      <c r="AY870" s="266" t="s">
        <v>240</v>
      </c>
    </row>
    <row r="871" s="14" customFormat="1">
      <c r="A871" s="14"/>
      <c r="B871" s="256"/>
      <c r="C871" s="257"/>
      <c r="D871" s="247" t="s">
        <v>251</v>
      </c>
      <c r="E871" s="258" t="s">
        <v>1</v>
      </c>
      <c r="F871" s="259" t="s">
        <v>1162</v>
      </c>
      <c r="G871" s="257"/>
      <c r="H871" s="260">
        <v>19.609999999999999</v>
      </c>
      <c r="I871" s="261"/>
      <c r="J871" s="257"/>
      <c r="K871" s="257"/>
      <c r="L871" s="262"/>
      <c r="M871" s="263"/>
      <c r="N871" s="264"/>
      <c r="O871" s="264"/>
      <c r="P871" s="264"/>
      <c r="Q871" s="264"/>
      <c r="R871" s="264"/>
      <c r="S871" s="264"/>
      <c r="T871" s="26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6" t="s">
        <v>251</v>
      </c>
      <c r="AU871" s="266" t="s">
        <v>87</v>
      </c>
      <c r="AV871" s="14" t="s">
        <v>87</v>
      </c>
      <c r="AW871" s="14" t="s">
        <v>32</v>
      </c>
      <c r="AX871" s="14" t="s">
        <v>76</v>
      </c>
      <c r="AY871" s="266" t="s">
        <v>240</v>
      </c>
    </row>
    <row r="872" s="14" customFormat="1">
      <c r="A872" s="14"/>
      <c r="B872" s="256"/>
      <c r="C872" s="257"/>
      <c r="D872" s="247" t="s">
        <v>251</v>
      </c>
      <c r="E872" s="258" t="s">
        <v>1</v>
      </c>
      <c r="F872" s="259" t="s">
        <v>1163</v>
      </c>
      <c r="G872" s="257"/>
      <c r="H872" s="260">
        <v>70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251</v>
      </c>
      <c r="AU872" s="266" t="s">
        <v>87</v>
      </c>
      <c r="AV872" s="14" t="s">
        <v>87</v>
      </c>
      <c r="AW872" s="14" t="s">
        <v>32</v>
      </c>
      <c r="AX872" s="14" t="s">
        <v>76</v>
      </c>
      <c r="AY872" s="266" t="s">
        <v>240</v>
      </c>
    </row>
    <row r="873" s="14" customFormat="1">
      <c r="A873" s="14"/>
      <c r="B873" s="256"/>
      <c r="C873" s="257"/>
      <c r="D873" s="247" t="s">
        <v>251</v>
      </c>
      <c r="E873" s="258" t="s">
        <v>1</v>
      </c>
      <c r="F873" s="259" t="s">
        <v>1164</v>
      </c>
      <c r="G873" s="257"/>
      <c r="H873" s="260">
        <v>13.577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6" t="s">
        <v>251</v>
      </c>
      <c r="AU873" s="266" t="s">
        <v>87</v>
      </c>
      <c r="AV873" s="14" t="s">
        <v>87</v>
      </c>
      <c r="AW873" s="14" t="s">
        <v>32</v>
      </c>
      <c r="AX873" s="14" t="s">
        <v>76</v>
      </c>
      <c r="AY873" s="266" t="s">
        <v>240</v>
      </c>
    </row>
    <row r="874" s="16" customFormat="1">
      <c r="A874" s="16"/>
      <c r="B874" s="278"/>
      <c r="C874" s="279"/>
      <c r="D874" s="247" t="s">
        <v>251</v>
      </c>
      <c r="E874" s="280" t="s">
        <v>1</v>
      </c>
      <c r="F874" s="281" t="s">
        <v>265</v>
      </c>
      <c r="G874" s="279"/>
      <c r="H874" s="282">
        <v>146</v>
      </c>
      <c r="I874" s="283"/>
      <c r="J874" s="279"/>
      <c r="K874" s="279"/>
      <c r="L874" s="284"/>
      <c r="M874" s="285"/>
      <c r="N874" s="286"/>
      <c r="O874" s="286"/>
      <c r="P874" s="286"/>
      <c r="Q874" s="286"/>
      <c r="R874" s="286"/>
      <c r="S874" s="286"/>
      <c r="T874" s="287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88" t="s">
        <v>251</v>
      </c>
      <c r="AU874" s="288" t="s">
        <v>87</v>
      </c>
      <c r="AV874" s="16" t="s">
        <v>247</v>
      </c>
      <c r="AW874" s="16" t="s">
        <v>32</v>
      </c>
      <c r="AX874" s="16" t="s">
        <v>84</v>
      </c>
      <c r="AY874" s="288" t="s">
        <v>240</v>
      </c>
    </row>
    <row r="875" s="2" customFormat="1" ht="24.15" customHeight="1">
      <c r="A875" s="39"/>
      <c r="B875" s="40"/>
      <c r="C875" s="227" t="s">
        <v>1165</v>
      </c>
      <c r="D875" s="227" t="s">
        <v>242</v>
      </c>
      <c r="E875" s="228" t="s">
        <v>1166</v>
      </c>
      <c r="F875" s="229" t="s">
        <v>1167</v>
      </c>
      <c r="G875" s="230" t="s">
        <v>520</v>
      </c>
      <c r="H875" s="231">
        <v>335</v>
      </c>
      <c r="I875" s="232"/>
      <c r="J875" s="233">
        <f>ROUND(I875*H875,2)</f>
        <v>0</v>
      </c>
      <c r="K875" s="229" t="s">
        <v>246</v>
      </c>
      <c r="L875" s="45"/>
      <c r="M875" s="234" t="s">
        <v>1</v>
      </c>
      <c r="N875" s="235" t="s">
        <v>41</v>
      </c>
      <c r="O875" s="92"/>
      <c r="P875" s="236">
        <f>O875*H875</f>
        <v>0</v>
      </c>
      <c r="Q875" s="236">
        <v>3.0000000000000001E-05</v>
      </c>
      <c r="R875" s="236">
        <f>Q875*H875</f>
        <v>0.01005</v>
      </c>
      <c r="S875" s="236">
        <v>0</v>
      </c>
      <c r="T875" s="237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8" t="s">
        <v>247</v>
      </c>
      <c r="AT875" s="238" t="s">
        <v>242</v>
      </c>
      <c r="AU875" s="238" t="s">
        <v>87</v>
      </c>
      <c r="AY875" s="18" t="s">
        <v>240</v>
      </c>
      <c r="BE875" s="239">
        <f>IF(N875="základní",J875,0)</f>
        <v>0</v>
      </c>
      <c r="BF875" s="239">
        <f>IF(N875="snížená",J875,0)</f>
        <v>0</v>
      </c>
      <c r="BG875" s="239">
        <f>IF(N875="zákl. přenesená",J875,0)</f>
        <v>0</v>
      </c>
      <c r="BH875" s="239">
        <f>IF(N875="sníž. přenesená",J875,0)</f>
        <v>0</v>
      </c>
      <c r="BI875" s="239">
        <f>IF(N875="nulová",J875,0)</f>
        <v>0</v>
      </c>
      <c r="BJ875" s="18" t="s">
        <v>84</v>
      </c>
      <c r="BK875" s="239">
        <f>ROUND(I875*H875,2)</f>
        <v>0</v>
      </c>
      <c r="BL875" s="18" t="s">
        <v>247</v>
      </c>
      <c r="BM875" s="238" t="s">
        <v>1168</v>
      </c>
    </row>
    <row r="876" s="2" customFormat="1">
      <c r="A876" s="39"/>
      <c r="B876" s="40"/>
      <c r="C876" s="41"/>
      <c r="D876" s="240" t="s">
        <v>249</v>
      </c>
      <c r="E876" s="41"/>
      <c r="F876" s="241" t="s">
        <v>1169</v>
      </c>
      <c r="G876" s="41"/>
      <c r="H876" s="41"/>
      <c r="I876" s="242"/>
      <c r="J876" s="41"/>
      <c r="K876" s="41"/>
      <c r="L876" s="45"/>
      <c r="M876" s="243"/>
      <c r="N876" s="244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249</v>
      </c>
      <c r="AU876" s="18" t="s">
        <v>87</v>
      </c>
    </row>
    <row r="877" s="13" customFormat="1">
      <c r="A877" s="13"/>
      <c r="B877" s="245"/>
      <c r="C877" s="246"/>
      <c r="D877" s="247" t="s">
        <v>251</v>
      </c>
      <c r="E877" s="248" t="s">
        <v>1</v>
      </c>
      <c r="F877" s="249" t="s">
        <v>1170</v>
      </c>
      <c r="G877" s="246"/>
      <c r="H877" s="248" t="s">
        <v>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251</v>
      </c>
      <c r="AU877" s="255" t="s">
        <v>87</v>
      </c>
      <c r="AV877" s="13" t="s">
        <v>84</v>
      </c>
      <c r="AW877" s="13" t="s">
        <v>32</v>
      </c>
      <c r="AX877" s="13" t="s">
        <v>76</v>
      </c>
      <c r="AY877" s="255" t="s">
        <v>240</v>
      </c>
    </row>
    <row r="878" s="14" customFormat="1">
      <c r="A878" s="14"/>
      <c r="B878" s="256"/>
      <c r="C878" s="257"/>
      <c r="D878" s="247" t="s">
        <v>251</v>
      </c>
      <c r="E878" s="258" t="s">
        <v>1</v>
      </c>
      <c r="F878" s="259" t="s">
        <v>1171</v>
      </c>
      <c r="G878" s="257"/>
      <c r="H878" s="260">
        <v>5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251</v>
      </c>
      <c r="AU878" s="266" t="s">
        <v>87</v>
      </c>
      <c r="AV878" s="14" t="s">
        <v>87</v>
      </c>
      <c r="AW878" s="14" t="s">
        <v>32</v>
      </c>
      <c r="AX878" s="14" t="s">
        <v>76</v>
      </c>
      <c r="AY878" s="266" t="s">
        <v>240</v>
      </c>
    </row>
    <row r="879" s="15" customFormat="1">
      <c r="A879" s="15"/>
      <c r="B879" s="267"/>
      <c r="C879" s="268"/>
      <c r="D879" s="247" t="s">
        <v>251</v>
      </c>
      <c r="E879" s="269" t="s">
        <v>1</v>
      </c>
      <c r="F879" s="270" t="s">
        <v>255</v>
      </c>
      <c r="G879" s="268"/>
      <c r="H879" s="271">
        <v>5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251</v>
      </c>
      <c r="AU879" s="277" t="s">
        <v>87</v>
      </c>
      <c r="AV879" s="15" t="s">
        <v>256</v>
      </c>
      <c r="AW879" s="15" t="s">
        <v>32</v>
      </c>
      <c r="AX879" s="15" t="s">
        <v>76</v>
      </c>
      <c r="AY879" s="277" t="s">
        <v>240</v>
      </c>
    </row>
    <row r="880" s="13" customFormat="1">
      <c r="A880" s="13"/>
      <c r="B880" s="245"/>
      <c r="C880" s="246"/>
      <c r="D880" s="247" t="s">
        <v>251</v>
      </c>
      <c r="E880" s="248" t="s">
        <v>1</v>
      </c>
      <c r="F880" s="249" t="s">
        <v>1172</v>
      </c>
      <c r="G880" s="246"/>
      <c r="H880" s="248" t="s">
        <v>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251</v>
      </c>
      <c r="AU880" s="255" t="s">
        <v>87</v>
      </c>
      <c r="AV880" s="13" t="s">
        <v>84</v>
      </c>
      <c r="AW880" s="13" t="s">
        <v>32</v>
      </c>
      <c r="AX880" s="13" t="s">
        <v>76</v>
      </c>
      <c r="AY880" s="255" t="s">
        <v>240</v>
      </c>
    </row>
    <row r="881" s="14" customFormat="1">
      <c r="A881" s="14"/>
      <c r="B881" s="256"/>
      <c r="C881" s="257"/>
      <c r="D881" s="247" t="s">
        <v>251</v>
      </c>
      <c r="E881" s="258" t="s">
        <v>1</v>
      </c>
      <c r="F881" s="259" t="s">
        <v>1173</v>
      </c>
      <c r="G881" s="257"/>
      <c r="H881" s="260">
        <v>9.5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251</v>
      </c>
      <c r="AU881" s="266" t="s">
        <v>87</v>
      </c>
      <c r="AV881" s="14" t="s">
        <v>87</v>
      </c>
      <c r="AW881" s="14" t="s">
        <v>32</v>
      </c>
      <c r="AX881" s="14" t="s">
        <v>76</v>
      </c>
      <c r="AY881" s="266" t="s">
        <v>240</v>
      </c>
    </row>
    <row r="882" s="14" customFormat="1">
      <c r="A882" s="14"/>
      <c r="B882" s="256"/>
      <c r="C882" s="257"/>
      <c r="D882" s="247" t="s">
        <v>251</v>
      </c>
      <c r="E882" s="258" t="s">
        <v>1</v>
      </c>
      <c r="F882" s="259" t="s">
        <v>1174</v>
      </c>
      <c r="G882" s="257"/>
      <c r="H882" s="260">
        <v>14.6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6" t="s">
        <v>251</v>
      </c>
      <c r="AU882" s="266" t="s">
        <v>87</v>
      </c>
      <c r="AV882" s="14" t="s">
        <v>87</v>
      </c>
      <c r="AW882" s="14" t="s">
        <v>32</v>
      </c>
      <c r="AX882" s="14" t="s">
        <v>76</v>
      </c>
      <c r="AY882" s="266" t="s">
        <v>240</v>
      </c>
    </row>
    <row r="883" s="14" customFormat="1">
      <c r="A883" s="14"/>
      <c r="B883" s="256"/>
      <c r="C883" s="257"/>
      <c r="D883" s="247" t="s">
        <v>251</v>
      </c>
      <c r="E883" s="258" t="s">
        <v>1</v>
      </c>
      <c r="F883" s="259" t="s">
        <v>1175</v>
      </c>
      <c r="G883" s="257"/>
      <c r="H883" s="260">
        <v>2.8999999999999999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251</v>
      </c>
      <c r="AU883" s="266" t="s">
        <v>87</v>
      </c>
      <c r="AV883" s="14" t="s">
        <v>87</v>
      </c>
      <c r="AW883" s="14" t="s">
        <v>32</v>
      </c>
      <c r="AX883" s="14" t="s">
        <v>76</v>
      </c>
      <c r="AY883" s="266" t="s">
        <v>240</v>
      </c>
    </row>
    <row r="884" s="15" customFormat="1">
      <c r="A884" s="15"/>
      <c r="B884" s="267"/>
      <c r="C884" s="268"/>
      <c r="D884" s="247" t="s">
        <v>251</v>
      </c>
      <c r="E884" s="269" t="s">
        <v>1</v>
      </c>
      <c r="F884" s="270" t="s">
        <v>261</v>
      </c>
      <c r="G884" s="268"/>
      <c r="H884" s="271">
        <v>27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7" t="s">
        <v>251</v>
      </c>
      <c r="AU884" s="277" t="s">
        <v>87</v>
      </c>
      <c r="AV884" s="15" t="s">
        <v>256</v>
      </c>
      <c r="AW884" s="15" t="s">
        <v>32</v>
      </c>
      <c r="AX884" s="15" t="s">
        <v>76</v>
      </c>
      <c r="AY884" s="277" t="s">
        <v>240</v>
      </c>
    </row>
    <row r="885" s="13" customFormat="1">
      <c r="A885" s="13"/>
      <c r="B885" s="245"/>
      <c r="C885" s="246"/>
      <c r="D885" s="247" t="s">
        <v>251</v>
      </c>
      <c r="E885" s="248" t="s">
        <v>1</v>
      </c>
      <c r="F885" s="249" t="s">
        <v>1176</v>
      </c>
      <c r="G885" s="246"/>
      <c r="H885" s="248" t="s">
        <v>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251</v>
      </c>
      <c r="AU885" s="255" t="s">
        <v>87</v>
      </c>
      <c r="AV885" s="13" t="s">
        <v>84</v>
      </c>
      <c r="AW885" s="13" t="s">
        <v>32</v>
      </c>
      <c r="AX885" s="13" t="s">
        <v>76</v>
      </c>
      <c r="AY885" s="255" t="s">
        <v>240</v>
      </c>
    </row>
    <row r="886" s="14" customFormat="1">
      <c r="A886" s="14"/>
      <c r="B886" s="256"/>
      <c r="C886" s="257"/>
      <c r="D886" s="247" t="s">
        <v>251</v>
      </c>
      <c r="E886" s="258" t="s">
        <v>1</v>
      </c>
      <c r="F886" s="259" t="s">
        <v>1173</v>
      </c>
      <c r="G886" s="257"/>
      <c r="H886" s="260">
        <v>9.5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251</v>
      </c>
      <c r="AU886" s="266" t="s">
        <v>87</v>
      </c>
      <c r="AV886" s="14" t="s">
        <v>87</v>
      </c>
      <c r="AW886" s="14" t="s">
        <v>32</v>
      </c>
      <c r="AX886" s="14" t="s">
        <v>76</v>
      </c>
      <c r="AY886" s="266" t="s">
        <v>240</v>
      </c>
    </row>
    <row r="887" s="14" customFormat="1">
      <c r="A887" s="14"/>
      <c r="B887" s="256"/>
      <c r="C887" s="257"/>
      <c r="D887" s="247" t="s">
        <v>251</v>
      </c>
      <c r="E887" s="258" t="s">
        <v>1</v>
      </c>
      <c r="F887" s="259" t="s">
        <v>1177</v>
      </c>
      <c r="G887" s="257"/>
      <c r="H887" s="260">
        <v>64.349999999999994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251</v>
      </c>
      <c r="AU887" s="266" t="s">
        <v>87</v>
      </c>
      <c r="AV887" s="14" t="s">
        <v>87</v>
      </c>
      <c r="AW887" s="14" t="s">
        <v>32</v>
      </c>
      <c r="AX887" s="14" t="s">
        <v>76</v>
      </c>
      <c r="AY887" s="266" t="s">
        <v>240</v>
      </c>
    </row>
    <row r="888" s="14" customFormat="1">
      <c r="A888" s="14"/>
      <c r="B888" s="256"/>
      <c r="C888" s="257"/>
      <c r="D888" s="247" t="s">
        <v>251</v>
      </c>
      <c r="E888" s="258" t="s">
        <v>1</v>
      </c>
      <c r="F888" s="259" t="s">
        <v>1178</v>
      </c>
      <c r="G888" s="257"/>
      <c r="H888" s="260">
        <v>8.1500000000000004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6" t="s">
        <v>251</v>
      </c>
      <c r="AU888" s="266" t="s">
        <v>87</v>
      </c>
      <c r="AV888" s="14" t="s">
        <v>87</v>
      </c>
      <c r="AW888" s="14" t="s">
        <v>32</v>
      </c>
      <c r="AX888" s="14" t="s">
        <v>76</v>
      </c>
      <c r="AY888" s="266" t="s">
        <v>240</v>
      </c>
    </row>
    <row r="889" s="15" customFormat="1">
      <c r="A889" s="15"/>
      <c r="B889" s="267"/>
      <c r="C889" s="268"/>
      <c r="D889" s="247" t="s">
        <v>251</v>
      </c>
      <c r="E889" s="269" t="s">
        <v>1</v>
      </c>
      <c r="F889" s="270" t="s">
        <v>264</v>
      </c>
      <c r="G889" s="268"/>
      <c r="H889" s="271">
        <v>82</v>
      </c>
      <c r="I889" s="272"/>
      <c r="J889" s="268"/>
      <c r="K889" s="268"/>
      <c r="L889" s="273"/>
      <c r="M889" s="274"/>
      <c r="N889" s="275"/>
      <c r="O889" s="275"/>
      <c r="P889" s="275"/>
      <c r="Q889" s="275"/>
      <c r="R889" s="275"/>
      <c r="S889" s="275"/>
      <c r="T889" s="276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7" t="s">
        <v>251</v>
      </c>
      <c r="AU889" s="277" t="s">
        <v>87</v>
      </c>
      <c r="AV889" s="15" t="s">
        <v>256</v>
      </c>
      <c r="AW889" s="15" t="s">
        <v>32</v>
      </c>
      <c r="AX889" s="15" t="s">
        <v>76</v>
      </c>
      <c r="AY889" s="277" t="s">
        <v>240</v>
      </c>
    </row>
    <row r="890" s="13" customFormat="1">
      <c r="A890" s="13"/>
      <c r="B890" s="245"/>
      <c r="C890" s="246"/>
      <c r="D890" s="247" t="s">
        <v>251</v>
      </c>
      <c r="E890" s="248" t="s">
        <v>1</v>
      </c>
      <c r="F890" s="249" t="s">
        <v>1179</v>
      </c>
      <c r="G890" s="246"/>
      <c r="H890" s="248" t="s">
        <v>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251</v>
      </c>
      <c r="AU890" s="255" t="s">
        <v>87</v>
      </c>
      <c r="AV890" s="13" t="s">
        <v>84</v>
      </c>
      <c r="AW890" s="13" t="s">
        <v>32</v>
      </c>
      <c r="AX890" s="13" t="s">
        <v>76</v>
      </c>
      <c r="AY890" s="255" t="s">
        <v>240</v>
      </c>
    </row>
    <row r="891" s="14" customFormat="1">
      <c r="A891" s="14"/>
      <c r="B891" s="256"/>
      <c r="C891" s="257"/>
      <c r="D891" s="247" t="s">
        <v>251</v>
      </c>
      <c r="E891" s="258" t="s">
        <v>1</v>
      </c>
      <c r="F891" s="259" t="s">
        <v>1180</v>
      </c>
      <c r="G891" s="257"/>
      <c r="H891" s="260">
        <v>92.799999999999997</v>
      </c>
      <c r="I891" s="261"/>
      <c r="J891" s="257"/>
      <c r="K891" s="257"/>
      <c r="L891" s="262"/>
      <c r="M891" s="263"/>
      <c r="N891" s="264"/>
      <c r="O891" s="264"/>
      <c r="P891" s="264"/>
      <c r="Q891" s="264"/>
      <c r="R891" s="264"/>
      <c r="S891" s="264"/>
      <c r="T891" s="26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6" t="s">
        <v>251</v>
      </c>
      <c r="AU891" s="266" t="s">
        <v>87</v>
      </c>
      <c r="AV891" s="14" t="s">
        <v>87</v>
      </c>
      <c r="AW891" s="14" t="s">
        <v>32</v>
      </c>
      <c r="AX891" s="14" t="s">
        <v>76</v>
      </c>
      <c r="AY891" s="266" t="s">
        <v>240</v>
      </c>
    </row>
    <row r="892" s="14" customFormat="1">
      <c r="A892" s="14"/>
      <c r="B892" s="256"/>
      <c r="C892" s="257"/>
      <c r="D892" s="247" t="s">
        <v>251</v>
      </c>
      <c r="E892" s="258" t="s">
        <v>1</v>
      </c>
      <c r="F892" s="259" t="s">
        <v>1181</v>
      </c>
      <c r="G892" s="257"/>
      <c r="H892" s="260">
        <v>10.199999999999999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251</v>
      </c>
      <c r="AU892" s="266" t="s">
        <v>87</v>
      </c>
      <c r="AV892" s="14" t="s">
        <v>87</v>
      </c>
      <c r="AW892" s="14" t="s">
        <v>32</v>
      </c>
      <c r="AX892" s="14" t="s">
        <v>76</v>
      </c>
      <c r="AY892" s="266" t="s">
        <v>240</v>
      </c>
    </row>
    <row r="893" s="15" customFormat="1">
      <c r="A893" s="15"/>
      <c r="B893" s="267"/>
      <c r="C893" s="268"/>
      <c r="D893" s="247" t="s">
        <v>251</v>
      </c>
      <c r="E893" s="269" t="s">
        <v>1</v>
      </c>
      <c r="F893" s="270" t="s">
        <v>1077</v>
      </c>
      <c r="G893" s="268"/>
      <c r="H893" s="271">
        <v>103</v>
      </c>
      <c r="I893" s="272"/>
      <c r="J893" s="268"/>
      <c r="K893" s="268"/>
      <c r="L893" s="273"/>
      <c r="M893" s="274"/>
      <c r="N893" s="275"/>
      <c r="O893" s="275"/>
      <c r="P893" s="275"/>
      <c r="Q893" s="275"/>
      <c r="R893" s="275"/>
      <c r="S893" s="275"/>
      <c r="T893" s="276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7" t="s">
        <v>251</v>
      </c>
      <c r="AU893" s="277" t="s">
        <v>87</v>
      </c>
      <c r="AV893" s="15" t="s">
        <v>256</v>
      </c>
      <c r="AW893" s="15" t="s">
        <v>32</v>
      </c>
      <c r="AX893" s="15" t="s">
        <v>76</v>
      </c>
      <c r="AY893" s="277" t="s">
        <v>240</v>
      </c>
    </row>
    <row r="894" s="13" customFormat="1">
      <c r="A894" s="13"/>
      <c r="B894" s="245"/>
      <c r="C894" s="246"/>
      <c r="D894" s="247" t="s">
        <v>251</v>
      </c>
      <c r="E894" s="248" t="s">
        <v>1</v>
      </c>
      <c r="F894" s="249" t="s">
        <v>1182</v>
      </c>
      <c r="G894" s="246"/>
      <c r="H894" s="248" t="s">
        <v>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251</v>
      </c>
      <c r="AU894" s="255" t="s">
        <v>87</v>
      </c>
      <c r="AV894" s="13" t="s">
        <v>84</v>
      </c>
      <c r="AW894" s="13" t="s">
        <v>32</v>
      </c>
      <c r="AX894" s="13" t="s">
        <v>76</v>
      </c>
      <c r="AY894" s="255" t="s">
        <v>240</v>
      </c>
    </row>
    <row r="895" s="13" customFormat="1">
      <c r="A895" s="13"/>
      <c r="B895" s="245"/>
      <c r="C895" s="246"/>
      <c r="D895" s="247" t="s">
        <v>251</v>
      </c>
      <c r="E895" s="248" t="s">
        <v>1</v>
      </c>
      <c r="F895" s="249" t="s">
        <v>1183</v>
      </c>
      <c r="G895" s="246"/>
      <c r="H895" s="248" t="s">
        <v>1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251</v>
      </c>
      <c r="AU895" s="255" t="s">
        <v>87</v>
      </c>
      <c r="AV895" s="13" t="s">
        <v>84</v>
      </c>
      <c r="AW895" s="13" t="s">
        <v>32</v>
      </c>
      <c r="AX895" s="13" t="s">
        <v>76</v>
      </c>
      <c r="AY895" s="255" t="s">
        <v>240</v>
      </c>
    </row>
    <row r="896" s="14" customFormat="1">
      <c r="A896" s="14"/>
      <c r="B896" s="256"/>
      <c r="C896" s="257"/>
      <c r="D896" s="247" t="s">
        <v>251</v>
      </c>
      <c r="E896" s="258" t="s">
        <v>1</v>
      </c>
      <c r="F896" s="259" t="s">
        <v>1184</v>
      </c>
      <c r="G896" s="257"/>
      <c r="H896" s="260">
        <v>6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251</v>
      </c>
      <c r="AU896" s="266" t="s">
        <v>87</v>
      </c>
      <c r="AV896" s="14" t="s">
        <v>87</v>
      </c>
      <c r="AW896" s="14" t="s">
        <v>32</v>
      </c>
      <c r="AX896" s="14" t="s">
        <v>76</v>
      </c>
      <c r="AY896" s="266" t="s">
        <v>240</v>
      </c>
    </row>
    <row r="897" s="13" customFormat="1">
      <c r="A897" s="13"/>
      <c r="B897" s="245"/>
      <c r="C897" s="246"/>
      <c r="D897" s="247" t="s">
        <v>251</v>
      </c>
      <c r="E897" s="248" t="s">
        <v>1</v>
      </c>
      <c r="F897" s="249" t="s">
        <v>1185</v>
      </c>
      <c r="G897" s="246"/>
      <c r="H897" s="248" t="s">
        <v>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251</v>
      </c>
      <c r="AU897" s="255" t="s">
        <v>87</v>
      </c>
      <c r="AV897" s="13" t="s">
        <v>84</v>
      </c>
      <c r="AW897" s="13" t="s">
        <v>32</v>
      </c>
      <c r="AX897" s="13" t="s">
        <v>76</v>
      </c>
      <c r="AY897" s="255" t="s">
        <v>240</v>
      </c>
    </row>
    <row r="898" s="14" customFormat="1">
      <c r="A898" s="14"/>
      <c r="B898" s="256"/>
      <c r="C898" s="257"/>
      <c r="D898" s="247" t="s">
        <v>251</v>
      </c>
      <c r="E898" s="258" t="s">
        <v>1</v>
      </c>
      <c r="F898" s="259" t="s">
        <v>1002</v>
      </c>
      <c r="G898" s="257"/>
      <c r="H898" s="260">
        <v>5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6" t="s">
        <v>251</v>
      </c>
      <c r="AU898" s="266" t="s">
        <v>87</v>
      </c>
      <c r="AV898" s="14" t="s">
        <v>87</v>
      </c>
      <c r="AW898" s="14" t="s">
        <v>32</v>
      </c>
      <c r="AX898" s="14" t="s">
        <v>76</v>
      </c>
      <c r="AY898" s="266" t="s">
        <v>240</v>
      </c>
    </row>
    <row r="899" s="13" customFormat="1">
      <c r="A899" s="13"/>
      <c r="B899" s="245"/>
      <c r="C899" s="246"/>
      <c r="D899" s="247" t="s">
        <v>251</v>
      </c>
      <c r="E899" s="248" t="s">
        <v>1</v>
      </c>
      <c r="F899" s="249" t="s">
        <v>1186</v>
      </c>
      <c r="G899" s="246"/>
      <c r="H899" s="248" t="s">
        <v>1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251</v>
      </c>
      <c r="AU899" s="255" t="s">
        <v>87</v>
      </c>
      <c r="AV899" s="13" t="s">
        <v>84</v>
      </c>
      <c r="AW899" s="13" t="s">
        <v>32</v>
      </c>
      <c r="AX899" s="13" t="s">
        <v>76</v>
      </c>
      <c r="AY899" s="255" t="s">
        <v>240</v>
      </c>
    </row>
    <row r="900" s="14" customFormat="1">
      <c r="A900" s="14"/>
      <c r="B900" s="256"/>
      <c r="C900" s="257"/>
      <c r="D900" s="247" t="s">
        <v>251</v>
      </c>
      <c r="E900" s="258" t="s">
        <v>1</v>
      </c>
      <c r="F900" s="259" t="s">
        <v>1187</v>
      </c>
      <c r="G900" s="257"/>
      <c r="H900" s="260">
        <v>114.2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6" t="s">
        <v>251</v>
      </c>
      <c r="AU900" s="266" t="s">
        <v>87</v>
      </c>
      <c r="AV900" s="14" t="s">
        <v>87</v>
      </c>
      <c r="AW900" s="14" t="s">
        <v>32</v>
      </c>
      <c r="AX900" s="14" t="s">
        <v>76</v>
      </c>
      <c r="AY900" s="266" t="s">
        <v>240</v>
      </c>
    </row>
    <row r="901" s="14" customFormat="1">
      <c r="A901" s="14"/>
      <c r="B901" s="256"/>
      <c r="C901" s="257"/>
      <c r="D901" s="247" t="s">
        <v>251</v>
      </c>
      <c r="E901" s="258" t="s">
        <v>1</v>
      </c>
      <c r="F901" s="259" t="s">
        <v>1188</v>
      </c>
      <c r="G901" s="257"/>
      <c r="H901" s="260">
        <v>-18.449999999999999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251</v>
      </c>
      <c r="AU901" s="266" t="s">
        <v>87</v>
      </c>
      <c r="AV901" s="14" t="s">
        <v>87</v>
      </c>
      <c r="AW901" s="14" t="s">
        <v>32</v>
      </c>
      <c r="AX901" s="14" t="s">
        <v>76</v>
      </c>
      <c r="AY901" s="266" t="s">
        <v>240</v>
      </c>
    </row>
    <row r="902" s="14" customFormat="1">
      <c r="A902" s="14"/>
      <c r="B902" s="256"/>
      <c r="C902" s="257"/>
      <c r="D902" s="247" t="s">
        <v>251</v>
      </c>
      <c r="E902" s="258" t="s">
        <v>1</v>
      </c>
      <c r="F902" s="259" t="s">
        <v>1189</v>
      </c>
      <c r="G902" s="257"/>
      <c r="H902" s="260">
        <v>11.25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6" t="s">
        <v>251</v>
      </c>
      <c r="AU902" s="266" t="s">
        <v>87</v>
      </c>
      <c r="AV902" s="14" t="s">
        <v>87</v>
      </c>
      <c r="AW902" s="14" t="s">
        <v>32</v>
      </c>
      <c r="AX902" s="14" t="s">
        <v>76</v>
      </c>
      <c r="AY902" s="266" t="s">
        <v>240</v>
      </c>
    </row>
    <row r="903" s="15" customFormat="1">
      <c r="A903" s="15"/>
      <c r="B903" s="267"/>
      <c r="C903" s="268"/>
      <c r="D903" s="247" t="s">
        <v>251</v>
      </c>
      <c r="E903" s="269" t="s">
        <v>1</v>
      </c>
      <c r="F903" s="270" t="s">
        <v>1190</v>
      </c>
      <c r="G903" s="268"/>
      <c r="H903" s="271">
        <v>118</v>
      </c>
      <c r="I903" s="272"/>
      <c r="J903" s="268"/>
      <c r="K903" s="268"/>
      <c r="L903" s="273"/>
      <c r="M903" s="274"/>
      <c r="N903" s="275"/>
      <c r="O903" s="275"/>
      <c r="P903" s="275"/>
      <c r="Q903" s="275"/>
      <c r="R903" s="275"/>
      <c r="S903" s="275"/>
      <c r="T903" s="276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7" t="s">
        <v>251</v>
      </c>
      <c r="AU903" s="277" t="s">
        <v>87</v>
      </c>
      <c r="AV903" s="15" t="s">
        <v>256</v>
      </c>
      <c r="AW903" s="15" t="s">
        <v>32</v>
      </c>
      <c r="AX903" s="15" t="s">
        <v>76</v>
      </c>
      <c r="AY903" s="277" t="s">
        <v>240</v>
      </c>
    </row>
    <row r="904" s="16" customFormat="1">
      <c r="A904" s="16"/>
      <c r="B904" s="278"/>
      <c r="C904" s="279"/>
      <c r="D904" s="247" t="s">
        <v>251</v>
      </c>
      <c r="E904" s="280" t="s">
        <v>1</v>
      </c>
      <c r="F904" s="281" t="s">
        <v>265</v>
      </c>
      <c r="G904" s="279"/>
      <c r="H904" s="282">
        <v>335</v>
      </c>
      <c r="I904" s="283"/>
      <c r="J904" s="279"/>
      <c r="K904" s="279"/>
      <c r="L904" s="284"/>
      <c r="M904" s="285"/>
      <c r="N904" s="286"/>
      <c r="O904" s="286"/>
      <c r="P904" s="286"/>
      <c r="Q904" s="286"/>
      <c r="R904" s="286"/>
      <c r="S904" s="286"/>
      <c r="T904" s="287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88" t="s">
        <v>251</v>
      </c>
      <c r="AU904" s="288" t="s">
        <v>87</v>
      </c>
      <c r="AV904" s="16" t="s">
        <v>247</v>
      </c>
      <c r="AW904" s="16" t="s">
        <v>32</v>
      </c>
      <c r="AX904" s="16" t="s">
        <v>84</v>
      </c>
      <c r="AY904" s="288" t="s">
        <v>240</v>
      </c>
    </row>
    <row r="905" s="2" customFormat="1" ht="24.15" customHeight="1">
      <c r="A905" s="39"/>
      <c r="B905" s="40"/>
      <c r="C905" s="289" t="s">
        <v>1191</v>
      </c>
      <c r="D905" s="289" t="s">
        <v>341</v>
      </c>
      <c r="E905" s="290" t="s">
        <v>1192</v>
      </c>
      <c r="F905" s="291" t="s">
        <v>1193</v>
      </c>
      <c r="G905" s="292" t="s">
        <v>520</v>
      </c>
      <c r="H905" s="293">
        <v>5.2999999999999998</v>
      </c>
      <c r="I905" s="294"/>
      <c r="J905" s="295">
        <f>ROUND(I905*H905,2)</f>
        <v>0</v>
      </c>
      <c r="K905" s="291" t="s">
        <v>246</v>
      </c>
      <c r="L905" s="296"/>
      <c r="M905" s="297" t="s">
        <v>1</v>
      </c>
      <c r="N905" s="298" t="s">
        <v>41</v>
      </c>
      <c r="O905" s="92"/>
      <c r="P905" s="236">
        <f>O905*H905</f>
        <v>0</v>
      </c>
      <c r="Q905" s="236">
        <v>0.00022000000000000001</v>
      </c>
      <c r="R905" s="236">
        <f>Q905*H905</f>
        <v>0.0011659999999999999</v>
      </c>
      <c r="S905" s="236">
        <v>0</v>
      </c>
      <c r="T905" s="237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8" t="s">
        <v>320</v>
      </c>
      <c r="AT905" s="238" t="s">
        <v>341</v>
      </c>
      <c r="AU905" s="238" t="s">
        <v>87</v>
      </c>
      <c r="AY905" s="18" t="s">
        <v>240</v>
      </c>
      <c r="BE905" s="239">
        <f>IF(N905="základní",J905,0)</f>
        <v>0</v>
      </c>
      <c r="BF905" s="239">
        <f>IF(N905="snížená",J905,0)</f>
        <v>0</v>
      </c>
      <c r="BG905" s="239">
        <f>IF(N905="zákl. přenesená",J905,0)</f>
        <v>0</v>
      </c>
      <c r="BH905" s="239">
        <f>IF(N905="sníž. přenesená",J905,0)</f>
        <v>0</v>
      </c>
      <c r="BI905" s="239">
        <f>IF(N905="nulová",J905,0)</f>
        <v>0</v>
      </c>
      <c r="BJ905" s="18" t="s">
        <v>84</v>
      </c>
      <c r="BK905" s="239">
        <f>ROUND(I905*H905,2)</f>
        <v>0</v>
      </c>
      <c r="BL905" s="18" t="s">
        <v>247</v>
      </c>
      <c r="BM905" s="238" t="s">
        <v>1194</v>
      </c>
    </row>
    <row r="906" s="13" customFormat="1">
      <c r="A906" s="13"/>
      <c r="B906" s="245"/>
      <c r="C906" s="246"/>
      <c r="D906" s="247" t="s">
        <v>251</v>
      </c>
      <c r="E906" s="248" t="s">
        <v>1</v>
      </c>
      <c r="F906" s="249" t="s">
        <v>1195</v>
      </c>
      <c r="G906" s="246"/>
      <c r="H906" s="248" t="s">
        <v>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251</v>
      </c>
      <c r="AU906" s="255" t="s">
        <v>87</v>
      </c>
      <c r="AV906" s="13" t="s">
        <v>84</v>
      </c>
      <c r="AW906" s="13" t="s">
        <v>32</v>
      </c>
      <c r="AX906" s="13" t="s">
        <v>76</v>
      </c>
      <c r="AY906" s="255" t="s">
        <v>240</v>
      </c>
    </row>
    <row r="907" s="13" customFormat="1">
      <c r="A907" s="13"/>
      <c r="B907" s="245"/>
      <c r="C907" s="246"/>
      <c r="D907" s="247" t="s">
        <v>251</v>
      </c>
      <c r="E907" s="248" t="s">
        <v>1</v>
      </c>
      <c r="F907" s="249" t="s">
        <v>1196</v>
      </c>
      <c r="G907" s="246"/>
      <c r="H907" s="248" t="s">
        <v>1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251</v>
      </c>
      <c r="AU907" s="255" t="s">
        <v>87</v>
      </c>
      <c r="AV907" s="13" t="s">
        <v>84</v>
      </c>
      <c r="AW907" s="13" t="s">
        <v>32</v>
      </c>
      <c r="AX907" s="13" t="s">
        <v>76</v>
      </c>
      <c r="AY907" s="255" t="s">
        <v>240</v>
      </c>
    </row>
    <row r="908" s="14" customFormat="1">
      <c r="A908" s="14"/>
      <c r="B908" s="256"/>
      <c r="C908" s="257"/>
      <c r="D908" s="247" t="s">
        <v>251</v>
      </c>
      <c r="E908" s="258" t="s">
        <v>1</v>
      </c>
      <c r="F908" s="259" t="s">
        <v>1197</v>
      </c>
      <c r="G908" s="257"/>
      <c r="H908" s="260">
        <v>5.2999999999999998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6" t="s">
        <v>251</v>
      </c>
      <c r="AU908" s="266" t="s">
        <v>87</v>
      </c>
      <c r="AV908" s="14" t="s">
        <v>87</v>
      </c>
      <c r="AW908" s="14" t="s">
        <v>32</v>
      </c>
      <c r="AX908" s="14" t="s">
        <v>84</v>
      </c>
      <c r="AY908" s="266" t="s">
        <v>240</v>
      </c>
    </row>
    <row r="909" s="2" customFormat="1" ht="24.15" customHeight="1">
      <c r="A909" s="39"/>
      <c r="B909" s="40"/>
      <c r="C909" s="289" t="s">
        <v>1198</v>
      </c>
      <c r="D909" s="289" t="s">
        <v>341</v>
      </c>
      <c r="E909" s="290" t="s">
        <v>1199</v>
      </c>
      <c r="F909" s="291" t="s">
        <v>1200</v>
      </c>
      <c r="G909" s="292" t="s">
        <v>520</v>
      </c>
      <c r="H909" s="293">
        <v>28.399999999999999</v>
      </c>
      <c r="I909" s="294"/>
      <c r="J909" s="295">
        <f>ROUND(I909*H909,2)</f>
        <v>0</v>
      </c>
      <c r="K909" s="291" t="s">
        <v>246</v>
      </c>
      <c r="L909" s="296"/>
      <c r="M909" s="297" t="s">
        <v>1</v>
      </c>
      <c r="N909" s="298" t="s">
        <v>41</v>
      </c>
      <c r="O909" s="92"/>
      <c r="P909" s="236">
        <f>O909*H909</f>
        <v>0</v>
      </c>
      <c r="Q909" s="236">
        <v>0.00032000000000000003</v>
      </c>
      <c r="R909" s="236">
        <f>Q909*H909</f>
        <v>0.0090880000000000006</v>
      </c>
      <c r="S909" s="236">
        <v>0</v>
      </c>
      <c r="T909" s="237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8" t="s">
        <v>320</v>
      </c>
      <c r="AT909" s="238" t="s">
        <v>341</v>
      </c>
      <c r="AU909" s="238" t="s">
        <v>87</v>
      </c>
      <c r="AY909" s="18" t="s">
        <v>240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8" t="s">
        <v>84</v>
      </c>
      <c r="BK909" s="239">
        <f>ROUND(I909*H909,2)</f>
        <v>0</v>
      </c>
      <c r="BL909" s="18" t="s">
        <v>247</v>
      </c>
      <c r="BM909" s="238" t="s">
        <v>1201</v>
      </c>
    </row>
    <row r="910" s="13" customFormat="1">
      <c r="A910" s="13"/>
      <c r="B910" s="245"/>
      <c r="C910" s="246"/>
      <c r="D910" s="247" t="s">
        <v>251</v>
      </c>
      <c r="E910" s="248" t="s">
        <v>1</v>
      </c>
      <c r="F910" s="249" t="s">
        <v>1195</v>
      </c>
      <c r="G910" s="246"/>
      <c r="H910" s="248" t="s">
        <v>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251</v>
      </c>
      <c r="AU910" s="255" t="s">
        <v>87</v>
      </c>
      <c r="AV910" s="13" t="s">
        <v>84</v>
      </c>
      <c r="AW910" s="13" t="s">
        <v>32</v>
      </c>
      <c r="AX910" s="13" t="s">
        <v>76</v>
      </c>
      <c r="AY910" s="255" t="s">
        <v>240</v>
      </c>
    </row>
    <row r="911" s="13" customFormat="1">
      <c r="A911" s="13"/>
      <c r="B911" s="245"/>
      <c r="C911" s="246"/>
      <c r="D911" s="247" t="s">
        <v>251</v>
      </c>
      <c r="E911" s="248" t="s">
        <v>1</v>
      </c>
      <c r="F911" s="249" t="s">
        <v>1202</v>
      </c>
      <c r="G911" s="246"/>
      <c r="H911" s="248" t="s">
        <v>1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251</v>
      </c>
      <c r="AU911" s="255" t="s">
        <v>87</v>
      </c>
      <c r="AV911" s="13" t="s">
        <v>84</v>
      </c>
      <c r="AW911" s="13" t="s">
        <v>32</v>
      </c>
      <c r="AX911" s="13" t="s">
        <v>76</v>
      </c>
      <c r="AY911" s="255" t="s">
        <v>240</v>
      </c>
    </row>
    <row r="912" s="14" customFormat="1">
      <c r="A912" s="14"/>
      <c r="B912" s="256"/>
      <c r="C912" s="257"/>
      <c r="D912" s="247" t="s">
        <v>251</v>
      </c>
      <c r="E912" s="258" t="s">
        <v>1</v>
      </c>
      <c r="F912" s="259" t="s">
        <v>1203</v>
      </c>
      <c r="G912" s="257"/>
      <c r="H912" s="260">
        <v>28.399999999999999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251</v>
      </c>
      <c r="AU912" s="266" t="s">
        <v>87</v>
      </c>
      <c r="AV912" s="14" t="s">
        <v>87</v>
      </c>
      <c r="AW912" s="14" t="s">
        <v>32</v>
      </c>
      <c r="AX912" s="14" t="s">
        <v>84</v>
      </c>
      <c r="AY912" s="266" t="s">
        <v>240</v>
      </c>
    </row>
    <row r="913" s="2" customFormat="1" ht="24.15" customHeight="1">
      <c r="A913" s="39"/>
      <c r="B913" s="40"/>
      <c r="C913" s="289" t="s">
        <v>1204</v>
      </c>
      <c r="D913" s="289" t="s">
        <v>341</v>
      </c>
      <c r="E913" s="290" t="s">
        <v>1205</v>
      </c>
      <c r="F913" s="291" t="s">
        <v>1206</v>
      </c>
      <c r="G913" s="292" t="s">
        <v>520</v>
      </c>
      <c r="H913" s="293">
        <v>86.099999999999994</v>
      </c>
      <c r="I913" s="294"/>
      <c r="J913" s="295">
        <f>ROUND(I913*H913,2)</f>
        <v>0</v>
      </c>
      <c r="K913" s="291" t="s">
        <v>246</v>
      </c>
      <c r="L913" s="296"/>
      <c r="M913" s="297" t="s">
        <v>1</v>
      </c>
      <c r="N913" s="298" t="s">
        <v>41</v>
      </c>
      <c r="O913" s="92"/>
      <c r="P913" s="236">
        <f>O913*H913</f>
        <v>0</v>
      </c>
      <c r="Q913" s="236">
        <v>0.00042000000000000002</v>
      </c>
      <c r="R913" s="236">
        <f>Q913*H913</f>
        <v>0.036162</v>
      </c>
      <c r="S913" s="236">
        <v>0</v>
      </c>
      <c r="T913" s="23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8" t="s">
        <v>320</v>
      </c>
      <c r="AT913" s="238" t="s">
        <v>341</v>
      </c>
      <c r="AU913" s="238" t="s">
        <v>87</v>
      </c>
      <c r="AY913" s="18" t="s">
        <v>240</v>
      </c>
      <c r="BE913" s="239">
        <f>IF(N913="základní",J913,0)</f>
        <v>0</v>
      </c>
      <c r="BF913" s="239">
        <f>IF(N913="snížená",J913,0)</f>
        <v>0</v>
      </c>
      <c r="BG913" s="239">
        <f>IF(N913="zákl. přenesená",J913,0)</f>
        <v>0</v>
      </c>
      <c r="BH913" s="239">
        <f>IF(N913="sníž. přenesená",J913,0)</f>
        <v>0</v>
      </c>
      <c r="BI913" s="239">
        <f>IF(N913="nulová",J913,0)</f>
        <v>0</v>
      </c>
      <c r="BJ913" s="18" t="s">
        <v>84</v>
      </c>
      <c r="BK913" s="239">
        <f>ROUND(I913*H913,2)</f>
        <v>0</v>
      </c>
      <c r="BL913" s="18" t="s">
        <v>247</v>
      </c>
      <c r="BM913" s="238" t="s">
        <v>1207</v>
      </c>
    </row>
    <row r="914" s="13" customFormat="1">
      <c r="A914" s="13"/>
      <c r="B914" s="245"/>
      <c r="C914" s="246"/>
      <c r="D914" s="247" t="s">
        <v>251</v>
      </c>
      <c r="E914" s="248" t="s">
        <v>1</v>
      </c>
      <c r="F914" s="249" t="s">
        <v>1195</v>
      </c>
      <c r="G914" s="246"/>
      <c r="H914" s="248" t="s">
        <v>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251</v>
      </c>
      <c r="AU914" s="255" t="s">
        <v>87</v>
      </c>
      <c r="AV914" s="13" t="s">
        <v>84</v>
      </c>
      <c r="AW914" s="13" t="s">
        <v>32</v>
      </c>
      <c r="AX914" s="13" t="s">
        <v>76</v>
      </c>
      <c r="AY914" s="255" t="s">
        <v>240</v>
      </c>
    </row>
    <row r="915" s="13" customFormat="1">
      <c r="A915" s="13"/>
      <c r="B915" s="245"/>
      <c r="C915" s="246"/>
      <c r="D915" s="247" t="s">
        <v>251</v>
      </c>
      <c r="E915" s="248" t="s">
        <v>1</v>
      </c>
      <c r="F915" s="249" t="s">
        <v>1208</v>
      </c>
      <c r="G915" s="246"/>
      <c r="H915" s="248" t="s">
        <v>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251</v>
      </c>
      <c r="AU915" s="255" t="s">
        <v>87</v>
      </c>
      <c r="AV915" s="13" t="s">
        <v>84</v>
      </c>
      <c r="AW915" s="13" t="s">
        <v>32</v>
      </c>
      <c r="AX915" s="13" t="s">
        <v>76</v>
      </c>
      <c r="AY915" s="255" t="s">
        <v>240</v>
      </c>
    </row>
    <row r="916" s="14" customFormat="1">
      <c r="A916" s="14"/>
      <c r="B916" s="256"/>
      <c r="C916" s="257"/>
      <c r="D916" s="247" t="s">
        <v>251</v>
      </c>
      <c r="E916" s="258" t="s">
        <v>1</v>
      </c>
      <c r="F916" s="259" t="s">
        <v>1209</v>
      </c>
      <c r="G916" s="257"/>
      <c r="H916" s="260">
        <v>86.099999999999994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6" t="s">
        <v>251</v>
      </c>
      <c r="AU916" s="266" t="s">
        <v>87</v>
      </c>
      <c r="AV916" s="14" t="s">
        <v>87</v>
      </c>
      <c r="AW916" s="14" t="s">
        <v>32</v>
      </c>
      <c r="AX916" s="14" t="s">
        <v>84</v>
      </c>
      <c r="AY916" s="266" t="s">
        <v>240</v>
      </c>
    </row>
    <row r="917" s="2" customFormat="1" ht="24.15" customHeight="1">
      <c r="A917" s="39"/>
      <c r="B917" s="40"/>
      <c r="C917" s="289" t="s">
        <v>1210</v>
      </c>
      <c r="D917" s="289" t="s">
        <v>341</v>
      </c>
      <c r="E917" s="290" t="s">
        <v>1211</v>
      </c>
      <c r="F917" s="291" t="s">
        <v>1212</v>
      </c>
      <c r="G917" s="292" t="s">
        <v>520</v>
      </c>
      <c r="H917" s="293">
        <v>108.2</v>
      </c>
      <c r="I917" s="294"/>
      <c r="J917" s="295">
        <f>ROUND(I917*H917,2)</f>
        <v>0</v>
      </c>
      <c r="K917" s="291" t="s">
        <v>246</v>
      </c>
      <c r="L917" s="296"/>
      <c r="M917" s="297" t="s">
        <v>1</v>
      </c>
      <c r="N917" s="298" t="s">
        <v>41</v>
      </c>
      <c r="O917" s="92"/>
      <c r="P917" s="236">
        <f>O917*H917</f>
        <v>0</v>
      </c>
      <c r="Q917" s="236">
        <v>0.00050000000000000001</v>
      </c>
      <c r="R917" s="236">
        <f>Q917*H917</f>
        <v>0.054100000000000002</v>
      </c>
      <c r="S917" s="236">
        <v>0</v>
      </c>
      <c r="T917" s="237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8" t="s">
        <v>320</v>
      </c>
      <c r="AT917" s="238" t="s">
        <v>341</v>
      </c>
      <c r="AU917" s="238" t="s">
        <v>87</v>
      </c>
      <c r="AY917" s="18" t="s">
        <v>240</v>
      </c>
      <c r="BE917" s="239">
        <f>IF(N917="základní",J917,0)</f>
        <v>0</v>
      </c>
      <c r="BF917" s="239">
        <f>IF(N917="snížená",J917,0)</f>
        <v>0</v>
      </c>
      <c r="BG917" s="239">
        <f>IF(N917="zákl. přenesená",J917,0)</f>
        <v>0</v>
      </c>
      <c r="BH917" s="239">
        <f>IF(N917="sníž. přenesená",J917,0)</f>
        <v>0</v>
      </c>
      <c r="BI917" s="239">
        <f>IF(N917="nulová",J917,0)</f>
        <v>0</v>
      </c>
      <c r="BJ917" s="18" t="s">
        <v>84</v>
      </c>
      <c r="BK917" s="239">
        <f>ROUND(I917*H917,2)</f>
        <v>0</v>
      </c>
      <c r="BL917" s="18" t="s">
        <v>247</v>
      </c>
      <c r="BM917" s="238" t="s">
        <v>1213</v>
      </c>
    </row>
    <row r="918" s="13" customFormat="1">
      <c r="A918" s="13"/>
      <c r="B918" s="245"/>
      <c r="C918" s="246"/>
      <c r="D918" s="247" t="s">
        <v>251</v>
      </c>
      <c r="E918" s="248" t="s">
        <v>1</v>
      </c>
      <c r="F918" s="249" t="s">
        <v>1195</v>
      </c>
      <c r="G918" s="246"/>
      <c r="H918" s="248" t="s">
        <v>1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251</v>
      </c>
      <c r="AU918" s="255" t="s">
        <v>87</v>
      </c>
      <c r="AV918" s="13" t="s">
        <v>84</v>
      </c>
      <c r="AW918" s="13" t="s">
        <v>32</v>
      </c>
      <c r="AX918" s="13" t="s">
        <v>76</v>
      </c>
      <c r="AY918" s="255" t="s">
        <v>240</v>
      </c>
    </row>
    <row r="919" s="13" customFormat="1">
      <c r="A919" s="13"/>
      <c r="B919" s="245"/>
      <c r="C919" s="246"/>
      <c r="D919" s="247" t="s">
        <v>251</v>
      </c>
      <c r="E919" s="248" t="s">
        <v>1</v>
      </c>
      <c r="F919" s="249" t="s">
        <v>1214</v>
      </c>
      <c r="G919" s="246"/>
      <c r="H919" s="248" t="s">
        <v>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251</v>
      </c>
      <c r="AU919" s="255" t="s">
        <v>87</v>
      </c>
      <c r="AV919" s="13" t="s">
        <v>84</v>
      </c>
      <c r="AW919" s="13" t="s">
        <v>32</v>
      </c>
      <c r="AX919" s="13" t="s">
        <v>76</v>
      </c>
      <c r="AY919" s="255" t="s">
        <v>240</v>
      </c>
    </row>
    <row r="920" s="14" customFormat="1">
      <c r="A920" s="14"/>
      <c r="B920" s="256"/>
      <c r="C920" s="257"/>
      <c r="D920" s="247" t="s">
        <v>251</v>
      </c>
      <c r="E920" s="258" t="s">
        <v>1</v>
      </c>
      <c r="F920" s="259" t="s">
        <v>1215</v>
      </c>
      <c r="G920" s="257"/>
      <c r="H920" s="260">
        <v>108.2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6" t="s">
        <v>251</v>
      </c>
      <c r="AU920" s="266" t="s">
        <v>87</v>
      </c>
      <c r="AV920" s="14" t="s">
        <v>87</v>
      </c>
      <c r="AW920" s="14" t="s">
        <v>32</v>
      </c>
      <c r="AX920" s="14" t="s">
        <v>84</v>
      </c>
      <c r="AY920" s="266" t="s">
        <v>240</v>
      </c>
    </row>
    <row r="921" s="2" customFormat="1" ht="24.15" customHeight="1">
      <c r="A921" s="39"/>
      <c r="B921" s="40"/>
      <c r="C921" s="289" t="s">
        <v>1216</v>
      </c>
      <c r="D921" s="289" t="s">
        <v>341</v>
      </c>
      <c r="E921" s="290" t="s">
        <v>1217</v>
      </c>
      <c r="F921" s="291" t="s">
        <v>1218</v>
      </c>
      <c r="G921" s="292" t="s">
        <v>520</v>
      </c>
      <c r="H921" s="293">
        <v>123.90000000000001</v>
      </c>
      <c r="I921" s="294"/>
      <c r="J921" s="295">
        <f>ROUND(I921*H921,2)</f>
        <v>0</v>
      </c>
      <c r="K921" s="291" t="s">
        <v>246</v>
      </c>
      <c r="L921" s="296"/>
      <c r="M921" s="297" t="s">
        <v>1</v>
      </c>
      <c r="N921" s="298" t="s">
        <v>41</v>
      </c>
      <c r="O921" s="92"/>
      <c r="P921" s="236">
        <f>O921*H921</f>
        <v>0</v>
      </c>
      <c r="Q921" s="236">
        <v>0.00059999999999999995</v>
      </c>
      <c r="R921" s="236">
        <f>Q921*H921</f>
        <v>0.074340000000000003</v>
      </c>
      <c r="S921" s="236">
        <v>0</v>
      </c>
      <c r="T921" s="237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8" t="s">
        <v>320</v>
      </c>
      <c r="AT921" s="238" t="s">
        <v>341</v>
      </c>
      <c r="AU921" s="238" t="s">
        <v>87</v>
      </c>
      <c r="AY921" s="18" t="s">
        <v>240</v>
      </c>
      <c r="BE921" s="239">
        <f>IF(N921="základní",J921,0)</f>
        <v>0</v>
      </c>
      <c r="BF921" s="239">
        <f>IF(N921="snížená",J921,0)</f>
        <v>0</v>
      </c>
      <c r="BG921" s="239">
        <f>IF(N921="zákl. přenesená",J921,0)</f>
        <v>0</v>
      </c>
      <c r="BH921" s="239">
        <f>IF(N921="sníž. přenesená",J921,0)</f>
        <v>0</v>
      </c>
      <c r="BI921" s="239">
        <f>IF(N921="nulová",J921,0)</f>
        <v>0</v>
      </c>
      <c r="BJ921" s="18" t="s">
        <v>84</v>
      </c>
      <c r="BK921" s="239">
        <f>ROUND(I921*H921,2)</f>
        <v>0</v>
      </c>
      <c r="BL921" s="18" t="s">
        <v>247</v>
      </c>
      <c r="BM921" s="238" t="s">
        <v>1219</v>
      </c>
    </row>
    <row r="922" s="13" customFormat="1">
      <c r="A922" s="13"/>
      <c r="B922" s="245"/>
      <c r="C922" s="246"/>
      <c r="D922" s="247" t="s">
        <v>251</v>
      </c>
      <c r="E922" s="248" t="s">
        <v>1</v>
      </c>
      <c r="F922" s="249" t="s">
        <v>1195</v>
      </c>
      <c r="G922" s="246"/>
      <c r="H922" s="248" t="s">
        <v>1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251</v>
      </c>
      <c r="AU922" s="255" t="s">
        <v>87</v>
      </c>
      <c r="AV922" s="13" t="s">
        <v>84</v>
      </c>
      <c r="AW922" s="13" t="s">
        <v>32</v>
      </c>
      <c r="AX922" s="13" t="s">
        <v>76</v>
      </c>
      <c r="AY922" s="255" t="s">
        <v>240</v>
      </c>
    </row>
    <row r="923" s="13" customFormat="1">
      <c r="A923" s="13"/>
      <c r="B923" s="245"/>
      <c r="C923" s="246"/>
      <c r="D923" s="247" t="s">
        <v>251</v>
      </c>
      <c r="E923" s="248" t="s">
        <v>1</v>
      </c>
      <c r="F923" s="249" t="s">
        <v>1220</v>
      </c>
      <c r="G923" s="246"/>
      <c r="H923" s="248" t="s">
        <v>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251</v>
      </c>
      <c r="AU923" s="255" t="s">
        <v>87</v>
      </c>
      <c r="AV923" s="13" t="s">
        <v>84</v>
      </c>
      <c r="AW923" s="13" t="s">
        <v>32</v>
      </c>
      <c r="AX923" s="13" t="s">
        <v>76</v>
      </c>
      <c r="AY923" s="255" t="s">
        <v>240</v>
      </c>
    </row>
    <row r="924" s="14" customFormat="1">
      <c r="A924" s="14"/>
      <c r="B924" s="256"/>
      <c r="C924" s="257"/>
      <c r="D924" s="247" t="s">
        <v>251</v>
      </c>
      <c r="E924" s="258" t="s">
        <v>1</v>
      </c>
      <c r="F924" s="259" t="s">
        <v>1221</v>
      </c>
      <c r="G924" s="257"/>
      <c r="H924" s="260">
        <v>123.90000000000001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6" t="s">
        <v>251</v>
      </c>
      <c r="AU924" s="266" t="s">
        <v>87</v>
      </c>
      <c r="AV924" s="14" t="s">
        <v>87</v>
      </c>
      <c r="AW924" s="14" t="s">
        <v>32</v>
      </c>
      <c r="AX924" s="14" t="s">
        <v>84</v>
      </c>
      <c r="AY924" s="266" t="s">
        <v>240</v>
      </c>
    </row>
    <row r="925" s="2" customFormat="1" ht="16.5" customHeight="1">
      <c r="A925" s="39"/>
      <c r="B925" s="40"/>
      <c r="C925" s="227" t="s">
        <v>1222</v>
      </c>
      <c r="D925" s="227" t="s">
        <v>242</v>
      </c>
      <c r="E925" s="228" t="s">
        <v>1223</v>
      </c>
      <c r="F925" s="229" t="s">
        <v>1224</v>
      </c>
      <c r="G925" s="230" t="s">
        <v>520</v>
      </c>
      <c r="H925" s="231">
        <v>474</v>
      </c>
      <c r="I925" s="232"/>
      <c r="J925" s="233">
        <f>ROUND(I925*H925,2)</f>
        <v>0</v>
      </c>
      <c r="K925" s="229" t="s">
        <v>246</v>
      </c>
      <c r="L925" s="45"/>
      <c r="M925" s="234" t="s">
        <v>1</v>
      </c>
      <c r="N925" s="235" t="s">
        <v>41</v>
      </c>
      <c r="O925" s="92"/>
      <c r="P925" s="236">
        <f>O925*H925</f>
        <v>0</v>
      </c>
      <c r="Q925" s="236">
        <v>0</v>
      </c>
      <c r="R925" s="236">
        <f>Q925*H925</f>
        <v>0</v>
      </c>
      <c r="S925" s="236">
        <v>0</v>
      </c>
      <c r="T925" s="23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8" t="s">
        <v>247</v>
      </c>
      <c r="AT925" s="238" t="s">
        <v>242</v>
      </c>
      <c r="AU925" s="238" t="s">
        <v>87</v>
      </c>
      <c r="AY925" s="18" t="s">
        <v>240</v>
      </c>
      <c r="BE925" s="239">
        <f>IF(N925="základní",J925,0)</f>
        <v>0</v>
      </c>
      <c r="BF925" s="239">
        <f>IF(N925="snížená",J925,0)</f>
        <v>0</v>
      </c>
      <c r="BG925" s="239">
        <f>IF(N925="zákl. přenesená",J925,0)</f>
        <v>0</v>
      </c>
      <c r="BH925" s="239">
        <f>IF(N925="sníž. přenesená",J925,0)</f>
        <v>0</v>
      </c>
      <c r="BI925" s="239">
        <f>IF(N925="nulová",J925,0)</f>
        <v>0</v>
      </c>
      <c r="BJ925" s="18" t="s">
        <v>84</v>
      </c>
      <c r="BK925" s="239">
        <f>ROUND(I925*H925,2)</f>
        <v>0</v>
      </c>
      <c r="BL925" s="18" t="s">
        <v>247</v>
      </c>
      <c r="BM925" s="238" t="s">
        <v>1225</v>
      </c>
    </row>
    <row r="926" s="2" customFormat="1">
      <c r="A926" s="39"/>
      <c r="B926" s="40"/>
      <c r="C926" s="41"/>
      <c r="D926" s="240" t="s">
        <v>249</v>
      </c>
      <c r="E926" s="41"/>
      <c r="F926" s="241" t="s">
        <v>1226</v>
      </c>
      <c r="G926" s="41"/>
      <c r="H926" s="41"/>
      <c r="I926" s="242"/>
      <c r="J926" s="41"/>
      <c r="K926" s="41"/>
      <c r="L926" s="45"/>
      <c r="M926" s="243"/>
      <c r="N926" s="244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249</v>
      </c>
      <c r="AU926" s="18" t="s">
        <v>87</v>
      </c>
    </row>
    <row r="927" s="13" customFormat="1">
      <c r="A927" s="13"/>
      <c r="B927" s="245"/>
      <c r="C927" s="246"/>
      <c r="D927" s="247" t="s">
        <v>251</v>
      </c>
      <c r="E927" s="248" t="s">
        <v>1</v>
      </c>
      <c r="F927" s="249" t="s">
        <v>1227</v>
      </c>
      <c r="G927" s="246"/>
      <c r="H927" s="248" t="s">
        <v>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251</v>
      </c>
      <c r="AU927" s="255" t="s">
        <v>87</v>
      </c>
      <c r="AV927" s="13" t="s">
        <v>84</v>
      </c>
      <c r="AW927" s="13" t="s">
        <v>32</v>
      </c>
      <c r="AX927" s="13" t="s">
        <v>76</v>
      </c>
      <c r="AY927" s="255" t="s">
        <v>240</v>
      </c>
    </row>
    <row r="928" s="14" customFormat="1">
      <c r="A928" s="14"/>
      <c r="B928" s="256"/>
      <c r="C928" s="257"/>
      <c r="D928" s="247" t="s">
        <v>251</v>
      </c>
      <c r="E928" s="258" t="s">
        <v>1</v>
      </c>
      <c r="F928" s="259" t="s">
        <v>1228</v>
      </c>
      <c r="G928" s="257"/>
      <c r="H928" s="260">
        <v>113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251</v>
      </c>
      <c r="AU928" s="266" t="s">
        <v>87</v>
      </c>
      <c r="AV928" s="14" t="s">
        <v>87</v>
      </c>
      <c r="AW928" s="14" t="s">
        <v>32</v>
      </c>
      <c r="AX928" s="14" t="s">
        <v>76</v>
      </c>
      <c r="AY928" s="266" t="s">
        <v>240</v>
      </c>
    </row>
    <row r="929" s="14" customFormat="1">
      <c r="A929" s="14"/>
      <c r="B929" s="256"/>
      <c r="C929" s="257"/>
      <c r="D929" s="247" t="s">
        <v>251</v>
      </c>
      <c r="E929" s="258" t="s">
        <v>1</v>
      </c>
      <c r="F929" s="259" t="s">
        <v>906</v>
      </c>
      <c r="G929" s="257"/>
      <c r="H929" s="260">
        <v>12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251</v>
      </c>
      <c r="AU929" s="266" t="s">
        <v>87</v>
      </c>
      <c r="AV929" s="14" t="s">
        <v>87</v>
      </c>
      <c r="AW929" s="14" t="s">
        <v>32</v>
      </c>
      <c r="AX929" s="14" t="s">
        <v>76</v>
      </c>
      <c r="AY929" s="266" t="s">
        <v>240</v>
      </c>
    </row>
    <row r="930" s="15" customFormat="1">
      <c r="A930" s="15"/>
      <c r="B930" s="267"/>
      <c r="C930" s="268"/>
      <c r="D930" s="247" t="s">
        <v>251</v>
      </c>
      <c r="E930" s="269" t="s">
        <v>1</v>
      </c>
      <c r="F930" s="270" t="s">
        <v>255</v>
      </c>
      <c r="G930" s="268"/>
      <c r="H930" s="271">
        <v>125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7" t="s">
        <v>251</v>
      </c>
      <c r="AU930" s="277" t="s">
        <v>87</v>
      </c>
      <c r="AV930" s="15" t="s">
        <v>256</v>
      </c>
      <c r="AW930" s="15" t="s">
        <v>32</v>
      </c>
      <c r="AX930" s="15" t="s">
        <v>76</v>
      </c>
      <c r="AY930" s="277" t="s">
        <v>240</v>
      </c>
    </row>
    <row r="931" s="13" customFormat="1">
      <c r="A931" s="13"/>
      <c r="B931" s="245"/>
      <c r="C931" s="246"/>
      <c r="D931" s="247" t="s">
        <v>251</v>
      </c>
      <c r="E931" s="248" t="s">
        <v>1</v>
      </c>
      <c r="F931" s="249" t="s">
        <v>1229</v>
      </c>
      <c r="G931" s="246"/>
      <c r="H931" s="248" t="s">
        <v>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251</v>
      </c>
      <c r="AU931" s="255" t="s">
        <v>87</v>
      </c>
      <c r="AV931" s="13" t="s">
        <v>84</v>
      </c>
      <c r="AW931" s="13" t="s">
        <v>32</v>
      </c>
      <c r="AX931" s="13" t="s">
        <v>76</v>
      </c>
      <c r="AY931" s="255" t="s">
        <v>240</v>
      </c>
    </row>
    <row r="932" s="14" customFormat="1">
      <c r="A932" s="14"/>
      <c r="B932" s="256"/>
      <c r="C932" s="257"/>
      <c r="D932" s="247" t="s">
        <v>251</v>
      </c>
      <c r="E932" s="258" t="s">
        <v>1</v>
      </c>
      <c r="F932" s="259" t="s">
        <v>1230</v>
      </c>
      <c r="G932" s="257"/>
      <c r="H932" s="260">
        <v>25.800000000000001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6" t="s">
        <v>251</v>
      </c>
      <c r="AU932" s="266" t="s">
        <v>87</v>
      </c>
      <c r="AV932" s="14" t="s">
        <v>87</v>
      </c>
      <c r="AW932" s="14" t="s">
        <v>32</v>
      </c>
      <c r="AX932" s="14" t="s">
        <v>76</v>
      </c>
      <c r="AY932" s="266" t="s">
        <v>240</v>
      </c>
    </row>
    <row r="933" s="14" customFormat="1">
      <c r="A933" s="14"/>
      <c r="B933" s="256"/>
      <c r="C933" s="257"/>
      <c r="D933" s="247" t="s">
        <v>251</v>
      </c>
      <c r="E933" s="258" t="s">
        <v>1</v>
      </c>
      <c r="F933" s="259" t="s">
        <v>1231</v>
      </c>
      <c r="G933" s="257"/>
      <c r="H933" s="260">
        <v>3.2000000000000002</v>
      </c>
      <c r="I933" s="261"/>
      <c r="J933" s="257"/>
      <c r="K933" s="257"/>
      <c r="L933" s="262"/>
      <c r="M933" s="263"/>
      <c r="N933" s="264"/>
      <c r="O933" s="264"/>
      <c r="P933" s="264"/>
      <c r="Q933" s="264"/>
      <c r="R933" s="264"/>
      <c r="S933" s="264"/>
      <c r="T933" s="26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6" t="s">
        <v>251</v>
      </c>
      <c r="AU933" s="266" t="s">
        <v>87</v>
      </c>
      <c r="AV933" s="14" t="s">
        <v>87</v>
      </c>
      <c r="AW933" s="14" t="s">
        <v>32</v>
      </c>
      <c r="AX933" s="14" t="s">
        <v>76</v>
      </c>
      <c r="AY933" s="266" t="s">
        <v>240</v>
      </c>
    </row>
    <row r="934" s="15" customFormat="1">
      <c r="A934" s="15"/>
      <c r="B934" s="267"/>
      <c r="C934" s="268"/>
      <c r="D934" s="247" t="s">
        <v>251</v>
      </c>
      <c r="E934" s="269" t="s">
        <v>1</v>
      </c>
      <c r="F934" s="270" t="s">
        <v>261</v>
      </c>
      <c r="G934" s="268"/>
      <c r="H934" s="271">
        <v>29</v>
      </c>
      <c r="I934" s="272"/>
      <c r="J934" s="268"/>
      <c r="K934" s="268"/>
      <c r="L934" s="273"/>
      <c r="M934" s="274"/>
      <c r="N934" s="275"/>
      <c r="O934" s="275"/>
      <c r="P934" s="275"/>
      <c r="Q934" s="275"/>
      <c r="R934" s="275"/>
      <c r="S934" s="275"/>
      <c r="T934" s="27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7" t="s">
        <v>251</v>
      </c>
      <c r="AU934" s="277" t="s">
        <v>87</v>
      </c>
      <c r="AV934" s="15" t="s">
        <v>256</v>
      </c>
      <c r="AW934" s="15" t="s">
        <v>32</v>
      </c>
      <c r="AX934" s="15" t="s">
        <v>76</v>
      </c>
      <c r="AY934" s="277" t="s">
        <v>240</v>
      </c>
    </row>
    <row r="935" s="13" customFormat="1">
      <c r="A935" s="13"/>
      <c r="B935" s="245"/>
      <c r="C935" s="246"/>
      <c r="D935" s="247" t="s">
        <v>251</v>
      </c>
      <c r="E935" s="248" t="s">
        <v>1</v>
      </c>
      <c r="F935" s="249" t="s">
        <v>1232</v>
      </c>
      <c r="G935" s="246"/>
      <c r="H935" s="248" t="s">
        <v>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251</v>
      </c>
      <c r="AU935" s="255" t="s">
        <v>87</v>
      </c>
      <c r="AV935" s="13" t="s">
        <v>84</v>
      </c>
      <c r="AW935" s="13" t="s">
        <v>32</v>
      </c>
      <c r="AX935" s="13" t="s">
        <v>76</v>
      </c>
      <c r="AY935" s="255" t="s">
        <v>240</v>
      </c>
    </row>
    <row r="936" s="14" customFormat="1">
      <c r="A936" s="14"/>
      <c r="B936" s="256"/>
      <c r="C936" s="257"/>
      <c r="D936" s="247" t="s">
        <v>251</v>
      </c>
      <c r="E936" s="258" t="s">
        <v>1</v>
      </c>
      <c r="F936" s="259" t="s">
        <v>1233</v>
      </c>
      <c r="G936" s="257"/>
      <c r="H936" s="260">
        <v>37.399999999999999</v>
      </c>
      <c r="I936" s="261"/>
      <c r="J936" s="257"/>
      <c r="K936" s="257"/>
      <c r="L936" s="262"/>
      <c r="M936" s="263"/>
      <c r="N936" s="264"/>
      <c r="O936" s="264"/>
      <c r="P936" s="264"/>
      <c r="Q936" s="264"/>
      <c r="R936" s="264"/>
      <c r="S936" s="264"/>
      <c r="T936" s="26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6" t="s">
        <v>251</v>
      </c>
      <c r="AU936" s="266" t="s">
        <v>87</v>
      </c>
      <c r="AV936" s="14" t="s">
        <v>87</v>
      </c>
      <c r="AW936" s="14" t="s">
        <v>32</v>
      </c>
      <c r="AX936" s="14" t="s">
        <v>76</v>
      </c>
      <c r="AY936" s="266" t="s">
        <v>240</v>
      </c>
    </row>
    <row r="937" s="13" customFormat="1">
      <c r="A937" s="13"/>
      <c r="B937" s="245"/>
      <c r="C937" s="246"/>
      <c r="D937" s="247" t="s">
        <v>251</v>
      </c>
      <c r="E937" s="248" t="s">
        <v>1</v>
      </c>
      <c r="F937" s="249" t="s">
        <v>1234</v>
      </c>
      <c r="G937" s="246"/>
      <c r="H937" s="248" t="s">
        <v>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251</v>
      </c>
      <c r="AU937" s="255" t="s">
        <v>87</v>
      </c>
      <c r="AV937" s="13" t="s">
        <v>84</v>
      </c>
      <c r="AW937" s="13" t="s">
        <v>32</v>
      </c>
      <c r="AX937" s="13" t="s">
        <v>76</v>
      </c>
      <c r="AY937" s="255" t="s">
        <v>240</v>
      </c>
    </row>
    <row r="938" s="14" customFormat="1">
      <c r="A938" s="14"/>
      <c r="B938" s="256"/>
      <c r="C938" s="257"/>
      <c r="D938" s="247" t="s">
        <v>251</v>
      </c>
      <c r="E938" s="258" t="s">
        <v>1</v>
      </c>
      <c r="F938" s="259" t="s">
        <v>1235</v>
      </c>
      <c r="G938" s="257"/>
      <c r="H938" s="260">
        <v>15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251</v>
      </c>
      <c r="AU938" s="266" t="s">
        <v>87</v>
      </c>
      <c r="AV938" s="14" t="s">
        <v>87</v>
      </c>
      <c r="AW938" s="14" t="s">
        <v>32</v>
      </c>
      <c r="AX938" s="14" t="s">
        <v>76</v>
      </c>
      <c r="AY938" s="266" t="s">
        <v>240</v>
      </c>
    </row>
    <row r="939" s="14" customFormat="1">
      <c r="A939" s="14"/>
      <c r="B939" s="256"/>
      <c r="C939" s="257"/>
      <c r="D939" s="247" t="s">
        <v>251</v>
      </c>
      <c r="E939" s="258" t="s">
        <v>1</v>
      </c>
      <c r="F939" s="259" t="s">
        <v>1236</v>
      </c>
      <c r="G939" s="257"/>
      <c r="H939" s="260">
        <v>5.5999999999999996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6" t="s">
        <v>251</v>
      </c>
      <c r="AU939" s="266" t="s">
        <v>87</v>
      </c>
      <c r="AV939" s="14" t="s">
        <v>87</v>
      </c>
      <c r="AW939" s="14" t="s">
        <v>32</v>
      </c>
      <c r="AX939" s="14" t="s">
        <v>76</v>
      </c>
      <c r="AY939" s="266" t="s">
        <v>240</v>
      </c>
    </row>
    <row r="940" s="15" customFormat="1">
      <c r="A940" s="15"/>
      <c r="B940" s="267"/>
      <c r="C940" s="268"/>
      <c r="D940" s="247" t="s">
        <v>251</v>
      </c>
      <c r="E940" s="269" t="s">
        <v>1</v>
      </c>
      <c r="F940" s="270" t="s">
        <v>264</v>
      </c>
      <c r="G940" s="268"/>
      <c r="H940" s="271">
        <v>58</v>
      </c>
      <c r="I940" s="272"/>
      <c r="J940" s="268"/>
      <c r="K940" s="268"/>
      <c r="L940" s="273"/>
      <c r="M940" s="274"/>
      <c r="N940" s="275"/>
      <c r="O940" s="275"/>
      <c r="P940" s="275"/>
      <c r="Q940" s="275"/>
      <c r="R940" s="275"/>
      <c r="S940" s="275"/>
      <c r="T940" s="276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7" t="s">
        <v>251</v>
      </c>
      <c r="AU940" s="277" t="s">
        <v>87</v>
      </c>
      <c r="AV940" s="15" t="s">
        <v>256</v>
      </c>
      <c r="AW940" s="15" t="s">
        <v>32</v>
      </c>
      <c r="AX940" s="15" t="s">
        <v>76</v>
      </c>
      <c r="AY940" s="277" t="s">
        <v>240</v>
      </c>
    </row>
    <row r="941" s="13" customFormat="1">
      <c r="A941" s="13"/>
      <c r="B941" s="245"/>
      <c r="C941" s="246"/>
      <c r="D941" s="247" t="s">
        <v>251</v>
      </c>
      <c r="E941" s="248" t="s">
        <v>1</v>
      </c>
      <c r="F941" s="249" t="s">
        <v>1237</v>
      </c>
      <c r="G941" s="246"/>
      <c r="H941" s="248" t="s">
        <v>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251</v>
      </c>
      <c r="AU941" s="255" t="s">
        <v>87</v>
      </c>
      <c r="AV941" s="13" t="s">
        <v>84</v>
      </c>
      <c r="AW941" s="13" t="s">
        <v>32</v>
      </c>
      <c r="AX941" s="13" t="s">
        <v>76</v>
      </c>
      <c r="AY941" s="255" t="s">
        <v>240</v>
      </c>
    </row>
    <row r="942" s="14" customFormat="1">
      <c r="A942" s="14"/>
      <c r="B942" s="256"/>
      <c r="C942" s="257"/>
      <c r="D942" s="247" t="s">
        <v>251</v>
      </c>
      <c r="E942" s="258" t="s">
        <v>1</v>
      </c>
      <c r="F942" s="259" t="s">
        <v>1238</v>
      </c>
      <c r="G942" s="257"/>
      <c r="H942" s="260">
        <v>30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251</v>
      </c>
      <c r="AU942" s="266" t="s">
        <v>87</v>
      </c>
      <c r="AV942" s="14" t="s">
        <v>87</v>
      </c>
      <c r="AW942" s="14" t="s">
        <v>32</v>
      </c>
      <c r="AX942" s="14" t="s">
        <v>76</v>
      </c>
      <c r="AY942" s="266" t="s">
        <v>240</v>
      </c>
    </row>
    <row r="943" s="14" customFormat="1">
      <c r="A943" s="14"/>
      <c r="B943" s="256"/>
      <c r="C943" s="257"/>
      <c r="D943" s="247" t="s">
        <v>251</v>
      </c>
      <c r="E943" s="258" t="s">
        <v>1</v>
      </c>
      <c r="F943" s="259" t="s">
        <v>1239</v>
      </c>
      <c r="G943" s="257"/>
      <c r="H943" s="260">
        <v>3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6" t="s">
        <v>251</v>
      </c>
      <c r="AU943" s="266" t="s">
        <v>87</v>
      </c>
      <c r="AV943" s="14" t="s">
        <v>87</v>
      </c>
      <c r="AW943" s="14" t="s">
        <v>32</v>
      </c>
      <c r="AX943" s="14" t="s">
        <v>76</v>
      </c>
      <c r="AY943" s="266" t="s">
        <v>240</v>
      </c>
    </row>
    <row r="944" s="15" customFormat="1">
      <c r="A944" s="15"/>
      <c r="B944" s="267"/>
      <c r="C944" s="268"/>
      <c r="D944" s="247" t="s">
        <v>251</v>
      </c>
      <c r="E944" s="269" t="s">
        <v>1</v>
      </c>
      <c r="F944" s="270" t="s">
        <v>1077</v>
      </c>
      <c r="G944" s="268"/>
      <c r="H944" s="271">
        <v>33</v>
      </c>
      <c r="I944" s="272"/>
      <c r="J944" s="268"/>
      <c r="K944" s="268"/>
      <c r="L944" s="273"/>
      <c r="M944" s="274"/>
      <c r="N944" s="275"/>
      <c r="O944" s="275"/>
      <c r="P944" s="275"/>
      <c r="Q944" s="275"/>
      <c r="R944" s="275"/>
      <c r="S944" s="275"/>
      <c r="T944" s="276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7" t="s">
        <v>251</v>
      </c>
      <c r="AU944" s="277" t="s">
        <v>87</v>
      </c>
      <c r="AV944" s="15" t="s">
        <v>256</v>
      </c>
      <c r="AW944" s="15" t="s">
        <v>32</v>
      </c>
      <c r="AX944" s="15" t="s">
        <v>76</v>
      </c>
      <c r="AY944" s="277" t="s">
        <v>240</v>
      </c>
    </row>
    <row r="945" s="13" customFormat="1">
      <c r="A945" s="13"/>
      <c r="B945" s="245"/>
      <c r="C945" s="246"/>
      <c r="D945" s="247" t="s">
        <v>251</v>
      </c>
      <c r="E945" s="248" t="s">
        <v>1</v>
      </c>
      <c r="F945" s="249" t="s">
        <v>1240</v>
      </c>
      <c r="G945" s="246"/>
      <c r="H945" s="248" t="s">
        <v>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251</v>
      </c>
      <c r="AU945" s="255" t="s">
        <v>87</v>
      </c>
      <c r="AV945" s="13" t="s">
        <v>84</v>
      </c>
      <c r="AW945" s="13" t="s">
        <v>32</v>
      </c>
      <c r="AX945" s="13" t="s">
        <v>76</v>
      </c>
      <c r="AY945" s="255" t="s">
        <v>240</v>
      </c>
    </row>
    <row r="946" s="14" customFormat="1">
      <c r="A946" s="14"/>
      <c r="B946" s="256"/>
      <c r="C946" s="257"/>
      <c r="D946" s="247" t="s">
        <v>251</v>
      </c>
      <c r="E946" s="258" t="s">
        <v>1</v>
      </c>
      <c r="F946" s="259" t="s">
        <v>1241</v>
      </c>
      <c r="G946" s="257"/>
      <c r="H946" s="260">
        <v>30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6" t="s">
        <v>251</v>
      </c>
      <c r="AU946" s="266" t="s">
        <v>87</v>
      </c>
      <c r="AV946" s="14" t="s">
        <v>87</v>
      </c>
      <c r="AW946" s="14" t="s">
        <v>32</v>
      </c>
      <c r="AX946" s="14" t="s">
        <v>76</v>
      </c>
      <c r="AY946" s="266" t="s">
        <v>240</v>
      </c>
    </row>
    <row r="947" s="14" customFormat="1">
      <c r="A947" s="14"/>
      <c r="B947" s="256"/>
      <c r="C947" s="257"/>
      <c r="D947" s="247" t="s">
        <v>251</v>
      </c>
      <c r="E947" s="258" t="s">
        <v>1</v>
      </c>
      <c r="F947" s="259" t="s">
        <v>1242</v>
      </c>
      <c r="G947" s="257"/>
      <c r="H947" s="260">
        <v>49.5</v>
      </c>
      <c r="I947" s="261"/>
      <c r="J947" s="257"/>
      <c r="K947" s="257"/>
      <c r="L947" s="262"/>
      <c r="M947" s="263"/>
      <c r="N947" s="264"/>
      <c r="O947" s="264"/>
      <c r="P947" s="264"/>
      <c r="Q947" s="264"/>
      <c r="R947" s="264"/>
      <c r="S947" s="264"/>
      <c r="T947" s="26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6" t="s">
        <v>251</v>
      </c>
      <c r="AU947" s="266" t="s">
        <v>87</v>
      </c>
      <c r="AV947" s="14" t="s">
        <v>87</v>
      </c>
      <c r="AW947" s="14" t="s">
        <v>32</v>
      </c>
      <c r="AX947" s="14" t="s">
        <v>76</v>
      </c>
      <c r="AY947" s="266" t="s">
        <v>240</v>
      </c>
    </row>
    <row r="948" s="14" customFormat="1">
      <c r="A948" s="14"/>
      <c r="B948" s="256"/>
      <c r="C948" s="257"/>
      <c r="D948" s="247" t="s">
        <v>251</v>
      </c>
      <c r="E948" s="258" t="s">
        <v>1</v>
      </c>
      <c r="F948" s="259" t="s">
        <v>1243</v>
      </c>
      <c r="G948" s="257"/>
      <c r="H948" s="260">
        <v>38.5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251</v>
      </c>
      <c r="AU948" s="266" t="s">
        <v>87</v>
      </c>
      <c r="AV948" s="14" t="s">
        <v>87</v>
      </c>
      <c r="AW948" s="14" t="s">
        <v>32</v>
      </c>
      <c r="AX948" s="14" t="s">
        <v>76</v>
      </c>
      <c r="AY948" s="266" t="s">
        <v>240</v>
      </c>
    </row>
    <row r="949" s="14" customFormat="1">
      <c r="A949" s="14"/>
      <c r="B949" s="256"/>
      <c r="C949" s="257"/>
      <c r="D949" s="247" t="s">
        <v>251</v>
      </c>
      <c r="E949" s="258" t="s">
        <v>1</v>
      </c>
      <c r="F949" s="259" t="s">
        <v>1244</v>
      </c>
      <c r="G949" s="257"/>
      <c r="H949" s="260">
        <v>22.5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251</v>
      </c>
      <c r="AU949" s="266" t="s">
        <v>87</v>
      </c>
      <c r="AV949" s="14" t="s">
        <v>87</v>
      </c>
      <c r="AW949" s="14" t="s">
        <v>32</v>
      </c>
      <c r="AX949" s="14" t="s">
        <v>76</v>
      </c>
      <c r="AY949" s="266" t="s">
        <v>240</v>
      </c>
    </row>
    <row r="950" s="14" customFormat="1">
      <c r="A950" s="14"/>
      <c r="B950" s="256"/>
      <c r="C950" s="257"/>
      <c r="D950" s="247" t="s">
        <v>251</v>
      </c>
      <c r="E950" s="258" t="s">
        <v>1</v>
      </c>
      <c r="F950" s="259" t="s">
        <v>1245</v>
      </c>
      <c r="G950" s="257"/>
      <c r="H950" s="260">
        <v>39.899999999999999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251</v>
      </c>
      <c r="AU950" s="266" t="s">
        <v>87</v>
      </c>
      <c r="AV950" s="14" t="s">
        <v>87</v>
      </c>
      <c r="AW950" s="14" t="s">
        <v>32</v>
      </c>
      <c r="AX950" s="14" t="s">
        <v>76</v>
      </c>
      <c r="AY950" s="266" t="s">
        <v>240</v>
      </c>
    </row>
    <row r="951" s="14" customFormat="1">
      <c r="A951" s="14"/>
      <c r="B951" s="256"/>
      <c r="C951" s="257"/>
      <c r="D951" s="247" t="s">
        <v>251</v>
      </c>
      <c r="E951" s="258" t="s">
        <v>1</v>
      </c>
      <c r="F951" s="259" t="s">
        <v>1246</v>
      </c>
      <c r="G951" s="257"/>
      <c r="H951" s="260">
        <v>18.600000000000001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251</v>
      </c>
      <c r="AU951" s="266" t="s">
        <v>87</v>
      </c>
      <c r="AV951" s="14" t="s">
        <v>87</v>
      </c>
      <c r="AW951" s="14" t="s">
        <v>32</v>
      </c>
      <c r="AX951" s="14" t="s">
        <v>76</v>
      </c>
      <c r="AY951" s="266" t="s">
        <v>240</v>
      </c>
    </row>
    <row r="952" s="15" customFormat="1">
      <c r="A952" s="15"/>
      <c r="B952" s="267"/>
      <c r="C952" s="268"/>
      <c r="D952" s="247" t="s">
        <v>251</v>
      </c>
      <c r="E952" s="269" t="s">
        <v>1</v>
      </c>
      <c r="F952" s="270" t="s">
        <v>1190</v>
      </c>
      <c r="G952" s="268"/>
      <c r="H952" s="271">
        <v>199</v>
      </c>
      <c r="I952" s="272"/>
      <c r="J952" s="268"/>
      <c r="K952" s="268"/>
      <c r="L952" s="273"/>
      <c r="M952" s="274"/>
      <c r="N952" s="275"/>
      <c r="O952" s="275"/>
      <c r="P952" s="275"/>
      <c r="Q952" s="275"/>
      <c r="R952" s="275"/>
      <c r="S952" s="275"/>
      <c r="T952" s="27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7" t="s">
        <v>251</v>
      </c>
      <c r="AU952" s="277" t="s">
        <v>87</v>
      </c>
      <c r="AV952" s="15" t="s">
        <v>256</v>
      </c>
      <c r="AW952" s="15" t="s">
        <v>32</v>
      </c>
      <c r="AX952" s="15" t="s">
        <v>76</v>
      </c>
      <c r="AY952" s="277" t="s">
        <v>240</v>
      </c>
    </row>
    <row r="953" s="13" customFormat="1">
      <c r="A953" s="13"/>
      <c r="B953" s="245"/>
      <c r="C953" s="246"/>
      <c r="D953" s="247" t="s">
        <v>251</v>
      </c>
      <c r="E953" s="248" t="s">
        <v>1</v>
      </c>
      <c r="F953" s="249" t="s">
        <v>1247</v>
      </c>
      <c r="G953" s="246"/>
      <c r="H953" s="248" t="s">
        <v>1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251</v>
      </c>
      <c r="AU953" s="255" t="s">
        <v>87</v>
      </c>
      <c r="AV953" s="13" t="s">
        <v>84</v>
      </c>
      <c r="AW953" s="13" t="s">
        <v>32</v>
      </c>
      <c r="AX953" s="13" t="s">
        <v>76</v>
      </c>
      <c r="AY953" s="255" t="s">
        <v>240</v>
      </c>
    </row>
    <row r="954" s="14" customFormat="1">
      <c r="A954" s="14"/>
      <c r="B954" s="256"/>
      <c r="C954" s="257"/>
      <c r="D954" s="247" t="s">
        <v>251</v>
      </c>
      <c r="E954" s="258" t="s">
        <v>1</v>
      </c>
      <c r="F954" s="259" t="s">
        <v>1248</v>
      </c>
      <c r="G954" s="257"/>
      <c r="H954" s="260">
        <v>20</v>
      </c>
      <c r="I954" s="261"/>
      <c r="J954" s="257"/>
      <c r="K954" s="257"/>
      <c r="L954" s="262"/>
      <c r="M954" s="263"/>
      <c r="N954" s="264"/>
      <c r="O954" s="264"/>
      <c r="P954" s="264"/>
      <c r="Q954" s="264"/>
      <c r="R954" s="264"/>
      <c r="S954" s="264"/>
      <c r="T954" s="26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6" t="s">
        <v>251</v>
      </c>
      <c r="AU954" s="266" t="s">
        <v>87</v>
      </c>
      <c r="AV954" s="14" t="s">
        <v>87</v>
      </c>
      <c r="AW954" s="14" t="s">
        <v>32</v>
      </c>
      <c r="AX954" s="14" t="s">
        <v>76</v>
      </c>
      <c r="AY954" s="266" t="s">
        <v>240</v>
      </c>
    </row>
    <row r="955" s="15" customFormat="1">
      <c r="A955" s="15"/>
      <c r="B955" s="267"/>
      <c r="C955" s="268"/>
      <c r="D955" s="247" t="s">
        <v>251</v>
      </c>
      <c r="E955" s="269" t="s">
        <v>1</v>
      </c>
      <c r="F955" s="270" t="s">
        <v>1249</v>
      </c>
      <c r="G955" s="268"/>
      <c r="H955" s="271">
        <v>20</v>
      </c>
      <c r="I955" s="272"/>
      <c r="J955" s="268"/>
      <c r="K955" s="268"/>
      <c r="L955" s="273"/>
      <c r="M955" s="274"/>
      <c r="N955" s="275"/>
      <c r="O955" s="275"/>
      <c r="P955" s="275"/>
      <c r="Q955" s="275"/>
      <c r="R955" s="275"/>
      <c r="S955" s="275"/>
      <c r="T955" s="276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7" t="s">
        <v>251</v>
      </c>
      <c r="AU955" s="277" t="s">
        <v>87</v>
      </c>
      <c r="AV955" s="15" t="s">
        <v>256</v>
      </c>
      <c r="AW955" s="15" t="s">
        <v>32</v>
      </c>
      <c r="AX955" s="15" t="s">
        <v>76</v>
      </c>
      <c r="AY955" s="277" t="s">
        <v>240</v>
      </c>
    </row>
    <row r="956" s="13" customFormat="1">
      <c r="A956" s="13"/>
      <c r="B956" s="245"/>
      <c r="C956" s="246"/>
      <c r="D956" s="247" t="s">
        <v>251</v>
      </c>
      <c r="E956" s="248" t="s">
        <v>1</v>
      </c>
      <c r="F956" s="249" t="s">
        <v>1250</v>
      </c>
      <c r="G956" s="246"/>
      <c r="H956" s="248" t="s">
        <v>1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251</v>
      </c>
      <c r="AU956" s="255" t="s">
        <v>87</v>
      </c>
      <c r="AV956" s="13" t="s">
        <v>84</v>
      </c>
      <c r="AW956" s="13" t="s">
        <v>32</v>
      </c>
      <c r="AX956" s="13" t="s">
        <v>76</v>
      </c>
      <c r="AY956" s="255" t="s">
        <v>240</v>
      </c>
    </row>
    <row r="957" s="14" customFormat="1">
      <c r="A957" s="14"/>
      <c r="B957" s="256"/>
      <c r="C957" s="257"/>
      <c r="D957" s="247" t="s">
        <v>251</v>
      </c>
      <c r="E957" s="258" t="s">
        <v>1</v>
      </c>
      <c r="F957" s="259" t="s">
        <v>528</v>
      </c>
      <c r="G957" s="257"/>
      <c r="H957" s="260">
        <v>10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251</v>
      </c>
      <c r="AU957" s="266" t="s">
        <v>87</v>
      </c>
      <c r="AV957" s="14" t="s">
        <v>87</v>
      </c>
      <c r="AW957" s="14" t="s">
        <v>32</v>
      </c>
      <c r="AX957" s="14" t="s">
        <v>76</v>
      </c>
      <c r="AY957" s="266" t="s">
        <v>240</v>
      </c>
    </row>
    <row r="958" s="15" customFormat="1">
      <c r="A958" s="15"/>
      <c r="B958" s="267"/>
      <c r="C958" s="268"/>
      <c r="D958" s="247" t="s">
        <v>251</v>
      </c>
      <c r="E958" s="269" t="s">
        <v>1</v>
      </c>
      <c r="F958" s="270" t="s">
        <v>1251</v>
      </c>
      <c r="G958" s="268"/>
      <c r="H958" s="271">
        <v>10</v>
      </c>
      <c r="I958" s="272"/>
      <c r="J958" s="268"/>
      <c r="K958" s="268"/>
      <c r="L958" s="273"/>
      <c r="M958" s="274"/>
      <c r="N958" s="275"/>
      <c r="O958" s="275"/>
      <c r="P958" s="275"/>
      <c r="Q958" s="275"/>
      <c r="R958" s="275"/>
      <c r="S958" s="275"/>
      <c r="T958" s="27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7" t="s">
        <v>251</v>
      </c>
      <c r="AU958" s="277" t="s">
        <v>87</v>
      </c>
      <c r="AV958" s="15" t="s">
        <v>256</v>
      </c>
      <c r="AW958" s="15" t="s">
        <v>32</v>
      </c>
      <c r="AX958" s="15" t="s">
        <v>76</v>
      </c>
      <c r="AY958" s="277" t="s">
        <v>240</v>
      </c>
    </row>
    <row r="959" s="16" customFormat="1">
      <c r="A959" s="16"/>
      <c r="B959" s="278"/>
      <c r="C959" s="279"/>
      <c r="D959" s="247" t="s">
        <v>251</v>
      </c>
      <c r="E959" s="280" t="s">
        <v>1</v>
      </c>
      <c r="F959" s="281" t="s">
        <v>265</v>
      </c>
      <c r="G959" s="279"/>
      <c r="H959" s="282">
        <v>474</v>
      </c>
      <c r="I959" s="283"/>
      <c r="J959" s="279"/>
      <c r="K959" s="279"/>
      <c r="L959" s="284"/>
      <c r="M959" s="285"/>
      <c r="N959" s="286"/>
      <c r="O959" s="286"/>
      <c r="P959" s="286"/>
      <c r="Q959" s="286"/>
      <c r="R959" s="286"/>
      <c r="S959" s="286"/>
      <c r="T959" s="287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88" t="s">
        <v>251</v>
      </c>
      <c r="AU959" s="288" t="s">
        <v>87</v>
      </c>
      <c r="AV959" s="16" t="s">
        <v>247</v>
      </c>
      <c r="AW959" s="16" t="s">
        <v>32</v>
      </c>
      <c r="AX959" s="16" t="s">
        <v>84</v>
      </c>
      <c r="AY959" s="288" t="s">
        <v>240</v>
      </c>
    </row>
    <row r="960" s="2" customFormat="1" ht="24.15" customHeight="1">
      <c r="A960" s="39"/>
      <c r="B960" s="40"/>
      <c r="C960" s="289" t="s">
        <v>1252</v>
      </c>
      <c r="D960" s="289" t="s">
        <v>341</v>
      </c>
      <c r="E960" s="290" t="s">
        <v>1253</v>
      </c>
      <c r="F960" s="291" t="s">
        <v>1254</v>
      </c>
      <c r="G960" s="292" t="s">
        <v>520</v>
      </c>
      <c r="H960" s="293">
        <v>131.30000000000001</v>
      </c>
      <c r="I960" s="294"/>
      <c r="J960" s="295">
        <f>ROUND(I960*H960,2)</f>
        <v>0</v>
      </c>
      <c r="K960" s="291" t="s">
        <v>246</v>
      </c>
      <c r="L960" s="296"/>
      <c r="M960" s="297" t="s">
        <v>1</v>
      </c>
      <c r="N960" s="298" t="s">
        <v>41</v>
      </c>
      <c r="O960" s="92"/>
      <c r="P960" s="236">
        <f>O960*H960</f>
        <v>0</v>
      </c>
      <c r="Q960" s="236">
        <v>0.00010000000000000001</v>
      </c>
      <c r="R960" s="236">
        <f>Q960*H960</f>
        <v>0.013130000000000001</v>
      </c>
      <c r="S960" s="236">
        <v>0</v>
      </c>
      <c r="T960" s="237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8" t="s">
        <v>320</v>
      </c>
      <c r="AT960" s="238" t="s">
        <v>341</v>
      </c>
      <c r="AU960" s="238" t="s">
        <v>87</v>
      </c>
      <c r="AY960" s="18" t="s">
        <v>240</v>
      </c>
      <c r="BE960" s="239">
        <f>IF(N960="základní",J960,0)</f>
        <v>0</v>
      </c>
      <c r="BF960" s="239">
        <f>IF(N960="snížená",J960,0)</f>
        <v>0</v>
      </c>
      <c r="BG960" s="239">
        <f>IF(N960="zákl. přenesená",J960,0)</f>
        <v>0</v>
      </c>
      <c r="BH960" s="239">
        <f>IF(N960="sníž. přenesená",J960,0)</f>
        <v>0</v>
      </c>
      <c r="BI960" s="239">
        <f>IF(N960="nulová",J960,0)</f>
        <v>0</v>
      </c>
      <c r="BJ960" s="18" t="s">
        <v>84</v>
      </c>
      <c r="BK960" s="239">
        <f>ROUND(I960*H960,2)</f>
        <v>0</v>
      </c>
      <c r="BL960" s="18" t="s">
        <v>247</v>
      </c>
      <c r="BM960" s="238" t="s">
        <v>1255</v>
      </c>
    </row>
    <row r="961" s="13" customFormat="1">
      <c r="A961" s="13"/>
      <c r="B961" s="245"/>
      <c r="C961" s="246"/>
      <c r="D961" s="247" t="s">
        <v>251</v>
      </c>
      <c r="E961" s="248" t="s">
        <v>1</v>
      </c>
      <c r="F961" s="249" t="s">
        <v>1195</v>
      </c>
      <c r="G961" s="246"/>
      <c r="H961" s="248" t="s">
        <v>1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251</v>
      </c>
      <c r="AU961" s="255" t="s">
        <v>87</v>
      </c>
      <c r="AV961" s="13" t="s">
        <v>84</v>
      </c>
      <c r="AW961" s="13" t="s">
        <v>32</v>
      </c>
      <c r="AX961" s="13" t="s">
        <v>76</v>
      </c>
      <c r="AY961" s="255" t="s">
        <v>240</v>
      </c>
    </row>
    <row r="962" s="13" customFormat="1">
      <c r="A962" s="13"/>
      <c r="B962" s="245"/>
      <c r="C962" s="246"/>
      <c r="D962" s="247" t="s">
        <v>251</v>
      </c>
      <c r="E962" s="248" t="s">
        <v>1</v>
      </c>
      <c r="F962" s="249" t="s">
        <v>1256</v>
      </c>
      <c r="G962" s="246"/>
      <c r="H962" s="248" t="s">
        <v>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251</v>
      </c>
      <c r="AU962" s="255" t="s">
        <v>87</v>
      </c>
      <c r="AV962" s="13" t="s">
        <v>84</v>
      </c>
      <c r="AW962" s="13" t="s">
        <v>32</v>
      </c>
      <c r="AX962" s="13" t="s">
        <v>76</v>
      </c>
      <c r="AY962" s="255" t="s">
        <v>240</v>
      </c>
    </row>
    <row r="963" s="14" customFormat="1">
      <c r="A963" s="14"/>
      <c r="B963" s="256"/>
      <c r="C963" s="257"/>
      <c r="D963" s="247" t="s">
        <v>251</v>
      </c>
      <c r="E963" s="258" t="s">
        <v>1</v>
      </c>
      <c r="F963" s="259" t="s">
        <v>1257</v>
      </c>
      <c r="G963" s="257"/>
      <c r="H963" s="260">
        <v>131.30000000000001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251</v>
      </c>
      <c r="AU963" s="266" t="s">
        <v>87</v>
      </c>
      <c r="AV963" s="14" t="s">
        <v>87</v>
      </c>
      <c r="AW963" s="14" t="s">
        <v>32</v>
      </c>
      <c r="AX963" s="14" t="s">
        <v>84</v>
      </c>
      <c r="AY963" s="266" t="s">
        <v>240</v>
      </c>
    </row>
    <row r="964" s="2" customFormat="1" ht="24.15" customHeight="1">
      <c r="A964" s="39"/>
      <c r="B964" s="40"/>
      <c r="C964" s="289" t="s">
        <v>1258</v>
      </c>
      <c r="D964" s="289" t="s">
        <v>341</v>
      </c>
      <c r="E964" s="290" t="s">
        <v>1259</v>
      </c>
      <c r="F964" s="291" t="s">
        <v>1260</v>
      </c>
      <c r="G964" s="292" t="s">
        <v>520</v>
      </c>
      <c r="H964" s="293">
        <v>30.5</v>
      </c>
      <c r="I964" s="294"/>
      <c r="J964" s="295">
        <f>ROUND(I964*H964,2)</f>
        <v>0</v>
      </c>
      <c r="K964" s="291" t="s">
        <v>246</v>
      </c>
      <c r="L964" s="296"/>
      <c r="M964" s="297" t="s">
        <v>1</v>
      </c>
      <c r="N964" s="298" t="s">
        <v>41</v>
      </c>
      <c r="O964" s="92"/>
      <c r="P964" s="236">
        <f>O964*H964</f>
        <v>0</v>
      </c>
      <c r="Q964" s="236">
        <v>0.00011</v>
      </c>
      <c r="R964" s="236">
        <f>Q964*H964</f>
        <v>0.0033549999999999999</v>
      </c>
      <c r="S964" s="236">
        <v>0</v>
      </c>
      <c r="T964" s="237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8" t="s">
        <v>320</v>
      </c>
      <c r="AT964" s="238" t="s">
        <v>341</v>
      </c>
      <c r="AU964" s="238" t="s">
        <v>87</v>
      </c>
      <c r="AY964" s="18" t="s">
        <v>240</v>
      </c>
      <c r="BE964" s="239">
        <f>IF(N964="základní",J964,0)</f>
        <v>0</v>
      </c>
      <c r="BF964" s="239">
        <f>IF(N964="snížená",J964,0)</f>
        <v>0</v>
      </c>
      <c r="BG964" s="239">
        <f>IF(N964="zákl. přenesená",J964,0)</f>
        <v>0</v>
      </c>
      <c r="BH964" s="239">
        <f>IF(N964="sníž. přenesená",J964,0)</f>
        <v>0</v>
      </c>
      <c r="BI964" s="239">
        <f>IF(N964="nulová",J964,0)</f>
        <v>0</v>
      </c>
      <c r="BJ964" s="18" t="s">
        <v>84</v>
      </c>
      <c r="BK964" s="239">
        <f>ROUND(I964*H964,2)</f>
        <v>0</v>
      </c>
      <c r="BL964" s="18" t="s">
        <v>247</v>
      </c>
      <c r="BM964" s="238" t="s">
        <v>1261</v>
      </c>
    </row>
    <row r="965" s="13" customFormat="1">
      <c r="A965" s="13"/>
      <c r="B965" s="245"/>
      <c r="C965" s="246"/>
      <c r="D965" s="247" t="s">
        <v>251</v>
      </c>
      <c r="E965" s="248" t="s">
        <v>1</v>
      </c>
      <c r="F965" s="249" t="s">
        <v>1195</v>
      </c>
      <c r="G965" s="246"/>
      <c r="H965" s="248" t="s">
        <v>1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251</v>
      </c>
      <c r="AU965" s="255" t="s">
        <v>87</v>
      </c>
      <c r="AV965" s="13" t="s">
        <v>84</v>
      </c>
      <c r="AW965" s="13" t="s">
        <v>32</v>
      </c>
      <c r="AX965" s="13" t="s">
        <v>76</v>
      </c>
      <c r="AY965" s="255" t="s">
        <v>240</v>
      </c>
    </row>
    <row r="966" s="13" customFormat="1">
      <c r="A966" s="13"/>
      <c r="B966" s="245"/>
      <c r="C966" s="246"/>
      <c r="D966" s="247" t="s">
        <v>251</v>
      </c>
      <c r="E966" s="248" t="s">
        <v>1</v>
      </c>
      <c r="F966" s="249" t="s">
        <v>1262</v>
      </c>
      <c r="G966" s="246"/>
      <c r="H966" s="248" t="s">
        <v>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5" t="s">
        <v>251</v>
      </c>
      <c r="AU966" s="255" t="s">
        <v>87</v>
      </c>
      <c r="AV966" s="13" t="s">
        <v>84</v>
      </c>
      <c r="AW966" s="13" t="s">
        <v>32</v>
      </c>
      <c r="AX966" s="13" t="s">
        <v>76</v>
      </c>
      <c r="AY966" s="255" t="s">
        <v>240</v>
      </c>
    </row>
    <row r="967" s="14" customFormat="1">
      <c r="A967" s="14"/>
      <c r="B967" s="256"/>
      <c r="C967" s="257"/>
      <c r="D967" s="247" t="s">
        <v>251</v>
      </c>
      <c r="E967" s="258" t="s">
        <v>1</v>
      </c>
      <c r="F967" s="259" t="s">
        <v>1263</v>
      </c>
      <c r="G967" s="257"/>
      <c r="H967" s="260">
        <v>30.5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6" t="s">
        <v>251</v>
      </c>
      <c r="AU967" s="266" t="s">
        <v>87</v>
      </c>
      <c r="AV967" s="14" t="s">
        <v>87</v>
      </c>
      <c r="AW967" s="14" t="s">
        <v>32</v>
      </c>
      <c r="AX967" s="14" t="s">
        <v>84</v>
      </c>
      <c r="AY967" s="266" t="s">
        <v>240</v>
      </c>
    </row>
    <row r="968" s="2" customFormat="1" ht="24.15" customHeight="1">
      <c r="A968" s="39"/>
      <c r="B968" s="40"/>
      <c r="C968" s="289" t="s">
        <v>1264</v>
      </c>
      <c r="D968" s="289" t="s">
        <v>341</v>
      </c>
      <c r="E968" s="290" t="s">
        <v>1265</v>
      </c>
      <c r="F968" s="291" t="s">
        <v>1266</v>
      </c>
      <c r="G968" s="292" t="s">
        <v>520</v>
      </c>
      <c r="H968" s="293">
        <v>61</v>
      </c>
      <c r="I968" s="294"/>
      <c r="J968" s="295">
        <f>ROUND(I968*H968,2)</f>
        <v>0</v>
      </c>
      <c r="K968" s="291" t="s">
        <v>246</v>
      </c>
      <c r="L968" s="296"/>
      <c r="M968" s="297" t="s">
        <v>1</v>
      </c>
      <c r="N968" s="298" t="s">
        <v>41</v>
      </c>
      <c r="O968" s="92"/>
      <c r="P968" s="236">
        <f>O968*H968</f>
        <v>0</v>
      </c>
      <c r="Q968" s="236">
        <v>0.00029999999999999997</v>
      </c>
      <c r="R968" s="236">
        <f>Q968*H968</f>
        <v>0.018299999999999997</v>
      </c>
      <c r="S968" s="236">
        <v>0</v>
      </c>
      <c r="T968" s="237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8" t="s">
        <v>320</v>
      </c>
      <c r="AT968" s="238" t="s">
        <v>341</v>
      </c>
      <c r="AU968" s="238" t="s">
        <v>87</v>
      </c>
      <c r="AY968" s="18" t="s">
        <v>240</v>
      </c>
      <c r="BE968" s="239">
        <f>IF(N968="základní",J968,0)</f>
        <v>0</v>
      </c>
      <c r="BF968" s="239">
        <f>IF(N968="snížená",J968,0)</f>
        <v>0</v>
      </c>
      <c r="BG968" s="239">
        <f>IF(N968="zákl. přenesená",J968,0)</f>
        <v>0</v>
      </c>
      <c r="BH968" s="239">
        <f>IF(N968="sníž. přenesená",J968,0)</f>
        <v>0</v>
      </c>
      <c r="BI968" s="239">
        <f>IF(N968="nulová",J968,0)</f>
        <v>0</v>
      </c>
      <c r="BJ968" s="18" t="s">
        <v>84</v>
      </c>
      <c r="BK968" s="239">
        <f>ROUND(I968*H968,2)</f>
        <v>0</v>
      </c>
      <c r="BL968" s="18" t="s">
        <v>247</v>
      </c>
      <c r="BM968" s="238" t="s">
        <v>1267</v>
      </c>
    </row>
    <row r="969" s="13" customFormat="1">
      <c r="A969" s="13"/>
      <c r="B969" s="245"/>
      <c r="C969" s="246"/>
      <c r="D969" s="247" t="s">
        <v>251</v>
      </c>
      <c r="E969" s="248" t="s">
        <v>1</v>
      </c>
      <c r="F969" s="249" t="s">
        <v>1195</v>
      </c>
      <c r="G969" s="246"/>
      <c r="H969" s="248" t="s">
        <v>1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251</v>
      </c>
      <c r="AU969" s="255" t="s">
        <v>87</v>
      </c>
      <c r="AV969" s="13" t="s">
        <v>84</v>
      </c>
      <c r="AW969" s="13" t="s">
        <v>32</v>
      </c>
      <c r="AX969" s="13" t="s">
        <v>76</v>
      </c>
      <c r="AY969" s="255" t="s">
        <v>240</v>
      </c>
    </row>
    <row r="970" s="13" customFormat="1">
      <c r="A970" s="13"/>
      <c r="B970" s="245"/>
      <c r="C970" s="246"/>
      <c r="D970" s="247" t="s">
        <v>251</v>
      </c>
      <c r="E970" s="248" t="s">
        <v>1</v>
      </c>
      <c r="F970" s="249" t="s">
        <v>1268</v>
      </c>
      <c r="G970" s="246"/>
      <c r="H970" s="248" t="s">
        <v>1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251</v>
      </c>
      <c r="AU970" s="255" t="s">
        <v>87</v>
      </c>
      <c r="AV970" s="13" t="s">
        <v>84</v>
      </c>
      <c r="AW970" s="13" t="s">
        <v>32</v>
      </c>
      <c r="AX970" s="13" t="s">
        <v>76</v>
      </c>
      <c r="AY970" s="255" t="s">
        <v>240</v>
      </c>
    </row>
    <row r="971" s="14" customFormat="1">
      <c r="A971" s="14"/>
      <c r="B971" s="256"/>
      <c r="C971" s="257"/>
      <c r="D971" s="247" t="s">
        <v>251</v>
      </c>
      <c r="E971" s="258" t="s">
        <v>1</v>
      </c>
      <c r="F971" s="259" t="s">
        <v>1269</v>
      </c>
      <c r="G971" s="257"/>
      <c r="H971" s="260">
        <v>61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251</v>
      </c>
      <c r="AU971" s="266" t="s">
        <v>87</v>
      </c>
      <c r="AV971" s="14" t="s">
        <v>87</v>
      </c>
      <c r="AW971" s="14" t="s">
        <v>32</v>
      </c>
      <c r="AX971" s="14" t="s">
        <v>84</v>
      </c>
      <c r="AY971" s="266" t="s">
        <v>240</v>
      </c>
    </row>
    <row r="972" s="2" customFormat="1" ht="24.15" customHeight="1">
      <c r="A972" s="39"/>
      <c r="B972" s="40"/>
      <c r="C972" s="289" t="s">
        <v>1270</v>
      </c>
      <c r="D972" s="289" t="s">
        <v>341</v>
      </c>
      <c r="E972" s="290" t="s">
        <v>1271</v>
      </c>
      <c r="F972" s="291" t="s">
        <v>1272</v>
      </c>
      <c r="G972" s="292" t="s">
        <v>520</v>
      </c>
      <c r="H972" s="293">
        <v>34.700000000000003</v>
      </c>
      <c r="I972" s="294"/>
      <c r="J972" s="295">
        <f>ROUND(I972*H972,2)</f>
        <v>0</v>
      </c>
      <c r="K972" s="291" t="s">
        <v>246</v>
      </c>
      <c r="L972" s="296"/>
      <c r="M972" s="297" t="s">
        <v>1</v>
      </c>
      <c r="N972" s="298" t="s">
        <v>41</v>
      </c>
      <c r="O972" s="92"/>
      <c r="P972" s="236">
        <f>O972*H972</f>
        <v>0</v>
      </c>
      <c r="Q972" s="236">
        <v>0.00020000000000000001</v>
      </c>
      <c r="R972" s="236">
        <f>Q972*H972</f>
        <v>0.0069400000000000009</v>
      </c>
      <c r="S972" s="236">
        <v>0</v>
      </c>
      <c r="T972" s="237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8" t="s">
        <v>320</v>
      </c>
      <c r="AT972" s="238" t="s">
        <v>341</v>
      </c>
      <c r="AU972" s="238" t="s">
        <v>87</v>
      </c>
      <c r="AY972" s="18" t="s">
        <v>240</v>
      </c>
      <c r="BE972" s="239">
        <f>IF(N972="základní",J972,0)</f>
        <v>0</v>
      </c>
      <c r="BF972" s="239">
        <f>IF(N972="snížená",J972,0)</f>
        <v>0</v>
      </c>
      <c r="BG972" s="239">
        <f>IF(N972="zákl. přenesená",J972,0)</f>
        <v>0</v>
      </c>
      <c r="BH972" s="239">
        <f>IF(N972="sníž. přenesená",J972,0)</f>
        <v>0</v>
      </c>
      <c r="BI972" s="239">
        <f>IF(N972="nulová",J972,0)</f>
        <v>0</v>
      </c>
      <c r="BJ972" s="18" t="s">
        <v>84</v>
      </c>
      <c r="BK972" s="239">
        <f>ROUND(I972*H972,2)</f>
        <v>0</v>
      </c>
      <c r="BL972" s="18" t="s">
        <v>247</v>
      </c>
      <c r="BM972" s="238" t="s">
        <v>1273</v>
      </c>
    </row>
    <row r="973" s="13" customFormat="1">
      <c r="A973" s="13"/>
      <c r="B973" s="245"/>
      <c r="C973" s="246"/>
      <c r="D973" s="247" t="s">
        <v>251</v>
      </c>
      <c r="E973" s="248" t="s">
        <v>1</v>
      </c>
      <c r="F973" s="249" t="s">
        <v>1195</v>
      </c>
      <c r="G973" s="246"/>
      <c r="H973" s="248" t="s">
        <v>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251</v>
      </c>
      <c r="AU973" s="255" t="s">
        <v>87</v>
      </c>
      <c r="AV973" s="13" t="s">
        <v>84</v>
      </c>
      <c r="AW973" s="13" t="s">
        <v>32</v>
      </c>
      <c r="AX973" s="13" t="s">
        <v>76</v>
      </c>
      <c r="AY973" s="255" t="s">
        <v>240</v>
      </c>
    </row>
    <row r="974" s="13" customFormat="1">
      <c r="A974" s="13"/>
      <c r="B974" s="245"/>
      <c r="C974" s="246"/>
      <c r="D974" s="247" t="s">
        <v>251</v>
      </c>
      <c r="E974" s="248" t="s">
        <v>1</v>
      </c>
      <c r="F974" s="249" t="s">
        <v>1274</v>
      </c>
      <c r="G974" s="246"/>
      <c r="H974" s="248" t="s">
        <v>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251</v>
      </c>
      <c r="AU974" s="255" t="s">
        <v>87</v>
      </c>
      <c r="AV974" s="13" t="s">
        <v>84</v>
      </c>
      <c r="AW974" s="13" t="s">
        <v>32</v>
      </c>
      <c r="AX974" s="13" t="s">
        <v>76</v>
      </c>
      <c r="AY974" s="255" t="s">
        <v>240</v>
      </c>
    </row>
    <row r="975" s="14" customFormat="1">
      <c r="A975" s="14"/>
      <c r="B975" s="256"/>
      <c r="C975" s="257"/>
      <c r="D975" s="247" t="s">
        <v>251</v>
      </c>
      <c r="E975" s="258" t="s">
        <v>1</v>
      </c>
      <c r="F975" s="259" t="s">
        <v>1275</v>
      </c>
      <c r="G975" s="257"/>
      <c r="H975" s="260">
        <v>34.700000000000003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251</v>
      </c>
      <c r="AU975" s="266" t="s">
        <v>87</v>
      </c>
      <c r="AV975" s="14" t="s">
        <v>87</v>
      </c>
      <c r="AW975" s="14" t="s">
        <v>32</v>
      </c>
      <c r="AX975" s="14" t="s">
        <v>84</v>
      </c>
      <c r="AY975" s="266" t="s">
        <v>240</v>
      </c>
    </row>
    <row r="976" s="2" customFormat="1" ht="24.15" customHeight="1">
      <c r="A976" s="39"/>
      <c r="B976" s="40"/>
      <c r="C976" s="289" t="s">
        <v>1276</v>
      </c>
      <c r="D976" s="289" t="s">
        <v>341</v>
      </c>
      <c r="E976" s="290" t="s">
        <v>1277</v>
      </c>
      <c r="F976" s="291" t="s">
        <v>1278</v>
      </c>
      <c r="G976" s="292" t="s">
        <v>520</v>
      </c>
      <c r="H976" s="293">
        <v>209</v>
      </c>
      <c r="I976" s="294"/>
      <c r="J976" s="295">
        <f>ROUND(I976*H976,2)</f>
        <v>0</v>
      </c>
      <c r="K976" s="291" t="s">
        <v>246</v>
      </c>
      <c r="L976" s="296"/>
      <c r="M976" s="297" t="s">
        <v>1</v>
      </c>
      <c r="N976" s="298" t="s">
        <v>41</v>
      </c>
      <c r="O976" s="92"/>
      <c r="P976" s="236">
        <f>O976*H976</f>
        <v>0</v>
      </c>
      <c r="Q976" s="236">
        <v>4.0000000000000003E-05</v>
      </c>
      <c r="R976" s="236">
        <f>Q976*H976</f>
        <v>0.0083600000000000011</v>
      </c>
      <c r="S976" s="236">
        <v>0</v>
      </c>
      <c r="T976" s="237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8" t="s">
        <v>320</v>
      </c>
      <c r="AT976" s="238" t="s">
        <v>341</v>
      </c>
      <c r="AU976" s="238" t="s">
        <v>87</v>
      </c>
      <c r="AY976" s="18" t="s">
        <v>240</v>
      </c>
      <c r="BE976" s="239">
        <f>IF(N976="základní",J976,0)</f>
        <v>0</v>
      </c>
      <c r="BF976" s="239">
        <f>IF(N976="snížená",J976,0)</f>
        <v>0</v>
      </c>
      <c r="BG976" s="239">
        <f>IF(N976="zákl. přenesená",J976,0)</f>
        <v>0</v>
      </c>
      <c r="BH976" s="239">
        <f>IF(N976="sníž. přenesená",J976,0)</f>
        <v>0</v>
      </c>
      <c r="BI976" s="239">
        <f>IF(N976="nulová",J976,0)</f>
        <v>0</v>
      </c>
      <c r="BJ976" s="18" t="s">
        <v>84</v>
      </c>
      <c r="BK976" s="239">
        <f>ROUND(I976*H976,2)</f>
        <v>0</v>
      </c>
      <c r="BL976" s="18" t="s">
        <v>247</v>
      </c>
      <c r="BM976" s="238" t="s">
        <v>1279</v>
      </c>
    </row>
    <row r="977" s="13" customFormat="1">
      <c r="A977" s="13"/>
      <c r="B977" s="245"/>
      <c r="C977" s="246"/>
      <c r="D977" s="247" t="s">
        <v>251</v>
      </c>
      <c r="E977" s="248" t="s">
        <v>1</v>
      </c>
      <c r="F977" s="249" t="s">
        <v>1195</v>
      </c>
      <c r="G977" s="246"/>
      <c r="H977" s="248" t="s">
        <v>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251</v>
      </c>
      <c r="AU977" s="255" t="s">
        <v>87</v>
      </c>
      <c r="AV977" s="13" t="s">
        <v>84</v>
      </c>
      <c r="AW977" s="13" t="s">
        <v>32</v>
      </c>
      <c r="AX977" s="13" t="s">
        <v>76</v>
      </c>
      <c r="AY977" s="255" t="s">
        <v>240</v>
      </c>
    </row>
    <row r="978" s="13" customFormat="1">
      <c r="A978" s="13"/>
      <c r="B978" s="245"/>
      <c r="C978" s="246"/>
      <c r="D978" s="247" t="s">
        <v>251</v>
      </c>
      <c r="E978" s="248" t="s">
        <v>1</v>
      </c>
      <c r="F978" s="249" t="s">
        <v>1280</v>
      </c>
      <c r="G978" s="246"/>
      <c r="H978" s="248" t="s">
        <v>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251</v>
      </c>
      <c r="AU978" s="255" t="s">
        <v>87</v>
      </c>
      <c r="AV978" s="13" t="s">
        <v>84</v>
      </c>
      <c r="AW978" s="13" t="s">
        <v>32</v>
      </c>
      <c r="AX978" s="13" t="s">
        <v>76</v>
      </c>
      <c r="AY978" s="255" t="s">
        <v>240</v>
      </c>
    </row>
    <row r="979" s="14" customFormat="1">
      <c r="A979" s="14"/>
      <c r="B979" s="256"/>
      <c r="C979" s="257"/>
      <c r="D979" s="247" t="s">
        <v>251</v>
      </c>
      <c r="E979" s="258" t="s">
        <v>1</v>
      </c>
      <c r="F979" s="259" t="s">
        <v>1281</v>
      </c>
      <c r="G979" s="257"/>
      <c r="H979" s="260">
        <v>209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6" t="s">
        <v>251</v>
      </c>
      <c r="AU979" s="266" t="s">
        <v>87</v>
      </c>
      <c r="AV979" s="14" t="s">
        <v>87</v>
      </c>
      <c r="AW979" s="14" t="s">
        <v>32</v>
      </c>
      <c r="AX979" s="14" t="s">
        <v>84</v>
      </c>
      <c r="AY979" s="266" t="s">
        <v>240</v>
      </c>
    </row>
    <row r="980" s="2" customFormat="1" ht="24.15" customHeight="1">
      <c r="A980" s="39"/>
      <c r="B980" s="40"/>
      <c r="C980" s="289" t="s">
        <v>1282</v>
      </c>
      <c r="D980" s="289" t="s">
        <v>341</v>
      </c>
      <c r="E980" s="290" t="s">
        <v>1283</v>
      </c>
      <c r="F980" s="291" t="s">
        <v>1284</v>
      </c>
      <c r="G980" s="292" t="s">
        <v>520</v>
      </c>
      <c r="H980" s="293">
        <v>21</v>
      </c>
      <c r="I980" s="294"/>
      <c r="J980" s="295">
        <f>ROUND(I980*H980,2)</f>
        <v>0</v>
      </c>
      <c r="K980" s="291" t="s">
        <v>246</v>
      </c>
      <c r="L980" s="296"/>
      <c r="M980" s="297" t="s">
        <v>1</v>
      </c>
      <c r="N980" s="298" t="s">
        <v>41</v>
      </c>
      <c r="O980" s="92"/>
      <c r="P980" s="236">
        <f>O980*H980</f>
        <v>0</v>
      </c>
      <c r="Q980" s="236">
        <v>0.00050000000000000001</v>
      </c>
      <c r="R980" s="236">
        <f>Q980*H980</f>
        <v>0.010500000000000001</v>
      </c>
      <c r="S980" s="236">
        <v>0</v>
      </c>
      <c r="T980" s="237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8" t="s">
        <v>320</v>
      </c>
      <c r="AT980" s="238" t="s">
        <v>341</v>
      </c>
      <c r="AU980" s="238" t="s">
        <v>87</v>
      </c>
      <c r="AY980" s="18" t="s">
        <v>240</v>
      </c>
      <c r="BE980" s="239">
        <f>IF(N980="základní",J980,0)</f>
        <v>0</v>
      </c>
      <c r="BF980" s="239">
        <f>IF(N980="snížená",J980,0)</f>
        <v>0</v>
      </c>
      <c r="BG980" s="239">
        <f>IF(N980="zákl. přenesená",J980,0)</f>
        <v>0</v>
      </c>
      <c r="BH980" s="239">
        <f>IF(N980="sníž. přenesená",J980,0)</f>
        <v>0</v>
      </c>
      <c r="BI980" s="239">
        <f>IF(N980="nulová",J980,0)</f>
        <v>0</v>
      </c>
      <c r="BJ980" s="18" t="s">
        <v>84</v>
      </c>
      <c r="BK980" s="239">
        <f>ROUND(I980*H980,2)</f>
        <v>0</v>
      </c>
      <c r="BL980" s="18" t="s">
        <v>247</v>
      </c>
      <c r="BM980" s="238" t="s">
        <v>1285</v>
      </c>
    </row>
    <row r="981" s="13" customFormat="1">
      <c r="A981" s="13"/>
      <c r="B981" s="245"/>
      <c r="C981" s="246"/>
      <c r="D981" s="247" t="s">
        <v>251</v>
      </c>
      <c r="E981" s="248" t="s">
        <v>1</v>
      </c>
      <c r="F981" s="249" t="s">
        <v>1195</v>
      </c>
      <c r="G981" s="246"/>
      <c r="H981" s="248" t="s">
        <v>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251</v>
      </c>
      <c r="AU981" s="255" t="s">
        <v>87</v>
      </c>
      <c r="AV981" s="13" t="s">
        <v>84</v>
      </c>
      <c r="AW981" s="13" t="s">
        <v>32</v>
      </c>
      <c r="AX981" s="13" t="s">
        <v>76</v>
      </c>
      <c r="AY981" s="255" t="s">
        <v>240</v>
      </c>
    </row>
    <row r="982" s="13" customFormat="1">
      <c r="A982" s="13"/>
      <c r="B982" s="245"/>
      <c r="C982" s="246"/>
      <c r="D982" s="247" t="s">
        <v>251</v>
      </c>
      <c r="E982" s="248" t="s">
        <v>1</v>
      </c>
      <c r="F982" s="249" t="s">
        <v>1286</v>
      </c>
      <c r="G982" s="246"/>
      <c r="H982" s="248" t="s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251</v>
      </c>
      <c r="AU982" s="255" t="s">
        <v>87</v>
      </c>
      <c r="AV982" s="13" t="s">
        <v>84</v>
      </c>
      <c r="AW982" s="13" t="s">
        <v>32</v>
      </c>
      <c r="AX982" s="13" t="s">
        <v>76</v>
      </c>
      <c r="AY982" s="255" t="s">
        <v>240</v>
      </c>
    </row>
    <row r="983" s="14" customFormat="1">
      <c r="A983" s="14"/>
      <c r="B983" s="256"/>
      <c r="C983" s="257"/>
      <c r="D983" s="247" t="s">
        <v>251</v>
      </c>
      <c r="E983" s="258" t="s">
        <v>1</v>
      </c>
      <c r="F983" s="259" t="s">
        <v>1287</v>
      </c>
      <c r="G983" s="257"/>
      <c r="H983" s="260">
        <v>21</v>
      </c>
      <c r="I983" s="261"/>
      <c r="J983" s="257"/>
      <c r="K983" s="257"/>
      <c r="L983" s="262"/>
      <c r="M983" s="263"/>
      <c r="N983" s="264"/>
      <c r="O983" s="264"/>
      <c r="P983" s="264"/>
      <c r="Q983" s="264"/>
      <c r="R983" s="264"/>
      <c r="S983" s="264"/>
      <c r="T983" s="26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6" t="s">
        <v>251</v>
      </c>
      <c r="AU983" s="266" t="s">
        <v>87</v>
      </c>
      <c r="AV983" s="14" t="s">
        <v>87</v>
      </c>
      <c r="AW983" s="14" t="s">
        <v>32</v>
      </c>
      <c r="AX983" s="14" t="s">
        <v>84</v>
      </c>
      <c r="AY983" s="266" t="s">
        <v>240</v>
      </c>
    </row>
    <row r="984" s="2" customFormat="1" ht="24.15" customHeight="1">
      <c r="A984" s="39"/>
      <c r="B984" s="40"/>
      <c r="C984" s="289" t="s">
        <v>1288</v>
      </c>
      <c r="D984" s="289" t="s">
        <v>341</v>
      </c>
      <c r="E984" s="290" t="s">
        <v>1289</v>
      </c>
      <c r="F984" s="291" t="s">
        <v>1290</v>
      </c>
      <c r="G984" s="292" t="s">
        <v>520</v>
      </c>
      <c r="H984" s="293">
        <v>10.5</v>
      </c>
      <c r="I984" s="294"/>
      <c r="J984" s="295">
        <f>ROUND(I984*H984,2)</f>
        <v>0</v>
      </c>
      <c r="K984" s="291" t="s">
        <v>246</v>
      </c>
      <c r="L984" s="296"/>
      <c r="M984" s="297" t="s">
        <v>1</v>
      </c>
      <c r="N984" s="298" t="s">
        <v>41</v>
      </c>
      <c r="O984" s="92"/>
      <c r="P984" s="236">
        <f>O984*H984</f>
        <v>0</v>
      </c>
      <c r="Q984" s="236">
        <v>0.00050000000000000001</v>
      </c>
      <c r="R984" s="236">
        <f>Q984*H984</f>
        <v>0.0052500000000000003</v>
      </c>
      <c r="S984" s="236">
        <v>0</v>
      </c>
      <c r="T984" s="237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8" t="s">
        <v>320</v>
      </c>
      <c r="AT984" s="238" t="s">
        <v>341</v>
      </c>
      <c r="AU984" s="238" t="s">
        <v>87</v>
      </c>
      <c r="AY984" s="18" t="s">
        <v>240</v>
      </c>
      <c r="BE984" s="239">
        <f>IF(N984="základní",J984,0)</f>
        <v>0</v>
      </c>
      <c r="BF984" s="239">
        <f>IF(N984="snížená",J984,0)</f>
        <v>0</v>
      </c>
      <c r="BG984" s="239">
        <f>IF(N984="zákl. přenesená",J984,0)</f>
        <v>0</v>
      </c>
      <c r="BH984" s="239">
        <f>IF(N984="sníž. přenesená",J984,0)</f>
        <v>0</v>
      </c>
      <c r="BI984" s="239">
        <f>IF(N984="nulová",J984,0)</f>
        <v>0</v>
      </c>
      <c r="BJ984" s="18" t="s">
        <v>84</v>
      </c>
      <c r="BK984" s="239">
        <f>ROUND(I984*H984,2)</f>
        <v>0</v>
      </c>
      <c r="BL984" s="18" t="s">
        <v>247</v>
      </c>
      <c r="BM984" s="238" t="s">
        <v>1291</v>
      </c>
    </row>
    <row r="985" s="13" customFormat="1">
      <c r="A985" s="13"/>
      <c r="B985" s="245"/>
      <c r="C985" s="246"/>
      <c r="D985" s="247" t="s">
        <v>251</v>
      </c>
      <c r="E985" s="248" t="s">
        <v>1</v>
      </c>
      <c r="F985" s="249" t="s">
        <v>1195</v>
      </c>
      <c r="G985" s="246"/>
      <c r="H985" s="248" t="s">
        <v>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251</v>
      </c>
      <c r="AU985" s="255" t="s">
        <v>87</v>
      </c>
      <c r="AV985" s="13" t="s">
        <v>84</v>
      </c>
      <c r="AW985" s="13" t="s">
        <v>32</v>
      </c>
      <c r="AX985" s="13" t="s">
        <v>76</v>
      </c>
      <c r="AY985" s="255" t="s">
        <v>240</v>
      </c>
    </row>
    <row r="986" s="13" customFormat="1">
      <c r="A986" s="13"/>
      <c r="B986" s="245"/>
      <c r="C986" s="246"/>
      <c r="D986" s="247" t="s">
        <v>251</v>
      </c>
      <c r="E986" s="248" t="s">
        <v>1</v>
      </c>
      <c r="F986" s="249" t="s">
        <v>1292</v>
      </c>
      <c r="G986" s="246"/>
      <c r="H986" s="248" t="s">
        <v>1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251</v>
      </c>
      <c r="AU986" s="255" t="s">
        <v>87</v>
      </c>
      <c r="AV986" s="13" t="s">
        <v>84</v>
      </c>
      <c r="AW986" s="13" t="s">
        <v>32</v>
      </c>
      <c r="AX986" s="13" t="s">
        <v>76</v>
      </c>
      <c r="AY986" s="255" t="s">
        <v>240</v>
      </c>
    </row>
    <row r="987" s="14" customFormat="1">
      <c r="A987" s="14"/>
      <c r="B987" s="256"/>
      <c r="C987" s="257"/>
      <c r="D987" s="247" t="s">
        <v>251</v>
      </c>
      <c r="E987" s="258" t="s">
        <v>1</v>
      </c>
      <c r="F987" s="259" t="s">
        <v>1293</v>
      </c>
      <c r="G987" s="257"/>
      <c r="H987" s="260">
        <v>10.5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251</v>
      </c>
      <c r="AU987" s="266" t="s">
        <v>87</v>
      </c>
      <c r="AV987" s="14" t="s">
        <v>87</v>
      </c>
      <c r="AW987" s="14" t="s">
        <v>32</v>
      </c>
      <c r="AX987" s="14" t="s">
        <v>84</v>
      </c>
      <c r="AY987" s="266" t="s">
        <v>240</v>
      </c>
    </row>
    <row r="988" s="2" customFormat="1" ht="24.15" customHeight="1">
      <c r="A988" s="39"/>
      <c r="B988" s="40"/>
      <c r="C988" s="227" t="s">
        <v>1294</v>
      </c>
      <c r="D988" s="227" t="s">
        <v>242</v>
      </c>
      <c r="E988" s="228" t="s">
        <v>1295</v>
      </c>
      <c r="F988" s="229" t="s">
        <v>1296</v>
      </c>
      <c r="G988" s="230" t="s">
        <v>373</v>
      </c>
      <c r="H988" s="231">
        <v>53</v>
      </c>
      <c r="I988" s="232"/>
      <c r="J988" s="233">
        <f>ROUND(I988*H988,2)</f>
        <v>0</v>
      </c>
      <c r="K988" s="229" t="s">
        <v>246</v>
      </c>
      <c r="L988" s="45"/>
      <c r="M988" s="234" t="s">
        <v>1</v>
      </c>
      <c r="N988" s="235" t="s">
        <v>41</v>
      </c>
      <c r="O988" s="92"/>
      <c r="P988" s="236">
        <f>O988*H988</f>
        <v>0</v>
      </c>
      <c r="Q988" s="236">
        <v>0.00182</v>
      </c>
      <c r="R988" s="236">
        <f>Q988*H988</f>
        <v>0.096460000000000004</v>
      </c>
      <c r="S988" s="236">
        <v>0</v>
      </c>
      <c r="T988" s="237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8" t="s">
        <v>247</v>
      </c>
      <c r="AT988" s="238" t="s">
        <v>242</v>
      </c>
      <c r="AU988" s="238" t="s">
        <v>87</v>
      </c>
      <c r="AY988" s="18" t="s">
        <v>240</v>
      </c>
      <c r="BE988" s="239">
        <f>IF(N988="základní",J988,0)</f>
        <v>0</v>
      </c>
      <c r="BF988" s="239">
        <f>IF(N988="snížená",J988,0)</f>
        <v>0</v>
      </c>
      <c r="BG988" s="239">
        <f>IF(N988="zákl. přenesená",J988,0)</f>
        <v>0</v>
      </c>
      <c r="BH988" s="239">
        <f>IF(N988="sníž. přenesená",J988,0)</f>
        <v>0</v>
      </c>
      <c r="BI988" s="239">
        <f>IF(N988="nulová",J988,0)</f>
        <v>0</v>
      </c>
      <c r="BJ988" s="18" t="s">
        <v>84</v>
      </c>
      <c r="BK988" s="239">
        <f>ROUND(I988*H988,2)</f>
        <v>0</v>
      </c>
      <c r="BL988" s="18" t="s">
        <v>247</v>
      </c>
      <c r="BM988" s="238" t="s">
        <v>1297</v>
      </c>
    </row>
    <row r="989" s="2" customFormat="1">
      <c r="A989" s="39"/>
      <c r="B989" s="40"/>
      <c r="C989" s="41"/>
      <c r="D989" s="240" t="s">
        <v>249</v>
      </c>
      <c r="E989" s="41"/>
      <c r="F989" s="241" t="s">
        <v>1298</v>
      </c>
      <c r="G989" s="41"/>
      <c r="H989" s="41"/>
      <c r="I989" s="242"/>
      <c r="J989" s="41"/>
      <c r="K989" s="41"/>
      <c r="L989" s="45"/>
      <c r="M989" s="243"/>
      <c r="N989" s="244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249</v>
      </c>
      <c r="AU989" s="18" t="s">
        <v>87</v>
      </c>
    </row>
    <row r="990" s="13" customFormat="1">
      <c r="A990" s="13"/>
      <c r="B990" s="245"/>
      <c r="C990" s="246"/>
      <c r="D990" s="247" t="s">
        <v>251</v>
      </c>
      <c r="E990" s="248" t="s">
        <v>1</v>
      </c>
      <c r="F990" s="249" t="s">
        <v>1299</v>
      </c>
      <c r="G990" s="246"/>
      <c r="H990" s="248" t="s">
        <v>1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251</v>
      </c>
      <c r="AU990" s="255" t="s">
        <v>87</v>
      </c>
      <c r="AV990" s="13" t="s">
        <v>84</v>
      </c>
      <c r="AW990" s="13" t="s">
        <v>32</v>
      </c>
      <c r="AX990" s="13" t="s">
        <v>76</v>
      </c>
      <c r="AY990" s="255" t="s">
        <v>240</v>
      </c>
    </row>
    <row r="991" s="14" customFormat="1">
      <c r="A991" s="14"/>
      <c r="B991" s="256"/>
      <c r="C991" s="257"/>
      <c r="D991" s="247" t="s">
        <v>251</v>
      </c>
      <c r="E991" s="258" t="s">
        <v>1</v>
      </c>
      <c r="F991" s="259" t="s">
        <v>1300</v>
      </c>
      <c r="G991" s="257"/>
      <c r="H991" s="260">
        <v>15.065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6" t="s">
        <v>251</v>
      </c>
      <c r="AU991" s="266" t="s">
        <v>87</v>
      </c>
      <c r="AV991" s="14" t="s">
        <v>87</v>
      </c>
      <c r="AW991" s="14" t="s">
        <v>32</v>
      </c>
      <c r="AX991" s="14" t="s">
        <v>76</v>
      </c>
      <c r="AY991" s="266" t="s">
        <v>240</v>
      </c>
    </row>
    <row r="992" s="14" customFormat="1">
      <c r="A992" s="14"/>
      <c r="B992" s="256"/>
      <c r="C992" s="257"/>
      <c r="D992" s="247" t="s">
        <v>251</v>
      </c>
      <c r="E992" s="258" t="s">
        <v>1</v>
      </c>
      <c r="F992" s="259" t="s">
        <v>1301</v>
      </c>
      <c r="G992" s="257"/>
      <c r="H992" s="260">
        <v>6.8250000000000002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6" t="s">
        <v>251</v>
      </c>
      <c r="AU992" s="266" t="s">
        <v>87</v>
      </c>
      <c r="AV992" s="14" t="s">
        <v>87</v>
      </c>
      <c r="AW992" s="14" t="s">
        <v>32</v>
      </c>
      <c r="AX992" s="14" t="s">
        <v>76</v>
      </c>
      <c r="AY992" s="266" t="s">
        <v>240</v>
      </c>
    </row>
    <row r="993" s="14" customFormat="1">
      <c r="A993" s="14"/>
      <c r="B993" s="256"/>
      <c r="C993" s="257"/>
      <c r="D993" s="247" t="s">
        <v>251</v>
      </c>
      <c r="E993" s="258" t="s">
        <v>1</v>
      </c>
      <c r="F993" s="259" t="s">
        <v>1302</v>
      </c>
      <c r="G993" s="257"/>
      <c r="H993" s="260">
        <v>25.925000000000001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6" t="s">
        <v>251</v>
      </c>
      <c r="AU993" s="266" t="s">
        <v>87</v>
      </c>
      <c r="AV993" s="14" t="s">
        <v>87</v>
      </c>
      <c r="AW993" s="14" t="s">
        <v>32</v>
      </c>
      <c r="AX993" s="14" t="s">
        <v>76</v>
      </c>
      <c r="AY993" s="266" t="s">
        <v>240</v>
      </c>
    </row>
    <row r="994" s="14" customFormat="1">
      <c r="A994" s="14"/>
      <c r="B994" s="256"/>
      <c r="C994" s="257"/>
      <c r="D994" s="247" t="s">
        <v>251</v>
      </c>
      <c r="E994" s="258" t="s">
        <v>1</v>
      </c>
      <c r="F994" s="259" t="s">
        <v>1303</v>
      </c>
      <c r="G994" s="257"/>
      <c r="H994" s="260">
        <v>5.1849999999999996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6" t="s">
        <v>251</v>
      </c>
      <c r="AU994" s="266" t="s">
        <v>87</v>
      </c>
      <c r="AV994" s="14" t="s">
        <v>87</v>
      </c>
      <c r="AW994" s="14" t="s">
        <v>32</v>
      </c>
      <c r="AX994" s="14" t="s">
        <v>76</v>
      </c>
      <c r="AY994" s="266" t="s">
        <v>240</v>
      </c>
    </row>
    <row r="995" s="16" customFormat="1">
      <c r="A995" s="16"/>
      <c r="B995" s="278"/>
      <c r="C995" s="279"/>
      <c r="D995" s="247" t="s">
        <v>251</v>
      </c>
      <c r="E995" s="280" t="s">
        <v>1</v>
      </c>
      <c r="F995" s="281" t="s">
        <v>265</v>
      </c>
      <c r="G995" s="279"/>
      <c r="H995" s="282">
        <v>53</v>
      </c>
      <c r="I995" s="283"/>
      <c r="J995" s="279"/>
      <c r="K995" s="279"/>
      <c r="L995" s="284"/>
      <c r="M995" s="285"/>
      <c r="N995" s="286"/>
      <c r="O995" s="286"/>
      <c r="P995" s="286"/>
      <c r="Q995" s="286"/>
      <c r="R995" s="286"/>
      <c r="S995" s="286"/>
      <c r="T995" s="287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8" t="s">
        <v>251</v>
      </c>
      <c r="AU995" s="288" t="s">
        <v>87</v>
      </c>
      <c r="AV995" s="16" t="s">
        <v>247</v>
      </c>
      <c r="AW995" s="16" t="s">
        <v>32</v>
      </c>
      <c r="AX995" s="16" t="s">
        <v>84</v>
      </c>
      <c r="AY995" s="288" t="s">
        <v>240</v>
      </c>
    </row>
    <row r="996" s="13" customFormat="1">
      <c r="A996" s="13"/>
      <c r="B996" s="245"/>
      <c r="C996" s="246"/>
      <c r="D996" s="247" t="s">
        <v>251</v>
      </c>
      <c r="E996" s="248" t="s">
        <v>1</v>
      </c>
      <c r="F996" s="249" t="s">
        <v>1304</v>
      </c>
      <c r="G996" s="246"/>
      <c r="H996" s="248" t="s">
        <v>1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251</v>
      </c>
      <c r="AU996" s="255" t="s">
        <v>87</v>
      </c>
      <c r="AV996" s="13" t="s">
        <v>84</v>
      </c>
      <c r="AW996" s="13" t="s">
        <v>32</v>
      </c>
      <c r="AX996" s="13" t="s">
        <v>76</v>
      </c>
      <c r="AY996" s="255" t="s">
        <v>240</v>
      </c>
    </row>
    <row r="997" s="2" customFormat="1" ht="24.15" customHeight="1">
      <c r="A997" s="39"/>
      <c r="B997" s="40"/>
      <c r="C997" s="227" t="s">
        <v>1305</v>
      </c>
      <c r="D997" s="227" t="s">
        <v>242</v>
      </c>
      <c r="E997" s="228" t="s">
        <v>1306</v>
      </c>
      <c r="F997" s="229" t="s">
        <v>1307</v>
      </c>
      <c r="G997" s="230" t="s">
        <v>373</v>
      </c>
      <c r="H997" s="231">
        <v>264</v>
      </c>
      <c r="I997" s="232"/>
      <c r="J997" s="233">
        <f>ROUND(I997*H997,2)</f>
        <v>0</v>
      </c>
      <c r="K997" s="229" t="s">
        <v>246</v>
      </c>
      <c r="L997" s="45"/>
      <c r="M997" s="234" t="s">
        <v>1</v>
      </c>
      <c r="N997" s="235" t="s">
        <v>41</v>
      </c>
      <c r="O997" s="92"/>
      <c r="P997" s="236">
        <f>O997*H997</f>
        <v>0</v>
      </c>
      <c r="Q997" s="236">
        <v>0.0033800000000000002</v>
      </c>
      <c r="R997" s="236">
        <f>Q997*H997</f>
        <v>0.89232</v>
      </c>
      <c r="S997" s="236">
        <v>0</v>
      </c>
      <c r="T997" s="237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8" t="s">
        <v>247</v>
      </c>
      <c r="AT997" s="238" t="s">
        <v>242</v>
      </c>
      <c r="AU997" s="238" t="s">
        <v>87</v>
      </c>
      <c r="AY997" s="18" t="s">
        <v>240</v>
      </c>
      <c r="BE997" s="239">
        <f>IF(N997="základní",J997,0)</f>
        <v>0</v>
      </c>
      <c r="BF997" s="239">
        <f>IF(N997="snížená",J997,0)</f>
        <v>0</v>
      </c>
      <c r="BG997" s="239">
        <f>IF(N997="zákl. přenesená",J997,0)</f>
        <v>0</v>
      </c>
      <c r="BH997" s="239">
        <f>IF(N997="sníž. přenesená",J997,0)</f>
        <v>0</v>
      </c>
      <c r="BI997" s="239">
        <f>IF(N997="nulová",J997,0)</f>
        <v>0</v>
      </c>
      <c r="BJ997" s="18" t="s">
        <v>84</v>
      </c>
      <c r="BK997" s="239">
        <f>ROUND(I997*H997,2)</f>
        <v>0</v>
      </c>
      <c r="BL997" s="18" t="s">
        <v>247</v>
      </c>
      <c r="BM997" s="238" t="s">
        <v>1308</v>
      </c>
    </row>
    <row r="998" s="2" customFormat="1">
      <c r="A998" s="39"/>
      <c r="B998" s="40"/>
      <c r="C998" s="41"/>
      <c r="D998" s="240" t="s">
        <v>249</v>
      </c>
      <c r="E998" s="41"/>
      <c r="F998" s="241" t="s">
        <v>1309</v>
      </c>
      <c r="G998" s="41"/>
      <c r="H998" s="41"/>
      <c r="I998" s="242"/>
      <c r="J998" s="41"/>
      <c r="K998" s="41"/>
      <c r="L998" s="45"/>
      <c r="M998" s="243"/>
      <c r="N998" s="244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249</v>
      </c>
      <c r="AU998" s="18" t="s">
        <v>87</v>
      </c>
    </row>
    <row r="999" s="13" customFormat="1">
      <c r="A999" s="13"/>
      <c r="B999" s="245"/>
      <c r="C999" s="246"/>
      <c r="D999" s="247" t="s">
        <v>251</v>
      </c>
      <c r="E999" s="248" t="s">
        <v>1</v>
      </c>
      <c r="F999" s="249" t="s">
        <v>1310</v>
      </c>
      <c r="G999" s="246"/>
      <c r="H999" s="248" t="s">
        <v>1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251</v>
      </c>
      <c r="AU999" s="255" t="s">
        <v>87</v>
      </c>
      <c r="AV999" s="13" t="s">
        <v>84</v>
      </c>
      <c r="AW999" s="13" t="s">
        <v>32</v>
      </c>
      <c r="AX999" s="13" t="s">
        <v>76</v>
      </c>
      <c r="AY999" s="255" t="s">
        <v>240</v>
      </c>
    </row>
    <row r="1000" s="13" customFormat="1">
      <c r="A1000" s="13"/>
      <c r="B1000" s="245"/>
      <c r="C1000" s="246"/>
      <c r="D1000" s="247" t="s">
        <v>251</v>
      </c>
      <c r="E1000" s="248" t="s">
        <v>1</v>
      </c>
      <c r="F1000" s="249" t="s">
        <v>1311</v>
      </c>
      <c r="G1000" s="246"/>
      <c r="H1000" s="248" t="s">
        <v>1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251</v>
      </c>
      <c r="AU1000" s="255" t="s">
        <v>87</v>
      </c>
      <c r="AV1000" s="13" t="s">
        <v>84</v>
      </c>
      <c r="AW1000" s="13" t="s">
        <v>32</v>
      </c>
      <c r="AX1000" s="13" t="s">
        <v>76</v>
      </c>
      <c r="AY1000" s="255" t="s">
        <v>240</v>
      </c>
    </row>
    <row r="1001" s="14" customFormat="1">
      <c r="A1001" s="14"/>
      <c r="B1001" s="256"/>
      <c r="C1001" s="257"/>
      <c r="D1001" s="247" t="s">
        <v>251</v>
      </c>
      <c r="E1001" s="258" t="s">
        <v>1</v>
      </c>
      <c r="F1001" s="259" t="s">
        <v>1312</v>
      </c>
      <c r="G1001" s="257"/>
      <c r="H1001" s="260">
        <v>273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6" t="s">
        <v>251</v>
      </c>
      <c r="AU1001" s="266" t="s">
        <v>87</v>
      </c>
      <c r="AV1001" s="14" t="s">
        <v>87</v>
      </c>
      <c r="AW1001" s="14" t="s">
        <v>32</v>
      </c>
      <c r="AX1001" s="14" t="s">
        <v>76</v>
      </c>
      <c r="AY1001" s="266" t="s">
        <v>240</v>
      </c>
    </row>
    <row r="1002" s="13" customFormat="1">
      <c r="A1002" s="13"/>
      <c r="B1002" s="245"/>
      <c r="C1002" s="246"/>
      <c r="D1002" s="247" t="s">
        <v>251</v>
      </c>
      <c r="E1002" s="248" t="s">
        <v>1</v>
      </c>
      <c r="F1002" s="249" t="s">
        <v>1313</v>
      </c>
      <c r="G1002" s="246"/>
      <c r="H1002" s="248" t="s">
        <v>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251</v>
      </c>
      <c r="AU1002" s="255" t="s">
        <v>87</v>
      </c>
      <c r="AV1002" s="13" t="s">
        <v>84</v>
      </c>
      <c r="AW1002" s="13" t="s">
        <v>32</v>
      </c>
      <c r="AX1002" s="13" t="s">
        <v>76</v>
      </c>
      <c r="AY1002" s="255" t="s">
        <v>240</v>
      </c>
    </row>
    <row r="1003" s="14" customFormat="1">
      <c r="A1003" s="14"/>
      <c r="B1003" s="256"/>
      <c r="C1003" s="257"/>
      <c r="D1003" s="247" t="s">
        <v>251</v>
      </c>
      <c r="E1003" s="258" t="s">
        <v>1</v>
      </c>
      <c r="F1003" s="259" t="s">
        <v>1314</v>
      </c>
      <c r="G1003" s="257"/>
      <c r="H1003" s="260">
        <v>-15.065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6" t="s">
        <v>251</v>
      </c>
      <c r="AU1003" s="266" t="s">
        <v>87</v>
      </c>
      <c r="AV1003" s="14" t="s">
        <v>87</v>
      </c>
      <c r="AW1003" s="14" t="s">
        <v>32</v>
      </c>
      <c r="AX1003" s="14" t="s">
        <v>76</v>
      </c>
      <c r="AY1003" s="266" t="s">
        <v>240</v>
      </c>
    </row>
    <row r="1004" s="14" customFormat="1">
      <c r="A1004" s="14"/>
      <c r="B1004" s="256"/>
      <c r="C1004" s="257"/>
      <c r="D1004" s="247" t="s">
        <v>251</v>
      </c>
      <c r="E1004" s="258" t="s">
        <v>1</v>
      </c>
      <c r="F1004" s="259" t="s">
        <v>1315</v>
      </c>
      <c r="G1004" s="257"/>
      <c r="H1004" s="260">
        <v>-6.8250000000000002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251</v>
      </c>
      <c r="AU1004" s="266" t="s">
        <v>87</v>
      </c>
      <c r="AV1004" s="14" t="s">
        <v>87</v>
      </c>
      <c r="AW1004" s="14" t="s">
        <v>32</v>
      </c>
      <c r="AX1004" s="14" t="s">
        <v>76</v>
      </c>
      <c r="AY1004" s="266" t="s">
        <v>240</v>
      </c>
    </row>
    <row r="1005" s="14" customFormat="1">
      <c r="A1005" s="14"/>
      <c r="B1005" s="256"/>
      <c r="C1005" s="257"/>
      <c r="D1005" s="247" t="s">
        <v>251</v>
      </c>
      <c r="E1005" s="258" t="s">
        <v>1</v>
      </c>
      <c r="F1005" s="259" t="s">
        <v>1316</v>
      </c>
      <c r="G1005" s="257"/>
      <c r="H1005" s="260">
        <v>12.890000000000001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6" t="s">
        <v>251</v>
      </c>
      <c r="AU1005" s="266" t="s">
        <v>87</v>
      </c>
      <c r="AV1005" s="14" t="s">
        <v>87</v>
      </c>
      <c r="AW1005" s="14" t="s">
        <v>32</v>
      </c>
      <c r="AX1005" s="14" t="s">
        <v>76</v>
      </c>
      <c r="AY1005" s="266" t="s">
        <v>240</v>
      </c>
    </row>
    <row r="1006" s="16" customFormat="1">
      <c r="A1006" s="16"/>
      <c r="B1006" s="278"/>
      <c r="C1006" s="279"/>
      <c r="D1006" s="247" t="s">
        <v>251</v>
      </c>
      <c r="E1006" s="280" t="s">
        <v>1</v>
      </c>
      <c r="F1006" s="281" t="s">
        <v>265</v>
      </c>
      <c r="G1006" s="279"/>
      <c r="H1006" s="282">
        <v>264</v>
      </c>
      <c r="I1006" s="283"/>
      <c r="J1006" s="279"/>
      <c r="K1006" s="279"/>
      <c r="L1006" s="284"/>
      <c r="M1006" s="285"/>
      <c r="N1006" s="286"/>
      <c r="O1006" s="286"/>
      <c r="P1006" s="286"/>
      <c r="Q1006" s="286"/>
      <c r="R1006" s="286"/>
      <c r="S1006" s="286"/>
      <c r="T1006" s="28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88" t="s">
        <v>251</v>
      </c>
      <c r="AU1006" s="288" t="s">
        <v>87</v>
      </c>
      <c r="AV1006" s="16" t="s">
        <v>247</v>
      </c>
      <c r="AW1006" s="16" t="s">
        <v>32</v>
      </c>
      <c r="AX1006" s="16" t="s">
        <v>84</v>
      </c>
      <c r="AY1006" s="288" t="s">
        <v>240</v>
      </c>
    </row>
    <row r="1007" s="13" customFormat="1">
      <c r="A1007" s="13"/>
      <c r="B1007" s="245"/>
      <c r="C1007" s="246"/>
      <c r="D1007" s="247" t="s">
        <v>251</v>
      </c>
      <c r="E1007" s="248" t="s">
        <v>1</v>
      </c>
      <c r="F1007" s="249" t="s">
        <v>1304</v>
      </c>
      <c r="G1007" s="246"/>
      <c r="H1007" s="248" t="s">
        <v>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251</v>
      </c>
      <c r="AU1007" s="255" t="s">
        <v>87</v>
      </c>
      <c r="AV1007" s="13" t="s">
        <v>84</v>
      </c>
      <c r="AW1007" s="13" t="s">
        <v>32</v>
      </c>
      <c r="AX1007" s="13" t="s">
        <v>76</v>
      </c>
      <c r="AY1007" s="255" t="s">
        <v>240</v>
      </c>
    </row>
    <row r="1008" s="2" customFormat="1" ht="24.15" customHeight="1">
      <c r="A1008" s="39"/>
      <c r="B1008" s="40"/>
      <c r="C1008" s="227" t="s">
        <v>1317</v>
      </c>
      <c r="D1008" s="227" t="s">
        <v>242</v>
      </c>
      <c r="E1008" s="228" t="s">
        <v>1318</v>
      </c>
      <c r="F1008" s="229" t="s">
        <v>1319</v>
      </c>
      <c r="G1008" s="230" t="s">
        <v>373</v>
      </c>
      <c r="H1008" s="231">
        <v>11</v>
      </c>
      <c r="I1008" s="232"/>
      <c r="J1008" s="233">
        <f>ROUND(I1008*H1008,2)</f>
        <v>0</v>
      </c>
      <c r="K1008" s="229" t="s">
        <v>246</v>
      </c>
      <c r="L1008" s="45"/>
      <c r="M1008" s="234" t="s">
        <v>1</v>
      </c>
      <c r="N1008" s="235" t="s">
        <v>41</v>
      </c>
      <c r="O1008" s="92"/>
      <c r="P1008" s="236">
        <f>O1008*H1008</f>
        <v>0</v>
      </c>
      <c r="Q1008" s="236">
        <v>0.0045999999999999999</v>
      </c>
      <c r="R1008" s="236">
        <f>Q1008*H1008</f>
        <v>0.050599999999999999</v>
      </c>
      <c r="S1008" s="236">
        <v>0</v>
      </c>
      <c r="T1008" s="237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8" t="s">
        <v>247</v>
      </c>
      <c r="AT1008" s="238" t="s">
        <v>242</v>
      </c>
      <c r="AU1008" s="238" t="s">
        <v>87</v>
      </c>
      <c r="AY1008" s="18" t="s">
        <v>240</v>
      </c>
      <c r="BE1008" s="239">
        <f>IF(N1008="základní",J1008,0)</f>
        <v>0</v>
      </c>
      <c r="BF1008" s="239">
        <f>IF(N1008="snížená",J1008,0)</f>
        <v>0</v>
      </c>
      <c r="BG1008" s="239">
        <f>IF(N1008="zákl. přenesená",J1008,0)</f>
        <v>0</v>
      </c>
      <c r="BH1008" s="239">
        <f>IF(N1008="sníž. přenesená",J1008,0)</f>
        <v>0</v>
      </c>
      <c r="BI1008" s="239">
        <f>IF(N1008="nulová",J1008,0)</f>
        <v>0</v>
      </c>
      <c r="BJ1008" s="18" t="s">
        <v>84</v>
      </c>
      <c r="BK1008" s="239">
        <f>ROUND(I1008*H1008,2)</f>
        <v>0</v>
      </c>
      <c r="BL1008" s="18" t="s">
        <v>247</v>
      </c>
      <c r="BM1008" s="238" t="s">
        <v>1320</v>
      </c>
    </row>
    <row r="1009" s="2" customFormat="1">
      <c r="A1009" s="39"/>
      <c r="B1009" s="40"/>
      <c r="C1009" s="41"/>
      <c r="D1009" s="240" t="s">
        <v>249</v>
      </c>
      <c r="E1009" s="41"/>
      <c r="F1009" s="241" t="s">
        <v>1321</v>
      </c>
      <c r="G1009" s="41"/>
      <c r="H1009" s="41"/>
      <c r="I1009" s="242"/>
      <c r="J1009" s="41"/>
      <c r="K1009" s="41"/>
      <c r="L1009" s="45"/>
      <c r="M1009" s="243"/>
      <c r="N1009" s="244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249</v>
      </c>
      <c r="AU1009" s="18" t="s">
        <v>87</v>
      </c>
    </row>
    <row r="1010" s="13" customFormat="1">
      <c r="A1010" s="13"/>
      <c r="B1010" s="245"/>
      <c r="C1010" s="246"/>
      <c r="D1010" s="247" t="s">
        <v>251</v>
      </c>
      <c r="E1010" s="248" t="s">
        <v>1</v>
      </c>
      <c r="F1010" s="249" t="s">
        <v>1322</v>
      </c>
      <c r="G1010" s="246"/>
      <c r="H1010" s="248" t="s">
        <v>1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251</v>
      </c>
      <c r="AU1010" s="255" t="s">
        <v>87</v>
      </c>
      <c r="AV1010" s="13" t="s">
        <v>84</v>
      </c>
      <c r="AW1010" s="13" t="s">
        <v>32</v>
      </c>
      <c r="AX1010" s="13" t="s">
        <v>76</v>
      </c>
      <c r="AY1010" s="255" t="s">
        <v>240</v>
      </c>
    </row>
    <row r="1011" s="14" customFormat="1">
      <c r="A1011" s="14"/>
      <c r="B1011" s="256"/>
      <c r="C1011" s="257"/>
      <c r="D1011" s="247" t="s">
        <v>251</v>
      </c>
      <c r="E1011" s="258" t="s">
        <v>1</v>
      </c>
      <c r="F1011" s="259" t="s">
        <v>1323</v>
      </c>
      <c r="G1011" s="257"/>
      <c r="H1011" s="260">
        <v>9.625</v>
      </c>
      <c r="I1011" s="261"/>
      <c r="J1011" s="257"/>
      <c r="K1011" s="257"/>
      <c r="L1011" s="262"/>
      <c r="M1011" s="263"/>
      <c r="N1011" s="264"/>
      <c r="O1011" s="264"/>
      <c r="P1011" s="264"/>
      <c r="Q1011" s="264"/>
      <c r="R1011" s="264"/>
      <c r="S1011" s="264"/>
      <c r="T1011" s="26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6" t="s">
        <v>251</v>
      </c>
      <c r="AU1011" s="266" t="s">
        <v>87</v>
      </c>
      <c r="AV1011" s="14" t="s">
        <v>87</v>
      </c>
      <c r="AW1011" s="14" t="s">
        <v>32</v>
      </c>
      <c r="AX1011" s="14" t="s">
        <v>76</v>
      </c>
      <c r="AY1011" s="266" t="s">
        <v>240</v>
      </c>
    </row>
    <row r="1012" s="14" customFormat="1">
      <c r="A1012" s="14"/>
      <c r="B1012" s="256"/>
      <c r="C1012" s="257"/>
      <c r="D1012" s="247" t="s">
        <v>251</v>
      </c>
      <c r="E1012" s="258" t="s">
        <v>1</v>
      </c>
      <c r="F1012" s="259" t="s">
        <v>1324</v>
      </c>
      <c r="G1012" s="257"/>
      <c r="H1012" s="260">
        <v>1.375</v>
      </c>
      <c r="I1012" s="261"/>
      <c r="J1012" s="257"/>
      <c r="K1012" s="257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251</v>
      </c>
      <c r="AU1012" s="266" t="s">
        <v>87</v>
      </c>
      <c r="AV1012" s="14" t="s">
        <v>87</v>
      </c>
      <c r="AW1012" s="14" t="s">
        <v>32</v>
      </c>
      <c r="AX1012" s="14" t="s">
        <v>76</v>
      </c>
      <c r="AY1012" s="266" t="s">
        <v>240</v>
      </c>
    </row>
    <row r="1013" s="16" customFormat="1">
      <c r="A1013" s="16"/>
      <c r="B1013" s="278"/>
      <c r="C1013" s="279"/>
      <c r="D1013" s="247" t="s">
        <v>251</v>
      </c>
      <c r="E1013" s="280" t="s">
        <v>1</v>
      </c>
      <c r="F1013" s="281" t="s">
        <v>265</v>
      </c>
      <c r="G1013" s="279"/>
      <c r="H1013" s="282">
        <v>11</v>
      </c>
      <c r="I1013" s="283"/>
      <c r="J1013" s="279"/>
      <c r="K1013" s="279"/>
      <c r="L1013" s="284"/>
      <c r="M1013" s="285"/>
      <c r="N1013" s="286"/>
      <c r="O1013" s="286"/>
      <c r="P1013" s="286"/>
      <c r="Q1013" s="286"/>
      <c r="R1013" s="286"/>
      <c r="S1013" s="286"/>
      <c r="T1013" s="287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88" t="s">
        <v>251</v>
      </c>
      <c r="AU1013" s="288" t="s">
        <v>87</v>
      </c>
      <c r="AV1013" s="16" t="s">
        <v>247</v>
      </c>
      <c r="AW1013" s="16" t="s">
        <v>32</v>
      </c>
      <c r="AX1013" s="16" t="s">
        <v>84</v>
      </c>
      <c r="AY1013" s="288" t="s">
        <v>240</v>
      </c>
    </row>
    <row r="1014" s="13" customFormat="1">
      <c r="A1014" s="13"/>
      <c r="B1014" s="245"/>
      <c r="C1014" s="246"/>
      <c r="D1014" s="247" t="s">
        <v>251</v>
      </c>
      <c r="E1014" s="248" t="s">
        <v>1</v>
      </c>
      <c r="F1014" s="249" t="s">
        <v>1304</v>
      </c>
      <c r="G1014" s="246"/>
      <c r="H1014" s="248" t="s">
        <v>1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251</v>
      </c>
      <c r="AU1014" s="255" t="s">
        <v>87</v>
      </c>
      <c r="AV1014" s="13" t="s">
        <v>84</v>
      </c>
      <c r="AW1014" s="13" t="s">
        <v>32</v>
      </c>
      <c r="AX1014" s="13" t="s">
        <v>76</v>
      </c>
      <c r="AY1014" s="255" t="s">
        <v>240</v>
      </c>
    </row>
    <row r="1015" s="2" customFormat="1" ht="24.15" customHeight="1">
      <c r="A1015" s="39"/>
      <c r="B1015" s="40"/>
      <c r="C1015" s="227" t="s">
        <v>1325</v>
      </c>
      <c r="D1015" s="227" t="s">
        <v>242</v>
      </c>
      <c r="E1015" s="228" t="s">
        <v>1326</v>
      </c>
      <c r="F1015" s="229" t="s">
        <v>1327</v>
      </c>
      <c r="G1015" s="230" t="s">
        <v>373</v>
      </c>
      <c r="H1015" s="231">
        <v>324</v>
      </c>
      <c r="I1015" s="232"/>
      <c r="J1015" s="233">
        <f>ROUND(I1015*H1015,2)</f>
        <v>0</v>
      </c>
      <c r="K1015" s="229" t="s">
        <v>246</v>
      </c>
      <c r="L1015" s="45"/>
      <c r="M1015" s="234" t="s">
        <v>1</v>
      </c>
      <c r="N1015" s="235" t="s">
        <v>41</v>
      </c>
      <c r="O1015" s="92"/>
      <c r="P1015" s="236">
        <f>O1015*H1015</f>
        <v>0</v>
      </c>
      <c r="Q1015" s="236">
        <v>0.0045999999999999999</v>
      </c>
      <c r="R1015" s="236">
        <f>Q1015*H1015</f>
        <v>1.4904</v>
      </c>
      <c r="S1015" s="236">
        <v>0</v>
      </c>
      <c r="T1015" s="237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8" t="s">
        <v>247</v>
      </c>
      <c r="AT1015" s="238" t="s">
        <v>242</v>
      </c>
      <c r="AU1015" s="238" t="s">
        <v>87</v>
      </c>
      <c r="AY1015" s="18" t="s">
        <v>240</v>
      </c>
      <c r="BE1015" s="239">
        <f>IF(N1015="základní",J1015,0)</f>
        <v>0</v>
      </c>
      <c r="BF1015" s="239">
        <f>IF(N1015="snížená",J1015,0)</f>
        <v>0</v>
      </c>
      <c r="BG1015" s="239">
        <f>IF(N1015="zákl. přenesená",J1015,0)</f>
        <v>0</v>
      </c>
      <c r="BH1015" s="239">
        <f>IF(N1015="sníž. přenesená",J1015,0)</f>
        <v>0</v>
      </c>
      <c r="BI1015" s="239">
        <f>IF(N1015="nulová",J1015,0)</f>
        <v>0</v>
      </c>
      <c r="BJ1015" s="18" t="s">
        <v>84</v>
      </c>
      <c r="BK1015" s="239">
        <f>ROUND(I1015*H1015,2)</f>
        <v>0</v>
      </c>
      <c r="BL1015" s="18" t="s">
        <v>247</v>
      </c>
      <c r="BM1015" s="238" t="s">
        <v>1328</v>
      </c>
    </row>
    <row r="1016" s="2" customFormat="1">
      <c r="A1016" s="39"/>
      <c r="B1016" s="40"/>
      <c r="C1016" s="41"/>
      <c r="D1016" s="240" t="s">
        <v>249</v>
      </c>
      <c r="E1016" s="41"/>
      <c r="F1016" s="241" t="s">
        <v>1329</v>
      </c>
      <c r="G1016" s="41"/>
      <c r="H1016" s="41"/>
      <c r="I1016" s="242"/>
      <c r="J1016" s="41"/>
      <c r="K1016" s="41"/>
      <c r="L1016" s="45"/>
      <c r="M1016" s="243"/>
      <c r="N1016" s="244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249</v>
      </c>
      <c r="AU1016" s="18" t="s">
        <v>87</v>
      </c>
    </row>
    <row r="1017" s="13" customFormat="1">
      <c r="A1017" s="13"/>
      <c r="B1017" s="245"/>
      <c r="C1017" s="246"/>
      <c r="D1017" s="247" t="s">
        <v>251</v>
      </c>
      <c r="E1017" s="248" t="s">
        <v>1</v>
      </c>
      <c r="F1017" s="249" t="s">
        <v>1330</v>
      </c>
      <c r="G1017" s="246"/>
      <c r="H1017" s="248" t="s">
        <v>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251</v>
      </c>
      <c r="AU1017" s="255" t="s">
        <v>87</v>
      </c>
      <c r="AV1017" s="13" t="s">
        <v>84</v>
      </c>
      <c r="AW1017" s="13" t="s">
        <v>32</v>
      </c>
      <c r="AX1017" s="13" t="s">
        <v>76</v>
      </c>
      <c r="AY1017" s="255" t="s">
        <v>240</v>
      </c>
    </row>
    <row r="1018" s="13" customFormat="1">
      <c r="A1018" s="13"/>
      <c r="B1018" s="245"/>
      <c r="C1018" s="246"/>
      <c r="D1018" s="247" t="s">
        <v>251</v>
      </c>
      <c r="E1018" s="248" t="s">
        <v>1</v>
      </c>
      <c r="F1018" s="249" t="s">
        <v>1331</v>
      </c>
      <c r="G1018" s="246"/>
      <c r="H1018" s="248" t="s">
        <v>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251</v>
      </c>
      <c r="AU1018" s="255" t="s">
        <v>87</v>
      </c>
      <c r="AV1018" s="13" t="s">
        <v>84</v>
      </c>
      <c r="AW1018" s="13" t="s">
        <v>32</v>
      </c>
      <c r="AX1018" s="13" t="s">
        <v>76</v>
      </c>
      <c r="AY1018" s="255" t="s">
        <v>240</v>
      </c>
    </row>
    <row r="1019" s="14" customFormat="1">
      <c r="A1019" s="14"/>
      <c r="B1019" s="256"/>
      <c r="C1019" s="257"/>
      <c r="D1019" s="247" t="s">
        <v>251</v>
      </c>
      <c r="E1019" s="258" t="s">
        <v>1</v>
      </c>
      <c r="F1019" s="259" t="s">
        <v>1332</v>
      </c>
      <c r="G1019" s="257"/>
      <c r="H1019" s="260">
        <v>302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6" t="s">
        <v>251</v>
      </c>
      <c r="AU1019" s="266" t="s">
        <v>87</v>
      </c>
      <c r="AV1019" s="14" t="s">
        <v>87</v>
      </c>
      <c r="AW1019" s="14" t="s">
        <v>32</v>
      </c>
      <c r="AX1019" s="14" t="s">
        <v>76</v>
      </c>
      <c r="AY1019" s="266" t="s">
        <v>240</v>
      </c>
    </row>
    <row r="1020" s="13" customFormat="1">
      <c r="A1020" s="13"/>
      <c r="B1020" s="245"/>
      <c r="C1020" s="246"/>
      <c r="D1020" s="247" t="s">
        <v>251</v>
      </c>
      <c r="E1020" s="248" t="s">
        <v>1</v>
      </c>
      <c r="F1020" s="249" t="s">
        <v>1333</v>
      </c>
      <c r="G1020" s="246"/>
      <c r="H1020" s="248" t="s">
        <v>1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251</v>
      </c>
      <c r="AU1020" s="255" t="s">
        <v>87</v>
      </c>
      <c r="AV1020" s="13" t="s">
        <v>84</v>
      </c>
      <c r="AW1020" s="13" t="s">
        <v>32</v>
      </c>
      <c r="AX1020" s="13" t="s">
        <v>76</v>
      </c>
      <c r="AY1020" s="255" t="s">
        <v>240</v>
      </c>
    </row>
    <row r="1021" s="14" customFormat="1">
      <c r="A1021" s="14"/>
      <c r="B1021" s="256"/>
      <c r="C1021" s="257"/>
      <c r="D1021" s="247" t="s">
        <v>251</v>
      </c>
      <c r="E1021" s="258" t="s">
        <v>1</v>
      </c>
      <c r="F1021" s="259" t="s">
        <v>1038</v>
      </c>
      <c r="G1021" s="257"/>
      <c r="H1021" s="260">
        <v>22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6" t="s">
        <v>251</v>
      </c>
      <c r="AU1021" s="266" t="s">
        <v>87</v>
      </c>
      <c r="AV1021" s="14" t="s">
        <v>87</v>
      </c>
      <c r="AW1021" s="14" t="s">
        <v>32</v>
      </c>
      <c r="AX1021" s="14" t="s">
        <v>76</v>
      </c>
      <c r="AY1021" s="266" t="s">
        <v>240</v>
      </c>
    </row>
    <row r="1022" s="16" customFormat="1">
      <c r="A1022" s="16"/>
      <c r="B1022" s="278"/>
      <c r="C1022" s="279"/>
      <c r="D1022" s="247" t="s">
        <v>251</v>
      </c>
      <c r="E1022" s="280" t="s">
        <v>1</v>
      </c>
      <c r="F1022" s="281" t="s">
        <v>265</v>
      </c>
      <c r="G1022" s="279"/>
      <c r="H1022" s="282">
        <v>324</v>
      </c>
      <c r="I1022" s="283"/>
      <c r="J1022" s="279"/>
      <c r="K1022" s="279"/>
      <c r="L1022" s="284"/>
      <c r="M1022" s="285"/>
      <c r="N1022" s="286"/>
      <c r="O1022" s="286"/>
      <c r="P1022" s="286"/>
      <c r="Q1022" s="286"/>
      <c r="R1022" s="286"/>
      <c r="S1022" s="286"/>
      <c r="T1022" s="287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88" t="s">
        <v>251</v>
      </c>
      <c r="AU1022" s="288" t="s">
        <v>87</v>
      </c>
      <c r="AV1022" s="16" t="s">
        <v>247</v>
      </c>
      <c r="AW1022" s="16" t="s">
        <v>32</v>
      </c>
      <c r="AX1022" s="16" t="s">
        <v>84</v>
      </c>
      <c r="AY1022" s="288" t="s">
        <v>240</v>
      </c>
    </row>
    <row r="1023" s="13" customFormat="1">
      <c r="A1023" s="13"/>
      <c r="B1023" s="245"/>
      <c r="C1023" s="246"/>
      <c r="D1023" s="247" t="s">
        <v>251</v>
      </c>
      <c r="E1023" s="248" t="s">
        <v>1</v>
      </c>
      <c r="F1023" s="249" t="s">
        <v>1304</v>
      </c>
      <c r="G1023" s="246"/>
      <c r="H1023" s="248" t="s">
        <v>1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251</v>
      </c>
      <c r="AU1023" s="255" t="s">
        <v>87</v>
      </c>
      <c r="AV1023" s="13" t="s">
        <v>84</v>
      </c>
      <c r="AW1023" s="13" t="s">
        <v>32</v>
      </c>
      <c r="AX1023" s="13" t="s">
        <v>76</v>
      </c>
      <c r="AY1023" s="255" t="s">
        <v>240</v>
      </c>
    </row>
    <row r="1024" s="2" customFormat="1" ht="24.15" customHeight="1">
      <c r="A1024" s="39"/>
      <c r="B1024" s="40"/>
      <c r="C1024" s="227" t="s">
        <v>1334</v>
      </c>
      <c r="D1024" s="227" t="s">
        <v>242</v>
      </c>
      <c r="E1024" s="228" t="s">
        <v>1335</v>
      </c>
      <c r="F1024" s="229" t="s">
        <v>1336</v>
      </c>
      <c r="G1024" s="230" t="s">
        <v>373</v>
      </c>
      <c r="H1024" s="231">
        <v>11</v>
      </c>
      <c r="I1024" s="232"/>
      <c r="J1024" s="233">
        <f>ROUND(I1024*H1024,2)</f>
        <v>0</v>
      </c>
      <c r="K1024" s="229" t="s">
        <v>246</v>
      </c>
      <c r="L1024" s="45"/>
      <c r="M1024" s="234" t="s">
        <v>1</v>
      </c>
      <c r="N1024" s="235" t="s">
        <v>41</v>
      </c>
      <c r="O1024" s="92"/>
      <c r="P1024" s="236">
        <f>O1024*H1024</f>
        <v>0</v>
      </c>
      <c r="Q1024" s="236">
        <v>0.00025000000000000001</v>
      </c>
      <c r="R1024" s="236">
        <f>Q1024*H1024</f>
        <v>0.0027499999999999998</v>
      </c>
      <c r="S1024" s="236">
        <v>0</v>
      </c>
      <c r="T1024" s="237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8" t="s">
        <v>247</v>
      </c>
      <c r="AT1024" s="238" t="s">
        <v>242</v>
      </c>
      <c r="AU1024" s="238" t="s">
        <v>87</v>
      </c>
      <c r="AY1024" s="18" t="s">
        <v>240</v>
      </c>
      <c r="BE1024" s="239">
        <f>IF(N1024="základní",J1024,0)</f>
        <v>0</v>
      </c>
      <c r="BF1024" s="239">
        <f>IF(N1024="snížená",J1024,0)</f>
        <v>0</v>
      </c>
      <c r="BG1024" s="239">
        <f>IF(N1024="zákl. přenesená",J1024,0)</f>
        <v>0</v>
      </c>
      <c r="BH1024" s="239">
        <f>IF(N1024="sníž. přenesená",J1024,0)</f>
        <v>0</v>
      </c>
      <c r="BI1024" s="239">
        <f>IF(N1024="nulová",J1024,0)</f>
        <v>0</v>
      </c>
      <c r="BJ1024" s="18" t="s">
        <v>84</v>
      </c>
      <c r="BK1024" s="239">
        <f>ROUND(I1024*H1024,2)</f>
        <v>0</v>
      </c>
      <c r="BL1024" s="18" t="s">
        <v>247</v>
      </c>
      <c r="BM1024" s="238" t="s">
        <v>1337</v>
      </c>
    </row>
    <row r="1025" s="2" customFormat="1">
      <c r="A1025" s="39"/>
      <c r="B1025" s="40"/>
      <c r="C1025" s="41"/>
      <c r="D1025" s="240" t="s">
        <v>249</v>
      </c>
      <c r="E1025" s="41"/>
      <c r="F1025" s="241" t="s">
        <v>1338</v>
      </c>
      <c r="G1025" s="41"/>
      <c r="H1025" s="41"/>
      <c r="I1025" s="242"/>
      <c r="J1025" s="41"/>
      <c r="K1025" s="41"/>
      <c r="L1025" s="45"/>
      <c r="M1025" s="243"/>
      <c r="N1025" s="244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249</v>
      </c>
      <c r="AU1025" s="18" t="s">
        <v>87</v>
      </c>
    </row>
    <row r="1026" s="2" customFormat="1" ht="24.15" customHeight="1">
      <c r="A1026" s="39"/>
      <c r="B1026" s="40"/>
      <c r="C1026" s="227" t="s">
        <v>1339</v>
      </c>
      <c r="D1026" s="227" t="s">
        <v>242</v>
      </c>
      <c r="E1026" s="228" t="s">
        <v>1340</v>
      </c>
      <c r="F1026" s="229" t="s">
        <v>1341</v>
      </c>
      <c r="G1026" s="230" t="s">
        <v>373</v>
      </c>
      <c r="H1026" s="231">
        <v>641</v>
      </c>
      <c r="I1026" s="232"/>
      <c r="J1026" s="233">
        <f>ROUND(I1026*H1026,2)</f>
        <v>0</v>
      </c>
      <c r="K1026" s="229" t="s">
        <v>246</v>
      </c>
      <c r="L1026" s="45"/>
      <c r="M1026" s="234" t="s">
        <v>1</v>
      </c>
      <c r="N1026" s="235" t="s">
        <v>41</v>
      </c>
      <c r="O1026" s="92"/>
      <c r="P1026" s="236">
        <f>O1026*H1026</f>
        <v>0</v>
      </c>
      <c r="Q1026" s="236">
        <v>0.00025000000000000001</v>
      </c>
      <c r="R1026" s="236">
        <f>Q1026*H1026</f>
        <v>0.16025</v>
      </c>
      <c r="S1026" s="236">
        <v>0</v>
      </c>
      <c r="T1026" s="237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8" t="s">
        <v>247</v>
      </c>
      <c r="AT1026" s="238" t="s">
        <v>242</v>
      </c>
      <c r="AU1026" s="238" t="s">
        <v>87</v>
      </c>
      <c r="AY1026" s="18" t="s">
        <v>240</v>
      </c>
      <c r="BE1026" s="239">
        <f>IF(N1026="základní",J1026,0)</f>
        <v>0</v>
      </c>
      <c r="BF1026" s="239">
        <f>IF(N1026="snížená",J1026,0)</f>
        <v>0</v>
      </c>
      <c r="BG1026" s="239">
        <f>IF(N1026="zákl. přenesená",J1026,0)</f>
        <v>0</v>
      </c>
      <c r="BH1026" s="239">
        <f>IF(N1026="sníž. přenesená",J1026,0)</f>
        <v>0</v>
      </c>
      <c r="BI1026" s="239">
        <f>IF(N1026="nulová",J1026,0)</f>
        <v>0</v>
      </c>
      <c r="BJ1026" s="18" t="s">
        <v>84</v>
      </c>
      <c r="BK1026" s="239">
        <f>ROUND(I1026*H1026,2)</f>
        <v>0</v>
      </c>
      <c r="BL1026" s="18" t="s">
        <v>247</v>
      </c>
      <c r="BM1026" s="238" t="s">
        <v>1342</v>
      </c>
    </row>
    <row r="1027" s="2" customFormat="1">
      <c r="A1027" s="39"/>
      <c r="B1027" s="40"/>
      <c r="C1027" s="41"/>
      <c r="D1027" s="240" t="s">
        <v>249</v>
      </c>
      <c r="E1027" s="41"/>
      <c r="F1027" s="241" t="s">
        <v>1343</v>
      </c>
      <c r="G1027" s="41"/>
      <c r="H1027" s="41"/>
      <c r="I1027" s="242"/>
      <c r="J1027" s="41"/>
      <c r="K1027" s="41"/>
      <c r="L1027" s="45"/>
      <c r="M1027" s="243"/>
      <c r="N1027" s="244"/>
      <c r="O1027" s="92"/>
      <c r="P1027" s="92"/>
      <c r="Q1027" s="92"/>
      <c r="R1027" s="92"/>
      <c r="S1027" s="92"/>
      <c r="T1027" s="93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249</v>
      </c>
      <c r="AU1027" s="18" t="s">
        <v>87</v>
      </c>
    </row>
    <row r="1028" s="14" customFormat="1">
      <c r="A1028" s="14"/>
      <c r="B1028" s="256"/>
      <c r="C1028" s="257"/>
      <c r="D1028" s="247" t="s">
        <v>251</v>
      </c>
      <c r="E1028" s="258" t="s">
        <v>1</v>
      </c>
      <c r="F1028" s="259" t="s">
        <v>1344</v>
      </c>
      <c r="G1028" s="257"/>
      <c r="H1028" s="260">
        <v>641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6" t="s">
        <v>251</v>
      </c>
      <c r="AU1028" s="266" t="s">
        <v>87</v>
      </c>
      <c r="AV1028" s="14" t="s">
        <v>87</v>
      </c>
      <c r="AW1028" s="14" t="s">
        <v>32</v>
      </c>
      <c r="AX1028" s="14" t="s">
        <v>84</v>
      </c>
      <c r="AY1028" s="266" t="s">
        <v>240</v>
      </c>
    </row>
    <row r="1029" s="2" customFormat="1" ht="24.15" customHeight="1">
      <c r="A1029" s="39"/>
      <c r="B1029" s="40"/>
      <c r="C1029" s="227" t="s">
        <v>1345</v>
      </c>
      <c r="D1029" s="227" t="s">
        <v>242</v>
      </c>
      <c r="E1029" s="228" t="s">
        <v>1346</v>
      </c>
      <c r="F1029" s="229" t="s">
        <v>1347</v>
      </c>
      <c r="G1029" s="230" t="s">
        <v>373</v>
      </c>
      <c r="H1029" s="231">
        <v>41.5</v>
      </c>
      <c r="I1029" s="232"/>
      <c r="J1029" s="233">
        <f>ROUND(I1029*H1029,2)</f>
        <v>0</v>
      </c>
      <c r="K1029" s="229" t="s">
        <v>246</v>
      </c>
      <c r="L1029" s="45"/>
      <c r="M1029" s="234" t="s">
        <v>1</v>
      </c>
      <c r="N1029" s="235" t="s">
        <v>41</v>
      </c>
      <c r="O1029" s="92"/>
      <c r="P1029" s="236">
        <f>O1029*H1029</f>
        <v>0</v>
      </c>
      <c r="Q1029" s="236">
        <v>0.0057000000000000002</v>
      </c>
      <c r="R1029" s="236">
        <f>Q1029*H1029</f>
        <v>0.23655000000000001</v>
      </c>
      <c r="S1029" s="236">
        <v>0</v>
      </c>
      <c r="T1029" s="237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8" t="s">
        <v>247</v>
      </c>
      <c r="AT1029" s="238" t="s">
        <v>242</v>
      </c>
      <c r="AU1029" s="238" t="s">
        <v>87</v>
      </c>
      <c r="AY1029" s="18" t="s">
        <v>240</v>
      </c>
      <c r="BE1029" s="239">
        <f>IF(N1029="základní",J1029,0)</f>
        <v>0</v>
      </c>
      <c r="BF1029" s="239">
        <f>IF(N1029="snížená",J1029,0)</f>
        <v>0</v>
      </c>
      <c r="BG1029" s="239">
        <f>IF(N1029="zákl. přenesená",J1029,0)</f>
        <v>0</v>
      </c>
      <c r="BH1029" s="239">
        <f>IF(N1029="sníž. přenesená",J1029,0)</f>
        <v>0</v>
      </c>
      <c r="BI1029" s="239">
        <f>IF(N1029="nulová",J1029,0)</f>
        <v>0</v>
      </c>
      <c r="BJ1029" s="18" t="s">
        <v>84</v>
      </c>
      <c r="BK1029" s="239">
        <f>ROUND(I1029*H1029,2)</f>
        <v>0</v>
      </c>
      <c r="BL1029" s="18" t="s">
        <v>247</v>
      </c>
      <c r="BM1029" s="238" t="s">
        <v>1348</v>
      </c>
    </row>
    <row r="1030" s="2" customFormat="1">
      <c r="A1030" s="39"/>
      <c r="B1030" s="40"/>
      <c r="C1030" s="41"/>
      <c r="D1030" s="240" t="s">
        <v>249</v>
      </c>
      <c r="E1030" s="41"/>
      <c r="F1030" s="241" t="s">
        <v>1349</v>
      </c>
      <c r="G1030" s="41"/>
      <c r="H1030" s="41"/>
      <c r="I1030" s="242"/>
      <c r="J1030" s="41"/>
      <c r="K1030" s="41"/>
      <c r="L1030" s="45"/>
      <c r="M1030" s="243"/>
      <c r="N1030" s="244"/>
      <c r="O1030" s="92"/>
      <c r="P1030" s="92"/>
      <c r="Q1030" s="92"/>
      <c r="R1030" s="92"/>
      <c r="S1030" s="92"/>
      <c r="T1030" s="9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249</v>
      </c>
      <c r="AU1030" s="18" t="s">
        <v>87</v>
      </c>
    </row>
    <row r="1031" s="13" customFormat="1">
      <c r="A1031" s="13"/>
      <c r="B1031" s="245"/>
      <c r="C1031" s="246"/>
      <c r="D1031" s="247" t="s">
        <v>251</v>
      </c>
      <c r="E1031" s="248" t="s">
        <v>1</v>
      </c>
      <c r="F1031" s="249" t="s">
        <v>1350</v>
      </c>
      <c r="G1031" s="246"/>
      <c r="H1031" s="248" t="s">
        <v>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251</v>
      </c>
      <c r="AU1031" s="255" t="s">
        <v>87</v>
      </c>
      <c r="AV1031" s="13" t="s">
        <v>84</v>
      </c>
      <c r="AW1031" s="13" t="s">
        <v>32</v>
      </c>
      <c r="AX1031" s="13" t="s">
        <v>76</v>
      </c>
      <c r="AY1031" s="255" t="s">
        <v>240</v>
      </c>
    </row>
    <row r="1032" s="13" customFormat="1">
      <c r="A1032" s="13"/>
      <c r="B1032" s="245"/>
      <c r="C1032" s="246"/>
      <c r="D1032" s="247" t="s">
        <v>251</v>
      </c>
      <c r="E1032" s="248" t="s">
        <v>1</v>
      </c>
      <c r="F1032" s="249" t="s">
        <v>1351</v>
      </c>
      <c r="G1032" s="246"/>
      <c r="H1032" s="248" t="s">
        <v>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251</v>
      </c>
      <c r="AU1032" s="255" t="s">
        <v>87</v>
      </c>
      <c r="AV1032" s="13" t="s">
        <v>84</v>
      </c>
      <c r="AW1032" s="13" t="s">
        <v>32</v>
      </c>
      <c r="AX1032" s="13" t="s">
        <v>76</v>
      </c>
      <c r="AY1032" s="255" t="s">
        <v>240</v>
      </c>
    </row>
    <row r="1033" s="14" customFormat="1">
      <c r="A1033" s="14"/>
      <c r="B1033" s="256"/>
      <c r="C1033" s="257"/>
      <c r="D1033" s="247" t="s">
        <v>251</v>
      </c>
      <c r="E1033" s="258" t="s">
        <v>1</v>
      </c>
      <c r="F1033" s="259" t="s">
        <v>1352</v>
      </c>
      <c r="G1033" s="257"/>
      <c r="H1033" s="260">
        <v>41.5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6" t="s">
        <v>251</v>
      </c>
      <c r="AU1033" s="266" t="s">
        <v>87</v>
      </c>
      <c r="AV1033" s="14" t="s">
        <v>87</v>
      </c>
      <c r="AW1033" s="14" t="s">
        <v>32</v>
      </c>
      <c r="AX1033" s="14" t="s">
        <v>84</v>
      </c>
      <c r="AY1033" s="266" t="s">
        <v>240</v>
      </c>
    </row>
    <row r="1034" s="13" customFormat="1">
      <c r="A1034" s="13"/>
      <c r="B1034" s="245"/>
      <c r="C1034" s="246"/>
      <c r="D1034" s="247" t="s">
        <v>251</v>
      </c>
      <c r="E1034" s="248" t="s">
        <v>1</v>
      </c>
      <c r="F1034" s="249" t="s">
        <v>1304</v>
      </c>
      <c r="G1034" s="246"/>
      <c r="H1034" s="248" t="s">
        <v>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251</v>
      </c>
      <c r="AU1034" s="255" t="s">
        <v>87</v>
      </c>
      <c r="AV1034" s="13" t="s">
        <v>84</v>
      </c>
      <c r="AW1034" s="13" t="s">
        <v>32</v>
      </c>
      <c r="AX1034" s="13" t="s">
        <v>76</v>
      </c>
      <c r="AY1034" s="255" t="s">
        <v>240</v>
      </c>
    </row>
    <row r="1035" s="2" customFormat="1" ht="24.15" customHeight="1">
      <c r="A1035" s="39"/>
      <c r="B1035" s="40"/>
      <c r="C1035" s="227" t="s">
        <v>1353</v>
      </c>
      <c r="D1035" s="227" t="s">
        <v>242</v>
      </c>
      <c r="E1035" s="228" t="s">
        <v>1354</v>
      </c>
      <c r="F1035" s="229" t="s">
        <v>1355</v>
      </c>
      <c r="G1035" s="230" t="s">
        <v>373</v>
      </c>
      <c r="H1035" s="231">
        <v>41.5</v>
      </c>
      <c r="I1035" s="232"/>
      <c r="J1035" s="233">
        <f>ROUND(I1035*H1035,2)</f>
        <v>0</v>
      </c>
      <c r="K1035" s="229" t="s">
        <v>246</v>
      </c>
      <c r="L1035" s="45"/>
      <c r="M1035" s="234" t="s">
        <v>1</v>
      </c>
      <c r="N1035" s="235" t="s">
        <v>41</v>
      </c>
      <c r="O1035" s="92"/>
      <c r="P1035" s="236">
        <f>O1035*H1035</f>
        <v>0</v>
      </c>
      <c r="Q1035" s="236">
        <v>0.00029999999999999997</v>
      </c>
      <c r="R1035" s="236">
        <f>Q1035*H1035</f>
        <v>0.012449999999999999</v>
      </c>
      <c r="S1035" s="236">
        <v>0</v>
      </c>
      <c r="T1035" s="237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8" t="s">
        <v>247</v>
      </c>
      <c r="AT1035" s="238" t="s">
        <v>242</v>
      </c>
      <c r="AU1035" s="238" t="s">
        <v>87</v>
      </c>
      <c r="AY1035" s="18" t="s">
        <v>240</v>
      </c>
      <c r="BE1035" s="239">
        <f>IF(N1035="základní",J1035,0)</f>
        <v>0</v>
      </c>
      <c r="BF1035" s="239">
        <f>IF(N1035="snížená",J1035,0)</f>
        <v>0</v>
      </c>
      <c r="BG1035" s="239">
        <f>IF(N1035="zákl. přenesená",J1035,0)</f>
        <v>0</v>
      </c>
      <c r="BH1035" s="239">
        <f>IF(N1035="sníž. přenesená",J1035,0)</f>
        <v>0</v>
      </c>
      <c r="BI1035" s="239">
        <f>IF(N1035="nulová",J1035,0)</f>
        <v>0</v>
      </c>
      <c r="BJ1035" s="18" t="s">
        <v>84</v>
      </c>
      <c r="BK1035" s="239">
        <f>ROUND(I1035*H1035,2)</f>
        <v>0</v>
      </c>
      <c r="BL1035" s="18" t="s">
        <v>247</v>
      </c>
      <c r="BM1035" s="238" t="s">
        <v>1356</v>
      </c>
    </row>
    <row r="1036" s="2" customFormat="1">
      <c r="A1036" s="39"/>
      <c r="B1036" s="40"/>
      <c r="C1036" s="41"/>
      <c r="D1036" s="240" t="s">
        <v>249</v>
      </c>
      <c r="E1036" s="41"/>
      <c r="F1036" s="241" t="s">
        <v>1357</v>
      </c>
      <c r="G1036" s="41"/>
      <c r="H1036" s="41"/>
      <c r="I1036" s="242"/>
      <c r="J1036" s="41"/>
      <c r="K1036" s="41"/>
      <c r="L1036" s="45"/>
      <c r="M1036" s="243"/>
      <c r="N1036" s="244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249</v>
      </c>
      <c r="AU1036" s="18" t="s">
        <v>87</v>
      </c>
    </row>
    <row r="1037" s="2" customFormat="1" ht="33" customHeight="1">
      <c r="A1037" s="39"/>
      <c r="B1037" s="40"/>
      <c r="C1037" s="227" t="s">
        <v>1358</v>
      </c>
      <c r="D1037" s="227" t="s">
        <v>242</v>
      </c>
      <c r="E1037" s="228" t="s">
        <v>1359</v>
      </c>
      <c r="F1037" s="229" t="s">
        <v>1360</v>
      </c>
      <c r="G1037" s="230" t="s">
        <v>373</v>
      </c>
      <c r="H1037" s="231">
        <v>693.5</v>
      </c>
      <c r="I1037" s="232"/>
      <c r="J1037" s="233">
        <f>ROUND(I1037*H1037,2)</f>
        <v>0</v>
      </c>
      <c r="K1037" s="229" t="s">
        <v>1</v>
      </c>
      <c r="L1037" s="45"/>
      <c r="M1037" s="234" t="s">
        <v>1</v>
      </c>
      <c r="N1037" s="235" t="s">
        <v>41</v>
      </c>
      <c r="O1037" s="92"/>
      <c r="P1037" s="236">
        <f>O1037*H1037</f>
        <v>0</v>
      </c>
      <c r="Q1037" s="236">
        <v>0</v>
      </c>
      <c r="R1037" s="236">
        <f>Q1037*H1037</f>
        <v>0</v>
      </c>
      <c r="S1037" s="236">
        <v>0</v>
      </c>
      <c r="T1037" s="237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8" t="s">
        <v>247</v>
      </c>
      <c r="AT1037" s="238" t="s">
        <v>242</v>
      </c>
      <c r="AU1037" s="238" t="s">
        <v>87</v>
      </c>
      <c r="AY1037" s="18" t="s">
        <v>240</v>
      </c>
      <c r="BE1037" s="239">
        <f>IF(N1037="základní",J1037,0)</f>
        <v>0</v>
      </c>
      <c r="BF1037" s="239">
        <f>IF(N1037="snížená",J1037,0)</f>
        <v>0</v>
      </c>
      <c r="BG1037" s="239">
        <f>IF(N1037="zákl. přenesená",J1037,0)</f>
        <v>0</v>
      </c>
      <c r="BH1037" s="239">
        <f>IF(N1037="sníž. přenesená",J1037,0)</f>
        <v>0</v>
      </c>
      <c r="BI1037" s="239">
        <f>IF(N1037="nulová",J1037,0)</f>
        <v>0</v>
      </c>
      <c r="BJ1037" s="18" t="s">
        <v>84</v>
      </c>
      <c r="BK1037" s="239">
        <f>ROUND(I1037*H1037,2)</f>
        <v>0</v>
      </c>
      <c r="BL1037" s="18" t="s">
        <v>247</v>
      </c>
      <c r="BM1037" s="238" t="s">
        <v>1361</v>
      </c>
    </row>
    <row r="1038" s="14" customFormat="1">
      <c r="A1038" s="14"/>
      <c r="B1038" s="256"/>
      <c r="C1038" s="257"/>
      <c r="D1038" s="247" t="s">
        <v>251</v>
      </c>
      <c r="E1038" s="258" t="s">
        <v>1</v>
      </c>
      <c r="F1038" s="259" t="s">
        <v>1362</v>
      </c>
      <c r="G1038" s="257"/>
      <c r="H1038" s="260">
        <v>693.5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6" t="s">
        <v>251</v>
      </c>
      <c r="AU1038" s="266" t="s">
        <v>87</v>
      </c>
      <c r="AV1038" s="14" t="s">
        <v>87</v>
      </c>
      <c r="AW1038" s="14" t="s">
        <v>32</v>
      </c>
      <c r="AX1038" s="14" t="s">
        <v>84</v>
      </c>
      <c r="AY1038" s="266" t="s">
        <v>240</v>
      </c>
    </row>
    <row r="1039" s="2" customFormat="1" ht="24.15" customHeight="1">
      <c r="A1039" s="39"/>
      <c r="B1039" s="40"/>
      <c r="C1039" s="227" t="s">
        <v>1363</v>
      </c>
      <c r="D1039" s="227" t="s">
        <v>242</v>
      </c>
      <c r="E1039" s="228" t="s">
        <v>1364</v>
      </c>
      <c r="F1039" s="229" t="s">
        <v>1365</v>
      </c>
      <c r="G1039" s="230" t="s">
        <v>373</v>
      </c>
      <c r="H1039" s="231">
        <v>218</v>
      </c>
      <c r="I1039" s="232"/>
      <c r="J1039" s="233">
        <f>ROUND(I1039*H1039,2)</f>
        <v>0</v>
      </c>
      <c r="K1039" s="229" t="s">
        <v>246</v>
      </c>
      <c r="L1039" s="45"/>
      <c r="M1039" s="234" t="s">
        <v>1</v>
      </c>
      <c r="N1039" s="235" t="s">
        <v>41</v>
      </c>
      <c r="O1039" s="92"/>
      <c r="P1039" s="236">
        <f>O1039*H1039</f>
        <v>0</v>
      </c>
      <c r="Q1039" s="236">
        <v>0.0043800000000000002</v>
      </c>
      <c r="R1039" s="236">
        <f>Q1039*H1039</f>
        <v>0.95484000000000002</v>
      </c>
      <c r="S1039" s="236">
        <v>0</v>
      </c>
      <c r="T1039" s="237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8" t="s">
        <v>247</v>
      </c>
      <c r="AT1039" s="238" t="s">
        <v>242</v>
      </c>
      <c r="AU1039" s="238" t="s">
        <v>87</v>
      </c>
      <c r="AY1039" s="18" t="s">
        <v>240</v>
      </c>
      <c r="BE1039" s="239">
        <f>IF(N1039="základní",J1039,0)</f>
        <v>0</v>
      </c>
      <c r="BF1039" s="239">
        <f>IF(N1039="snížená",J1039,0)</f>
        <v>0</v>
      </c>
      <c r="BG1039" s="239">
        <f>IF(N1039="zákl. přenesená",J1039,0)</f>
        <v>0</v>
      </c>
      <c r="BH1039" s="239">
        <f>IF(N1039="sníž. přenesená",J1039,0)</f>
        <v>0</v>
      </c>
      <c r="BI1039" s="239">
        <f>IF(N1039="nulová",J1039,0)</f>
        <v>0</v>
      </c>
      <c r="BJ1039" s="18" t="s">
        <v>84</v>
      </c>
      <c r="BK1039" s="239">
        <f>ROUND(I1039*H1039,2)</f>
        <v>0</v>
      </c>
      <c r="BL1039" s="18" t="s">
        <v>247</v>
      </c>
      <c r="BM1039" s="238" t="s">
        <v>1366</v>
      </c>
    </row>
    <row r="1040" s="2" customFormat="1">
      <c r="A1040" s="39"/>
      <c r="B1040" s="40"/>
      <c r="C1040" s="41"/>
      <c r="D1040" s="240" t="s">
        <v>249</v>
      </c>
      <c r="E1040" s="41"/>
      <c r="F1040" s="241" t="s">
        <v>1367</v>
      </c>
      <c r="G1040" s="41"/>
      <c r="H1040" s="41"/>
      <c r="I1040" s="242"/>
      <c r="J1040" s="41"/>
      <c r="K1040" s="41"/>
      <c r="L1040" s="45"/>
      <c r="M1040" s="243"/>
      <c r="N1040" s="244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249</v>
      </c>
      <c r="AU1040" s="18" t="s">
        <v>87</v>
      </c>
    </row>
    <row r="1041" s="13" customFormat="1">
      <c r="A1041" s="13"/>
      <c r="B1041" s="245"/>
      <c r="C1041" s="246"/>
      <c r="D1041" s="247" t="s">
        <v>251</v>
      </c>
      <c r="E1041" s="248" t="s">
        <v>1</v>
      </c>
      <c r="F1041" s="249" t="s">
        <v>1368</v>
      </c>
      <c r="G1041" s="246"/>
      <c r="H1041" s="248" t="s">
        <v>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251</v>
      </c>
      <c r="AU1041" s="255" t="s">
        <v>87</v>
      </c>
      <c r="AV1041" s="13" t="s">
        <v>84</v>
      </c>
      <c r="AW1041" s="13" t="s">
        <v>32</v>
      </c>
      <c r="AX1041" s="13" t="s">
        <v>76</v>
      </c>
      <c r="AY1041" s="255" t="s">
        <v>240</v>
      </c>
    </row>
    <row r="1042" s="13" customFormat="1">
      <c r="A1042" s="13"/>
      <c r="B1042" s="245"/>
      <c r="C1042" s="246"/>
      <c r="D1042" s="247" t="s">
        <v>251</v>
      </c>
      <c r="E1042" s="248" t="s">
        <v>1</v>
      </c>
      <c r="F1042" s="249" t="s">
        <v>1369</v>
      </c>
      <c r="G1042" s="246"/>
      <c r="H1042" s="248" t="s">
        <v>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251</v>
      </c>
      <c r="AU1042" s="255" t="s">
        <v>87</v>
      </c>
      <c r="AV1042" s="13" t="s">
        <v>84</v>
      </c>
      <c r="AW1042" s="13" t="s">
        <v>32</v>
      </c>
      <c r="AX1042" s="13" t="s">
        <v>76</v>
      </c>
      <c r="AY1042" s="255" t="s">
        <v>240</v>
      </c>
    </row>
    <row r="1043" s="14" customFormat="1">
      <c r="A1043" s="14"/>
      <c r="B1043" s="256"/>
      <c r="C1043" s="257"/>
      <c r="D1043" s="247" t="s">
        <v>251</v>
      </c>
      <c r="E1043" s="258" t="s">
        <v>1</v>
      </c>
      <c r="F1043" s="259" t="s">
        <v>1370</v>
      </c>
      <c r="G1043" s="257"/>
      <c r="H1043" s="260">
        <v>41.695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6" t="s">
        <v>251</v>
      </c>
      <c r="AU1043" s="266" t="s">
        <v>87</v>
      </c>
      <c r="AV1043" s="14" t="s">
        <v>87</v>
      </c>
      <c r="AW1043" s="14" t="s">
        <v>32</v>
      </c>
      <c r="AX1043" s="14" t="s">
        <v>76</v>
      </c>
      <c r="AY1043" s="266" t="s">
        <v>240</v>
      </c>
    </row>
    <row r="1044" s="14" customFormat="1">
      <c r="A1044" s="14"/>
      <c r="B1044" s="256"/>
      <c r="C1044" s="257"/>
      <c r="D1044" s="247" t="s">
        <v>251</v>
      </c>
      <c r="E1044" s="258" t="s">
        <v>1</v>
      </c>
      <c r="F1044" s="259" t="s">
        <v>1371</v>
      </c>
      <c r="G1044" s="257"/>
      <c r="H1044" s="260">
        <v>129.41999999999999</v>
      </c>
      <c r="I1044" s="261"/>
      <c r="J1044" s="257"/>
      <c r="K1044" s="257"/>
      <c r="L1044" s="262"/>
      <c r="M1044" s="263"/>
      <c r="N1044" s="264"/>
      <c r="O1044" s="264"/>
      <c r="P1044" s="264"/>
      <c r="Q1044" s="264"/>
      <c r="R1044" s="264"/>
      <c r="S1044" s="264"/>
      <c r="T1044" s="26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6" t="s">
        <v>251</v>
      </c>
      <c r="AU1044" s="266" t="s">
        <v>87</v>
      </c>
      <c r="AV1044" s="14" t="s">
        <v>87</v>
      </c>
      <c r="AW1044" s="14" t="s">
        <v>32</v>
      </c>
      <c r="AX1044" s="14" t="s">
        <v>76</v>
      </c>
      <c r="AY1044" s="266" t="s">
        <v>240</v>
      </c>
    </row>
    <row r="1045" s="14" customFormat="1">
      <c r="A1045" s="14"/>
      <c r="B1045" s="256"/>
      <c r="C1045" s="257"/>
      <c r="D1045" s="247" t="s">
        <v>251</v>
      </c>
      <c r="E1045" s="258" t="s">
        <v>1</v>
      </c>
      <c r="F1045" s="259" t="s">
        <v>1372</v>
      </c>
      <c r="G1045" s="257"/>
      <c r="H1045" s="260">
        <v>8.8849999999999998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6" t="s">
        <v>251</v>
      </c>
      <c r="AU1045" s="266" t="s">
        <v>87</v>
      </c>
      <c r="AV1045" s="14" t="s">
        <v>87</v>
      </c>
      <c r="AW1045" s="14" t="s">
        <v>32</v>
      </c>
      <c r="AX1045" s="14" t="s">
        <v>76</v>
      </c>
      <c r="AY1045" s="266" t="s">
        <v>240</v>
      </c>
    </row>
    <row r="1046" s="15" customFormat="1">
      <c r="A1046" s="15"/>
      <c r="B1046" s="267"/>
      <c r="C1046" s="268"/>
      <c r="D1046" s="247" t="s">
        <v>251</v>
      </c>
      <c r="E1046" s="269" t="s">
        <v>1</v>
      </c>
      <c r="F1046" s="270" t="s">
        <v>255</v>
      </c>
      <c r="G1046" s="268"/>
      <c r="H1046" s="271">
        <v>179.99999999999997</v>
      </c>
      <c r="I1046" s="272"/>
      <c r="J1046" s="268"/>
      <c r="K1046" s="268"/>
      <c r="L1046" s="273"/>
      <c r="M1046" s="274"/>
      <c r="N1046" s="275"/>
      <c r="O1046" s="275"/>
      <c r="P1046" s="275"/>
      <c r="Q1046" s="275"/>
      <c r="R1046" s="275"/>
      <c r="S1046" s="275"/>
      <c r="T1046" s="276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7" t="s">
        <v>251</v>
      </c>
      <c r="AU1046" s="277" t="s">
        <v>87</v>
      </c>
      <c r="AV1046" s="15" t="s">
        <v>256</v>
      </c>
      <c r="AW1046" s="15" t="s">
        <v>32</v>
      </c>
      <c r="AX1046" s="15" t="s">
        <v>76</v>
      </c>
      <c r="AY1046" s="277" t="s">
        <v>240</v>
      </c>
    </row>
    <row r="1047" s="13" customFormat="1">
      <c r="A1047" s="13"/>
      <c r="B1047" s="245"/>
      <c r="C1047" s="246"/>
      <c r="D1047" s="247" t="s">
        <v>251</v>
      </c>
      <c r="E1047" s="248" t="s">
        <v>1</v>
      </c>
      <c r="F1047" s="249" t="s">
        <v>1373</v>
      </c>
      <c r="G1047" s="246"/>
      <c r="H1047" s="248" t="s">
        <v>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251</v>
      </c>
      <c r="AU1047" s="255" t="s">
        <v>87</v>
      </c>
      <c r="AV1047" s="13" t="s">
        <v>84</v>
      </c>
      <c r="AW1047" s="13" t="s">
        <v>32</v>
      </c>
      <c r="AX1047" s="13" t="s">
        <v>76</v>
      </c>
      <c r="AY1047" s="255" t="s">
        <v>240</v>
      </c>
    </row>
    <row r="1048" s="14" customFormat="1">
      <c r="A1048" s="14"/>
      <c r="B1048" s="256"/>
      <c r="C1048" s="257"/>
      <c r="D1048" s="247" t="s">
        <v>251</v>
      </c>
      <c r="E1048" s="258" t="s">
        <v>1</v>
      </c>
      <c r="F1048" s="259" t="s">
        <v>1374</v>
      </c>
      <c r="G1048" s="257"/>
      <c r="H1048" s="260">
        <v>34.494999999999997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6" t="s">
        <v>251</v>
      </c>
      <c r="AU1048" s="266" t="s">
        <v>87</v>
      </c>
      <c r="AV1048" s="14" t="s">
        <v>87</v>
      </c>
      <c r="AW1048" s="14" t="s">
        <v>32</v>
      </c>
      <c r="AX1048" s="14" t="s">
        <v>76</v>
      </c>
      <c r="AY1048" s="266" t="s">
        <v>240</v>
      </c>
    </row>
    <row r="1049" s="14" customFormat="1">
      <c r="A1049" s="14"/>
      <c r="B1049" s="256"/>
      <c r="C1049" s="257"/>
      <c r="D1049" s="247" t="s">
        <v>251</v>
      </c>
      <c r="E1049" s="258" t="s">
        <v>1</v>
      </c>
      <c r="F1049" s="259" t="s">
        <v>1375</v>
      </c>
      <c r="G1049" s="257"/>
      <c r="H1049" s="260">
        <v>3.5049999999999999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6" t="s">
        <v>251</v>
      </c>
      <c r="AU1049" s="266" t="s">
        <v>87</v>
      </c>
      <c r="AV1049" s="14" t="s">
        <v>87</v>
      </c>
      <c r="AW1049" s="14" t="s">
        <v>32</v>
      </c>
      <c r="AX1049" s="14" t="s">
        <v>76</v>
      </c>
      <c r="AY1049" s="266" t="s">
        <v>240</v>
      </c>
    </row>
    <row r="1050" s="15" customFormat="1">
      <c r="A1050" s="15"/>
      <c r="B1050" s="267"/>
      <c r="C1050" s="268"/>
      <c r="D1050" s="247" t="s">
        <v>251</v>
      </c>
      <c r="E1050" s="269" t="s">
        <v>1</v>
      </c>
      <c r="F1050" s="270" t="s">
        <v>261</v>
      </c>
      <c r="G1050" s="268"/>
      <c r="H1050" s="271">
        <v>38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77" t="s">
        <v>251</v>
      </c>
      <c r="AU1050" s="277" t="s">
        <v>87</v>
      </c>
      <c r="AV1050" s="15" t="s">
        <v>256</v>
      </c>
      <c r="AW1050" s="15" t="s">
        <v>32</v>
      </c>
      <c r="AX1050" s="15" t="s">
        <v>76</v>
      </c>
      <c r="AY1050" s="277" t="s">
        <v>240</v>
      </c>
    </row>
    <row r="1051" s="16" customFormat="1">
      <c r="A1051" s="16"/>
      <c r="B1051" s="278"/>
      <c r="C1051" s="279"/>
      <c r="D1051" s="247" t="s">
        <v>251</v>
      </c>
      <c r="E1051" s="280" t="s">
        <v>1</v>
      </c>
      <c r="F1051" s="281" t="s">
        <v>265</v>
      </c>
      <c r="G1051" s="279"/>
      <c r="H1051" s="282">
        <v>217.99999999999997</v>
      </c>
      <c r="I1051" s="283"/>
      <c r="J1051" s="279"/>
      <c r="K1051" s="279"/>
      <c r="L1051" s="284"/>
      <c r="M1051" s="285"/>
      <c r="N1051" s="286"/>
      <c r="O1051" s="286"/>
      <c r="P1051" s="286"/>
      <c r="Q1051" s="286"/>
      <c r="R1051" s="286"/>
      <c r="S1051" s="286"/>
      <c r="T1051" s="287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88" t="s">
        <v>251</v>
      </c>
      <c r="AU1051" s="288" t="s">
        <v>87</v>
      </c>
      <c r="AV1051" s="16" t="s">
        <v>247</v>
      </c>
      <c r="AW1051" s="16" t="s">
        <v>32</v>
      </c>
      <c r="AX1051" s="16" t="s">
        <v>84</v>
      </c>
      <c r="AY1051" s="288" t="s">
        <v>240</v>
      </c>
    </row>
    <row r="1052" s="12" customFormat="1" ht="22.8" customHeight="1">
      <c r="A1052" s="12"/>
      <c r="B1052" s="211"/>
      <c r="C1052" s="212"/>
      <c r="D1052" s="213" t="s">
        <v>75</v>
      </c>
      <c r="E1052" s="225" t="s">
        <v>770</v>
      </c>
      <c r="F1052" s="225" t="s">
        <v>1376</v>
      </c>
      <c r="G1052" s="212"/>
      <c r="H1052" s="212"/>
      <c r="I1052" s="215"/>
      <c r="J1052" s="226">
        <f>BK1052</f>
        <v>0</v>
      </c>
      <c r="K1052" s="212"/>
      <c r="L1052" s="217"/>
      <c r="M1052" s="218"/>
      <c r="N1052" s="219"/>
      <c r="O1052" s="219"/>
      <c r="P1052" s="220">
        <f>SUM(P1053:P1130)</f>
        <v>0</v>
      </c>
      <c r="Q1052" s="219"/>
      <c r="R1052" s="220">
        <f>SUM(R1053:R1130)</f>
        <v>203.54897332000002</v>
      </c>
      <c r="S1052" s="219"/>
      <c r="T1052" s="221">
        <f>SUM(T1053:T1130)</f>
        <v>0</v>
      </c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R1052" s="222" t="s">
        <v>84</v>
      </c>
      <c r="AT1052" s="223" t="s">
        <v>75</v>
      </c>
      <c r="AU1052" s="223" t="s">
        <v>84</v>
      </c>
      <c r="AY1052" s="222" t="s">
        <v>240</v>
      </c>
      <c r="BK1052" s="224">
        <f>SUM(BK1053:BK1130)</f>
        <v>0</v>
      </c>
    </row>
    <row r="1053" s="2" customFormat="1" ht="16.5" customHeight="1">
      <c r="A1053" s="39"/>
      <c r="B1053" s="40"/>
      <c r="C1053" s="227" t="s">
        <v>1377</v>
      </c>
      <c r="D1053" s="227" t="s">
        <v>242</v>
      </c>
      <c r="E1053" s="228" t="s">
        <v>1378</v>
      </c>
      <c r="F1053" s="229" t="s">
        <v>1379</v>
      </c>
      <c r="G1053" s="230" t="s">
        <v>373</v>
      </c>
      <c r="H1053" s="231">
        <v>953</v>
      </c>
      <c r="I1053" s="232"/>
      <c r="J1053" s="233">
        <f>ROUND(I1053*H1053,2)</f>
        <v>0</v>
      </c>
      <c r="K1053" s="229" t="s">
        <v>246</v>
      </c>
      <c r="L1053" s="45"/>
      <c r="M1053" s="234" t="s">
        <v>1</v>
      </c>
      <c r="N1053" s="235" t="s">
        <v>41</v>
      </c>
      <c r="O1053" s="92"/>
      <c r="P1053" s="236">
        <f>O1053*H1053</f>
        <v>0</v>
      </c>
      <c r="Q1053" s="236">
        <v>0.00012999999999999999</v>
      </c>
      <c r="R1053" s="236">
        <f>Q1053*H1053</f>
        <v>0.12388999999999999</v>
      </c>
      <c r="S1053" s="236">
        <v>0</v>
      </c>
      <c r="T1053" s="237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8" t="s">
        <v>247</v>
      </c>
      <c r="AT1053" s="238" t="s">
        <v>242</v>
      </c>
      <c r="AU1053" s="238" t="s">
        <v>87</v>
      </c>
      <c r="AY1053" s="18" t="s">
        <v>240</v>
      </c>
      <c r="BE1053" s="239">
        <f>IF(N1053="základní",J1053,0)</f>
        <v>0</v>
      </c>
      <c r="BF1053" s="239">
        <f>IF(N1053="snížená",J1053,0)</f>
        <v>0</v>
      </c>
      <c r="BG1053" s="239">
        <f>IF(N1053="zákl. přenesená",J1053,0)</f>
        <v>0</v>
      </c>
      <c r="BH1053" s="239">
        <f>IF(N1053="sníž. přenesená",J1053,0)</f>
        <v>0</v>
      </c>
      <c r="BI1053" s="239">
        <f>IF(N1053="nulová",J1053,0)</f>
        <v>0</v>
      </c>
      <c r="BJ1053" s="18" t="s">
        <v>84</v>
      </c>
      <c r="BK1053" s="239">
        <f>ROUND(I1053*H1053,2)</f>
        <v>0</v>
      </c>
      <c r="BL1053" s="18" t="s">
        <v>247</v>
      </c>
      <c r="BM1053" s="238" t="s">
        <v>1380</v>
      </c>
    </row>
    <row r="1054" s="2" customFormat="1">
      <c r="A1054" s="39"/>
      <c r="B1054" s="40"/>
      <c r="C1054" s="41"/>
      <c r="D1054" s="240" t="s">
        <v>249</v>
      </c>
      <c r="E1054" s="41"/>
      <c r="F1054" s="241" t="s">
        <v>1381</v>
      </c>
      <c r="G1054" s="41"/>
      <c r="H1054" s="41"/>
      <c r="I1054" s="242"/>
      <c r="J1054" s="41"/>
      <c r="K1054" s="41"/>
      <c r="L1054" s="45"/>
      <c r="M1054" s="243"/>
      <c r="N1054" s="244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249</v>
      </c>
      <c r="AU1054" s="18" t="s">
        <v>87</v>
      </c>
    </row>
    <row r="1055" s="13" customFormat="1">
      <c r="A1055" s="13"/>
      <c r="B1055" s="245"/>
      <c r="C1055" s="246"/>
      <c r="D1055" s="247" t="s">
        <v>251</v>
      </c>
      <c r="E1055" s="248" t="s">
        <v>1</v>
      </c>
      <c r="F1055" s="249" t="s">
        <v>1382</v>
      </c>
      <c r="G1055" s="246"/>
      <c r="H1055" s="248" t="s">
        <v>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251</v>
      </c>
      <c r="AU1055" s="255" t="s">
        <v>87</v>
      </c>
      <c r="AV1055" s="13" t="s">
        <v>84</v>
      </c>
      <c r="AW1055" s="13" t="s">
        <v>32</v>
      </c>
      <c r="AX1055" s="13" t="s">
        <v>76</v>
      </c>
      <c r="AY1055" s="255" t="s">
        <v>240</v>
      </c>
    </row>
    <row r="1056" s="13" customFormat="1">
      <c r="A1056" s="13"/>
      <c r="B1056" s="245"/>
      <c r="C1056" s="246"/>
      <c r="D1056" s="247" t="s">
        <v>251</v>
      </c>
      <c r="E1056" s="248" t="s">
        <v>1</v>
      </c>
      <c r="F1056" s="249" t="s">
        <v>1383</v>
      </c>
      <c r="G1056" s="246"/>
      <c r="H1056" s="248" t="s">
        <v>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251</v>
      </c>
      <c r="AU1056" s="255" t="s">
        <v>87</v>
      </c>
      <c r="AV1056" s="13" t="s">
        <v>84</v>
      </c>
      <c r="AW1056" s="13" t="s">
        <v>32</v>
      </c>
      <c r="AX1056" s="13" t="s">
        <v>76</v>
      </c>
      <c r="AY1056" s="255" t="s">
        <v>240</v>
      </c>
    </row>
    <row r="1057" s="14" customFormat="1">
      <c r="A1057" s="14"/>
      <c r="B1057" s="256"/>
      <c r="C1057" s="257"/>
      <c r="D1057" s="247" t="s">
        <v>251</v>
      </c>
      <c r="E1057" s="258" t="s">
        <v>1</v>
      </c>
      <c r="F1057" s="259" t="s">
        <v>1384</v>
      </c>
      <c r="G1057" s="257"/>
      <c r="H1057" s="260">
        <v>512.38800000000003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6" t="s">
        <v>251</v>
      </c>
      <c r="AU1057" s="266" t="s">
        <v>87</v>
      </c>
      <c r="AV1057" s="14" t="s">
        <v>87</v>
      </c>
      <c r="AW1057" s="14" t="s">
        <v>32</v>
      </c>
      <c r="AX1057" s="14" t="s">
        <v>76</v>
      </c>
      <c r="AY1057" s="266" t="s">
        <v>240</v>
      </c>
    </row>
    <row r="1058" s="13" customFormat="1">
      <c r="A1058" s="13"/>
      <c r="B1058" s="245"/>
      <c r="C1058" s="246"/>
      <c r="D1058" s="247" t="s">
        <v>251</v>
      </c>
      <c r="E1058" s="248" t="s">
        <v>1</v>
      </c>
      <c r="F1058" s="249" t="s">
        <v>1385</v>
      </c>
      <c r="G1058" s="246"/>
      <c r="H1058" s="248" t="s">
        <v>1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251</v>
      </c>
      <c r="AU1058" s="255" t="s">
        <v>87</v>
      </c>
      <c r="AV1058" s="13" t="s">
        <v>84</v>
      </c>
      <c r="AW1058" s="13" t="s">
        <v>32</v>
      </c>
      <c r="AX1058" s="13" t="s">
        <v>76</v>
      </c>
      <c r="AY1058" s="255" t="s">
        <v>240</v>
      </c>
    </row>
    <row r="1059" s="14" customFormat="1">
      <c r="A1059" s="14"/>
      <c r="B1059" s="256"/>
      <c r="C1059" s="257"/>
      <c r="D1059" s="247" t="s">
        <v>251</v>
      </c>
      <c r="E1059" s="258" t="s">
        <v>1</v>
      </c>
      <c r="F1059" s="259" t="s">
        <v>1386</v>
      </c>
      <c r="G1059" s="257"/>
      <c r="H1059" s="260">
        <v>363</v>
      </c>
      <c r="I1059" s="261"/>
      <c r="J1059" s="257"/>
      <c r="K1059" s="257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251</v>
      </c>
      <c r="AU1059" s="266" t="s">
        <v>87</v>
      </c>
      <c r="AV1059" s="14" t="s">
        <v>87</v>
      </c>
      <c r="AW1059" s="14" t="s">
        <v>32</v>
      </c>
      <c r="AX1059" s="14" t="s">
        <v>76</v>
      </c>
      <c r="AY1059" s="266" t="s">
        <v>240</v>
      </c>
    </row>
    <row r="1060" s="13" customFormat="1">
      <c r="A1060" s="13"/>
      <c r="B1060" s="245"/>
      <c r="C1060" s="246"/>
      <c r="D1060" s="247" t="s">
        <v>251</v>
      </c>
      <c r="E1060" s="248" t="s">
        <v>1</v>
      </c>
      <c r="F1060" s="249" t="s">
        <v>1387</v>
      </c>
      <c r="G1060" s="246"/>
      <c r="H1060" s="248" t="s">
        <v>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251</v>
      </c>
      <c r="AU1060" s="255" t="s">
        <v>87</v>
      </c>
      <c r="AV1060" s="13" t="s">
        <v>84</v>
      </c>
      <c r="AW1060" s="13" t="s">
        <v>32</v>
      </c>
      <c r="AX1060" s="13" t="s">
        <v>76</v>
      </c>
      <c r="AY1060" s="255" t="s">
        <v>240</v>
      </c>
    </row>
    <row r="1061" s="14" customFormat="1">
      <c r="A1061" s="14"/>
      <c r="B1061" s="256"/>
      <c r="C1061" s="257"/>
      <c r="D1061" s="247" t="s">
        <v>251</v>
      </c>
      <c r="E1061" s="258" t="s">
        <v>1</v>
      </c>
      <c r="F1061" s="259" t="s">
        <v>1388</v>
      </c>
      <c r="G1061" s="257"/>
      <c r="H1061" s="260">
        <v>23.199999999999999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6" t="s">
        <v>251</v>
      </c>
      <c r="AU1061" s="266" t="s">
        <v>87</v>
      </c>
      <c r="AV1061" s="14" t="s">
        <v>87</v>
      </c>
      <c r="AW1061" s="14" t="s">
        <v>32</v>
      </c>
      <c r="AX1061" s="14" t="s">
        <v>76</v>
      </c>
      <c r="AY1061" s="266" t="s">
        <v>240</v>
      </c>
    </row>
    <row r="1062" s="13" customFormat="1">
      <c r="A1062" s="13"/>
      <c r="B1062" s="245"/>
      <c r="C1062" s="246"/>
      <c r="D1062" s="247" t="s">
        <v>251</v>
      </c>
      <c r="E1062" s="248" t="s">
        <v>1</v>
      </c>
      <c r="F1062" s="249" t="s">
        <v>1389</v>
      </c>
      <c r="G1062" s="246"/>
      <c r="H1062" s="248" t="s">
        <v>1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251</v>
      </c>
      <c r="AU1062" s="255" t="s">
        <v>87</v>
      </c>
      <c r="AV1062" s="13" t="s">
        <v>84</v>
      </c>
      <c r="AW1062" s="13" t="s">
        <v>32</v>
      </c>
      <c r="AX1062" s="13" t="s">
        <v>76</v>
      </c>
      <c r="AY1062" s="255" t="s">
        <v>240</v>
      </c>
    </row>
    <row r="1063" s="14" customFormat="1">
      <c r="A1063" s="14"/>
      <c r="B1063" s="256"/>
      <c r="C1063" s="257"/>
      <c r="D1063" s="247" t="s">
        <v>251</v>
      </c>
      <c r="E1063" s="258" t="s">
        <v>1</v>
      </c>
      <c r="F1063" s="259" t="s">
        <v>1390</v>
      </c>
      <c r="G1063" s="257"/>
      <c r="H1063" s="260">
        <v>54.411999999999999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6" t="s">
        <v>251</v>
      </c>
      <c r="AU1063" s="266" t="s">
        <v>87</v>
      </c>
      <c r="AV1063" s="14" t="s">
        <v>87</v>
      </c>
      <c r="AW1063" s="14" t="s">
        <v>32</v>
      </c>
      <c r="AX1063" s="14" t="s">
        <v>76</v>
      </c>
      <c r="AY1063" s="266" t="s">
        <v>240</v>
      </c>
    </row>
    <row r="1064" s="16" customFormat="1">
      <c r="A1064" s="16"/>
      <c r="B1064" s="278"/>
      <c r="C1064" s="279"/>
      <c r="D1064" s="247" t="s">
        <v>251</v>
      </c>
      <c r="E1064" s="280" t="s">
        <v>1</v>
      </c>
      <c r="F1064" s="281" t="s">
        <v>265</v>
      </c>
      <c r="G1064" s="279"/>
      <c r="H1064" s="282">
        <v>953.00000000000011</v>
      </c>
      <c r="I1064" s="283"/>
      <c r="J1064" s="279"/>
      <c r="K1064" s="279"/>
      <c r="L1064" s="284"/>
      <c r="M1064" s="285"/>
      <c r="N1064" s="286"/>
      <c r="O1064" s="286"/>
      <c r="P1064" s="286"/>
      <c r="Q1064" s="286"/>
      <c r="R1064" s="286"/>
      <c r="S1064" s="286"/>
      <c r="T1064" s="287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8" t="s">
        <v>251</v>
      </c>
      <c r="AU1064" s="288" t="s">
        <v>87</v>
      </c>
      <c r="AV1064" s="16" t="s">
        <v>247</v>
      </c>
      <c r="AW1064" s="16" t="s">
        <v>32</v>
      </c>
      <c r="AX1064" s="16" t="s">
        <v>84</v>
      </c>
      <c r="AY1064" s="288" t="s">
        <v>240</v>
      </c>
    </row>
    <row r="1065" s="2" customFormat="1" ht="33" customHeight="1">
      <c r="A1065" s="39"/>
      <c r="B1065" s="40"/>
      <c r="C1065" s="227" t="s">
        <v>1391</v>
      </c>
      <c r="D1065" s="227" t="s">
        <v>242</v>
      </c>
      <c r="E1065" s="228" t="s">
        <v>1392</v>
      </c>
      <c r="F1065" s="229" t="s">
        <v>1393</v>
      </c>
      <c r="G1065" s="230" t="s">
        <v>245</v>
      </c>
      <c r="H1065" s="231">
        <v>2.6000000000000001</v>
      </c>
      <c r="I1065" s="232"/>
      <c r="J1065" s="233">
        <f>ROUND(I1065*H1065,2)</f>
        <v>0</v>
      </c>
      <c r="K1065" s="229" t="s">
        <v>246</v>
      </c>
      <c r="L1065" s="45"/>
      <c r="M1065" s="234" t="s">
        <v>1</v>
      </c>
      <c r="N1065" s="235" t="s">
        <v>41</v>
      </c>
      <c r="O1065" s="92"/>
      <c r="P1065" s="236">
        <f>O1065*H1065</f>
        <v>0</v>
      </c>
      <c r="Q1065" s="236">
        <v>2.5018699999999998</v>
      </c>
      <c r="R1065" s="236">
        <f>Q1065*H1065</f>
        <v>6.5048620000000001</v>
      </c>
      <c r="S1065" s="236">
        <v>0</v>
      </c>
      <c r="T1065" s="237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8" t="s">
        <v>247</v>
      </c>
      <c r="AT1065" s="238" t="s">
        <v>242</v>
      </c>
      <c r="AU1065" s="238" t="s">
        <v>87</v>
      </c>
      <c r="AY1065" s="18" t="s">
        <v>240</v>
      </c>
      <c r="BE1065" s="239">
        <f>IF(N1065="základní",J1065,0)</f>
        <v>0</v>
      </c>
      <c r="BF1065" s="239">
        <f>IF(N1065="snížená",J1065,0)</f>
        <v>0</v>
      </c>
      <c r="BG1065" s="239">
        <f>IF(N1065="zákl. přenesená",J1065,0)</f>
        <v>0</v>
      </c>
      <c r="BH1065" s="239">
        <f>IF(N1065="sníž. přenesená",J1065,0)</f>
        <v>0</v>
      </c>
      <c r="BI1065" s="239">
        <f>IF(N1065="nulová",J1065,0)</f>
        <v>0</v>
      </c>
      <c r="BJ1065" s="18" t="s">
        <v>84</v>
      </c>
      <c r="BK1065" s="239">
        <f>ROUND(I1065*H1065,2)</f>
        <v>0</v>
      </c>
      <c r="BL1065" s="18" t="s">
        <v>247</v>
      </c>
      <c r="BM1065" s="238" t="s">
        <v>1394</v>
      </c>
    </row>
    <row r="1066" s="2" customFormat="1">
      <c r="A1066" s="39"/>
      <c r="B1066" s="40"/>
      <c r="C1066" s="41"/>
      <c r="D1066" s="240" t="s">
        <v>249</v>
      </c>
      <c r="E1066" s="41"/>
      <c r="F1066" s="241" t="s">
        <v>1395</v>
      </c>
      <c r="G1066" s="41"/>
      <c r="H1066" s="41"/>
      <c r="I1066" s="242"/>
      <c r="J1066" s="41"/>
      <c r="K1066" s="41"/>
      <c r="L1066" s="45"/>
      <c r="M1066" s="243"/>
      <c r="N1066" s="244"/>
      <c r="O1066" s="92"/>
      <c r="P1066" s="92"/>
      <c r="Q1066" s="92"/>
      <c r="R1066" s="92"/>
      <c r="S1066" s="92"/>
      <c r="T1066" s="93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249</v>
      </c>
      <c r="AU1066" s="18" t="s">
        <v>87</v>
      </c>
    </row>
    <row r="1067" s="13" customFormat="1">
      <c r="A1067" s="13"/>
      <c r="B1067" s="245"/>
      <c r="C1067" s="246"/>
      <c r="D1067" s="247" t="s">
        <v>251</v>
      </c>
      <c r="E1067" s="248" t="s">
        <v>1</v>
      </c>
      <c r="F1067" s="249" t="s">
        <v>1396</v>
      </c>
      <c r="G1067" s="246"/>
      <c r="H1067" s="248" t="s">
        <v>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251</v>
      </c>
      <c r="AU1067" s="255" t="s">
        <v>87</v>
      </c>
      <c r="AV1067" s="13" t="s">
        <v>84</v>
      </c>
      <c r="AW1067" s="13" t="s">
        <v>32</v>
      </c>
      <c r="AX1067" s="13" t="s">
        <v>76</v>
      </c>
      <c r="AY1067" s="255" t="s">
        <v>240</v>
      </c>
    </row>
    <row r="1068" s="13" customFormat="1">
      <c r="A1068" s="13"/>
      <c r="B1068" s="245"/>
      <c r="C1068" s="246"/>
      <c r="D1068" s="247" t="s">
        <v>251</v>
      </c>
      <c r="E1068" s="248" t="s">
        <v>1</v>
      </c>
      <c r="F1068" s="249" t="s">
        <v>1397</v>
      </c>
      <c r="G1068" s="246"/>
      <c r="H1068" s="248" t="s">
        <v>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5" t="s">
        <v>251</v>
      </c>
      <c r="AU1068" s="255" t="s">
        <v>87</v>
      </c>
      <c r="AV1068" s="13" t="s">
        <v>84</v>
      </c>
      <c r="AW1068" s="13" t="s">
        <v>32</v>
      </c>
      <c r="AX1068" s="13" t="s">
        <v>76</v>
      </c>
      <c r="AY1068" s="255" t="s">
        <v>240</v>
      </c>
    </row>
    <row r="1069" s="13" customFormat="1">
      <c r="A1069" s="13"/>
      <c r="B1069" s="245"/>
      <c r="C1069" s="246"/>
      <c r="D1069" s="247" t="s">
        <v>251</v>
      </c>
      <c r="E1069" s="248" t="s">
        <v>1</v>
      </c>
      <c r="F1069" s="249" t="s">
        <v>1398</v>
      </c>
      <c r="G1069" s="246"/>
      <c r="H1069" s="248" t="s">
        <v>1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251</v>
      </c>
      <c r="AU1069" s="255" t="s">
        <v>87</v>
      </c>
      <c r="AV1069" s="13" t="s">
        <v>84</v>
      </c>
      <c r="AW1069" s="13" t="s">
        <v>32</v>
      </c>
      <c r="AX1069" s="13" t="s">
        <v>76</v>
      </c>
      <c r="AY1069" s="255" t="s">
        <v>240</v>
      </c>
    </row>
    <row r="1070" s="14" customFormat="1">
      <c r="A1070" s="14"/>
      <c r="B1070" s="256"/>
      <c r="C1070" s="257"/>
      <c r="D1070" s="247" t="s">
        <v>251</v>
      </c>
      <c r="E1070" s="258" t="s">
        <v>1</v>
      </c>
      <c r="F1070" s="259" t="s">
        <v>1399</v>
      </c>
      <c r="G1070" s="257"/>
      <c r="H1070" s="260">
        <v>2.5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6" t="s">
        <v>251</v>
      </c>
      <c r="AU1070" s="266" t="s">
        <v>87</v>
      </c>
      <c r="AV1070" s="14" t="s">
        <v>87</v>
      </c>
      <c r="AW1070" s="14" t="s">
        <v>32</v>
      </c>
      <c r="AX1070" s="14" t="s">
        <v>76</v>
      </c>
      <c r="AY1070" s="266" t="s">
        <v>240</v>
      </c>
    </row>
    <row r="1071" s="15" customFormat="1">
      <c r="A1071" s="15"/>
      <c r="B1071" s="267"/>
      <c r="C1071" s="268"/>
      <c r="D1071" s="247" t="s">
        <v>251</v>
      </c>
      <c r="E1071" s="269" t="s">
        <v>1</v>
      </c>
      <c r="F1071" s="270" t="s">
        <v>255</v>
      </c>
      <c r="G1071" s="268"/>
      <c r="H1071" s="271">
        <v>2.5</v>
      </c>
      <c r="I1071" s="272"/>
      <c r="J1071" s="268"/>
      <c r="K1071" s="268"/>
      <c r="L1071" s="273"/>
      <c r="M1071" s="274"/>
      <c r="N1071" s="275"/>
      <c r="O1071" s="275"/>
      <c r="P1071" s="275"/>
      <c r="Q1071" s="275"/>
      <c r="R1071" s="275"/>
      <c r="S1071" s="275"/>
      <c r="T1071" s="276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7" t="s">
        <v>251</v>
      </c>
      <c r="AU1071" s="277" t="s">
        <v>87</v>
      </c>
      <c r="AV1071" s="15" t="s">
        <v>256</v>
      </c>
      <c r="AW1071" s="15" t="s">
        <v>32</v>
      </c>
      <c r="AX1071" s="15" t="s">
        <v>76</v>
      </c>
      <c r="AY1071" s="277" t="s">
        <v>240</v>
      </c>
    </row>
    <row r="1072" s="13" customFormat="1">
      <c r="A1072" s="13"/>
      <c r="B1072" s="245"/>
      <c r="C1072" s="246"/>
      <c r="D1072" s="247" t="s">
        <v>251</v>
      </c>
      <c r="E1072" s="248" t="s">
        <v>1</v>
      </c>
      <c r="F1072" s="249" t="s">
        <v>1400</v>
      </c>
      <c r="G1072" s="246"/>
      <c r="H1072" s="248" t="s">
        <v>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251</v>
      </c>
      <c r="AU1072" s="255" t="s">
        <v>87</v>
      </c>
      <c r="AV1072" s="13" t="s">
        <v>84</v>
      </c>
      <c r="AW1072" s="13" t="s">
        <v>32</v>
      </c>
      <c r="AX1072" s="13" t="s">
        <v>76</v>
      </c>
      <c r="AY1072" s="255" t="s">
        <v>240</v>
      </c>
    </row>
    <row r="1073" s="14" customFormat="1">
      <c r="A1073" s="14"/>
      <c r="B1073" s="256"/>
      <c r="C1073" s="257"/>
      <c r="D1073" s="247" t="s">
        <v>251</v>
      </c>
      <c r="E1073" s="258" t="s">
        <v>1</v>
      </c>
      <c r="F1073" s="259" t="s">
        <v>1401</v>
      </c>
      <c r="G1073" s="257"/>
      <c r="H1073" s="260">
        <v>0.0040000000000000001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6" t="s">
        <v>251</v>
      </c>
      <c r="AU1073" s="266" t="s">
        <v>87</v>
      </c>
      <c r="AV1073" s="14" t="s">
        <v>87</v>
      </c>
      <c r="AW1073" s="14" t="s">
        <v>32</v>
      </c>
      <c r="AX1073" s="14" t="s">
        <v>76</v>
      </c>
      <c r="AY1073" s="266" t="s">
        <v>240</v>
      </c>
    </row>
    <row r="1074" s="14" customFormat="1">
      <c r="A1074" s="14"/>
      <c r="B1074" s="256"/>
      <c r="C1074" s="257"/>
      <c r="D1074" s="247" t="s">
        <v>251</v>
      </c>
      <c r="E1074" s="258" t="s">
        <v>1</v>
      </c>
      <c r="F1074" s="259" t="s">
        <v>1402</v>
      </c>
      <c r="G1074" s="257"/>
      <c r="H1074" s="260">
        <v>0.096000000000000002</v>
      </c>
      <c r="I1074" s="261"/>
      <c r="J1074" s="257"/>
      <c r="K1074" s="257"/>
      <c r="L1074" s="262"/>
      <c r="M1074" s="263"/>
      <c r="N1074" s="264"/>
      <c r="O1074" s="264"/>
      <c r="P1074" s="264"/>
      <c r="Q1074" s="264"/>
      <c r="R1074" s="264"/>
      <c r="S1074" s="264"/>
      <c r="T1074" s="26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6" t="s">
        <v>251</v>
      </c>
      <c r="AU1074" s="266" t="s">
        <v>87</v>
      </c>
      <c r="AV1074" s="14" t="s">
        <v>87</v>
      </c>
      <c r="AW1074" s="14" t="s">
        <v>32</v>
      </c>
      <c r="AX1074" s="14" t="s">
        <v>76</v>
      </c>
      <c r="AY1074" s="266" t="s">
        <v>240</v>
      </c>
    </row>
    <row r="1075" s="15" customFormat="1">
      <c r="A1075" s="15"/>
      <c r="B1075" s="267"/>
      <c r="C1075" s="268"/>
      <c r="D1075" s="247" t="s">
        <v>251</v>
      </c>
      <c r="E1075" s="269" t="s">
        <v>1</v>
      </c>
      <c r="F1075" s="270" t="s">
        <v>261</v>
      </c>
      <c r="G1075" s="268"/>
      <c r="H1075" s="271">
        <v>0.10000000000000001</v>
      </c>
      <c r="I1075" s="272"/>
      <c r="J1075" s="268"/>
      <c r="K1075" s="268"/>
      <c r="L1075" s="273"/>
      <c r="M1075" s="274"/>
      <c r="N1075" s="275"/>
      <c r="O1075" s="275"/>
      <c r="P1075" s="275"/>
      <c r="Q1075" s="275"/>
      <c r="R1075" s="275"/>
      <c r="S1075" s="275"/>
      <c r="T1075" s="276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7" t="s">
        <v>251</v>
      </c>
      <c r="AU1075" s="277" t="s">
        <v>87</v>
      </c>
      <c r="AV1075" s="15" t="s">
        <v>256</v>
      </c>
      <c r="AW1075" s="15" t="s">
        <v>32</v>
      </c>
      <c r="AX1075" s="15" t="s">
        <v>76</v>
      </c>
      <c r="AY1075" s="277" t="s">
        <v>240</v>
      </c>
    </row>
    <row r="1076" s="16" customFormat="1">
      <c r="A1076" s="16"/>
      <c r="B1076" s="278"/>
      <c r="C1076" s="279"/>
      <c r="D1076" s="247" t="s">
        <v>251</v>
      </c>
      <c r="E1076" s="280" t="s">
        <v>1</v>
      </c>
      <c r="F1076" s="281" t="s">
        <v>265</v>
      </c>
      <c r="G1076" s="279"/>
      <c r="H1076" s="282">
        <v>2.6000000000000001</v>
      </c>
      <c r="I1076" s="283"/>
      <c r="J1076" s="279"/>
      <c r="K1076" s="279"/>
      <c r="L1076" s="284"/>
      <c r="M1076" s="285"/>
      <c r="N1076" s="286"/>
      <c r="O1076" s="286"/>
      <c r="P1076" s="286"/>
      <c r="Q1076" s="286"/>
      <c r="R1076" s="286"/>
      <c r="S1076" s="286"/>
      <c r="T1076" s="287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88" t="s">
        <v>251</v>
      </c>
      <c r="AU1076" s="288" t="s">
        <v>87</v>
      </c>
      <c r="AV1076" s="16" t="s">
        <v>247</v>
      </c>
      <c r="AW1076" s="16" t="s">
        <v>32</v>
      </c>
      <c r="AX1076" s="16" t="s">
        <v>84</v>
      </c>
      <c r="AY1076" s="288" t="s">
        <v>240</v>
      </c>
    </row>
    <row r="1077" s="2" customFormat="1" ht="33" customHeight="1">
      <c r="A1077" s="39"/>
      <c r="B1077" s="40"/>
      <c r="C1077" s="227" t="s">
        <v>1403</v>
      </c>
      <c r="D1077" s="227" t="s">
        <v>242</v>
      </c>
      <c r="E1077" s="228" t="s">
        <v>1404</v>
      </c>
      <c r="F1077" s="229" t="s">
        <v>1405</v>
      </c>
      <c r="G1077" s="230" t="s">
        <v>245</v>
      </c>
      <c r="H1077" s="231">
        <v>0.29999999999999999</v>
      </c>
      <c r="I1077" s="232"/>
      <c r="J1077" s="233">
        <f>ROUND(I1077*H1077,2)</f>
        <v>0</v>
      </c>
      <c r="K1077" s="229" t="s">
        <v>246</v>
      </c>
      <c r="L1077" s="45"/>
      <c r="M1077" s="234" t="s">
        <v>1</v>
      </c>
      <c r="N1077" s="235" t="s">
        <v>41</v>
      </c>
      <c r="O1077" s="92"/>
      <c r="P1077" s="236">
        <f>O1077*H1077</f>
        <v>0</v>
      </c>
      <c r="Q1077" s="236">
        <v>2.5018699999999998</v>
      </c>
      <c r="R1077" s="236">
        <f>Q1077*H1077</f>
        <v>0.75056099999999992</v>
      </c>
      <c r="S1077" s="236">
        <v>0</v>
      </c>
      <c r="T1077" s="237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8" t="s">
        <v>247</v>
      </c>
      <c r="AT1077" s="238" t="s">
        <v>242</v>
      </c>
      <c r="AU1077" s="238" t="s">
        <v>87</v>
      </c>
      <c r="AY1077" s="18" t="s">
        <v>240</v>
      </c>
      <c r="BE1077" s="239">
        <f>IF(N1077="základní",J1077,0)</f>
        <v>0</v>
      </c>
      <c r="BF1077" s="239">
        <f>IF(N1077="snížená",J1077,0)</f>
        <v>0</v>
      </c>
      <c r="BG1077" s="239">
        <f>IF(N1077="zákl. přenesená",J1077,0)</f>
        <v>0</v>
      </c>
      <c r="BH1077" s="239">
        <f>IF(N1077="sníž. přenesená",J1077,0)</f>
        <v>0</v>
      </c>
      <c r="BI1077" s="239">
        <f>IF(N1077="nulová",J1077,0)</f>
        <v>0</v>
      </c>
      <c r="BJ1077" s="18" t="s">
        <v>84</v>
      </c>
      <c r="BK1077" s="239">
        <f>ROUND(I1077*H1077,2)</f>
        <v>0</v>
      </c>
      <c r="BL1077" s="18" t="s">
        <v>247</v>
      </c>
      <c r="BM1077" s="238" t="s">
        <v>1406</v>
      </c>
    </row>
    <row r="1078" s="2" customFormat="1">
      <c r="A1078" s="39"/>
      <c r="B1078" s="40"/>
      <c r="C1078" s="41"/>
      <c r="D1078" s="240" t="s">
        <v>249</v>
      </c>
      <c r="E1078" s="41"/>
      <c r="F1078" s="241" t="s">
        <v>1407</v>
      </c>
      <c r="G1078" s="41"/>
      <c r="H1078" s="41"/>
      <c r="I1078" s="242"/>
      <c r="J1078" s="41"/>
      <c r="K1078" s="41"/>
      <c r="L1078" s="45"/>
      <c r="M1078" s="243"/>
      <c r="N1078" s="244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249</v>
      </c>
      <c r="AU1078" s="18" t="s">
        <v>87</v>
      </c>
    </row>
    <row r="1079" s="13" customFormat="1">
      <c r="A1079" s="13"/>
      <c r="B1079" s="245"/>
      <c r="C1079" s="246"/>
      <c r="D1079" s="247" t="s">
        <v>251</v>
      </c>
      <c r="E1079" s="248" t="s">
        <v>1</v>
      </c>
      <c r="F1079" s="249" t="s">
        <v>1408</v>
      </c>
      <c r="G1079" s="246"/>
      <c r="H1079" s="248" t="s">
        <v>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251</v>
      </c>
      <c r="AU1079" s="255" t="s">
        <v>87</v>
      </c>
      <c r="AV1079" s="13" t="s">
        <v>84</v>
      </c>
      <c r="AW1079" s="13" t="s">
        <v>32</v>
      </c>
      <c r="AX1079" s="13" t="s">
        <v>76</v>
      </c>
      <c r="AY1079" s="255" t="s">
        <v>240</v>
      </c>
    </row>
    <row r="1080" s="14" customFormat="1">
      <c r="A1080" s="14"/>
      <c r="B1080" s="256"/>
      <c r="C1080" s="257"/>
      <c r="D1080" s="247" t="s">
        <v>251</v>
      </c>
      <c r="E1080" s="258" t="s">
        <v>1</v>
      </c>
      <c r="F1080" s="259" t="s">
        <v>1409</v>
      </c>
      <c r="G1080" s="257"/>
      <c r="H1080" s="260">
        <v>0.29999999999999999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6" t="s">
        <v>251</v>
      </c>
      <c r="AU1080" s="266" t="s">
        <v>87</v>
      </c>
      <c r="AV1080" s="14" t="s">
        <v>87</v>
      </c>
      <c r="AW1080" s="14" t="s">
        <v>32</v>
      </c>
      <c r="AX1080" s="14" t="s">
        <v>76</v>
      </c>
      <c r="AY1080" s="266" t="s">
        <v>240</v>
      </c>
    </row>
    <row r="1081" s="16" customFormat="1">
      <c r="A1081" s="16"/>
      <c r="B1081" s="278"/>
      <c r="C1081" s="279"/>
      <c r="D1081" s="247" t="s">
        <v>251</v>
      </c>
      <c r="E1081" s="280" t="s">
        <v>1</v>
      </c>
      <c r="F1081" s="281" t="s">
        <v>265</v>
      </c>
      <c r="G1081" s="279"/>
      <c r="H1081" s="282">
        <v>0.29999999999999999</v>
      </c>
      <c r="I1081" s="283"/>
      <c r="J1081" s="279"/>
      <c r="K1081" s="279"/>
      <c r="L1081" s="284"/>
      <c r="M1081" s="285"/>
      <c r="N1081" s="286"/>
      <c r="O1081" s="286"/>
      <c r="P1081" s="286"/>
      <c r="Q1081" s="286"/>
      <c r="R1081" s="286"/>
      <c r="S1081" s="286"/>
      <c r="T1081" s="287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8" t="s">
        <v>251</v>
      </c>
      <c r="AU1081" s="288" t="s">
        <v>87</v>
      </c>
      <c r="AV1081" s="16" t="s">
        <v>247</v>
      </c>
      <c r="AW1081" s="16" t="s">
        <v>32</v>
      </c>
      <c r="AX1081" s="16" t="s">
        <v>84</v>
      </c>
      <c r="AY1081" s="288" t="s">
        <v>240</v>
      </c>
    </row>
    <row r="1082" s="2" customFormat="1" ht="33" customHeight="1">
      <c r="A1082" s="39"/>
      <c r="B1082" s="40"/>
      <c r="C1082" s="227" t="s">
        <v>1410</v>
      </c>
      <c r="D1082" s="227" t="s">
        <v>242</v>
      </c>
      <c r="E1082" s="228" t="s">
        <v>1411</v>
      </c>
      <c r="F1082" s="229" t="s">
        <v>1412</v>
      </c>
      <c r="G1082" s="230" t="s">
        <v>245</v>
      </c>
      <c r="H1082" s="231">
        <v>2</v>
      </c>
      <c r="I1082" s="232"/>
      <c r="J1082" s="233">
        <f>ROUND(I1082*H1082,2)</f>
        <v>0</v>
      </c>
      <c r="K1082" s="229" t="s">
        <v>246</v>
      </c>
      <c r="L1082" s="45"/>
      <c r="M1082" s="234" t="s">
        <v>1</v>
      </c>
      <c r="N1082" s="235" t="s">
        <v>41</v>
      </c>
      <c r="O1082" s="92"/>
      <c r="P1082" s="236">
        <f>O1082*H1082</f>
        <v>0</v>
      </c>
      <c r="Q1082" s="236">
        <v>2.5018699999999998</v>
      </c>
      <c r="R1082" s="236">
        <f>Q1082*H1082</f>
        <v>5.0037399999999996</v>
      </c>
      <c r="S1082" s="236">
        <v>0</v>
      </c>
      <c r="T1082" s="237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8" t="s">
        <v>247</v>
      </c>
      <c r="AT1082" s="238" t="s">
        <v>242</v>
      </c>
      <c r="AU1082" s="238" t="s">
        <v>87</v>
      </c>
      <c r="AY1082" s="18" t="s">
        <v>240</v>
      </c>
      <c r="BE1082" s="239">
        <f>IF(N1082="základní",J1082,0)</f>
        <v>0</v>
      </c>
      <c r="BF1082" s="239">
        <f>IF(N1082="snížená",J1082,0)</f>
        <v>0</v>
      </c>
      <c r="BG1082" s="239">
        <f>IF(N1082="zákl. přenesená",J1082,0)</f>
        <v>0</v>
      </c>
      <c r="BH1082" s="239">
        <f>IF(N1082="sníž. přenesená",J1082,0)</f>
        <v>0</v>
      </c>
      <c r="BI1082" s="239">
        <f>IF(N1082="nulová",J1082,0)</f>
        <v>0</v>
      </c>
      <c r="BJ1082" s="18" t="s">
        <v>84</v>
      </c>
      <c r="BK1082" s="239">
        <f>ROUND(I1082*H1082,2)</f>
        <v>0</v>
      </c>
      <c r="BL1082" s="18" t="s">
        <v>247</v>
      </c>
      <c r="BM1082" s="238" t="s">
        <v>1413</v>
      </c>
    </row>
    <row r="1083" s="2" customFormat="1">
      <c r="A1083" s="39"/>
      <c r="B1083" s="40"/>
      <c r="C1083" s="41"/>
      <c r="D1083" s="240" t="s">
        <v>249</v>
      </c>
      <c r="E1083" s="41"/>
      <c r="F1083" s="241" t="s">
        <v>1414</v>
      </c>
      <c r="G1083" s="41"/>
      <c r="H1083" s="41"/>
      <c r="I1083" s="242"/>
      <c r="J1083" s="41"/>
      <c r="K1083" s="41"/>
      <c r="L1083" s="45"/>
      <c r="M1083" s="243"/>
      <c r="N1083" s="244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249</v>
      </c>
      <c r="AU1083" s="18" t="s">
        <v>87</v>
      </c>
    </row>
    <row r="1084" s="13" customFormat="1">
      <c r="A1084" s="13"/>
      <c r="B1084" s="245"/>
      <c r="C1084" s="246"/>
      <c r="D1084" s="247" t="s">
        <v>251</v>
      </c>
      <c r="E1084" s="248" t="s">
        <v>1</v>
      </c>
      <c r="F1084" s="249" t="s">
        <v>1396</v>
      </c>
      <c r="G1084" s="246"/>
      <c r="H1084" s="248" t="s">
        <v>1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251</v>
      </c>
      <c r="AU1084" s="255" t="s">
        <v>87</v>
      </c>
      <c r="AV1084" s="13" t="s">
        <v>84</v>
      </c>
      <c r="AW1084" s="13" t="s">
        <v>32</v>
      </c>
      <c r="AX1084" s="13" t="s">
        <v>76</v>
      </c>
      <c r="AY1084" s="255" t="s">
        <v>240</v>
      </c>
    </row>
    <row r="1085" s="13" customFormat="1">
      <c r="A1085" s="13"/>
      <c r="B1085" s="245"/>
      <c r="C1085" s="246"/>
      <c r="D1085" s="247" t="s">
        <v>251</v>
      </c>
      <c r="E1085" s="248" t="s">
        <v>1</v>
      </c>
      <c r="F1085" s="249" t="s">
        <v>1415</v>
      </c>
      <c r="G1085" s="246"/>
      <c r="H1085" s="248" t="s">
        <v>1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251</v>
      </c>
      <c r="AU1085" s="255" t="s">
        <v>87</v>
      </c>
      <c r="AV1085" s="13" t="s">
        <v>84</v>
      </c>
      <c r="AW1085" s="13" t="s">
        <v>32</v>
      </c>
      <c r="AX1085" s="13" t="s">
        <v>76</v>
      </c>
      <c r="AY1085" s="255" t="s">
        <v>240</v>
      </c>
    </row>
    <row r="1086" s="14" customFormat="1">
      <c r="A1086" s="14"/>
      <c r="B1086" s="256"/>
      <c r="C1086" s="257"/>
      <c r="D1086" s="247" t="s">
        <v>251</v>
      </c>
      <c r="E1086" s="258" t="s">
        <v>1</v>
      </c>
      <c r="F1086" s="259" t="s">
        <v>1416</v>
      </c>
      <c r="G1086" s="257"/>
      <c r="H1086" s="260">
        <v>1.7</v>
      </c>
      <c r="I1086" s="261"/>
      <c r="J1086" s="257"/>
      <c r="K1086" s="257"/>
      <c r="L1086" s="262"/>
      <c r="M1086" s="263"/>
      <c r="N1086" s="264"/>
      <c r="O1086" s="264"/>
      <c r="P1086" s="264"/>
      <c r="Q1086" s="264"/>
      <c r="R1086" s="264"/>
      <c r="S1086" s="264"/>
      <c r="T1086" s="26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6" t="s">
        <v>251</v>
      </c>
      <c r="AU1086" s="266" t="s">
        <v>87</v>
      </c>
      <c r="AV1086" s="14" t="s">
        <v>87</v>
      </c>
      <c r="AW1086" s="14" t="s">
        <v>32</v>
      </c>
      <c r="AX1086" s="14" t="s">
        <v>76</v>
      </c>
      <c r="AY1086" s="266" t="s">
        <v>240</v>
      </c>
    </row>
    <row r="1087" s="14" customFormat="1">
      <c r="A1087" s="14"/>
      <c r="B1087" s="256"/>
      <c r="C1087" s="257"/>
      <c r="D1087" s="247" t="s">
        <v>251</v>
      </c>
      <c r="E1087" s="258" t="s">
        <v>1</v>
      </c>
      <c r="F1087" s="259" t="s">
        <v>441</v>
      </c>
      <c r="G1087" s="257"/>
      <c r="H1087" s="260">
        <v>0.29999999999999999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251</v>
      </c>
      <c r="AU1087" s="266" t="s">
        <v>87</v>
      </c>
      <c r="AV1087" s="14" t="s">
        <v>87</v>
      </c>
      <c r="AW1087" s="14" t="s">
        <v>32</v>
      </c>
      <c r="AX1087" s="14" t="s">
        <v>76</v>
      </c>
      <c r="AY1087" s="266" t="s">
        <v>240</v>
      </c>
    </row>
    <row r="1088" s="16" customFormat="1">
      <c r="A1088" s="16"/>
      <c r="B1088" s="278"/>
      <c r="C1088" s="279"/>
      <c r="D1088" s="247" t="s">
        <v>251</v>
      </c>
      <c r="E1088" s="280" t="s">
        <v>1</v>
      </c>
      <c r="F1088" s="281" t="s">
        <v>265</v>
      </c>
      <c r="G1088" s="279"/>
      <c r="H1088" s="282">
        <v>2</v>
      </c>
      <c r="I1088" s="283"/>
      <c r="J1088" s="279"/>
      <c r="K1088" s="279"/>
      <c r="L1088" s="284"/>
      <c r="M1088" s="285"/>
      <c r="N1088" s="286"/>
      <c r="O1088" s="286"/>
      <c r="P1088" s="286"/>
      <c r="Q1088" s="286"/>
      <c r="R1088" s="286"/>
      <c r="S1088" s="286"/>
      <c r="T1088" s="287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88" t="s">
        <v>251</v>
      </c>
      <c r="AU1088" s="288" t="s">
        <v>87</v>
      </c>
      <c r="AV1088" s="16" t="s">
        <v>247</v>
      </c>
      <c r="AW1088" s="16" t="s">
        <v>32</v>
      </c>
      <c r="AX1088" s="16" t="s">
        <v>84</v>
      </c>
      <c r="AY1088" s="288" t="s">
        <v>240</v>
      </c>
    </row>
    <row r="1089" s="2" customFormat="1" ht="33" customHeight="1">
      <c r="A1089" s="39"/>
      <c r="B1089" s="40"/>
      <c r="C1089" s="227" t="s">
        <v>1417</v>
      </c>
      <c r="D1089" s="227" t="s">
        <v>242</v>
      </c>
      <c r="E1089" s="228" t="s">
        <v>1418</v>
      </c>
      <c r="F1089" s="229" t="s">
        <v>1419</v>
      </c>
      <c r="G1089" s="230" t="s">
        <v>245</v>
      </c>
      <c r="H1089" s="231">
        <v>54.799999999999997</v>
      </c>
      <c r="I1089" s="232"/>
      <c r="J1089" s="233">
        <f>ROUND(I1089*H1089,2)</f>
        <v>0</v>
      </c>
      <c r="K1089" s="229" t="s">
        <v>246</v>
      </c>
      <c r="L1089" s="45"/>
      <c r="M1089" s="234" t="s">
        <v>1</v>
      </c>
      <c r="N1089" s="235" t="s">
        <v>41</v>
      </c>
      <c r="O1089" s="92"/>
      <c r="P1089" s="236">
        <f>O1089*H1089</f>
        <v>0</v>
      </c>
      <c r="Q1089" s="236">
        <v>2.5018699999999998</v>
      </c>
      <c r="R1089" s="236">
        <f>Q1089*H1089</f>
        <v>137.102476</v>
      </c>
      <c r="S1089" s="236">
        <v>0</v>
      </c>
      <c r="T1089" s="237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8" t="s">
        <v>247</v>
      </c>
      <c r="AT1089" s="238" t="s">
        <v>242</v>
      </c>
      <c r="AU1089" s="238" t="s">
        <v>87</v>
      </c>
      <c r="AY1089" s="18" t="s">
        <v>240</v>
      </c>
      <c r="BE1089" s="239">
        <f>IF(N1089="základní",J1089,0)</f>
        <v>0</v>
      </c>
      <c r="BF1089" s="239">
        <f>IF(N1089="snížená",J1089,0)</f>
        <v>0</v>
      </c>
      <c r="BG1089" s="239">
        <f>IF(N1089="zákl. přenesená",J1089,0)</f>
        <v>0</v>
      </c>
      <c r="BH1089" s="239">
        <f>IF(N1089="sníž. přenesená",J1089,0)</f>
        <v>0</v>
      </c>
      <c r="BI1089" s="239">
        <f>IF(N1089="nulová",J1089,0)</f>
        <v>0</v>
      </c>
      <c r="BJ1089" s="18" t="s">
        <v>84</v>
      </c>
      <c r="BK1089" s="239">
        <f>ROUND(I1089*H1089,2)</f>
        <v>0</v>
      </c>
      <c r="BL1089" s="18" t="s">
        <v>247</v>
      </c>
      <c r="BM1089" s="238" t="s">
        <v>1420</v>
      </c>
    </row>
    <row r="1090" s="2" customFormat="1">
      <c r="A1090" s="39"/>
      <c r="B1090" s="40"/>
      <c r="C1090" s="41"/>
      <c r="D1090" s="240" t="s">
        <v>249</v>
      </c>
      <c r="E1090" s="41"/>
      <c r="F1090" s="241" t="s">
        <v>1421</v>
      </c>
      <c r="G1090" s="41"/>
      <c r="H1090" s="41"/>
      <c r="I1090" s="242"/>
      <c r="J1090" s="41"/>
      <c r="K1090" s="41"/>
      <c r="L1090" s="45"/>
      <c r="M1090" s="243"/>
      <c r="N1090" s="244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249</v>
      </c>
      <c r="AU1090" s="18" t="s">
        <v>87</v>
      </c>
    </row>
    <row r="1091" s="13" customFormat="1">
      <c r="A1091" s="13"/>
      <c r="B1091" s="245"/>
      <c r="C1091" s="246"/>
      <c r="D1091" s="247" t="s">
        <v>251</v>
      </c>
      <c r="E1091" s="248" t="s">
        <v>1</v>
      </c>
      <c r="F1091" s="249" t="s">
        <v>1396</v>
      </c>
      <c r="G1091" s="246"/>
      <c r="H1091" s="248" t="s">
        <v>1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251</v>
      </c>
      <c r="AU1091" s="255" t="s">
        <v>87</v>
      </c>
      <c r="AV1091" s="13" t="s">
        <v>84</v>
      </c>
      <c r="AW1091" s="13" t="s">
        <v>32</v>
      </c>
      <c r="AX1091" s="13" t="s">
        <v>76</v>
      </c>
      <c r="AY1091" s="255" t="s">
        <v>240</v>
      </c>
    </row>
    <row r="1092" s="13" customFormat="1">
      <c r="A1092" s="13"/>
      <c r="B1092" s="245"/>
      <c r="C1092" s="246"/>
      <c r="D1092" s="247" t="s">
        <v>251</v>
      </c>
      <c r="E1092" s="248" t="s">
        <v>1</v>
      </c>
      <c r="F1092" s="249" t="s">
        <v>1422</v>
      </c>
      <c r="G1092" s="246"/>
      <c r="H1092" s="248" t="s">
        <v>1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251</v>
      </c>
      <c r="AU1092" s="255" t="s">
        <v>87</v>
      </c>
      <c r="AV1092" s="13" t="s">
        <v>84</v>
      </c>
      <c r="AW1092" s="13" t="s">
        <v>32</v>
      </c>
      <c r="AX1092" s="13" t="s">
        <v>76</v>
      </c>
      <c r="AY1092" s="255" t="s">
        <v>240</v>
      </c>
    </row>
    <row r="1093" s="13" customFormat="1">
      <c r="A1093" s="13"/>
      <c r="B1093" s="245"/>
      <c r="C1093" s="246"/>
      <c r="D1093" s="247" t="s">
        <v>251</v>
      </c>
      <c r="E1093" s="248" t="s">
        <v>1</v>
      </c>
      <c r="F1093" s="249" t="s">
        <v>1423</v>
      </c>
      <c r="G1093" s="246"/>
      <c r="H1093" s="248" t="s">
        <v>1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251</v>
      </c>
      <c r="AU1093" s="255" t="s">
        <v>87</v>
      </c>
      <c r="AV1093" s="13" t="s">
        <v>84</v>
      </c>
      <c r="AW1093" s="13" t="s">
        <v>32</v>
      </c>
      <c r="AX1093" s="13" t="s">
        <v>76</v>
      </c>
      <c r="AY1093" s="255" t="s">
        <v>240</v>
      </c>
    </row>
    <row r="1094" s="14" customFormat="1">
      <c r="A1094" s="14"/>
      <c r="B1094" s="256"/>
      <c r="C1094" s="257"/>
      <c r="D1094" s="247" t="s">
        <v>251</v>
      </c>
      <c r="E1094" s="258" t="s">
        <v>1</v>
      </c>
      <c r="F1094" s="259" t="s">
        <v>1424</v>
      </c>
      <c r="G1094" s="257"/>
      <c r="H1094" s="260">
        <v>54.799999999999997</v>
      </c>
      <c r="I1094" s="261"/>
      <c r="J1094" s="257"/>
      <c r="K1094" s="257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251</v>
      </c>
      <c r="AU1094" s="266" t="s">
        <v>87</v>
      </c>
      <c r="AV1094" s="14" t="s">
        <v>87</v>
      </c>
      <c r="AW1094" s="14" t="s">
        <v>32</v>
      </c>
      <c r="AX1094" s="14" t="s">
        <v>84</v>
      </c>
      <c r="AY1094" s="266" t="s">
        <v>240</v>
      </c>
    </row>
    <row r="1095" s="2" customFormat="1" ht="24.15" customHeight="1">
      <c r="A1095" s="39"/>
      <c r="B1095" s="40"/>
      <c r="C1095" s="227" t="s">
        <v>1425</v>
      </c>
      <c r="D1095" s="227" t="s">
        <v>242</v>
      </c>
      <c r="E1095" s="228" t="s">
        <v>1426</v>
      </c>
      <c r="F1095" s="229" t="s">
        <v>1427</v>
      </c>
      <c r="G1095" s="230" t="s">
        <v>373</v>
      </c>
      <c r="H1095" s="231">
        <v>449</v>
      </c>
      <c r="I1095" s="232"/>
      <c r="J1095" s="233">
        <f>ROUND(I1095*H1095,2)</f>
        <v>0</v>
      </c>
      <c r="K1095" s="229" t="s">
        <v>1</v>
      </c>
      <c r="L1095" s="45"/>
      <c r="M1095" s="234" t="s">
        <v>1</v>
      </c>
      <c r="N1095" s="235" t="s">
        <v>41</v>
      </c>
      <c r="O1095" s="92"/>
      <c r="P1095" s="236">
        <f>O1095*H1095</f>
        <v>0</v>
      </c>
      <c r="Q1095" s="236">
        <v>0.105</v>
      </c>
      <c r="R1095" s="236">
        <f>Q1095*H1095</f>
        <v>47.144999999999996</v>
      </c>
      <c r="S1095" s="236">
        <v>0</v>
      </c>
      <c r="T1095" s="237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8" t="s">
        <v>247</v>
      </c>
      <c r="AT1095" s="238" t="s">
        <v>242</v>
      </c>
      <c r="AU1095" s="238" t="s">
        <v>87</v>
      </c>
      <c r="AY1095" s="18" t="s">
        <v>240</v>
      </c>
      <c r="BE1095" s="239">
        <f>IF(N1095="základní",J1095,0)</f>
        <v>0</v>
      </c>
      <c r="BF1095" s="239">
        <f>IF(N1095="snížená",J1095,0)</f>
        <v>0</v>
      </c>
      <c r="BG1095" s="239">
        <f>IF(N1095="zákl. přenesená",J1095,0)</f>
        <v>0</v>
      </c>
      <c r="BH1095" s="239">
        <f>IF(N1095="sníž. přenesená",J1095,0)</f>
        <v>0</v>
      </c>
      <c r="BI1095" s="239">
        <f>IF(N1095="nulová",J1095,0)</f>
        <v>0</v>
      </c>
      <c r="BJ1095" s="18" t="s">
        <v>84</v>
      </c>
      <c r="BK1095" s="239">
        <f>ROUND(I1095*H1095,2)</f>
        <v>0</v>
      </c>
      <c r="BL1095" s="18" t="s">
        <v>247</v>
      </c>
      <c r="BM1095" s="238" t="s">
        <v>1428</v>
      </c>
    </row>
    <row r="1096" s="13" customFormat="1">
      <c r="A1096" s="13"/>
      <c r="B1096" s="245"/>
      <c r="C1096" s="246"/>
      <c r="D1096" s="247" t="s">
        <v>251</v>
      </c>
      <c r="E1096" s="248" t="s">
        <v>1</v>
      </c>
      <c r="F1096" s="249" t="s">
        <v>1429</v>
      </c>
      <c r="G1096" s="246"/>
      <c r="H1096" s="248" t="s">
        <v>1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251</v>
      </c>
      <c r="AU1096" s="255" t="s">
        <v>87</v>
      </c>
      <c r="AV1096" s="13" t="s">
        <v>84</v>
      </c>
      <c r="AW1096" s="13" t="s">
        <v>32</v>
      </c>
      <c r="AX1096" s="13" t="s">
        <v>76</v>
      </c>
      <c r="AY1096" s="255" t="s">
        <v>240</v>
      </c>
    </row>
    <row r="1097" s="14" customFormat="1">
      <c r="A1097" s="14"/>
      <c r="B1097" s="256"/>
      <c r="C1097" s="257"/>
      <c r="D1097" s="247" t="s">
        <v>251</v>
      </c>
      <c r="E1097" s="258" t="s">
        <v>1</v>
      </c>
      <c r="F1097" s="259" t="s">
        <v>1430</v>
      </c>
      <c r="G1097" s="257"/>
      <c r="H1097" s="260">
        <v>449</v>
      </c>
      <c r="I1097" s="261"/>
      <c r="J1097" s="257"/>
      <c r="K1097" s="257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251</v>
      </c>
      <c r="AU1097" s="266" t="s">
        <v>87</v>
      </c>
      <c r="AV1097" s="14" t="s">
        <v>87</v>
      </c>
      <c r="AW1097" s="14" t="s">
        <v>32</v>
      </c>
      <c r="AX1097" s="14" t="s">
        <v>84</v>
      </c>
      <c r="AY1097" s="266" t="s">
        <v>240</v>
      </c>
    </row>
    <row r="1098" s="2" customFormat="1" ht="24.15" customHeight="1">
      <c r="A1098" s="39"/>
      <c r="B1098" s="40"/>
      <c r="C1098" s="227" t="s">
        <v>1431</v>
      </c>
      <c r="D1098" s="227" t="s">
        <v>242</v>
      </c>
      <c r="E1098" s="228" t="s">
        <v>1432</v>
      </c>
      <c r="F1098" s="229" t="s">
        <v>1433</v>
      </c>
      <c r="G1098" s="230" t="s">
        <v>245</v>
      </c>
      <c r="H1098" s="231">
        <v>2.8999999999999999</v>
      </c>
      <c r="I1098" s="232"/>
      <c r="J1098" s="233">
        <f>ROUND(I1098*H1098,2)</f>
        <v>0</v>
      </c>
      <c r="K1098" s="229" t="s">
        <v>246</v>
      </c>
      <c r="L1098" s="45"/>
      <c r="M1098" s="234" t="s">
        <v>1</v>
      </c>
      <c r="N1098" s="235" t="s">
        <v>41</v>
      </c>
      <c r="O1098" s="92"/>
      <c r="P1098" s="236">
        <f>O1098*H1098</f>
        <v>0</v>
      </c>
      <c r="Q1098" s="236">
        <v>0</v>
      </c>
      <c r="R1098" s="236">
        <f>Q1098*H1098</f>
        <v>0</v>
      </c>
      <c r="S1098" s="236">
        <v>0</v>
      </c>
      <c r="T1098" s="237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8" t="s">
        <v>247</v>
      </c>
      <c r="AT1098" s="238" t="s">
        <v>242</v>
      </c>
      <c r="AU1098" s="238" t="s">
        <v>87</v>
      </c>
      <c r="AY1098" s="18" t="s">
        <v>240</v>
      </c>
      <c r="BE1098" s="239">
        <f>IF(N1098="základní",J1098,0)</f>
        <v>0</v>
      </c>
      <c r="BF1098" s="239">
        <f>IF(N1098="snížená",J1098,0)</f>
        <v>0</v>
      </c>
      <c r="BG1098" s="239">
        <f>IF(N1098="zákl. přenesená",J1098,0)</f>
        <v>0</v>
      </c>
      <c r="BH1098" s="239">
        <f>IF(N1098="sníž. přenesená",J1098,0)</f>
        <v>0</v>
      </c>
      <c r="BI1098" s="239">
        <f>IF(N1098="nulová",J1098,0)</f>
        <v>0</v>
      </c>
      <c r="BJ1098" s="18" t="s">
        <v>84</v>
      </c>
      <c r="BK1098" s="239">
        <f>ROUND(I1098*H1098,2)</f>
        <v>0</v>
      </c>
      <c r="BL1098" s="18" t="s">
        <v>247</v>
      </c>
      <c r="BM1098" s="238" t="s">
        <v>1434</v>
      </c>
    </row>
    <row r="1099" s="2" customFormat="1">
      <c r="A1099" s="39"/>
      <c r="B1099" s="40"/>
      <c r="C1099" s="41"/>
      <c r="D1099" s="240" t="s">
        <v>249</v>
      </c>
      <c r="E1099" s="41"/>
      <c r="F1099" s="241" t="s">
        <v>1435</v>
      </c>
      <c r="G1099" s="41"/>
      <c r="H1099" s="41"/>
      <c r="I1099" s="242"/>
      <c r="J1099" s="41"/>
      <c r="K1099" s="41"/>
      <c r="L1099" s="45"/>
      <c r="M1099" s="243"/>
      <c r="N1099" s="244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249</v>
      </c>
      <c r="AU1099" s="18" t="s">
        <v>87</v>
      </c>
    </row>
    <row r="1100" s="13" customFormat="1">
      <c r="A1100" s="13"/>
      <c r="B1100" s="245"/>
      <c r="C1100" s="246"/>
      <c r="D1100" s="247" t="s">
        <v>251</v>
      </c>
      <c r="E1100" s="248" t="s">
        <v>1</v>
      </c>
      <c r="F1100" s="249" t="s">
        <v>1436</v>
      </c>
      <c r="G1100" s="246"/>
      <c r="H1100" s="248" t="s">
        <v>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251</v>
      </c>
      <c r="AU1100" s="255" t="s">
        <v>87</v>
      </c>
      <c r="AV1100" s="13" t="s">
        <v>84</v>
      </c>
      <c r="AW1100" s="13" t="s">
        <v>32</v>
      </c>
      <c r="AX1100" s="13" t="s">
        <v>76</v>
      </c>
      <c r="AY1100" s="255" t="s">
        <v>240</v>
      </c>
    </row>
    <row r="1101" s="14" customFormat="1">
      <c r="A1101" s="14"/>
      <c r="B1101" s="256"/>
      <c r="C1101" s="257"/>
      <c r="D1101" s="247" t="s">
        <v>251</v>
      </c>
      <c r="E1101" s="258" t="s">
        <v>1</v>
      </c>
      <c r="F1101" s="259" t="s">
        <v>441</v>
      </c>
      <c r="G1101" s="257"/>
      <c r="H1101" s="260">
        <v>0.29999999999999999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6" t="s">
        <v>251</v>
      </c>
      <c r="AU1101" s="266" t="s">
        <v>87</v>
      </c>
      <c r="AV1101" s="14" t="s">
        <v>87</v>
      </c>
      <c r="AW1101" s="14" t="s">
        <v>32</v>
      </c>
      <c r="AX1101" s="14" t="s">
        <v>76</v>
      </c>
      <c r="AY1101" s="266" t="s">
        <v>240</v>
      </c>
    </row>
    <row r="1102" s="13" customFormat="1">
      <c r="A1102" s="13"/>
      <c r="B1102" s="245"/>
      <c r="C1102" s="246"/>
      <c r="D1102" s="247" t="s">
        <v>251</v>
      </c>
      <c r="E1102" s="248" t="s">
        <v>1</v>
      </c>
      <c r="F1102" s="249" t="s">
        <v>1437</v>
      </c>
      <c r="G1102" s="246"/>
      <c r="H1102" s="248" t="s">
        <v>1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251</v>
      </c>
      <c r="AU1102" s="255" t="s">
        <v>87</v>
      </c>
      <c r="AV1102" s="13" t="s">
        <v>84</v>
      </c>
      <c r="AW1102" s="13" t="s">
        <v>32</v>
      </c>
      <c r="AX1102" s="13" t="s">
        <v>76</v>
      </c>
      <c r="AY1102" s="255" t="s">
        <v>240</v>
      </c>
    </row>
    <row r="1103" s="14" customFormat="1">
      <c r="A1103" s="14"/>
      <c r="B1103" s="256"/>
      <c r="C1103" s="257"/>
      <c r="D1103" s="247" t="s">
        <v>251</v>
      </c>
      <c r="E1103" s="258" t="s">
        <v>1</v>
      </c>
      <c r="F1103" s="259" t="s">
        <v>1438</v>
      </c>
      <c r="G1103" s="257"/>
      <c r="H1103" s="260">
        <v>2.6000000000000001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6" t="s">
        <v>251</v>
      </c>
      <c r="AU1103" s="266" t="s">
        <v>87</v>
      </c>
      <c r="AV1103" s="14" t="s">
        <v>87</v>
      </c>
      <c r="AW1103" s="14" t="s">
        <v>32</v>
      </c>
      <c r="AX1103" s="14" t="s">
        <v>76</v>
      </c>
      <c r="AY1103" s="266" t="s">
        <v>240</v>
      </c>
    </row>
    <row r="1104" s="16" customFormat="1">
      <c r="A1104" s="16"/>
      <c r="B1104" s="278"/>
      <c r="C1104" s="279"/>
      <c r="D1104" s="247" t="s">
        <v>251</v>
      </c>
      <c r="E1104" s="280" t="s">
        <v>1</v>
      </c>
      <c r="F1104" s="281" t="s">
        <v>265</v>
      </c>
      <c r="G1104" s="279"/>
      <c r="H1104" s="282">
        <v>2.8999999999999999</v>
      </c>
      <c r="I1104" s="283"/>
      <c r="J1104" s="279"/>
      <c r="K1104" s="279"/>
      <c r="L1104" s="284"/>
      <c r="M1104" s="285"/>
      <c r="N1104" s="286"/>
      <c r="O1104" s="286"/>
      <c r="P1104" s="286"/>
      <c r="Q1104" s="286"/>
      <c r="R1104" s="286"/>
      <c r="S1104" s="286"/>
      <c r="T1104" s="287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88" t="s">
        <v>251</v>
      </c>
      <c r="AU1104" s="288" t="s">
        <v>87</v>
      </c>
      <c r="AV1104" s="16" t="s">
        <v>247</v>
      </c>
      <c r="AW1104" s="16" t="s">
        <v>32</v>
      </c>
      <c r="AX1104" s="16" t="s">
        <v>84</v>
      </c>
      <c r="AY1104" s="288" t="s">
        <v>240</v>
      </c>
    </row>
    <row r="1105" s="2" customFormat="1" ht="24.15" customHeight="1">
      <c r="A1105" s="39"/>
      <c r="B1105" s="40"/>
      <c r="C1105" s="227" t="s">
        <v>1439</v>
      </c>
      <c r="D1105" s="227" t="s">
        <v>242</v>
      </c>
      <c r="E1105" s="228" t="s">
        <v>1440</v>
      </c>
      <c r="F1105" s="229" t="s">
        <v>1441</v>
      </c>
      <c r="G1105" s="230" t="s">
        <v>245</v>
      </c>
      <c r="H1105" s="231">
        <v>2</v>
      </c>
      <c r="I1105" s="232"/>
      <c r="J1105" s="233">
        <f>ROUND(I1105*H1105,2)</f>
        <v>0</v>
      </c>
      <c r="K1105" s="229" t="s">
        <v>246</v>
      </c>
      <c r="L1105" s="45"/>
      <c r="M1105" s="234" t="s">
        <v>1</v>
      </c>
      <c r="N1105" s="235" t="s">
        <v>41</v>
      </c>
      <c r="O1105" s="92"/>
      <c r="P1105" s="236">
        <f>O1105*H1105</f>
        <v>0</v>
      </c>
      <c r="Q1105" s="236">
        <v>0</v>
      </c>
      <c r="R1105" s="236">
        <f>Q1105*H1105</f>
        <v>0</v>
      </c>
      <c r="S1105" s="236">
        <v>0</v>
      </c>
      <c r="T1105" s="237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8" t="s">
        <v>247</v>
      </c>
      <c r="AT1105" s="238" t="s">
        <v>242</v>
      </c>
      <c r="AU1105" s="238" t="s">
        <v>87</v>
      </c>
      <c r="AY1105" s="18" t="s">
        <v>240</v>
      </c>
      <c r="BE1105" s="239">
        <f>IF(N1105="základní",J1105,0)</f>
        <v>0</v>
      </c>
      <c r="BF1105" s="239">
        <f>IF(N1105="snížená",J1105,0)</f>
        <v>0</v>
      </c>
      <c r="BG1105" s="239">
        <f>IF(N1105="zákl. přenesená",J1105,0)</f>
        <v>0</v>
      </c>
      <c r="BH1105" s="239">
        <f>IF(N1105="sníž. přenesená",J1105,0)</f>
        <v>0</v>
      </c>
      <c r="BI1105" s="239">
        <f>IF(N1105="nulová",J1105,0)</f>
        <v>0</v>
      </c>
      <c r="BJ1105" s="18" t="s">
        <v>84</v>
      </c>
      <c r="BK1105" s="239">
        <f>ROUND(I1105*H1105,2)</f>
        <v>0</v>
      </c>
      <c r="BL1105" s="18" t="s">
        <v>247</v>
      </c>
      <c r="BM1105" s="238" t="s">
        <v>1442</v>
      </c>
    </row>
    <row r="1106" s="2" customFormat="1">
      <c r="A1106" s="39"/>
      <c r="B1106" s="40"/>
      <c r="C1106" s="41"/>
      <c r="D1106" s="240" t="s">
        <v>249</v>
      </c>
      <c r="E1106" s="41"/>
      <c r="F1106" s="241" t="s">
        <v>1443</v>
      </c>
      <c r="G1106" s="41"/>
      <c r="H1106" s="41"/>
      <c r="I1106" s="242"/>
      <c r="J1106" s="41"/>
      <c r="K1106" s="41"/>
      <c r="L1106" s="45"/>
      <c r="M1106" s="243"/>
      <c r="N1106" s="244"/>
      <c r="O1106" s="92"/>
      <c r="P1106" s="92"/>
      <c r="Q1106" s="92"/>
      <c r="R1106" s="92"/>
      <c r="S1106" s="92"/>
      <c r="T1106" s="9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249</v>
      </c>
      <c r="AU1106" s="18" t="s">
        <v>87</v>
      </c>
    </row>
    <row r="1107" s="13" customFormat="1">
      <c r="A1107" s="13"/>
      <c r="B1107" s="245"/>
      <c r="C1107" s="246"/>
      <c r="D1107" s="247" t="s">
        <v>251</v>
      </c>
      <c r="E1107" s="248" t="s">
        <v>1</v>
      </c>
      <c r="F1107" s="249" t="s">
        <v>1444</v>
      </c>
      <c r="G1107" s="246"/>
      <c r="H1107" s="248" t="s">
        <v>1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5" t="s">
        <v>251</v>
      </c>
      <c r="AU1107" s="255" t="s">
        <v>87</v>
      </c>
      <c r="AV1107" s="13" t="s">
        <v>84</v>
      </c>
      <c r="AW1107" s="13" t="s">
        <v>32</v>
      </c>
      <c r="AX1107" s="13" t="s">
        <v>76</v>
      </c>
      <c r="AY1107" s="255" t="s">
        <v>240</v>
      </c>
    </row>
    <row r="1108" s="14" customFormat="1">
      <c r="A1108" s="14"/>
      <c r="B1108" s="256"/>
      <c r="C1108" s="257"/>
      <c r="D1108" s="247" t="s">
        <v>251</v>
      </c>
      <c r="E1108" s="258" t="s">
        <v>1</v>
      </c>
      <c r="F1108" s="259" t="s">
        <v>823</v>
      </c>
      <c r="G1108" s="257"/>
      <c r="H1108" s="260">
        <v>2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6" t="s">
        <v>251</v>
      </c>
      <c r="AU1108" s="266" t="s">
        <v>87</v>
      </c>
      <c r="AV1108" s="14" t="s">
        <v>87</v>
      </c>
      <c r="AW1108" s="14" t="s">
        <v>32</v>
      </c>
      <c r="AX1108" s="14" t="s">
        <v>84</v>
      </c>
      <c r="AY1108" s="266" t="s">
        <v>240</v>
      </c>
    </row>
    <row r="1109" s="2" customFormat="1" ht="24.15" customHeight="1">
      <c r="A1109" s="39"/>
      <c r="B1109" s="40"/>
      <c r="C1109" s="227" t="s">
        <v>1445</v>
      </c>
      <c r="D1109" s="227" t="s">
        <v>242</v>
      </c>
      <c r="E1109" s="228" t="s">
        <v>1446</v>
      </c>
      <c r="F1109" s="229" t="s">
        <v>1447</v>
      </c>
      <c r="G1109" s="230" t="s">
        <v>245</v>
      </c>
      <c r="H1109" s="231">
        <v>54.799999999999997</v>
      </c>
      <c r="I1109" s="232"/>
      <c r="J1109" s="233">
        <f>ROUND(I1109*H1109,2)</f>
        <v>0</v>
      </c>
      <c r="K1109" s="229" t="s">
        <v>246</v>
      </c>
      <c r="L1109" s="45"/>
      <c r="M1109" s="234" t="s">
        <v>1</v>
      </c>
      <c r="N1109" s="235" t="s">
        <v>41</v>
      </c>
      <c r="O1109" s="92"/>
      <c r="P1109" s="236">
        <f>O1109*H1109</f>
        <v>0</v>
      </c>
      <c r="Q1109" s="236">
        <v>0</v>
      </c>
      <c r="R1109" s="236">
        <f>Q1109*H1109</f>
        <v>0</v>
      </c>
      <c r="S1109" s="236">
        <v>0</v>
      </c>
      <c r="T1109" s="237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8" t="s">
        <v>247</v>
      </c>
      <c r="AT1109" s="238" t="s">
        <v>242</v>
      </c>
      <c r="AU1109" s="238" t="s">
        <v>87</v>
      </c>
      <c r="AY1109" s="18" t="s">
        <v>240</v>
      </c>
      <c r="BE1109" s="239">
        <f>IF(N1109="základní",J1109,0)</f>
        <v>0</v>
      </c>
      <c r="BF1109" s="239">
        <f>IF(N1109="snížená",J1109,0)</f>
        <v>0</v>
      </c>
      <c r="BG1109" s="239">
        <f>IF(N1109="zákl. přenesená",J1109,0)</f>
        <v>0</v>
      </c>
      <c r="BH1109" s="239">
        <f>IF(N1109="sníž. přenesená",J1109,0)</f>
        <v>0</v>
      </c>
      <c r="BI1109" s="239">
        <f>IF(N1109="nulová",J1109,0)</f>
        <v>0</v>
      </c>
      <c r="BJ1109" s="18" t="s">
        <v>84</v>
      </c>
      <c r="BK1109" s="239">
        <f>ROUND(I1109*H1109,2)</f>
        <v>0</v>
      </c>
      <c r="BL1109" s="18" t="s">
        <v>247</v>
      </c>
      <c r="BM1109" s="238" t="s">
        <v>1448</v>
      </c>
    </row>
    <row r="1110" s="2" customFormat="1">
      <c r="A1110" s="39"/>
      <c r="B1110" s="40"/>
      <c r="C1110" s="41"/>
      <c r="D1110" s="240" t="s">
        <v>249</v>
      </c>
      <c r="E1110" s="41"/>
      <c r="F1110" s="241" t="s">
        <v>1449</v>
      </c>
      <c r="G1110" s="41"/>
      <c r="H1110" s="41"/>
      <c r="I1110" s="242"/>
      <c r="J1110" s="41"/>
      <c r="K1110" s="41"/>
      <c r="L1110" s="45"/>
      <c r="M1110" s="243"/>
      <c r="N1110" s="244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249</v>
      </c>
      <c r="AU1110" s="18" t="s">
        <v>87</v>
      </c>
    </row>
    <row r="1111" s="13" customFormat="1">
      <c r="A1111" s="13"/>
      <c r="B1111" s="245"/>
      <c r="C1111" s="246"/>
      <c r="D1111" s="247" t="s">
        <v>251</v>
      </c>
      <c r="E1111" s="248" t="s">
        <v>1</v>
      </c>
      <c r="F1111" s="249" t="s">
        <v>1450</v>
      </c>
      <c r="G1111" s="246"/>
      <c r="H1111" s="248" t="s">
        <v>1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5" t="s">
        <v>251</v>
      </c>
      <c r="AU1111" s="255" t="s">
        <v>87</v>
      </c>
      <c r="AV1111" s="13" t="s">
        <v>84</v>
      </c>
      <c r="AW1111" s="13" t="s">
        <v>32</v>
      </c>
      <c r="AX1111" s="13" t="s">
        <v>76</v>
      </c>
      <c r="AY1111" s="255" t="s">
        <v>240</v>
      </c>
    </row>
    <row r="1112" s="14" customFormat="1">
      <c r="A1112" s="14"/>
      <c r="B1112" s="256"/>
      <c r="C1112" s="257"/>
      <c r="D1112" s="247" t="s">
        <v>251</v>
      </c>
      <c r="E1112" s="258" t="s">
        <v>1</v>
      </c>
      <c r="F1112" s="259" t="s">
        <v>1451</v>
      </c>
      <c r="G1112" s="257"/>
      <c r="H1112" s="260">
        <v>54.799999999999997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251</v>
      </c>
      <c r="AU1112" s="266" t="s">
        <v>87</v>
      </c>
      <c r="AV1112" s="14" t="s">
        <v>87</v>
      </c>
      <c r="AW1112" s="14" t="s">
        <v>32</v>
      </c>
      <c r="AX1112" s="14" t="s">
        <v>84</v>
      </c>
      <c r="AY1112" s="266" t="s">
        <v>240</v>
      </c>
    </row>
    <row r="1113" s="2" customFormat="1" ht="33" customHeight="1">
      <c r="A1113" s="39"/>
      <c r="B1113" s="40"/>
      <c r="C1113" s="227" t="s">
        <v>1452</v>
      </c>
      <c r="D1113" s="227" t="s">
        <v>242</v>
      </c>
      <c r="E1113" s="228" t="s">
        <v>1453</v>
      </c>
      <c r="F1113" s="229" t="s">
        <v>1454</v>
      </c>
      <c r="G1113" s="230" t="s">
        <v>245</v>
      </c>
      <c r="H1113" s="231">
        <v>0.29999999999999999</v>
      </c>
      <c r="I1113" s="232"/>
      <c r="J1113" s="233">
        <f>ROUND(I1113*H1113,2)</f>
        <v>0</v>
      </c>
      <c r="K1113" s="229" t="s">
        <v>246</v>
      </c>
      <c r="L1113" s="45"/>
      <c r="M1113" s="234" t="s">
        <v>1</v>
      </c>
      <c r="N1113" s="235" t="s">
        <v>41</v>
      </c>
      <c r="O1113" s="92"/>
      <c r="P1113" s="236">
        <f>O1113*H1113</f>
        <v>0</v>
      </c>
      <c r="Q1113" s="236">
        <v>0</v>
      </c>
      <c r="R1113" s="236">
        <f>Q1113*H1113</f>
        <v>0</v>
      </c>
      <c r="S1113" s="236">
        <v>0</v>
      </c>
      <c r="T1113" s="237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8" t="s">
        <v>247</v>
      </c>
      <c r="AT1113" s="238" t="s">
        <v>242</v>
      </c>
      <c r="AU1113" s="238" t="s">
        <v>87</v>
      </c>
      <c r="AY1113" s="18" t="s">
        <v>240</v>
      </c>
      <c r="BE1113" s="239">
        <f>IF(N1113="základní",J1113,0)</f>
        <v>0</v>
      </c>
      <c r="BF1113" s="239">
        <f>IF(N1113="snížená",J1113,0)</f>
        <v>0</v>
      </c>
      <c r="BG1113" s="239">
        <f>IF(N1113="zákl. přenesená",J1113,0)</f>
        <v>0</v>
      </c>
      <c r="BH1113" s="239">
        <f>IF(N1113="sníž. přenesená",J1113,0)</f>
        <v>0</v>
      </c>
      <c r="BI1113" s="239">
        <f>IF(N1113="nulová",J1113,0)</f>
        <v>0</v>
      </c>
      <c r="BJ1113" s="18" t="s">
        <v>84</v>
      </c>
      <c r="BK1113" s="239">
        <f>ROUND(I1113*H1113,2)</f>
        <v>0</v>
      </c>
      <c r="BL1113" s="18" t="s">
        <v>247</v>
      </c>
      <c r="BM1113" s="238" t="s">
        <v>1455</v>
      </c>
    </row>
    <row r="1114" s="2" customFormat="1">
      <c r="A1114" s="39"/>
      <c r="B1114" s="40"/>
      <c r="C1114" s="41"/>
      <c r="D1114" s="240" t="s">
        <v>249</v>
      </c>
      <c r="E1114" s="41"/>
      <c r="F1114" s="241" t="s">
        <v>1456</v>
      </c>
      <c r="G1114" s="41"/>
      <c r="H1114" s="41"/>
      <c r="I1114" s="242"/>
      <c r="J1114" s="41"/>
      <c r="K1114" s="41"/>
      <c r="L1114" s="45"/>
      <c r="M1114" s="243"/>
      <c r="N1114" s="244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249</v>
      </c>
      <c r="AU1114" s="18" t="s">
        <v>87</v>
      </c>
    </row>
    <row r="1115" s="13" customFormat="1">
      <c r="A1115" s="13"/>
      <c r="B1115" s="245"/>
      <c r="C1115" s="246"/>
      <c r="D1115" s="247" t="s">
        <v>251</v>
      </c>
      <c r="E1115" s="248" t="s">
        <v>1</v>
      </c>
      <c r="F1115" s="249" t="s">
        <v>1457</v>
      </c>
      <c r="G1115" s="246"/>
      <c r="H1115" s="248" t="s">
        <v>1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251</v>
      </c>
      <c r="AU1115" s="255" t="s">
        <v>87</v>
      </c>
      <c r="AV1115" s="13" t="s">
        <v>84</v>
      </c>
      <c r="AW1115" s="13" t="s">
        <v>32</v>
      </c>
      <c r="AX1115" s="13" t="s">
        <v>76</v>
      </c>
      <c r="AY1115" s="255" t="s">
        <v>240</v>
      </c>
    </row>
    <row r="1116" s="14" customFormat="1">
      <c r="A1116" s="14"/>
      <c r="B1116" s="256"/>
      <c r="C1116" s="257"/>
      <c r="D1116" s="247" t="s">
        <v>251</v>
      </c>
      <c r="E1116" s="258" t="s">
        <v>1</v>
      </c>
      <c r="F1116" s="259" t="s">
        <v>441</v>
      </c>
      <c r="G1116" s="257"/>
      <c r="H1116" s="260">
        <v>0.29999999999999999</v>
      </c>
      <c r="I1116" s="261"/>
      <c r="J1116" s="257"/>
      <c r="K1116" s="257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6" t="s">
        <v>251</v>
      </c>
      <c r="AU1116" s="266" t="s">
        <v>87</v>
      </c>
      <c r="AV1116" s="14" t="s">
        <v>87</v>
      </c>
      <c r="AW1116" s="14" t="s">
        <v>32</v>
      </c>
      <c r="AX1116" s="14" t="s">
        <v>84</v>
      </c>
      <c r="AY1116" s="266" t="s">
        <v>240</v>
      </c>
    </row>
    <row r="1117" s="2" customFormat="1" ht="16.5" customHeight="1">
      <c r="A1117" s="39"/>
      <c r="B1117" s="40"/>
      <c r="C1117" s="227" t="s">
        <v>1458</v>
      </c>
      <c r="D1117" s="227" t="s">
        <v>242</v>
      </c>
      <c r="E1117" s="228" t="s">
        <v>1459</v>
      </c>
      <c r="F1117" s="229" t="s">
        <v>1460</v>
      </c>
      <c r="G1117" s="230" t="s">
        <v>344</v>
      </c>
      <c r="H1117" s="231">
        <v>0.016</v>
      </c>
      <c r="I1117" s="232"/>
      <c r="J1117" s="233">
        <f>ROUND(I1117*H1117,2)</f>
        <v>0</v>
      </c>
      <c r="K1117" s="229" t="s">
        <v>246</v>
      </c>
      <c r="L1117" s="45"/>
      <c r="M1117" s="234" t="s">
        <v>1</v>
      </c>
      <c r="N1117" s="235" t="s">
        <v>41</v>
      </c>
      <c r="O1117" s="92"/>
      <c r="P1117" s="236">
        <f>O1117*H1117</f>
        <v>0</v>
      </c>
      <c r="Q1117" s="236">
        <v>1.06277</v>
      </c>
      <c r="R1117" s="236">
        <f>Q1117*H1117</f>
        <v>0.01700432</v>
      </c>
      <c r="S1117" s="236">
        <v>0</v>
      </c>
      <c r="T1117" s="237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8" t="s">
        <v>247</v>
      </c>
      <c r="AT1117" s="238" t="s">
        <v>242</v>
      </c>
      <c r="AU1117" s="238" t="s">
        <v>87</v>
      </c>
      <c r="AY1117" s="18" t="s">
        <v>240</v>
      </c>
      <c r="BE1117" s="239">
        <f>IF(N1117="základní",J1117,0)</f>
        <v>0</v>
      </c>
      <c r="BF1117" s="239">
        <f>IF(N1117="snížená",J1117,0)</f>
        <v>0</v>
      </c>
      <c r="BG1117" s="239">
        <f>IF(N1117="zákl. přenesená",J1117,0)</f>
        <v>0</v>
      </c>
      <c r="BH1117" s="239">
        <f>IF(N1117="sníž. přenesená",J1117,0)</f>
        <v>0</v>
      </c>
      <c r="BI1117" s="239">
        <f>IF(N1117="nulová",J1117,0)</f>
        <v>0</v>
      </c>
      <c r="BJ1117" s="18" t="s">
        <v>84</v>
      </c>
      <c r="BK1117" s="239">
        <f>ROUND(I1117*H1117,2)</f>
        <v>0</v>
      </c>
      <c r="BL1117" s="18" t="s">
        <v>247</v>
      </c>
      <c r="BM1117" s="238" t="s">
        <v>1461</v>
      </c>
    </row>
    <row r="1118" s="2" customFormat="1">
      <c r="A1118" s="39"/>
      <c r="B1118" s="40"/>
      <c r="C1118" s="41"/>
      <c r="D1118" s="240" t="s">
        <v>249</v>
      </c>
      <c r="E1118" s="41"/>
      <c r="F1118" s="241" t="s">
        <v>1462</v>
      </c>
      <c r="G1118" s="41"/>
      <c r="H1118" s="41"/>
      <c r="I1118" s="242"/>
      <c r="J1118" s="41"/>
      <c r="K1118" s="41"/>
      <c r="L1118" s="45"/>
      <c r="M1118" s="243"/>
      <c r="N1118" s="244"/>
      <c r="O1118" s="92"/>
      <c r="P1118" s="92"/>
      <c r="Q1118" s="92"/>
      <c r="R1118" s="92"/>
      <c r="S1118" s="92"/>
      <c r="T1118" s="93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T1118" s="18" t="s">
        <v>249</v>
      </c>
      <c r="AU1118" s="18" t="s">
        <v>87</v>
      </c>
    </row>
    <row r="1119" s="13" customFormat="1">
      <c r="A1119" s="13"/>
      <c r="B1119" s="245"/>
      <c r="C1119" s="246"/>
      <c r="D1119" s="247" t="s">
        <v>251</v>
      </c>
      <c r="E1119" s="248" t="s">
        <v>1</v>
      </c>
      <c r="F1119" s="249" t="s">
        <v>1408</v>
      </c>
      <c r="G1119" s="246"/>
      <c r="H1119" s="248" t="s">
        <v>1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251</v>
      </c>
      <c r="AU1119" s="255" t="s">
        <v>87</v>
      </c>
      <c r="AV1119" s="13" t="s">
        <v>84</v>
      </c>
      <c r="AW1119" s="13" t="s">
        <v>32</v>
      </c>
      <c r="AX1119" s="13" t="s">
        <v>76</v>
      </c>
      <c r="AY1119" s="255" t="s">
        <v>240</v>
      </c>
    </row>
    <row r="1120" s="13" customFormat="1">
      <c r="A1120" s="13"/>
      <c r="B1120" s="245"/>
      <c r="C1120" s="246"/>
      <c r="D1120" s="247" t="s">
        <v>251</v>
      </c>
      <c r="E1120" s="248" t="s">
        <v>1</v>
      </c>
      <c r="F1120" s="249" t="s">
        <v>1463</v>
      </c>
      <c r="G1120" s="246"/>
      <c r="H1120" s="248" t="s">
        <v>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251</v>
      </c>
      <c r="AU1120" s="255" t="s">
        <v>87</v>
      </c>
      <c r="AV1120" s="13" t="s">
        <v>84</v>
      </c>
      <c r="AW1120" s="13" t="s">
        <v>32</v>
      </c>
      <c r="AX1120" s="13" t="s">
        <v>76</v>
      </c>
      <c r="AY1120" s="255" t="s">
        <v>240</v>
      </c>
    </row>
    <row r="1121" s="14" customFormat="1">
      <c r="A1121" s="14"/>
      <c r="B1121" s="256"/>
      <c r="C1121" s="257"/>
      <c r="D1121" s="247" t="s">
        <v>251</v>
      </c>
      <c r="E1121" s="258" t="s">
        <v>1</v>
      </c>
      <c r="F1121" s="259" t="s">
        <v>1464</v>
      </c>
      <c r="G1121" s="257"/>
      <c r="H1121" s="260">
        <v>0.016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6" t="s">
        <v>251</v>
      </c>
      <c r="AU1121" s="266" t="s">
        <v>87</v>
      </c>
      <c r="AV1121" s="14" t="s">
        <v>87</v>
      </c>
      <c r="AW1121" s="14" t="s">
        <v>32</v>
      </c>
      <c r="AX1121" s="14" t="s">
        <v>84</v>
      </c>
      <c r="AY1121" s="266" t="s">
        <v>240</v>
      </c>
    </row>
    <row r="1122" s="2" customFormat="1" ht="24.15" customHeight="1">
      <c r="A1122" s="39"/>
      <c r="B1122" s="40"/>
      <c r="C1122" s="227" t="s">
        <v>1465</v>
      </c>
      <c r="D1122" s="227" t="s">
        <v>242</v>
      </c>
      <c r="E1122" s="228" t="s">
        <v>1466</v>
      </c>
      <c r="F1122" s="229" t="s">
        <v>1467</v>
      </c>
      <c r="G1122" s="230" t="s">
        <v>373</v>
      </c>
      <c r="H1122" s="231">
        <v>4</v>
      </c>
      <c r="I1122" s="232"/>
      <c r="J1122" s="233">
        <f>ROUND(I1122*H1122,2)</f>
        <v>0</v>
      </c>
      <c r="K1122" s="229" t="s">
        <v>246</v>
      </c>
      <c r="L1122" s="45"/>
      <c r="M1122" s="234" t="s">
        <v>1</v>
      </c>
      <c r="N1122" s="235" t="s">
        <v>41</v>
      </c>
      <c r="O1122" s="92"/>
      <c r="P1122" s="236">
        <f>O1122*H1122</f>
        <v>0</v>
      </c>
      <c r="Q1122" s="236">
        <v>0.049840000000000002</v>
      </c>
      <c r="R1122" s="236">
        <f>Q1122*H1122</f>
        <v>0.19936000000000001</v>
      </c>
      <c r="S1122" s="236">
        <v>0</v>
      </c>
      <c r="T1122" s="237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8" t="s">
        <v>247</v>
      </c>
      <c r="AT1122" s="238" t="s">
        <v>242</v>
      </c>
      <c r="AU1122" s="238" t="s">
        <v>87</v>
      </c>
      <c r="AY1122" s="18" t="s">
        <v>240</v>
      </c>
      <c r="BE1122" s="239">
        <f>IF(N1122="základní",J1122,0)</f>
        <v>0</v>
      </c>
      <c r="BF1122" s="239">
        <f>IF(N1122="snížená",J1122,0)</f>
        <v>0</v>
      </c>
      <c r="BG1122" s="239">
        <f>IF(N1122="zákl. přenesená",J1122,0)</f>
        <v>0</v>
      </c>
      <c r="BH1122" s="239">
        <f>IF(N1122="sníž. přenesená",J1122,0)</f>
        <v>0</v>
      </c>
      <c r="BI1122" s="239">
        <f>IF(N1122="nulová",J1122,0)</f>
        <v>0</v>
      </c>
      <c r="BJ1122" s="18" t="s">
        <v>84</v>
      </c>
      <c r="BK1122" s="239">
        <f>ROUND(I1122*H1122,2)</f>
        <v>0</v>
      </c>
      <c r="BL1122" s="18" t="s">
        <v>247</v>
      </c>
      <c r="BM1122" s="238" t="s">
        <v>1468</v>
      </c>
    </row>
    <row r="1123" s="2" customFormat="1">
      <c r="A1123" s="39"/>
      <c r="B1123" s="40"/>
      <c r="C1123" s="41"/>
      <c r="D1123" s="240" t="s">
        <v>249</v>
      </c>
      <c r="E1123" s="41"/>
      <c r="F1123" s="241" t="s">
        <v>1469</v>
      </c>
      <c r="G1123" s="41"/>
      <c r="H1123" s="41"/>
      <c r="I1123" s="242"/>
      <c r="J1123" s="41"/>
      <c r="K1123" s="41"/>
      <c r="L1123" s="45"/>
      <c r="M1123" s="243"/>
      <c r="N1123" s="244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249</v>
      </c>
      <c r="AU1123" s="18" t="s">
        <v>87</v>
      </c>
    </row>
    <row r="1124" s="13" customFormat="1">
      <c r="A1124" s="13"/>
      <c r="B1124" s="245"/>
      <c r="C1124" s="246"/>
      <c r="D1124" s="247" t="s">
        <v>251</v>
      </c>
      <c r="E1124" s="248" t="s">
        <v>1</v>
      </c>
      <c r="F1124" s="249" t="s">
        <v>1470</v>
      </c>
      <c r="G1124" s="246"/>
      <c r="H1124" s="248" t="s">
        <v>1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5" t="s">
        <v>251</v>
      </c>
      <c r="AU1124" s="255" t="s">
        <v>87</v>
      </c>
      <c r="AV1124" s="13" t="s">
        <v>84</v>
      </c>
      <c r="AW1124" s="13" t="s">
        <v>32</v>
      </c>
      <c r="AX1124" s="13" t="s">
        <v>76</v>
      </c>
      <c r="AY1124" s="255" t="s">
        <v>240</v>
      </c>
    </row>
    <row r="1125" s="14" customFormat="1">
      <c r="A1125" s="14"/>
      <c r="B1125" s="256"/>
      <c r="C1125" s="257"/>
      <c r="D1125" s="247" t="s">
        <v>251</v>
      </c>
      <c r="E1125" s="258" t="s">
        <v>1</v>
      </c>
      <c r="F1125" s="259" t="s">
        <v>1471</v>
      </c>
      <c r="G1125" s="257"/>
      <c r="H1125" s="260">
        <v>4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251</v>
      </c>
      <c r="AU1125" s="266" t="s">
        <v>87</v>
      </c>
      <c r="AV1125" s="14" t="s">
        <v>87</v>
      </c>
      <c r="AW1125" s="14" t="s">
        <v>32</v>
      </c>
      <c r="AX1125" s="14" t="s">
        <v>84</v>
      </c>
      <c r="AY1125" s="266" t="s">
        <v>240</v>
      </c>
    </row>
    <row r="1126" s="2" customFormat="1" ht="33" customHeight="1">
      <c r="A1126" s="39"/>
      <c r="B1126" s="40"/>
      <c r="C1126" s="227" t="s">
        <v>1472</v>
      </c>
      <c r="D1126" s="227" t="s">
        <v>242</v>
      </c>
      <c r="E1126" s="228" t="s">
        <v>1473</v>
      </c>
      <c r="F1126" s="229" t="s">
        <v>1474</v>
      </c>
      <c r="G1126" s="230" t="s">
        <v>373</v>
      </c>
      <c r="H1126" s="231">
        <v>28</v>
      </c>
      <c r="I1126" s="232"/>
      <c r="J1126" s="233">
        <f>ROUND(I1126*H1126,2)</f>
        <v>0</v>
      </c>
      <c r="K1126" s="229" t="s">
        <v>246</v>
      </c>
      <c r="L1126" s="45"/>
      <c r="M1126" s="234" t="s">
        <v>1</v>
      </c>
      <c r="N1126" s="235" t="s">
        <v>41</v>
      </c>
      <c r="O1126" s="92"/>
      <c r="P1126" s="236">
        <f>O1126*H1126</f>
        <v>0</v>
      </c>
      <c r="Q1126" s="236">
        <v>0.23935999999999999</v>
      </c>
      <c r="R1126" s="236">
        <f>Q1126*H1126</f>
        <v>6.7020799999999996</v>
      </c>
      <c r="S1126" s="236">
        <v>0</v>
      </c>
      <c r="T1126" s="237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8" t="s">
        <v>247</v>
      </c>
      <c r="AT1126" s="238" t="s">
        <v>242</v>
      </c>
      <c r="AU1126" s="238" t="s">
        <v>87</v>
      </c>
      <c r="AY1126" s="18" t="s">
        <v>240</v>
      </c>
      <c r="BE1126" s="239">
        <f>IF(N1126="základní",J1126,0)</f>
        <v>0</v>
      </c>
      <c r="BF1126" s="239">
        <f>IF(N1126="snížená",J1126,0)</f>
        <v>0</v>
      </c>
      <c r="BG1126" s="239">
        <f>IF(N1126="zákl. přenesená",J1126,0)</f>
        <v>0</v>
      </c>
      <c r="BH1126" s="239">
        <f>IF(N1126="sníž. přenesená",J1126,0)</f>
        <v>0</v>
      </c>
      <c r="BI1126" s="239">
        <f>IF(N1126="nulová",J1126,0)</f>
        <v>0</v>
      </c>
      <c r="BJ1126" s="18" t="s">
        <v>84</v>
      </c>
      <c r="BK1126" s="239">
        <f>ROUND(I1126*H1126,2)</f>
        <v>0</v>
      </c>
      <c r="BL1126" s="18" t="s">
        <v>247</v>
      </c>
      <c r="BM1126" s="238" t="s">
        <v>1475</v>
      </c>
    </row>
    <row r="1127" s="2" customFormat="1">
      <c r="A1127" s="39"/>
      <c r="B1127" s="40"/>
      <c r="C1127" s="41"/>
      <c r="D1127" s="240" t="s">
        <v>249</v>
      </c>
      <c r="E1127" s="41"/>
      <c r="F1127" s="241" t="s">
        <v>1476</v>
      </c>
      <c r="G1127" s="41"/>
      <c r="H1127" s="41"/>
      <c r="I1127" s="242"/>
      <c r="J1127" s="41"/>
      <c r="K1127" s="41"/>
      <c r="L1127" s="45"/>
      <c r="M1127" s="243"/>
      <c r="N1127" s="244"/>
      <c r="O1127" s="92"/>
      <c r="P1127" s="92"/>
      <c r="Q1127" s="92"/>
      <c r="R1127" s="92"/>
      <c r="S1127" s="92"/>
      <c r="T1127" s="93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249</v>
      </c>
      <c r="AU1127" s="18" t="s">
        <v>87</v>
      </c>
    </row>
    <row r="1128" s="14" customFormat="1">
      <c r="A1128" s="14"/>
      <c r="B1128" s="256"/>
      <c r="C1128" s="257"/>
      <c r="D1128" s="247" t="s">
        <v>251</v>
      </c>
      <c r="E1128" s="258" t="s">
        <v>1</v>
      </c>
      <c r="F1128" s="259" t="s">
        <v>1477</v>
      </c>
      <c r="G1128" s="257"/>
      <c r="H1128" s="260">
        <v>27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251</v>
      </c>
      <c r="AU1128" s="266" t="s">
        <v>87</v>
      </c>
      <c r="AV1128" s="14" t="s">
        <v>87</v>
      </c>
      <c r="AW1128" s="14" t="s">
        <v>32</v>
      </c>
      <c r="AX1128" s="14" t="s">
        <v>76</v>
      </c>
      <c r="AY1128" s="266" t="s">
        <v>240</v>
      </c>
    </row>
    <row r="1129" s="14" customFormat="1">
      <c r="A1129" s="14"/>
      <c r="B1129" s="256"/>
      <c r="C1129" s="257"/>
      <c r="D1129" s="247" t="s">
        <v>251</v>
      </c>
      <c r="E1129" s="258" t="s">
        <v>1</v>
      </c>
      <c r="F1129" s="259" t="s">
        <v>1039</v>
      </c>
      <c r="G1129" s="257"/>
      <c r="H1129" s="260">
        <v>1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251</v>
      </c>
      <c r="AU1129" s="266" t="s">
        <v>87</v>
      </c>
      <c r="AV1129" s="14" t="s">
        <v>87</v>
      </c>
      <c r="AW1129" s="14" t="s">
        <v>32</v>
      </c>
      <c r="AX1129" s="14" t="s">
        <v>76</v>
      </c>
      <c r="AY1129" s="266" t="s">
        <v>240</v>
      </c>
    </row>
    <row r="1130" s="16" customFormat="1">
      <c r="A1130" s="16"/>
      <c r="B1130" s="278"/>
      <c r="C1130" s="279"/>
      <c r="D1130" s="247" t="s">
        <v>251</v>
      </c>
      <c r="E1130" s="280" t="s">
        <v>1</v>
      </c>
      <c r="F1130" s="281" t="s">
        <v>265</v>
      </c>
      <c r="G1130" s="279"/>
      <c r="H1130" s="282">
        <v>28</v>
      </c>
      <c r="I1130" s="283"/>
      <c r="J1130" s="279"/>
      <c r="K1130" s="279"/>
      <c r="L1130" s="284"/>
      <c r="M1130" s="285"/>
      <c r="N1130" s="286"/>
      <c r="O1130" s="286"/>
      <c r="P1130" s="286"/>
      <c r="Q1130" s="286"/>
      <c r="R1130" s="286"/>
      <c r="S1130" s="286"/>
      <c r="T1130" s="287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8" t="s">
        <v>251</v>
      </c>
      <c r="AU1130" s="288" t="s">
        <v>87</v>
      </c>
      <c r="AV1130" s="16" t="s">
        <v>247</v>
      </c>
      <c r="AW1130" s="16" t="s">
        <v>32</v>
      </c>
      <c r="AX1130" s="16" t="s">
        <v>84</v>
      </c>
      <c r="AY1130" s="288" t="s">
        <v>240</v>
      </c>
    </row>
    <row r="1131" s="12" customFormat="1" ht="22.8" customHeight="1">
      <c r="A1131" s="12"/>
      <c r="B1131" s="211"/>
      <c r="C1131" s="212"/>
      <c r="D1131" s="213" t="s">
        <v>75</v>
      </c>
      <c r="E1131" s="225" t="s">
        <v>778</v>
      </c>
      <c r="F1131" s="225" t="s">
        <v>1478</v>
      </c>
      <c r="G1131" s="212"/>
      <c r="H1131" s="212"/>
      <c r="I1131" s="215"/>
      <c r="J1131" s="226">
        <f>BK1131</f>
        <v>0</v>
      </c>
      <c r="K1131" s="212"/>
      <c r="L1131" s="217"/>
      <c r="M1131" s="218"/>
      <c r="N1131" s="219"/>
      <c r="O1131" s="219"/>
      <c r="P1131" s="220">
        <f>SUM(P1132:P1185)</f>
        <v>0</v>
      </c>
      <c r="Q1131" s="219"/>
      <c r="R1131" s="220">
        <f>SUM(R1132:R1185)</f>
        <v>4.6220600000000003</v>
      </c>
      <c r="S1131" s="219"/>
      <c r="T1131" s="221">
        <f>SUM(T1132:T1185)</f>
        <v>0</v>
      </c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R1131" s="222" t="s">
        <v>84</v>
      </c>
      <c r="AT1131" s="223" t="s">
        <v>75</v>
      </c>
      <c r="AU1131" s="223" t="s">
        <v>84</v>
      </c>
      <c r="AY1131" s="222" t="s">
        <v>240</v>
      </c>
      <c r="BK1131" s="224">
        <f>SUM(BK1132:BK1185)</f>
        <v>0</v>
      </c>
    </row>
    <row r="1132" s="2" customFormat="1" ht="24.15" customHeight="1">
      <c r="A1132" s="39"/>
      <c r="B1132" s="40"/>
      <c r="C1132" s="227" t="s">
        <v>1479</v>
      </c>
      <c r="D1132" s="227" t="s">
        <v>242</v>
      </c>
      <c r="E1132" s="228" t="s">
        <v>1480</v>
      </c>
      <c r="F1132" s="229" t="s">
        <v>1481</v>
      </c>
      <c r="G1132" s="230" t="s">
        <v>675</v>
      </c>
      <c r="H1132" s="231">
        <v>30</v>
      </c>
      <c r="I1132" s="232"/>
      <c r="J1132" s="233">
        <f>ROUND(I1132*H1132,2)</f>
        <v>0</v>
      </c>
      <c r="K1132" s="229" t="s">
        <v>246</v>
      </c>
      <c r="L1132" s="45"/>
      <c r="M1132" s="234" t="s">
        <v>1</v>
      </c>
      <c r="N1132" s="235" t="s">
        <v>41</v>
      </c>
      <c r="O1132" s="92"/>
      <c r="P1132" s="236">
        <f>O1132*H1132</f>
        <v>0</v>
      </c>
      <c r="Q1132" s="236">
        <v>0.017770000000000001</v>
      </c>
      <c r="R1132" s="236">
        <f>Q1132*H1132</f>
        <v>0.53310000000000002</v>
      </c>
      <c r="S1132" s="236">
        <v>0</v>
      </c>
      <c r="T1132" s="237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8" t="s">
        <v>170</v>
      </c>
      <c r="AT1132" s="238" t="s">
        <v>242</v>
      </c>
      <c r="AU1132" s="238" t="s">
        <v>87</v>
      </c>
      <c r="AY1132" s="18" t="s">
        <v>240</v>
      </c>
      <c r="BE1132" s="239">
        <f>IF(N1132="základní",J1132,0)</f>
        <v>0</v>
      </c>
      <c r="BF1132" s="239">
        <f>IF(N1132="snížená",J1132,0)</f>
        <v>0</v>
      </c>
      <c r="BG1132" s="239">
        <f>IF(N1132="zákl. přenesená",J1132,0)</f>
        <v>0</v>
      </c>
      <c r="BH1132" s="239">
        <f>IF(N1132="sníž. přenesená",J1132,0)</f>
        <v>0</v>
      </c>
      <c r="BI1132" s="239">
        <f>IF(N1132="nulová",J1132,0)</f>
        <v>0</v>
      </c>
      <c r="BJ1132" s="18" t="s">
        <v>84</v>
      </c>
      <c r="BK1132" s="239">
        <f>ROUND(I1132*H1132,2)</f>
        <v>0</v>
      </c>
      <c r="BL1132" s="18" t="s">
        <v>170</v>
      </c>
      <c r="BM1132" s="238" t="s">
        <v>1482</v>
      </c>
    </row>
    <row r="1133" s="2" customFormat="1">
      <c r="A1133" s="39"/>
      <c r="B1133" s="40"/>
      <c r="C1133" s="41"/>
      <c r="D1133" s="240" t="s">
        <v>249</v>
      </c>
      <c r="E1133" s="41"/>
      <c r="F1133" s="241" t="s">
        <v>1483</v>
      </c>
      <c r="G1133" s="41"/>
      <c r="H1133" s="41"/>
      <c r="I1133" s="242"/>
      <c r="J1133" s="41"/>
      <c r="K1133" s="41"/>
      <c r="L1133" s="45"/>
      <c r="M1133" s="243"/>
      <c r="N1133" s="244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249</v>
      </c>
      <c r="AU1133" s="18" t="s">
        <v>87</v>
      </c>
    </row>
    <row r="1134" s="13" customFormat="1">
      <c r="A1134" s="13"/>
      <c r="B1134" s="245"/>
      <c r="C1134" s="246"/>
      <c r="D1134" s="247" t="s">
        <v>251</v>
      </c>
      <c r="E1134" s="248" t="s">
        <v>1</v>
      </c>
      <c r="F1134" s="249" t="s">
        <v>1484</v>
      </c>
      <c r="G1134" s="246"/>
      <c r="H1134" s="248" t="s">
        <v>1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5" t="s">
        <v>251</v>
      </c>
      <c r="AU1134" s="255" t="s">
        <v>87</v>
      </c>
      <c r="AV1134" s="13" t="s">
        <v>84</v>
      </c>
      <c r="AW1134" s="13" t="s">
        <v>32</v>
      </c>
      <c r="AX1134" s="13" t="s">
        <v>76</v>
      </c>
      <c r="AY1134" s="255" t="s">
        <v>240</v>
      </c>
    </row>
    <row r="1135" s="14" customFormat="1">
      <c r="A1135" s="14"/>
      <c r="B1135" s="256"/>
      <c r="C1135" s="257"/>
      <c r="D1135" s="247" t="s">
        <v>251</v>
      </c>
      <c r="E1135" s="258" t="s">
        <v>1</v>
      </c>
      <c r="F1135" s="259" t="s">
        <v>1485</v>
      </c>
      <c r="G1135" s="257"/>
      <c r="H1135" s="260">
        <v>30</v>
      </c>
      <c r="I1135" s="261"/>
      <c r="J1135" s="257"/>
      <c r="K1135" s="257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6" t="s">
        <v>251</v>
      </c>
      <c r="AU1135" s="266" t="s">
        <v>87</v>
      </c>
      <c r="AV1135" s="14" t="s">
        <v>87</v>
      </c>
      <c r="AW1135" s="14" t="s">
        <v>32</v>
      </c>
      <c r="AX1135" s="14" t="s">
        <v>84</v>
      </c>
      <c r="AY1135" s="266" t="s">
        <v>240</v>
      </c>
    </row>
    <row r="1136" s="2" customFormat="1" ht="24.15" customHeight="1">
      <c r="A1136" s="39"/>
      <c r="B1136" s="40"/>
      <c r="C1136" s="289" t="s">
        <v>1486</v>
      </c>
      <c r="D1136" s="289" t="s">
        <v>341</v>
      </c>
      <c r="E1136" s="290" t="s">
        <v>1487</v>
      </c>
      <c r="F1136" s="291" t="s">
        <v>1488</v>
      </c>
      <c r="G1136" s="292" t="s">
        <v>675</v>
      </c>
      <c r="H1136" s="293">
        <v>7</v>
      </c>
      <c r="I1136" s="294"/>
      <c r="J1136" s="295">
        <f>ROUND(I1136*H1136,2)</f>
        <v>0</v>
      </c>
      <c r="K1136" s="291" t="s">
        <v>246</v>
      </c>
      <c r="L1136" s="296"/>
      <c r="M1136" s="297" t="s">
        <v>1</v>
      </c>
      <c r="N1136" s="298" t="s">
        <v>41</v>
      </c>
      <c r="O1136" s="92"/>
      <c r="P1136" s="236">
        <f>O1136*H1136</f>
        <v>0</v>
      </c>
      <c r="Q1136" s="236">
        <v>0.012489999999999999</v>
      </c>
      <c r="R1136" s="236">
        <f>Q1136*H1136</f>
        <v>0.087429999999999994</v>
      </c>
      <c r="S1136" s="236">
        <v>0</v>
      </c>
      <c r="T1136" s="237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8" t="s">
        <v>532</v>
      </c>
      <c r="AT1136" s="238" t="s">
        <v>341</v>
      </c>
      <c r="AU1136" s="238" t="s">
        <v>87</v>
      </c>
      <c r="AY1136" s="18" t="s">
        <v>240</v>
      </c>
      <c r="BE1136" s="239">
        <f>IF(N1136="základní",J1136,0)</f>
        <v>0</v>
      </c>
      <c r="BF1136" s="239">
        <f>IF(N1136="snížená",J1136,0)</f>
        <v>0</v>
      </c>
      <c r="BG1136" s="239">
        <f>IF(N1136="zákl. přenesená",J1136,0)</f>
        <v>0</v>
      </c>
      <c r="BH1136" s="239">
        <f>IF(N1136="sníž. přenesená",J1136,0)</f>
        <v>0</v>
      </c>
      <c r="BI1136" s="239">
        <f>IF(N1136="nulová",J1136,0)</f>
        <v>0</v>
      </c>
      <c r="BJ1136" s="18" t="s">
        <v>84</v>
      </c>
      <c r="BK1136" s="239">
        <f>ROUND(I1136*H1136,2)</f>
        <v>0</v>
      </c>
      <c r="BL1136" s="18" t="s">
        <v>170</v>
      </c>
      <c r="BM1136" s="238" t="s">
        <v>1489</v>
      </c>
    </row>
    <row r="1137" s="2" customFormat="1">
      <c r="A1137" s="39"/>
      <c r="B1137" s="40"/>
      <c r="C1137" s="41"/>
      <c r="D1137" s="247" t="s">
        <v>742</v>
      </c>
      <c r="E1137" s="41"/>
      <c r="F1137" s="299" t="s">
        <v>1490</v>
      </c>
      <c r="G1137" s="41"/>
      <c r="H1137" s="41"/>
      <c r="I1137" s="242"/>
      <c r="J1137" s="41"/>
      <c r="K1137" s="41"/>
      <c r="L1137" s="45"/>
      <c r="M1137" s="243"/>
      <c r="N1137" s="244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742</v>
      </c>
      <c r="AU1137" s="18" t="s">
        <v>87</v>
      </c>
    </row>
    <row r="1138" s="13" customFormat="1">
      <c r="A1138" s="13"/>
      <c r="B1138" s="245"/>
      <c r="C1138" s="246"/>
      <c r="D1138" s="247" t="s">
        <v>251</v>
      </c>
      <c r="E1138" s="248" t="s">
        <v>1</v>
      </c>
      <c r="F1138" s="249" t="s">
        <v>1491</v>
      </c>
      <c r="G1138" s="246"/>
      <c r="H1138" s="248" t="s">
        <v>1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251</v>
      </c>
      <c r="AU1138" s="255" t="s">
        <v>87</v>
      </c>
      <c r="AV1138" s="13" t="s">
        <v>84</v>
      </c>
      <c r="AW1138" s="13" t="s">
        <v>32</v>
      </c>
      <c r="AX1138" s="13" t="s">
        <v>76</v>
      </c>
      <c r="AY1138" s="255" t="s">
        <v>240</v>
      </c>
    </row>
    <row r="1139" s="13" customFormat="1">
      <c r="A1139" s="13"/>
      <c r="B1139" s="245"/>
      <c r="C1139" s="246"/>
      <c r="D1139" s="247" t="s">
        <v>251</v>
      </c>
      <c r="E1139" s="248" t="s">
        <v>1</v>
      </c>
      <c r="F1139" s="249" t="s">
        <v>1492</v>
      </c>
      <c r="G1139" s="246"/>
      <c r="H1139" s="248" t="s">
        <v>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251</v>
      </c>
      <c r="AU1139" s="255" t="s">
        <v>87</v>
      </c>
      <c r="AV1139" s="13" t="s">
        <v>84</v>
      </c>
      <c r="AW1139" s="13" t="s">
        <v>32</v>
      </c>
      <c r="AX1139" s="13" t="s">
        <v>76</v>
      </c>
      <c r="AY1139" s="255" t="s">
        <v>240</v>
      </c>
    </row>
    <row r="1140" s="14" customFormat="1">
      <c r="A1140" s="14"/>
      <c r="B1140" s="256"/>
      <c r="C1140" s="257"/>
      <c r="D1140" s="247" t="s">
        <v>251</v>
      </c>
      <c r="E1140" s="258" t="s">
        <v>1</v>
      </c>
      <c r="F1140" s="259" t="s">
        <v>310</v>
      </c>
      <c r="G1140" s="257"/>
      <c r="H1140" s="260">
        <v>7</v>
      </c>
      <c r="I1140" s="261"/>
      <c r="J1140" s="257"/>
      <c r="K1140" s="257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251</v>
      </c>
      <c r="AU1140" s="266" t="s">
        <v>87</v>
      </c>
      <c r="AV1140" s="14" t="s">
        <v>87</v>
      </c>
      <c r="AW1140" s="14" t="s">
        <v>32</v>
      </c>
      <c r="AX1140" s="14" t="s">
        <v>84</v>
      </c>
      <c r="AY1140" s="266" t="s">
        <v>240</v>
      </c>
    </row>
    <row r="1141" s="13" customFormat="1">
      <c r="A1141" s="13"/>
      <c r="B1141" s="245"/>
      <c r="C1141" s="246"/>
      <c r="D1141" s="247" t="s">
        <v>251</v>
      </c>
      <c r="E1141" s="248" t="s">
        <v>1</v>
      </c>
      <c r="F1141" s="249" t="s">
        <v>1493</v>
      </c>
      <c r="G1141" s="246"/>
      <c r="H1141" s="248" t="s">
        <v>1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251</v>
      </c>
      <c r="AU1141" s="255" t="s">
        <v>87</v>
      </c>
      <c r="AV1141" s="13" t="s">
        <v>84</v>
      </c>
      <c r="AW1141" s="13" t="s">
        <v>32</v>
      </c>
      <c r="AX1141" s="13" t="s">
        <v>76</v>
      </c>
      <c r="AY1141" s="255" t="s">
        <v>240</v>
      </c>
    </row>
    <row r="1142" s="13" customFormat="1">
      <c r="A1142" s="13"/>
      <c r="B1142" s="245"/>
      <c r="C1142" s="246"/>
      <c r="D1142" s="247" t="s">
        <v>251</v>
      </c>
      <c r="E1142" s="248" t="s">
        <v>1</v>
      </c>
      <c r="F1142" s="249" t="s">
        <v>1494</v>
      </c>
      <c r="G1142" s="246"/>
      <c r="H1142" s="248" t="s">
        <v>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251</v>
      </c>
      <c r="AU1142" s="255" t="s">
        <v>87</v>
      </c>
      <c r="AV1142" s="13" t="s">
        <v>84</v>
      </c>
      <c r="AW1142" s="13" t="s">
        <v>32</v>
      </c>
      <c r="AX1142" s="13" t="s">
        <v>76</v>
      </c>
      <c r="AY1142" s="255" t="s">
        <v>240</v>
      </c>
    </row>
    <row r="1143" s="2" customFormat="1" ht="24.15" customHeight="1">
      <c r="A1143" s="39"/>
      <c r="B1143" s="40"/>
      <c r="C1143" s="289" t="s">
        <v>1495</v>
      </c>
      <c r="D1143" s="289" t="s">
        <v>341</v>
      </c>
      <c r="E1143" s="290" t="s">
        <v>1496</v>
      </c>
      <c r="F1143" s="291" t="s">
        <v>1497</v>
      </c>
      <c r="G1143" s="292" t="s">
        <v>675</v>
      </c>
      <c r="H1143" s="293">
        <v>4</v>
      </c>
      <c r="I1143" s="294"/>
      <c r="J1143" s="295">
        <f>ROUND(I1143*H1143,2)</f>
        <v>0</v>
      </c>
      <c r="K1143" s="291" t="s">
        <v>246</v>
      </c>
      <c r="L1143" s="296"/>
      <c r="M1143" s="297" t="s">
        <v>1</v>
      </c>
      <c r="N1143" s="298" t="s">
        <v>41</v>
      </c>
      <c r="O1143" s="92"/>
      <c r="P1143" s="236">
        <f>O1143*H1143</f>
        <v>0</v>
      </c>
      <c r="Q1143" s="236">
        <v>0.01521</v>
      </c>
      <c r="R1143" s="236">
        <f>Q1143*H1143</f>
        <v>0.060839999999999998</v>
      </c>
      <c r="S1143" s="236">
        <v>0</v>
      </c>
      <c r="T1143" s="237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8" t="s">
        <v>532</v>
      </c>
      <c r="AT1143" s="238" t="s">
        <v>341</v>
      </c>
      <c r="AU1143" s="238" t="s">
        <v>87</v>
      </c>
      <c r="AY1143" s="18" t="s">
        <v>240</v>
      </c>
      <c r="BE1143" s="239">
        <f>IF(N1143="základní",J1143,0)</f>
        <v>0</v>
      </c>
      <c r="BF1143" s="239">
        <f>IF(N1143="snížená",J1143,0)</f>
        <v>0</v>
      </c>
      <c r="BG1143" s="239">
        <f>IF(N1143="zákl. přenesená",J1143,0)</f>
        <v>0</v>
      </c>
      <c r="BH1143" s="239">
        <f>IF(N1143="sníž. přenesená",J1143,0)</f>
        <v>0</v>
      </c>
      <c r="BI1143" s="239">
        <f>IF(N1143="nulová",J1143,0)</f>
        <v>0</v>
      </c>
      <c r="BJ1143" s="18" t="s">
        <v>84</v>
      </c>
      <c r="BK1143" s="239">
        <f>ROUND(I1143*H1143,2)</f>
        <v>0</v>
      </c>
      <c r="BL1143" s="18" t="s">
        <v>170</v>
      </c>
      <c r="BM1143" s="238" t="s">
        <v>1498</v>
      </c>
    </row>
    <row r="1144" s="2" customFormat="1">
      <c r="A1144" s="39"/>
      <c r="B1144" s="40"/>
      <c r="C1144" s="41"/>
      <c r="D1144" s="247" t="s">
        <v>742</v>
      </c>
      <c r="E1144" s="41"/>
      <c r="F1144" s="299" t="s">
        <v>1490</v>
      </c>
      <c r="G1144" s="41"/>
      <c r="H1144" s="41"/>
      <c r="I1144" s="242"/>
      <c r="J1144" s="41"/>
      <c r="K1144" s="41"/>
      <c r="L1144" s="45"/>
      <c r="M1144" s="243"/>
      <c r="N1144" s="244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742</v>
      </c>
      <c r="AU1144" s="18" t="s">
        <v>87</v>
      </c>
    </row>
    <row r="1145" s="13" customFormat="1">
      <c r="A1145" s="13"/>
      <c r="B1145" s="245"/>
      <c r="C1145" s="246"/>
      <c r="D1145" s="247" t="s">
        <v>251</v>
      </c>
      <c r="E1145" s="248" t="s">
        <v>1</v>
      </c>
      <c r="F1145" s="249" t="s">
        <v>1491</v>
      </c>
      <c r="G1145" s="246"/>
      <c r="H1145" s="248" t="s">
        <v>1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251</v>
      </c>
      <c r="AU1145" s="255" t="s">
        <v>87</v>
      </c>
      <c r="AV1145" s="13" t="s">
        <v>84</v>
      </c>
      <c r="AW1145" s="13" t="s">
        <v>32</v>
      </c>
      <c r="AX1145" s="13" t="s">
        <v>76</v>
      </c>
      <c r="AY1145" s="255" t="s">
        <v>240</v>
      </c>
    </row>
    <row r="1146" s="13" customFormat="1">
      <c r="A1146" s="13"/>
      <c r="B1146" s="245"/>
      <c r="C1146" s="246"/>
      <c r="D1146" s="247" t="s">
        <v>251</v>
      </c>
      <c r="E1146" s="248" t="s">
        <v>1</v>
      </c>
      <c r="F1146" s="249" t="s">
        <v>1499</v>
      </c>
      <c r="G1146" s="246"/>
      <c r="H1146" s="248" t="s">
        <v>1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5" t="s">
        <v>251</v>
      </c>
      <c r="AU1146" s="255" t="s">
        <v>87</v>
      </c>
      <c r="AV1146" s="13" t="s">
        <v>84</v>
      </c>
      <c r="AW1146" s="13" t="s">
        <v>32</v>
      </c>
      <c r="AX1146" s="13" t="s">
        <v>76</v>
      </c>
      <c r="AY1146" s="255" t="s">
        <v>240</v>
      </c>
    </row>
    <row r="1147" s="14" customFormat="1">
      <c r="A1147" s="14"/>
      <c r="B1147" s="256"/>
      <c r="C1147" s="257"/>
      <c r="D1147" s="247" t="s">
        <v>251</v>
      </c>
      <c r="E1147" s="258" t="s">
        <v>1</v>
      </c>
      <c r="F1147" s="259" t="s">
        <v>1500</v>
      </c>
      <c r="G1147" s="257"/>
      <c r="H1147" s="260">
        <v>4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251</v>
      </c>
      <c r="AU1147" s="266" t="s">
        <v>87</v>
      </c>
      <c r="AV1147" s="14" t="s">
        <v>87</v>
      </c>
      <c r="AW1147" s="14" t="s">
        <v>32</v>
      </c>
      <c r="AX1147" s="14" t="s">
        <v>84</v>
      </c>
      <c r="AY1147" s="266" t="s">
        <v>240</v>
      </c>
    </row>
    <row r="1148" s="13" customFormat="1">
      <c r="A1148" s="13"/>
      <c r="B1148" s="245"/>
      <c r="C1148" s="246"/>
      <c r="D1148" s="247" t="s">
        <v>251</v>
      </c>
      <c r="E1148" s="248" t="s">
        <v>1</v>
      </c>
      <c r="F1148" s="249" t="s">
        <v>1493</v>
      </c>
      <c r="G1148" s="246"/>
      <c r="H1148" s="248" t="s">
        <v>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251</v>
      </c>
      <c r="AU1148" s="255" t="s">
        <v>87</v>
      </c>
      <c r="AV1148" s="13" t="s">
        <v>84</v>
      </c>
      <c r="AW1148" s="13" t="s">
        <v>32</v>
      </c>
      <c r="AX1148" s="13" t="s">
        <v>76</v>
      </c>
      <c r="AY1148" s="255" t="s">
        <v>240</v>
      </c>
    </row>
    <row r="1149" s="13" customFormat="1">
      <c r="A1149" s="13"/>
      <c r="B1149" s="245"/>
      <c r="C1149" s="246"/>
      <c r="D1149" s="247" t="s">
        <v>251</v>
      </c>
      <c r="E1149" s="248" t="s">
        <v>1</v>
      </c>
      <c r="F1149" s="249" t="s">
        <v>1494</v>
      </c>
      <c r="G1149" s="246"/>
      <c r="H1149" s="248" t="s">
        <v>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251</v>
      </c>
      <c r="AU1149" s="255" t="s">
        <v>87</v>
      </c>
      <c r="AV1149" s="13" t="s">
        <v>84</v>
      </c>
      <c r="AW1149" s="13" t="s">
        <v>32</v>
      </c>
      <c r="AX1149" s="13" t="s">
        <v>76</v>
      </c>
      <c r="AY1149" s="255" t="s">
        <v>240</v>
      </c>
    </row>
    <row r="1150" s="2" customFormat="1" ht="24.15" customHeight="1">
      <c r="A1150" s="39"/>
      <c r="B1150" s="40"/>
      <c r="C1150" s="289" t="s">
        <v>1501</v>
      </c>
      <c r="D1150" s="289" t="s">
        <v>341</v>
      </c>
      <c r="E1150" s="290" t="s">
        <v>1502</v>
      </c>
      <c r="F1150" s="291" t="s">
        <v>1503</v>
      </c>
      <c r="G1150" s="292" t="s">
        <v>675</v>
      </c>
      <c r="H1150" s="293">
        <v>6</v>
      </c>
      <c r="I1150" s="294"/>
      <c r="J1150" s="295">
        <f>ROUND(I1150*H1150,2)</f>
        <v>0</v>
      </c>
      <c r="K1150" s="291" t="s">
        <v>246</v>
      </c>
      <c r="L1150" s="296"/>
      <c r="M1150" s="297" t="s">
        <v>1</v>
      </c>
      <c r="N1150" s="298" t="s">
        <v>41</v>
      </c>
      <c r="O1150" s="92"/>
      <c r="P1150" s="236">
        <f>O1150*H1150</f>
        <v>0</v>
      </c>
      <c r="Q1150" s="236">
        <v>0.01553</v>
      </c>
      <c r="R1150" s="236">
        <f>Q1150*H1150</f>
        <v>0.093179999999999999</v>
      </c>
      <c r="S1150" s="236">
        <v>0</v>
      </c>
      <c r="T1150" s="237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8" t="s">
        <v>532</v>
      </c>
      <c r="AT1150" s="238" t="s">
        <v>341</v>
      </c>
      <c r="AU1150" s="238" t="s">
        <v>87</v>
      </c>
      <c r="AY1150" s="18" t="s">
        <v>240</v>
      </c>
      <c r="BE1150" s="239">
        <f>IF(N1150="základní",J1150,0)</f>
        <v>0</v>
      </c>
      <c r="BF1150" s="239">
        <f>IF(N1150="snížená",J1150,0)</f>
        <v>0</v>
      </c>
      <c r="BG1150" s="239">
        <f>IF(N1150="zákl. přenesená",J1150,0)</f>
        <v>0</v>
      </c>
      <c r="BH1150" s="239">
        <f>IF(N1150="sníž. přenesená",J1150,0)</f>
        <v>0</v>
      </c>
      <c r="BI1150" s="239">
        <f>IF(N1150="nulová",J1150,0)</f>
        <v>0</v>
      </c>
      <c r="BJ1150" s="18" t="s">
        <v>84</v>
      </c>
      <c r="BK1150" s="239">
        <f>ROUND(I1150*H1150,2)</f>
        <v>0</v>
      </c>
      <c r="BL1150" s="18" t="s">
        <v>170</v>
      </c>
      <c r="BM1150" s="238" t="s">
        <v>1504</v>
      </c>
    </row>
    <row r="1151" s="2" customFormat="1">
      <c r="A1151" s="39"/>
      <c r="B1151" s="40"/>
      <c r="C1151" s="41"/>
      <c r="D1151" s="247" t="s">
        <v>742</v>
      </c>
      <c r="E1151" s="41"/>
      <c r="F1151" s="299" t="s">
        <v>1490</v>
      </c>
      <c r="G1151" s="41"/>
      <c r="H1151" s="41"/>
      <c r="I1151" s="242"/>
      <c r="J1151" s="41"/>
      <c r="K1151" s="41"/>
      <c r="L1151" s="45"/>
      <c r="M1151" s="243"/>
      <c r="N1151" s="244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742</v>
      </c>
      <c r="AU1151" s="18" t="s">
        <v>87</v>
      </c>
    </row>
    <row r="1152" s="13" customFormat="1">
      <c r="A1152" s="13"/>
      <c r="B1152" s="245"/>
      <c r="C1152" s="246"/>
      <c r="D1152" s="247" t="s">
        <v>251</v>
      </c>
      <c r="E1152" s="248" t="s">
        <v>1</v>
      </c>
      <c r="F1152" s="249" t="s">
        <v>1491</v>
      </c>
      <c r="G1152" s="246"/>
      <c r="H1152" s="248" t="s">
        <v>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5" t="s">
        <v>251</v>
      </c>
      <c r="AU1152" s="255" t="s">
        <v>87</v>
      </c>
      <c r="AV1152" s="13" t="s">
        <v>84</v>
      </c>
      <c r="AW1152" s="13" t="s">
        <v>32</v>
      </c>
      <c r="AX1152" s="13" t="s">
        <v>76</v>
      </c>
      <c r="AY1152" s="255" t="s">
        <v>240</v>
      </c>
    </row>
    <row r="1153" s="13" customFormat="1">
      <c r="A1153" s="13"/>
      <c r="B1153" s="245"/>
      <c r="C1153" s="246"/>
      <c r="D1153" s="247" t="s">
        <v>251</v>
      </c>
      <c r="E1153" s="248" t="s">
        <v>1</v>
      </c>
      <c r="F1153" s="249" t="s">
        <v>1505</v>
      </c>
      <c r="G1153" s="246"/>
      <c r="H1153" s="248" t="s">
        <v>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5" t="s">
        <v>251</v>
      </c>
      <c r="AU1153" s="255" t="s">
        <v>87</v>
      </c>
      <c r="AV1153" s="13" t="s">
        <v>84</v>
      </c>
      <c r="AW1153" s="13" t="s">
        <v>32</v>
      </c>
      <c r="AX1153" s="13" t="s">
        <v>76</v>
      </c>
      <c r="AY1153" s="255" t="s">
        <v>240</v>
      </c>
    </row>
    <row r="1154" s="14" customFormat="1">
      <c r="A1154" s="14"/>
      <c r="B1154" s="256"/>
      <c r="C1154" s="257"/>
      <c r="D1154" s="247" t="s">
        <v>251</v>
      </c>
      <c r="E1154" s="258" t="s">
        <v>1</v>
      </c>
      <c r="F1154" s="259" t="s">
        <v>300</v>
      </c>
      <c r="G1154" s="257"/>
      <c r="H1154" s="260">
        <v>6</v>
      </c>
      <c r="I1154" s="261"/>
      <c r="J1154" s="257"/>
      <c r="K1154" s="257"/>
      <c r="L1154" s="262"/>
      <c r="M1154" s="263"/>
      <c r="N1154" s="264"/>
      <c r="O1154" s="264"/>
      <c r="P1154" s="264"/>
      <c r="Q1154" s="264"/>
      <c r="R1154" s="264"/>
      <c r="S1154" s="264"/>
      <c r="T1154" s="26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6" t="s">
        <v>251</v>
      </c>
      <c r="AU1154" s="266" t="s">
        <v>87</v>
      </c>
      <c r="AV1154" s="14" t="s">
        <v>87</v>
      </c>
      <c r="AW1154" s="14" t="s">
        <v>32</v>
      </c>
      <c r="AX1154" s="14" t="s">
        <v>84</v>
      </c>
      <c r="AY1154" s="266" t="s">
        <v>240</v>
      </c>
    </row>
    <row r="1155" s="13" customFormat="1">
      <c r="A1155" s="13"/>
      <c r="B1155" s="245"/>
      <c r="C1155" s="246"/>
      <c r="D1155" s="247" t="s">
        <v>251</v>
      </c>
      <c r="E1155" s="248" t="s">
        <v>1</v>
      </c>
      <c r="F1155" s="249" t="s">
        <v>1493</v>
      </c>
      <c r="G1155" s="246"/>
      <c r="H1155" s="248" t="s">
        <v>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5" t="s">
        <v>251</v>
      </c>
      <c r="AU1155" s="255" t="s">
        <v>87</v>
      </c>
      <c r="AV1155" s="13" t="s">
        <v>84</v>
      </c>
      <c r="AW1155" s="13" t="s">
        <v>32</v>
      </c>
      <c r="AX1155" s="13" t="s">
        <v>76</v>
      </c>
      <c r="AY1155" s="255" t="s">
        <v>240</v>
      </c>
    </row>
    <row r="1156" s="13" customFormat="1">
      <c r="A1156" s="13"/>
      <c r="B1156" s="245"/>
      <c r="C1156" s="246"/>
      <c r="D1156" s="247" t="s">
        <v>251</v>
      </c>
      <c r="E1156" s="248" t="s">
        <v>1</v>
      </c>
      <c r="F1156" s="249" t="s">
        <v>1494</v>
      </c>
      <c r="G1156" s="246"/>
      <c r="H1156" s="248" t="s">
        <v>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5" t="s">
        <v>251</v>
      </c>
      <c r="AU1156" s="255" t="s">
        <v>87</v>
      </c>
      <c r="AV1156" s="13" t="s">
        <v>84</v>
      </c>
      <c r="AW1156" s="13" t="s">
        <v>32</v>
      </c>
      <c r="AX1156" s="13" t="s">
        <v>76</v>
      </c>
      <c r="AY1156" s="255" t="s">
        <v>240</v>
      </c>
    </row>
    <row r="1157" s="2" customFormat="1" ht="24.15" customHeight="1">
      <c r="A1157" s="39"/>
      <c r="B1157" s="40"/>
      <c r="C1157" s="289" t="s">
        <v>1506</v>
      </c>
      <c r="D1157" s="289" t="s">
        <v>341</v>
      </c>
      <c r="E1157" s="290" t="s">
        <v>1507</v>
      </c>
      <c r="F1157" s="291" t="s">
        <v>1508</v>
      </c>
      <c r="G1157" s="292" t="s">
        <v>675</v>
      </c>
      <c r="H1157" s="293">
        <v>4</v>
      </c>
      <c r="I1157" s="294"/>
      <c r="J1157" s="295">
        <f>ROUND(I1157*H1157,2)</f>
        <v>0</v>
      </c>
      <c r="K1157" s="291" t="s">
        <v>246</v>
      </c>
      <c r="L1157" s="296"/>
      <c r="M1157" s="297" t="s">
        <v>1</v>
      </c>
      <c r="N1157" s="298" t="s">
        <v>41</v>
      </c>
      <c r="O1157" s="92"/>
      <c r="P1157" s="236">
        <f>O1157*H1157</f>
        <v>0</v>
      </c>
      <c r="Q1157" s="236">
        <v>0.016240000000000001</v>
      </c>
      <c r="R1157" s="236">
        <f>Q1157*H1157</f>
        <v>0.064960000000000004</v>
      </c>
      <c r="S1157" s="236">
        <v>0</v>
      </c>
      <c r="T1157" s="237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8" t="s">
        <v>532</v>
      </c>
      <c r="AT1157" s="238" t="s">
        <v>341</v>
      </c>
      <c r="AU1157" s="238" t="s">
        <v>87</v>
      </c>
      <c r="AY1157" s="18" t="s">
        <v>240</v>
      </c>
      <c r="BE1157" s="239">
        <f>IF(N1157="základní",J1157,0)</f>
        <v>0</v>
      </c>
      <c r="BF1157" s="239">
        <f>IF(N1157="snížená",J1157,0)</f>
        <v>0</v>
      </c>
      <c r="BG1157" s="239">
        <f>IF(N1157="zákl. přenesená",J1157,0)</f>
        <v>0</v>
      </c>
      <c r="BH1157" s="239">
        <f>IF(N1157="sníž. přenesená",J1157,0)</f>
        <v>0</v>
      </c>
      <c r="BI1157" s="239">
        <f>IF(N1157="nulová",J1157,0)</f>
        <v>0</v>
      </c>
      <c r="BJ1157" s="18" t="s">
        <v>84</v>
      </c>
      <c r="BK1157" s="239">
        <f>ROUND(I1157*H1157,2)</f>
        <v>0</v>
      </c>
      <c r="BL1157" s="18" t="s">
        <v>170</v>
      </c>
      <c r="BM1157" s="238" t="s">
        <v>1509</v>
      </c>
    </row>
    <row r="1158" s="2" customFormat="1">
      <c r="A1158" s="39"/>
      <c r="B1158" s="40"/>
      <c r="C1158" s="41"/>
      <c r="D1158" s="247" t="s">
        <v>742</v>
      </c>
      <c r="E1158" s="41"/>
      <c r="F1158" s="299" t="s">
        <v>1490</v>
      </c>
      <c r="G1158" s="41"/>
      <c r="H1158" s="41"/>
      <c r="I1158" s="242"/>
      <c r="J1158" s="41"/>
      <c r="K1158" s="41"/>
      <c r="L1158" s="45"/>
      <c r="M1158" s="243"/>
      <c r="N1158" s="244"/>
      <c r="O1158" s="92"/>
      <c r="P1158" s="92"/>
      <c r="Q1158" s="92"/>
      <c r="R1158" s="92"/>
      <c r="S1158" s="92"/>
      <c r="T1158" s="93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742</v>
      </c>
      <c r="AU1158" s="18" t="s">
        <v>87</v>
      </c>
    </row>
    <row r="1159" s="13" customFormat="1">
      <c r="A1159" s="13"/>
      <c r="B1159" s="245"/>
      <c r="C1159" s="246"/>
      <c r="D1159" s="247" t="s">
        <v>251</v>
      </c>
      <c r="E1159" s="248" t="s">
        <v>1</v>
      </c>
      <c r="F1159" s="249" t="s">
        <v>1491</v>
      </c>
      <c r="G1159" s="246"/>
      <c r="H1159" s="248" t="s">
        <v>1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5" t="s">
        <v>251</v>
      </c>
      <c r="AU1159" s="255" t="s">
        <v>87</v>
      </c>
      <c r="AV1159" s="13" t="s">
        <v>84</v>
      </c>
      <c r="AW1159" s="13" t="s">
        <v>32</v>
      </c>
      <c r="AX1159" s="13" t="s">
        <v>76</v>
      </c>
      <c r="AY1159" s="255" t="s">
        <v>240</v>
      </c>
    </row>
    <row r="1160" s="13" customFormat="1">
      <c r="A1160" s="13"/>
      <c r="B1160" s="245"/>
      <c r="C1160" s="246"/>
      <c r="D1160" s="247" t="s">
        <v>251</v>
      </c>
      <c r="E1160" s="248" t="s">
        <v>1</v>
      </c>
      <c r="F1160" s="249" t="s">
        <v>1510</v>
      </c>
      <c r="G1160" s="246"/>
      <c r="H1160" s="248" t="s">
        <v>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5" t="s">
        <v>251</v>
      </c>
      <c r="AU1160" s="255" t="s">
        <v>87</v>
      </c>
      <c r="AV1160" s="13" t="s">
        <v>84</v>
      </c>
      <c r="AW1160" s="13" t="s">
        <v>32</v>
      </c>
      <c r="AX1160" s="13" t="s">
        <v>76</v>
      </c>
      <c r="AY1160" s="255" t="s">
        <v>240</v>
      </c>
    </row>
    <row r="1161" s="14" customFormat="1">
      <c r="A1161" s="14"/>
      <c r="B1161" s="256"/>
      <c r="C1161" s="257"/>
      <c r="D1161" s="247" t="s">
        <v>251</v>
      </c>
      <c r="E1161" s="258" t="s">
        <v>1</v>
      </c>
      <c r="F1161" s="259" t="s">
        <v>247</v>
      </c>
      <c r="G1161" s="257"/>
      <c r="H1161" s="260">
        <v>4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251</v>
      </c>
      <c r="AU1161" s="266" t="s">
        <v>87</v>
      </c>
      <c r="AV1161" s="14" t="s">
        <v>87</v>
      </c>
      <c r="AW1161" s="14" t="s">
        <v>32</v>
      </c>
      <c r="AX1161" s="14" t="s">
        <v>84</v>
      </c>
      <c r="AY1161" s="266" t="s">
        <v>240</v>
      </c>
    </row>
    <row r="1162" s="13" customFormat="1">
      <c r="A1162" s="13"/>
      <c r="B1162" s="245"/>
      <c r="C1162" s="246"/>
      <c r="D1162" s="247" t="s">
        <v>251</v>
      </c>
      <c r="E1162" s="248" t="s">
        <v>1</v>
      </c>
      <c r="F1162" s="249" t="s">
        <v>1493</v>
      </c>
      <c r="G1162" s="246"/>
      <c r="H1162" s="248" t="s">
        <v>1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5" t="s">
        <v>251</v>
      </c>
      <c r="AU1162" s="255" t="s">
        <v>87</v>
      </c>
      <c r="AV1162" s="13" t="s">
        <v>84</v>
      </c>
      <c r="AW1162" s="13" t="s">
        <v>32</v>
      </c>
      <c r="AX1162" s="13" t="s">
        <v>76</v>
      </c>
      <c r="AY1162" s="255" t="s">
        <v>240</v>
      </c>
    </row>
    <row r="1163" s="13" customFormat="1">
      <c r="A1163" s="13"/>
      <c r="B1163" s="245"/>
      <c r="C1163" s="246"/>
      <c r="D1163" s="247" t="s">
        <v>251</v>
      </c>
      <c r="E1163" s="248" t="s">
        <v>1</v>
      </c>
      <c r="F1163" s="249" t="s">
        <v>1494</v>
      </c>
      <c r="G1163" s="246"/>
      <c r="H1163" s="248" t="s">
        <v>1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5" t="s">
        <v>251</v>
      </c>
      <c r="AU1163" s="255" t="s">
        <v>87</v>
      </c>
      <c r="AV1163" s="13" t="s">
        <v>84</v>
      </c>
      <c r="AW1163" s="13" t="s">
        <v>32</v>
      </c>
      <c r="AX1163" s="13" t="s">
        <v>76</v>
      </c>
      <c r="AY1163" s="255" t="s">
        <v>240</v>
      </c>
    </row>
    <row r="1164" s="2" customFormat="1" ht="24.15" customHeight="1">
      <c r="A1164" s="39"/>
      <c r="B1164" s="40"/>
      <c r="C1164" s="289" t="s">
        <v>1511</v>
      </c>
      <c r="D1164" s="289" t="s">
        <v>341</v>
      </c>
      <c r="E1164" s="290" t="s">
        <v>1512</v>
      </c>
      <c r="F1164" s="291" t="s">
        <v>1513</v>
      </c>
      <c r="G1164" s="292" t="s">
        <v>675</v>
      </c>
      <c r="H1164" s="293">
        <v>9</v>
      </c>
      <c r="I1164" s="294"/>
      <c r="J1164" s="295">
        <f>ROUND(I1164*H1164,2)</f>
        <v>0</v>
      </c>
      <c r="K1164" s="291" t="s">
        <v>1</v>
      </c>
      <c r="L1164" s="296"/>
      <c r="M1164" s="297" t="s">
        <v>1</v>
      </c>
      <c r="N1164" s="298" t="s">
        <v>41</v>
      </c>
      <c r="O1164" s="92"/>
      <c r="P1164" s="236">
        <f>O1164*H1164</f>
        <v>0</v>
      </c>
      <c r="Q1164" s="236">
        <v>0.01455</v>
      </c>
      <c r="R1164" s="236">
        <f>Q1164*H1164</f>
        <v>0.13095000000000001</v>
      </c>
      <c r="S1164" s="236">
        <v>0</v>
      </c>
      <c r="T1164" s="237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8" t="s">
        <v>532</v>
      </c>
      <c r="AT1164" s="238" t="s">
        <v>341</v>
      </c>
      <c r="AU1164" s="238" t="s">
        <v>87</v>
      </c>
      <c r="AY1164" s="18" t="s">
        <v>240</v>
      </c>
      <c r="BE1164" s="239">
        <f>IF(N1164="základní",J1164,0)</f>
        <v>0</v>
      </c>
      <c r="BF1164" s="239">
        <f>IF(N1164="snížená",J1164,0)</f>
        <v>0</v>
      </c>
      <c r="BG1164" s="239">
        <f>IF(N1164="zákl. přenesená",J1164,0)</f>
        <v>0</v>
      </c>
      <c r="BH1164" s="239">
        <f>IF(N1164="sníž. přenesená",J1164,0)</f>
        <v>0</v>
      </c>
      <c r="BI1164" s="239">
        <f>IF(N1164="nulová",J1164,0)</f>
        <v>0</v>
      </c>
      <c r="BJ1164" s="18" t="s">
        <v>84</v>
      </c>
      <c r="BK1164" s="239">
        <f>ROUND(I1164*H1164,2)</f>
        <v>0</v>
      </c>
      <c r="BL1164" s="18" t="s">
        <v>170</v>
      </c>
      <c r="BM1164" s="238" t="s">
        <v>1514</v>
      </c>
    </row>
    <row r="1165" s="13" customFormat="1">
      <c r="A1165" s="13"/>
      <c r="B1165" s="245"/>
      <c r="C1165" s="246"/>
      <c r="D1165" s="247" t="s">
        <v>251</v>
      </c>
      <c r="E1165" s="248" t="s">
        <v>1</v>
      </c>
      <c r="F1165" s="249" t="s">
        <v>1491</v>
      </c>
      <c r="G1165" s="246"/>
      <c r="H1165" s="248" t="s">
        <v>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5" t="s">
        <v>251</v>
      </c>
      <c r="AU1165" s="255" t="s">
        <v>87</v>
      </c>
      <c r="AV1165" s="13" t="s">
        <v>84</v>
      </c>
      <c r="AW1165" s="13" t="s">
        <v>32</v>
      </c>
      <c r="AX1165" s="13" t="s">
        <v>76</v>
      </c>
      <c r="AY1165" s="255" t="s">
        <v>240</v>
      </c>
    </row>
    <row r="1166" s="13" customFormat="1">
      <c r="A1166" s="13"/>
      <c r="B1166" s="245"/>
      <c r="C1166" s="246"/>
      <c r="D1166" s="247" t="s">
        <v>251</v>
      </c>
      <c r="E1166" s="248" t="s">
        <v>1</v>
      </c>
      <c r="F1166" s="249" t="s">
        <v>1515</v>
      </c>
      <c r="G1166" s="246"/>
      <c r="H1166" s="248" t="s">
        <v>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251</v>
      </c>
      <c r="AU1166" s="255" t="s">
        <v>87</v>
      </c>
      <c r="AV1166" s="13" t="s">
        <v>84</v>
      </c>
      <c r="AW1166" s="13" t="s">
        <v>32</v>
      </c>
      <c r="AX1166" s="13" t="s">
        <v>76</v>
      </c>
      <c r="AY1166" s="255" t="s">
        <v>240</v>
      </c>
    </row>
    <row r="1167" s="14" customFormat="1">
      <c r="A1167" s="14"/>
      <c r="B1167" s="256"/>
      <c r="C1167" s="257"/>
      <c r="D1167" s="247" t="s">
        <v>251</v>
      </c>
      <c r="E1167" s="258" t="s">
        <v>1</v>
      </c>
      <c r="F1167" s="259" t="s">
        <v>328</v>
      </c>
      <c r="G1167" s="257"/>
      <c r="H1167" s="260">
        <v>9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6" t="s">
        <v>251</v>
      </c>
      <c r="AU1167" s="266" t="s">
        <v>87</v>
      </c>
      <c r="AV1167" s="14" t="s">
        <v>87</v>
      </c>
      <c r="AW1167" s="14" t="s">
        <v>32</v>
      </c>
      <c r="AX1167" s="14" t="s">
        <v>84</v>
      </c>
      <c r="AY1167" s="266" t="s">
        <v>240</v>
      </c>
    </row>
    <row r="1168" s="13" customFormat="1">
      <c r="A1168" s="13"/>
      <c r="B1168" s="245"/>
      <c r="C1168" s="246"/>
      <c r="D1168" s="247" t="s">
        <v>251</v>
      </c>
      <c r="E1168" s="248" t="s">
        <v>1</v>
      </c>
      <c r="F1168" s="249" t="s">
        <v>1493</v>
      </c>
      <c r="G1168" s="246"/>
      <c r="H1168" s="248" t="s">
        <v>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5" t="s">
        <v>251</v>
      </c>
      <c r="AU1168" s="255" t="s">
        <v>87</v>
      </c>
      <c r="AV1168" s="13" t="s">
        <v>84</v>
      </c>
      <c r="AW1168" s="13" t="s">
        <v>32</v>
      </c>
      <c r="AX1168" s="13" t="s">
        <v>76</v>
      </c>
      <c r="AY1168" s="255" t="s">
        <v>240</v>
      </c>
    </row>
    <row r="1169" s="13" customFormat="1">
      <c r="A1169" s="13"/>
      <c r="B1169" s="245"/>
      <c r="C1169" s="246"/>
      <c r="D1169" s="247" t="s">
        <v>251</v>
      </c>
      <c r="E1169" s="248" t="s">
        <v>1</v>
      </c>
      <c r="F1169" s="249" t="s">
        <v>1494</v>
      </c>
      <c r="G1169" s="246"/>
      <c r="H1169" s="248" t="s">
        <v>1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5" t="s">
        <v>251</v>
      </c>
      <c r="AU1169" s="255" t="s">
        <v>87</v>
      </c>
      <c r="AV1169" s="13" t="s">
        <v>84</v>
      </c>
      <c r="AW1169" s="13" t="s">
        <v>32</v>
      </c>
      <c r="AX1169" s="13" t="s">
        <v>76</v>
      </c>
      <c r="AY1169" s="255" t="s">
        <v>240</v>
      </c>
    </row>
    <row r="1170" s="2" customFormat="1" ht="24.15" customHeight="1">
      <c r="A1170" s="39"/>
      <c r="B1170" s="40"/>
      <c r="C1170" s="227" t="s">
        <v>1516</v>
      </c>
      <c r="D1170" s="227" t="s">
        <v>242</v>
      </c>
      <c r="E1170" s="228" t="s">
        <v>1517</v>
      </c>
      <c r="F1170" s="229" t="s">
        <v>1518</v>
      </c>
      <c r="G1170" s="230" t="s">
        <v>675</v>
      </c>
      <c r="H1170" s="231">
        <v>8</v>
      </c>
      <c r="I1170" s="232"/>
      <c r="J1170" s="233">
        <f>ROUND(I1170*H1170,2)</f>
        <v>0</v>
      </c>
      <c r="K1170" s="229" t="s">
        <v>246</v>
      </c>
      <c r="L1170" s="45"/>
      <c r="M1170" s="234" t="s">
        <v>1</v>
      </c>
      <c r="N1170" s="235" t="s">
        <v>41</v>
      </c>
      <c r="O1170" s="92"/>
      <c r="P1170" s="236">
        <f>O1170*H1170</f>
        <v>0</v>
      </c>
      <c r="Q1170" s="236">
        <v>0.44169999999999998</v>
      </c>
      <c r="R1170" s="236">
        <f>Q1170*H1170</f>
        <v>3.5335999999999999</v>
      </c>
      <c r="S1170" s="236">
        <v>0</v>
      </c>
      <c r="T1170" s="237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8" t="s">
        <v>170</v>
      </c>
      <c r="AT1170" s="238" t="s">
        <v>242</v>
      </c>
      <c r="AU1170" s="238" t="s">
        <v>87</v>
      </c>
      <c r="AY1170" s="18" t="s">
        <v>240</v>
      </c>
      <c r="BE1170" s="239">
        <f>IF(N1170="základní",J1170,0)</f>
        <v>0</v>
      </c>
      <c r="BF1170" s="239">
        <f>IF(N1170="snížená",J1170,0)</f>
        <v>0</v>
      </c>
      <c r="BG1170" s="239">
        <f>IF(N1170="zákl. přenesená",J1170,0)</f>
        <v>0</v>
      </c>
      <c r="BH1170" s="239">
        <f>IF(N1170="sníž. přenesená",J1170,0)</f>
        <v>0</v>
      </c>
      <c r="BI1170" s="239">
        <f>IF(N1170="nulová",J1170,0)</f>
        <v>0</v>
      </c>
      <c r="BJ1170" s="18" t="s">
        <v>84</v>
      </c>
      <c r="BK1170" s="239">
        <f>ROUND(I1170*H1170,2)</f>
        <v>0</v>
      </c>
      <c r="BL1170" s="18" t="s">
        <v>170</v>
      </c>
      <c r="BM1170" s="238" t="s">
        <v>1519</v>
      </c>
    </row>
    <row r="1171" s="2" customFormat="1">
      <c r="A1171" s="39"/>
      <c r="B1171" s="40"/>
      <c r="C1171" s="41"/>
      <c r="D1171" s="240" t="s">
        <v>249</v>
      </c>
      <c r="E1171" s="41"/>
      <c r="F1171" s="241" t="s">
        <v>1520</v>
      </c>
      <c r="G1171" s="41"/>
      <c r="H1171" s="41"/>
      <c r="I1171" s="242"/>
      <c r="J1171" s="41"/>
      <c r="K1171" s="41"/>
      <c r="L1171" s="45"/>
      <c r="M1171" s="243"/>
      <c r="N1171" s="244"/>
      <c r="O1171" s="92"/>
      <c r="P1171" s="92"/>
      <c r="Q1171" s="92"/>
      <c r="R1171" s="92"/>
      <c r="S1171" s="92"/>
      <c r="T1171" s="93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249</v>
      </c>
      <c r="AU1171" s="18" t="s">
        <v>87</v>
      </c>
    </row>
    <row r="1172" s="13" customFormat="1">
      <c r="A1172" s="13"/>
      <c r="B1172" s="245"/>
      <c r="C1172" s="246"/>
      <c r="D1172" s="247" t="s">
        <v>251</v>
      </c>
      <c r="E1172" s="248" t="s">
        <v>1</v>
      </c>
      <c r="F1172" s="249" t="s">
        <v>1521</v>
      </c>
      <c r="G1172" s="246"/>
      <c r="H1172" s="248" t="s">
        <v>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5" t="s">
        <v>251</v>
      </c>
      <c r="AU1172" s="255" t="s">
        <v>87</v>
      </c>
      <c r="AV1172" s="13" t="s">
        <v>84</v>
      </c>
      <c r="AW1172" s="13" t="s">
        <v>32</v>
      </c>
      <c r="AX1172" s="13" t="s">
        <v>76</v>
      </c>
      <c r="AY1172" s="255" t="s">
        <v>240</v>
      </c>
    </row>
    <row r="1173" s="14" customFormat="1">
      <c r="A1173" s="14"/>
      <c r="B1173" s="256"/>
      <c r="C1173" s="257"/>
      <c r="D1173" s="247" t="s">
        <v>251</v>
      </c>
      <c r="E1173" s="258" t="s">
        <v>1</v>
      </c>
      <c r="F1173" s="259" t="s">
        <v>1522</v>
      </c>
      <c r="G1173" s="257"/>
      <c r="H1173" s="260">
        <v>8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6" t="s">
        <v>251</v>
      </c>
      <c r="AU1173" s="266" t="s">
        <v>87</v>
      </c>
      <c r="AV1173" s="14" t="s">
        <v>87</v>
      </c>
      <c r="AW1173" s="14" t="s">
        <v>32</v>
      </c>
      <c r="AX1173" s="14" t="s">
        <v>84</v>
      </c>
      <c r="AY1173" s="266" t="s">
        <v>240</v>
      </c>
    </row>
    <row r="1174" s="2" customFormat="1" ht="24.15" customHeight="1">
      <c r="A1174" s="39"/>
      <c r="B1174" s="40"/>
      <c r="C1174" s="289" t="s">
        <v>1523</v>
      </c>
      <c r="D1174" s="289" t="s">
        <v>341</v>
      </c>
      <c r="E1174" s="290" t="s">
        <v>1524</v>
      </c>
      <c r="F1174" s="291" t="s">
        <v>1525</v>
      </c>
      <c r="G1174" s="292" t="s">
        <v>675</v>
      </c>
      <c r="H1174" s="293">
        <v>4</v>
      </c>
      <c r="I1174" s="294"/>
      <c r="J1174" s="295">
        <f>ROUND(I1174*H1174,2)</f>
        <v>0</v>
      </c>
      <c r="K1174" s="291" t="s">
        <v>1</v>
      </c>
      <c r="L1174" s="296"/>
      <c r="M1174" s="297" t="s">
        <v>1</v>
      </c>
      <c r="N1174" s="298" t="s">
        <v>41</v>
      </c>
      <c r="O1174" s="92"/>
      <c r="P1174" s="236">
        <f>O1174*H1174</f>
        <v>0</v>
      </c>
      <c r="Q1174" s="236">
        <v>0.014500000000000001</v>
      </c>
      <c r="R1174" s="236">
        <f>Q1174*H1174</f>
        <v>0.058000000000000003</v>
      </c>
      <c r="S1174" s="236">
        <v>0</v>
      </c>
      <c r="T1174" s="237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8" t="s">
        <v>532</v>
      </c>
      <c r="AT1174" s="238" t="s">
        <v>341</v>
      </c>
      <c r="AU1174" s="238" t="s">
        <v>87</v>
      </c>
      <c r="AY1174" s="18" t="s">
        <v>240</v>
      </c>
      <c r="BE1174" s="239">
        <f>IF(N1174="základní",J1174,0)</f>
        <v>0</v>
      </c>
      <c r="BF1174" s="239">
        <f>IF(N1174="snížená",J1174,0)</f>
        <v>0</v>
      </c>
      <c r="BG1174" s="239">
        <f>IF(N1174="zákl. přenesená",J1174,0)</f>
        <v>0</v>
      </c>
      <c r="BH1174" s="239">
        <f>IF(N1174="sníž. přenesená",J1174,0)</f>
        <v>0</v>
      </c>
      <c r="BI1174" s="239">
        <f>IF(N1174="nulová",J1174,0)</f>
        <v>0</v>
      </c>
      <c r="BJ1174" s="18" t="s">
        <v>84</v>
      </c>
      <c r="BK1174" s="239">
        <f>ROUND(I1174*H1174,2)</f>
        <v>0</v>
      </c>
      <c r="BL1174" s="18" t="s">
        <v>170</v>
      </c>
      <c r="BM1174" s="238" t="s">
        <v>1526</v>
      </c>
    </row>
    <row r="1175" s="13" customFormat="1">
      <c r="A1175" s="13"/>
      <c r="B1175" s="245"/>
      <c r="C1175" s="246"/>
      <c r="D1175" s="247" t="s">
        <v>251</v>
      </c>
      <c r="E1175" s="248" t="s">
        <v>1</v>
      </c>
      <c r="F1175" s="249" t="s">
        <v>1527</v>
      </c>
      <c r="G1175" s="246"/>
      <c r="H1175" s="248" t="s">
        <v>1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5" t="s">
        <v>251</v>
      </c>
      <c r="AU1175" s="255" t="s">
        <v>87</v>
      </c>
      <c r="AV1175" s="13" t="s">
        <v>84</v>
      </c>
      <c r="AW1175" s="13" t="s">
        <v>32</v>
      </c>
      <c r="AX1175" s="13" t="s">
        <v>76</v>
      </c>
      <c r="AY1175" s="255" t="s">
        <v>240</v>
      </c>
    </row>
    <row r="1176" s="13" customFormat="1">
      <c r="A1176" s="13"/>
      <c r="B1176" s="245"/>
      <c r="C1176" s="246"/>
      <c r="D1176" s="247" t="s">
        <v>251</v>
      </c>
      <c r="E1176" s="248" t="s">
        <v>1</v>
      </c>
      <c r="F1176" s="249" t="s">
        <v>1528</v>
      </c>
      <c r="G1176" s="246"/>
      <c r="H1176" s="248" t="s">
        <v>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251</v>
      </c>
      <c r="AU1176" s="255" t="s">
        <v>87</v>
      </c>
      <c r="AV1176" s="13" t="s">
        <v>84</v>
      </c>
      <c r="AW1176" s="13" t="s">
        <v>32</v>
      </c>
      <c r="AX1176" s="13" t="s">
        <v>76</v>
      </c>
      <c r="AY1176" s="255" t="s">
        <v>240</v>
      </c>
    </row>
    <row r="1177" s="14" customFormat="1">
      <c r="A1177" s="14"/>
      <c r="B1177" s="256"/>
      <c r="C1177" s="257"/>
      <c r="D1177" s="247" t="s">
        <v>251</v>
      </c>
      <c r="E1177" s="258" t="s">
        <v>1</v>
      </c>
      <c r="F1177" s="259" t="s">
        <v>247</v>
      </c>
      <c r="G1177" s="257"/>
      <c r="H1177" s="260">
        <v>4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251</v>
      </c>
      <c r="AU1177" s="266" t="s">
        <v>87</v>
      </c>
      <c r="AV1177" s="14" t="s">
        <v>87</v>
      </c>
      <c r="AW1177" s="14" t="s">
        <v>32</v>
      </c>
      <c r="AX1177" s="14" t="s">
        <v>84</v>
      </c>
      <c r="AY1177" s="266" t="s">
        <v>240</v>
      </c>
    </row>
    <row r="1178" s="13" customFormat="1">
      <c r="A1178" s="13"/>
      <c r="B1178" s="245"/>
      <c r="C1178" s="246"/>
      <c r="D1178" s="247" t="s">
        <v>251</v>
      </c>
      <c r="E1178" s="248" t="s">
        <v>1</v>
      </c>
      <c r="F1178" s="249" t="s">
        <v>1529</v>
      </c>
      <c r="G1178" s="246"/>
      <c r="H1178" s="248" t="s">
        <v>1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5" t="s">
        <v>251</v>
      </c>
      <c r="AU1178" s="255" t="s">
        <v>87</v>
      </c>
      <c r="AV1178" s="13" t="s">
        <v>84</v>
      </c>
      <c r="AW1178" s="13" t="s">
        <v>32</v>
      </c>
      <c r="AX1178" s="13" t="s">
        <v>76</v>
      </c>
      <c r="AY1178" s="255" t="s">
        <v>240</v>
      </c>
    </row>
    <row r="1179" s="13" customFormat="1">
      <c r="A1179" s="13"/>
      <c r="B1179" s="245"/>
      <c r="C1179" s="246"/>
      <c r="D1179" s="247" t="s">
        <v>251</v>
      </c>
      <c r="E1179" s="248" t="s">
        <v>1</v>
      </c>
      <c r="F1179" s="249" t="s">
        <v>1494</v>
      </c>
      <c r="G1179" s="246"/>
      <c r="H1179" s="248" t="s">
        <v>1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5" t="s">
        <v>251</v>
      </c>
      <c r="AU1179" s="255" t="s">
        <v>87</v>
      </c>
      <c r="AV1179" s="13" t="s">
        <v>84</v>
      </c>
      <c r="AW1179" s="13" t="s">
        <v>32</v>
      </c>
      <c r="AX1179" s="13" t="s">
        <v>76</v>
      </c>
      <c r="AY1179" s="255" t="s">
        <v>240</v>
      </c>
    </row>
    <row r="1180" s="2" customFormat="1" ht="24.15" customHeight="1">
      <c r="A1180" s="39"/>
      <c r="B1180" s="40"/>
      <c r="C1180" s="289" t="s">
        <v>1530</v>
      </c>
      <c r="D1180" s="289" t="s">
        <v>341</v>
      </c>
      <c r="E1180" s="290" t="s">
        <v>1531</v>
      </c>
      <c r="F1180" s="291" t="s">
        <v>1532</v>
      </c>
      <c r="G1180" s="292" t="s">
        <v>675</v>
      </c>
      <c r="H1180" s="293">
        <v>4</v>
      </c>
      <c r="I1180" s="294"/>
      <c r="J1180" s="295">
        <f>ROUND(I1180*H1180,2)</f>
        <v>0</v>
      </c>
      <c r="K1180" s="291" t="s">
        <v>1</v>
      </c>
      <c r="L1180" s="296"/>
      <c r="M1180" s="297" t="s">
        <v>1</v>
      </c>
      <c r="N1180" s="298" t="s">
        <v>41</v>
      </c>
      <c r="O1180" s="92"/>
      <c r="P1180" s="236">
        <f>O1180*H1180</f>
        <v>0</v>
      </c>
      <c r="Q1180" s="236">
        <v>0.014999999999999999</v>
      </c>
      <c r="R1180" s="236">
        <f>Q1180*H1180</f>
        <v>0.059999999999999998</v>
      </c>
      <c r="S1180" s="236">
        <v>0</v>
      </c>
      <c r="T1180" s="237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8" t="s">
        <v>532</v>
      </c>
      <c r="AT1180" s="238" t="s">
        <v>341</v>
      </c>
      <c r="AU1180" s="238" t="s">
        <v>87</v>
      </c>
      <c r="AY1180" s="18" t="s">
        <v>240</v>
      </c>
      <c r="BE1180" s="239">
        <f>IF(N1180="základní",J1180,0)</f>
        <v>0</v>
      </c>
      <c r="BF1180" s="239">
        <f>IF(N1180="snížená",J1180,0)</f>
        <v>0</v>
      </c>
      <c r="BG1180" s="239">
        <f>IF(N1180="zákl. přenesená",J1180,0)</f>
        <v>0</v>
      </c>
      <c r="BH1180" s="239">
        <f>IF(N1180="sníž. přenesená",J1180,0)</f>
        <v>0</v>
      </c>
      <c r="BI1180" s="239">
        <f>IF(N1180="nulová",J1180,0)</f>
        <v>0</v>
      </c>
      <c r="BJ1180" s="18" t="s">
        <v>84</v>
      </c>
      <c r="BK1180" s="239">
        <f>ROUND(I1180*H1180,2)</f>
        <v>0</v>
      </c>
      <c r="BL1180" s="18" t="s">
        <v>170</v>
      </c>
      <c r="BM1180" s="238" t="s">
        <v>1533</v>
      </c>
    </row>
    <row r="1181" s="13" customFormat="1">
      <c r="A1181" s="13"/>
      <c r="B1181" s="245"/>
      <c r="C1181" s="246"/>
      <c r="D1181" s="247" t="s">
        <v>251</v>
      </c>
      <c r="E1181" s="248" t="s">
        <v>1</v>
      </c>
      <c r="F1181" s="249" t="s">
        <v>1527</v>
      </c>
      <c r="G1181" s="246"/>
      <c r="H1181" s="248" t="s">
        <v>1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5" t="s">
        <v>251</v>
      </c>
      <c r="AU1181" s="255" t="s">
        <v>87</v>
      </c>
      <c r="AV1181" s="13" t="s">
        <v>84</v>
      </c>
      <c r="AW1181" s="13" t="s">
        <v>32</v>
      </c>
      <c r="AX1181" s="13" t="s">
        <v>76</v>
      </c>
      <c r="AY1181" s="255" t="s">
        <v>240</v>
      </c>
    </row>
    <row r="1182" s="13" customFormat="1">
      <c r="A1182" s="13"/>
      <c r="B1182" s="245"/>
      <c r="C1182" s="246"/>
      <c r="D1182" s="247" t="s">
        <v>251</v>
      </c>
      <c r="E1182" s="248" t="s">
        <v>1</v>
      </c>
      <c r="F1182" s="249" t="s">
        <v>1534</v>
      </c>
      <c r="G1182" s="246"/>
      <c r="H1182" s="248" t="s">
        <v>1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5" t="s">
        <v>251</v>
      </c>
      <c r="AU1182" s="255" t="s">
        <v>87</v>
      </c>
      <c r="AV1182" s="13" t="s">
        <v>84</v>
      </c>
      <c r="AW1182" s="13" t="s">
        <v>32</v>
      </c>
      <c r="AX1182" s="13" t="s">
        <v>76</v>
      </c>
      <c r="AY1182" s="255" t="s">
        <v>240</v>
      </c>
    </row>
    <row r="1183" s="14" customFormat="1">
      <c r="A1183" s="14"/>
      <c r="B1183" s="256"/>
      <c r="C1183" s="257"/>
      <c r="D1183" s="247" t="s">
        <v>251</v>
      </c>
      <c r="E1183" s="258" t="s">
        <v>1</v>
      </c>
      <c r="F1183" s="259" t="s">
        <v>247</v>
      </c>
      <c r="G1183" s="257"/>
      <c r="H1183" s="260">
        <v>4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6" t="s">
        <v>251</v>
      </c>
      <c r="AU1183" s="266" t="s">
        <v>87</v>
      </c>
      <c r="AV1183" s="14" t="s">
        <v>87</v>
      </c>
      <c r="AW1183" s="14" t="s">
        <v>32</v>
      </c>
      <c r="AX1183" s="14" t="s">
        <v>84</v>
      </c>
      <c r="AY1183" s="266" t="s">
        <v>240</v>
      </c>
    </row>
    <row r="1184" s="13" customFormat="1">
      <c r="A1184" s="13"/>
      <c r="B1184" s="245"/>
      <c r="C1184" s="246"/>
      <c r="D1184" s="247" t="s">
        <v>251</v>
      </c>
      <c r="E1184" s="248" t="s">
        <v>1</v>
      </c>
      <c r="F1184" s="249" t="s">
        <v>1529</v>
      </c>
      <c r="G1184" s="246"/>
      <c r="H1184" s="248" t="s">
        <v>1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5" t="s">
        <v>251</v>
      </c>
      <c r="AU1184" s="255" t="s">
        <v>87</v>
      </c>
      <c r="AV1184" s="13" t="s">
        <v>84</v>
      </c>
      <c r="AW1184" s="13" t="s">
        <v>32</v>
      </c>
      <c r="AX1184" s="13" t="s">
        <v>76</v>
      </c>
      <c r="AY1184" s="255" t="s">
        <v>240</v>
      </c>
    </row>
    <row r="1185" s="13" customFormat="1">
      <c r="A1185" s="13"/>
      <c r="B1185" s="245"/>
      <c r="C1185" s="246"/>
      <c r="D1185" s="247" t="s">
        <v>251</v>
      </c>
      <c r="E1185" s="248" t="s">
        <v>1</v>
      </c>
      <c r="F1185" s="249" t="s">
        <v>1494</v>
      </c>
      <c r="G1185" s="246"/>
      <c r="H1185" s="248" t="s">
        <v>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5" t="s">
        <v>251</v>
      </c>
      <c r="AU1185" s="255" t="s">
        <v>87</v>
      </c>
      <c r="AV1185" s="13" t="s">
        <v>84</v>
      </c>
      <c r="AW1185" s="13" t="s">
        <v>32</v>
      </c>
      <c r="AX1185" s="13" t="s">
        <v>76</v>
      </c>
      <c r="AY1185" s="255" t="s">
        <v>240</v>
      </c>
    </row>
    <row r="1186" s="12" customFormat="1" ht="22.8" customHeight="1">
      <c r="A1186" s="12"/>
      <c r="B1186" s="211"/>
      <c r="C1186" s="212"/>
      <c r="D1186" s="213" t="s">
        <v>75</v>
      </c>
      <c r="E1186" s="225" t="s">
        <v>320</v>
      </c>
      <c r="F1186" s="225" t="s">
        <v>1535</v>
      </c>
      <c r="G1186" s="212"/>
      <c r="H1186" s="212"/>
      <c r="I1186" s="215"/>
      <c r="J1186" s="226">
        <f>BK1186</f>
        <v>0</v>
      </c>
      <c r="K1186" s="212"/>
      <c r="L1186" s="217"/>
      <c r="M1186" s="218"/>
      <c r="N1186" s="219"/>
      <c r="O1186" s="219"/>
      <c r="P1186" s="220">
        <f>SUM(P1187:P1270)</f>
        <v>0</v>
      </c>
      <c r="Q1186" s="219"/>
      <c r="R1186" s="220">
        <f>SUM(R1187:R1270)</f>
        <v>73.969664999999992</v>
      </c>
      <c r="S1186" s="219"/>
      <c r="T1186" s="221">
        <f>SUM(T1187:T1270)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22" t="s">
        <v>84</v>
      </c>
      <c r="AT1186" s="223" t="s">
        <v>75</v>
      </c>
      <c r="AU1186" s="223" t="s">
        <v>84</v>
      </c>
      <c r="AY1186" s="222" t="s">
        <v>240</v>
      </c>
      <c r="BK1186" s="224">
        <f>SUM(BK1187:BK1270)</f>
        <v>0</v>
      </c>
    </row>
    <row r="1187" s="2" customFormat="1" ht="44.25" customHeight="1">
      <c r="A1187" s="39"/>
      <c r="B1187" s="40"/>
      <c r="C1187" s="227" t="s">
        <v>1536</v>
      </c>
      <c r="D1187" s="227" t="s">
        <v>242</v>
      </c>
      <c r="E1187" s="228" t="s">
        <v>1537</v>
      </c>
      <c r="F1187" s="229" t="s">
        <v>1538</v>
      </c>
      <c r="G1187" s="230" t="s">
        <v>675</v>
      </c>
      <c r="H1187" s="231">
        <v>1</v>
      </c>
      <c r="I1187" s="232"/>
      <c r="J1187" s="233">
        <f>ROUND(I1187*H1187,2)</f>
        <v>0</v>
      </c>
      <c r="K1187" s="229" t="s">
        <v>1</v>
      </c>
      <c r="L1187" s="45"/>
      <c r="M1187" s="234" t="s">
        <v>1</v>
      </c>
      <c r="N1187" s="235" t="s">
        <v>41</v>
      </c>
      <c r="O1187" s="92"/>
      <c r="P1187" s="236">
        <f>O1187*H1187</f>
        <v>0</v>
      </c>
      <c r="Q1187" s="236">
        <v>12.28439</v>
      </c>
      <c r="R1187" s="236">
        <f>Q1187*H1187</f>
        <v>12.28439</v>
      </c>
      <c r="S1187" s="236">
        <v>0</v>
      </c>
      <c r="T1187" s="237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8" t="s">
        <v>247</v>
      </c>
      <c r="AT1187" s="238" t="s">
        <v>242</v>
      </c>
      <c r="AU1187" s="238" t="s">
        <v>87</v>
      </c>
      <c r="AY1187" s="18" t="s">
        <v>240</v>
      </c>
      <c r="BE1187" s="239">
        <f>IF(N1187="základní",J1187,0)</f>
        <v>0</v>
      </c>
      <c r="BF1187" s="239">
        <f>IF(N1187="snížená",J1187,0)</f>
        <v>0</v>
      </c>
      <c r="BG1187" s="239">
        <f>IF(N1187="zákl. přenesená",J1187,0)</f>
        <v>0</v>
      </c>
      <c r="BH1187" s="239">
        <f>IF(N1187="sníž. přenesená",J1187,0)</f>
        <v>0</v>
      </c>
      <c r="BI1187" s="239">
        <f>IF(N1187="nulová",J1187,0)</f>
        <v>0</v>
      </c>
      <c r="BJ1187" s="18" t="s">
        <v>84</v>
      </c>
      <c r="BK1187" s="239">
        <f>ROUND(I1187*H1187,2)</f>
        <v>0</v>
      </c>
      <c r="BL1187" s="18" t="s">
        <v>247</v>
      </c>
      <c r="BM1187" s="238" t="s">
        <v>1539</v>
      </c>
    </row>
    <row r="1188" s="13" customFormat="1">
      <c r="A1188" s="13"/>
      <c r="B1188" s="245"/>
      <c r="C1188" s="246"/>
      <c r="D1188" s="247" t="s">
        <v>251</v>
      </c>
      <c r="E1188" s="248" t="s">
        <v>1</v>
      </c>
      <c r="F1188" s="249" t="s">
        <v>1540</v>
      </c>
      <c r="G1188" s="246"/>
      <c r="H1188" s="248" t="s">
        <v>1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5" t="s">
        <v>251</v>
      </c>
      <c r="AU1188" s="255" t="s">
        <v>87</v>
      </c>
      <c r="AV1188" s="13" t="s">
        <v>84</v>
      </c>
      <c r="AW1188" s="13" t="s">
        <v>32</v>
      </c>
      <c r="AX1188" s="13" t="s">
        <v>76</v>
      </c>
      <c r="AY1188" s="255" t="s">
        <v>240</v>
      </c>
    </row>
    <row r="1189" s="13" customFormat="1">
      <c r="A1189" s="13"/>
      <c r="B1189" s="245"/>
      <c r="C1189" s="246"/>
      <c r="D1189" s="247" t="s">
        <v>251</v>
      </c>
      <c r="E1189" s="248" t="s">
        <v>1</v>
      </c>
      <c r="F1189" s="249" t="s">
        <v>1541</v>
      </c>
      <c r="G1189" s="246"/>
      <c r="H1189" s="248" t="s">
        <v>1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5" t="s">
        <v>251</v>
      </c>
      <c r="AU1189" s="255" t="s">
        <v>87</v>
      </c>
      <c r="AV1189" s="13" t="s">
        <v>84</v>
      </c>
      <c r="AW1189" s="13" t="s">
        <v>32</v>
      </c>
      <c r="AX1189" s="13" t="s">
        <v>76</v>
      </c>
      <c r="AY1189" s="255" t="s">
        <v>240</v>
      </c>
    </row>
    <row r="1190" s="13" customFormat="1">
      <c r="A1190" s="13"/>
      <c r="B1190" s="245"/>
      <c r="C1190" s="246"/>
      <c r="D1190" s="247" t="s">
        <v>251</v>
      </c>
      <c r="E1190" s="248" t="s">
        <v>1</v>
      </c>
      <c r="F1190" s="249" t="s">
        <v>1542</v>
      </c>
      <c r="G1190" s="246"/>
      <c r="H1190" s="248" t="s">
        <v>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5" t="s">
        <v>251</v>
      </c>
      <c r="AU1190" s="255" t="s">
        <v>87</v>
      </c>
      <c r="AV1190" s="13" t="s">
        <v>84</v>
      </c>
      <c r="AW1190" s="13" t="s">
        <v>32</v>
      </c>
      <c r="AX1190" s="13" t="s">
        <v>76</v>
      </c>
      <c r="AY1190" s="255" t="s">
        <v>240</v>
      </c>
    </row>
    <row r="1191" s="13" customFormat="1">
      <c r="A1191" s="13"/>
      <c r="B1191" s="245"/>
      <c r="C1191" s="246"/>
      <c r="D1191" s="247" t="s">
        <v>251</v>
      </c>
      <c r="E1191" s="248" t="s">
        <v>1</v>
      </c>
      <c r="F1191" s="249" t="s">
        <v>1543</v>
      </c>
      <c r="G1191" s="246"/>
      <c r="H1191" s="248" t="s">
        <v>1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5" t="s">
        <v>251</v>
      </c>
      <c r="AU1191" s="255" t="s">
        <v>87</v>
      </c>
      <c r="AV1191" s="13" t="s">
        <v>84</v>
      </c>
      <c r="AW1191" s="13" t="s">
        <v>32</v>
      </c>
      <c r="AX1191" s="13" t="s">
        <v>76</v>
      </c>
      <c r="AY1191" s="255" t="s">
        <v>240</v>
      </c>
    </row>
    <row r="1192" s="13" customFormat="1">
      <c r="A1192" s="13"/>
      <c r="B1192" s="245"/>
      <c r="C1192" s="246"/>
      <c r="D1192" s="247" t="s">
        <v>251</v>
      </c>
      <c r="E1192" s="248" t="s">
        <v>1</v>
      </c>
      <c r="F1192" s="249" t="s">
        <v>1544</v>
      </c>
      <c r="G1192" s="246"/>
      <c r="H1192" s="248" t="s">
        <v>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251</v>
      </c>
      <c r="AU1192" s="255" t="s">
        <v>87</v>
      </c>
      <c r="AV1192" s="13" t="s">
        <v>84</v>
      </c>
      <c r="AW1192" s="13" t="s">
        <v>32</v>
      </c>
      <c r="AX1192" s="13" t="s">
        <v>76</v>
      </c>
      <c r="AY1192" s="255" t="s">
        <v>240</v>
      </c>
    </row>
    <row r="1193" s="14" customFormat="1">
      <c r="A1193" s="14"/>
      <c r="B1193" s="256"/>
      <c r="C1193" s="257"/>
      <c r="D1193" s="247" t="s">
        <v>251</v>
      </c>
      <c r="E1193" s="258" t="s">
        <v>1</v>
      </c>
      <c r="F1193" s="259" t="s">
        <v>1039</v>
      </c>
      <c r="G1193" s="257"/>
      <c r="H1193" s="260">
        <v>1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251</v>
      </c>
      <c r="AU1193" s="266" t="s">
        <v>87</v>
      </c>
      <c r="AV1193" s="14" t="s">
        <v>87</v>
      </c>
      <c r="AW1193" s="14" t="s">
        <v>32</v>
      </c>
      <c r="AX1193" s="14" t="s">
        <v>84</v>
      </c>
      <c r="AY1193" s="266" t="s">
        <v>240</v>
      </c>
    </row>
    <row r="1194" s="2" customFormat="1" ht="44.25" customHeight="1">
      <c r="A1194" s="39"/>
      <c r="B1194" s="40"/>
      <c r="C1194" s="227" t="s">
        <v>1545</v>
      </c>
      <c r="D1194" s="227" t="s">
        <v>242</v>
      </c>
      <c r="E1194" s="228" t="s">
        <v>1546</v>
      </c>
      <c r="F1194" s="229" t="s">
        <v>1547</v>
      </c>
      <c r="G1194" s="230" t="s">
        <v>675</v>
      </c>
      <c r="H1194" s="231">
        <v>1</v>
      </c>
      <c r="I1194" s="232"/>
      <c r="J1194" s="233">
        <f>ROUND(I1194*H1194,2)</f>
        <v>0</v>
      </c>
      <c r="K1194" s="229" t="s">
        <v>1</v>
      </c>
      <c r="L1194" s="45"/>
      <c r="M1194" s="234" t="s">
        <v>1</v>
      </c>
      <c r="N1194" s="235" t="s">
        <v>41</v>
      </c>
      <c r="O1194" s="92"/>
      <c r="P1194" s="236">
        <f>O1194*H1194</f>
        <v>0</v>
      </c>
      <c r="Q1194" s="236">
        <v>12.28439</v>
      </c>
      <c r="R1194" s="236">
        <f>Q1194*H1194</f>
        <v>12.28439</v>
      </c>
      <c r="S1194" s="236">
        <v>0</v>
      </c>
      <c r="T1194" s="237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8" t="s">
        <v>247</v>
      </c>
      <c r="AT1194" s="238" t="s">
        <v>242</v>
      </c>
      <c r="AU1194" s="238" t="s">
        <v>87</v>
      </c>
      <c r="AY1194" s="18" t="s">
        <v>240</v>
      </c>
      <c r="BE1194" s="239">
        <f>IF(N1194="základní",J1194,0)</f>
        <v>0</v>
      </c>
      <c r="BF1194" s="239">
        <f>IF(N1194="snížená",J1194,0)</f>
        <v>0</v>
      </c>
      <c r="BG1194" s="239">
        <f>IF(N1194="zákl. přenesená",J1194,0)</f>
        <v>0</v>
      </c>
      <c r="BH1194" s="239">
        <f>IF(N1194="sníž. přenesená",J1194,0)</f>
        <v>0</v>
      </c>
      <c r="BI1194" s="239">
        <f>IF(N1194="nulová",J1194,0)</f>
        <v>0</v>
      </c>
      <c r="BJ1194" s="18" t="s">
        <v>84</v>
      </c>
      <c r="BK1194" s="239">
        <f>ROUND(I1194*H1194,2)</f>
        <v>0</v>
      </c>
      <c r="BL1194" s="18" t="s">
        <v>247</v>
      </c>
      <c r="BM1194" s="238" t="s">
        <v>1548</v>
      </c>
    </row>
    <row r="1195" s="13" customFormat="1">
      <c r="A1195" s="13"/>
      <c r="B1195" s="245"/>
      <c r="C1195" s="246"/>
      <c r="D1195" s="247" t="s">
        <v>251</v>
      </c>
      <c r="E1195" s="248" t="s">
        <v>1</v>
      </c>
      <c r="F1195" s="249" t="s">
        <v>1540</v>
      </c>
      <c r="G1195" s="246"/>
      <c r="H1195" s="248" t="s">
        <v>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5" t="s">
        <v>251</v>
      </c>
      <c r="AU1195" s="255" t="s">
        <v>87</v>
      </c>
      <c r="AV1195" s="13" t="s">
        <v>84</v>
      </c>
      <c r="AW1195" s="13" t="s">
        <v>32</v>
      </c>
      <c r="AX1195" s="13" t="s">
        <v>76</v>
      </c>
      <c r="AY1195" s="255" t="s">
        <v>240</v>
      </c>
    </row>
    <row r="1196" s="13" customFormat="1">
      <c r="A1196" s="13"/>
      <c r="B1196" s="245"/>
      <c r="C1196" s="246"/>
      <c r="D1196" s="247" t="s">
        <v>251</v>
      </c>
      <c r="E1196" s="248" t="s">
        <v>1</v>
      </c>
      <c r="F1196" s="249" t="s">
        <v>1541</v>
      </c>
      <c r="G1196" s="246"/>
      <c r="H1196" s="248" t="s">
        <v>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5" t="s">
        <v>251</v>
      </c>
      <c r="AU1196" s="255" t="s">
        <v>87</v>
      </c>
      <c r="AV1196" s="13" t="s">
        <v>84</v>
      </c>
      <c r="AW1196" s="13" t="s">
        <v>32</v>
      </c>
      <c r="AX1196" s="13" t="s">
        <v>76</v>
      </c>
      <c r="AY1196" s="255" t="s">
        <v>240</v>
      </c>
    </row>
    <row r="1197" s="13" customFormat="1">
      <c r="A1197" s="13"/>
      <c r="B1197" s="245"/>
      <c r="C1197" s="246"/>
      <c r="D1197" s="247" t="s">
        <v>251</v>
      </c>
      <c r="E1197" s="248" t="s">
        <v>1</v>
      </c>
      <c r="F1197" s="249" t="s">
        <v>1542</v>
      </c>
      <c r="G1197" s="246"/>
      <c r="H1197" s="248" t="s">
        <v>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5" t="s">
        <v>251</v>
      </c>
      <c r="AU1197" s="255" t="s">
        <v>87</v>
      </c>
      <c r="AV1197" s="13" t="s">
        <v>84</v>
      </c>
      <c r="AW1197" s="13" t="s">
        <v>32</v>
      </c>
      <c r="AX1197" s="13" t="s">
        <v>76</v>
      </c>
      <c r="AY1197" s="255" t="s">
        <v>240</v>
      </c>
    </row>
    <row r="1198" s="13" customFormat="1">
      <c r="A1198" s="13"/>
      <c r="B1198" s="245"/>
      <c r="C1198" s="246"/>
      <c r="D1198" s="247" t="s">
        <v>251</v>
      </c>
      <c r="E1198" s="248" t="s">
        <v>1</v>
      </c>
      <c r="F1198" s="249" t="s">
        <v>1543</v>
      </c>
      <c r="G1198" s="246"/>
      <c r="H1198" s="248" t="s">
        <v>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5" t="s">
        <v>251</v>
      </c>
      <c r="AU1198" s="255" t="s">
        <v>87</v>
      </c>
      <c r="AV1198" s="13" t="s">
        <v>84</v>
      </c>
      <c r="AW1198" s="13" t="s">
        <v>32</v>
      </c>
      <c r="AX1198" s="13" t="s">
        <v>76</v>
      </c>
      <c r="AY1198" s="255" t="s">
        <v>240</v>
      </c>
    </row>
    <row r="1199" s="13" customFormat="1">
      <c r="A1199" s="13"/>
      <c r="B1199" s="245"/>
      <c r="C1199" s="246"/>
      <c r="D1199" s="247" t="s">
        <v>251</v>
      </c>
      <c r="E1199" s="248" t="s">
        <v>1</v>
      </c>
      <c r="F1199" s="249" t="s">
        <v>1549</v>
      </c>
      <c r="G1199" s="246"/>
      <c r="H1199" s="248" t="s">
        <v>1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5" t="s">
        <v>251</v>
      </c>
      <c r="AU1199" s="255" t="s">
        <v>87</v>
      </c>
      <c r="AV1199" s="13" t="s">
        <v>84</v>
      </c>
      <c r="AW1199" s="13" t="s">
        <v>32</v>
      </c>
      <c r="AX1199" s="13" t="s">
        <v>76</v>
      </c>
      <c r="AY1199" s="255" t="s">
        <v>240</v>
      </c>
    </row>
    <row r="1200" s="14" customFormat="1">
      <c r="A1200" s="14"/>
      <c r="B1200" s="256"/>
      <c r="C1200" s="257"/>
      <c r="D1200" s="247" t="s">
        <v>251</v>
      </c>
      <c r="E1200" s="258" t="s">
        <v>1</v>
      </c>
      <c r="F1200" s="259" t="s">
        <v>1039</v>
      </c>
      <c r="G1200" s="257"/>
      <c r="H1200" s="260">
        <v>1</v>
      </c>
      <c r="I1200" s="261"/>
      <c r="J1200" s="257"/>
      <c r="K1200" s="257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6" t="s">
        <v>251</v>
      </c>
      <c r="AU1200" s="266" t="s">
        <v>87</v>
      </c>
      <c r="AV1200" s="14" t="s">
        <v>87</v>
      </c>
      <c r="AW1200" s="14" t="s">
        <v>32</v>
      </c>
      <c r="AX1200" s="14" t="s">
        <v>84</v>
      </c>
      <c r="AY1200" s="266" t="s">
        <v>240</v>
      </c>
    </row>
    <row r="1201" s="2" customFormat="1" ht="44.25" customHeight="1">
      <c r="A1201" s="39"/>
      <c r="B1201" s="40"/>
      <c r="C1201" s="227" t="s">
        <v>1550</v>
      </c>
      <c r="D1201" s="227" t="s">
        <v>242</v>
      </c>
      <c r="E1201" s="228" t="s">
        <v>1551</v>
      </c>
      <c r="F1201" s="229" t="s">
        <v>1552</v>
      </c>
      <c r="G1201" s="230" t="s">
        <v>675</v>
      </c>
      <c r="H1201" s="231">
        <v>1</v>
      </c>
      <c r="I1201" s="232"/>
      <c r="J1201" s="233">
        <f>ROUND(I1201*H1201,2)</f>
        <v>0</v>
      </c>
      <c r="K1201" s="229" t="s">
        <v>1</v>
      </c>
      <c r="L1201" s="45"/>
      <c r="M1201" s="234" t="s">
        <v>1</v>
      </c>
      <c r="N1201" s="235" t="s">
        <v>41</v>
      </c>
      <c r="O1201" s="92"/>
      <c r="P1201" s="236">
        <f>O1201*H1201</f>
        <v>0</v>
      </c>
      <c r="Q1201" s="236">
        <v>12.28439</v>
      </c>
      <c r="R1201" s="236">
        <f>Q1201*H1201</f>
        <v>12.28439</v>
      </c>
      <c r="S1201" s="236">
        <v>0</v>
      </c>
      <c r="T1201" s="237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8" t="s">
        <v>247</v>
      </c>
      <c r="AT1201" s="238" t="s">
        <v>242</v>
      </c>
      <c r="AU1201" s="238" t="s">
        <v>87</v>
      </c>
      <c r="AY1201" s="18" t="s">
        <v>240</v>
      </c>
      <c r="BE1201" s="239">
        <f>IF(N1201="základní",J1201,0)</f>
        <v>0</v>
      </c>
      <c r="BF1201" s="239">
        <f>IF(N1201="snížená",J1201,0)</f>
        <v>0</v>
      </c>
      <c r="BG1201" s="239">
        <f>IF(N1201="zákl. přenesená",J1201,0)</f>
        <v>0</v>
      </c>
      <c r="BH1201" s="239">
        <f>IF(N1201="sníž. přenesená",J1201,0)</f>
        <v>0</v>
      </c>
      <c r="BI1201" s="239">
        <f>IF(N1201="nulová",J1201,0)</f>
        <v>0</v>
      </c>
      <c r="BJ1201" s="18" t="s">
        <v>84</v>
      </c>
      <c r="BK1201" s="239">
        <f>ROUND(I1201*H1201,2)</f>
        <v>0</v>
      </c>
      <c r="BL1201" s="18" t="s">
        <v>247</v>
      </c>
      <c r="BM1201" s="238" t="s">
        <v>1553</v>
      </c>
    </row>
    <row r="1202" s="13" customFormat="1">
      <c r="A1202" s="13"/>
      <c r="B1202" s="245"/>
      <c r="C1202" s="246"/>
      <c r="D1202" s="247" t="s">
        <v>251</v>
      </c>
      <c r="E1202" s="248" t="s">
        <v>1</v>
      </c>
      <c r="F1202" s="249" t="s">
        <v>1540</v>
      </c>
      <c r="G1202" s="246"/>
      <c r="H1202" s="248" t="s">
        <v>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5" t="s">
        <v>251</v>
      </c>
      <c r="AU1202" s="255" t="s">
        <v>87</v>
      </c>
      <c r="AV1202" s="13" t="s">
        <v>84</v>
      </c>
      <c r="AW1202" s="13" t="s">
        <v>32</v>
      </c>
      <c r="AX1202" s="13" t="s">
        <v>76</v>
      </c>
      <c r="AY1202" s="255" t="s">
        <v>240</v>
      </c>
    </row>
    <row r="1203" s="13" customFormat="1">
      <c r="A1203" s="13"/>
      <c r="B1203" s="245"/>
      <c r="C1203" s="246"/>
      <c r="D1203" s="247" t="s">
        <v>251</v>
      </c>
      <c r="E1203" s="248" t="s">
        <v>1</v>
      </c>
      <c r="F1203" s="249" t="s">
        <v>1541</v>
      </c>
      <c r="G1203" s="246"/>
      <c r="H1203" s="248" t="s">
        <v>1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5" t="s">
        <v>251</v>
      </c>
      <c r="AU1203" s="255" t="s">
        <v>87</v>
      </c>
      <c r="AV1203" s="13" t="s">
        <v>84</v>
      </c>
      <c r="AW1203" s="13" t="s">
        <v>32</v>
      </c>
      <c r="AX1203" s="13" t="s">
        <v>76</v>
      </c>
      <c r="AY1203" s="255" t="s">
        <v>240</v>
      </c>
    </row>
    <row r="1204" s="13" customFormat="1">
      <c r="A1204" s="13"/>
      <c r="B1204" s="245"/>
      <c r="C1204" s="246"/>
      <c r="D1204" s="247" t="s">
        <v>251</v>
      </c>
      <c r="E1204" s="248" t="s">
        <v>1</v>
      </c>
      <c r="F1204" s="249" t="s">
        <v>1542</v>
      </c>
      <c r="G1204" s="246"/>
      <c r="H1204" s="248" t="s">
        <v>1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5" t="s">
        <v>251</v>
      </c>
      <c r="AU1204" s="255" t="s">
        <v>87</v>
      </c>
      <c r="AV1204" s="13" t="s">
        <v>84</v>
      </c>
      <c r="AW1204" s="13" t="s">
        <v>32</v>
      </c>
      <c r="AX1204" s="13" t="s">
        <v>76</v>
      </c>
      <c r="AY1204" s="255" t="s">
        <v>240</v>
      </c>
    </row>
    <row r="1205" s="13" customFormat="1">
      <c r="A1205" s="13"/>
      <c r="B1205" s="245"/>
      <c r="C1205" s="246"/>
      <c r="D1205" s="247" t="s">
        <v>251</v>
      </c>
      <c r="E1205" s="248" t="s">
        <v>1</v>
      </c>
      <c r="F1205" s="249" t="s">
        <v>1543</v>
      </c>
      <c r="G1205" s="246"/>
      <c r="H1205" s="248" t="s">
        <v>1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5" t="s">
        <v>251</v>
      </c>
      <c r="AU1205" s="255" t="s">
        <v>87</v>
      </c>
      <c r="AV1205" s="13" t="s">
        <v>84</v>
      </c>
      <c r="AW1205" s="13" t="s">
        <v>32</v>
      </c>
      <c r="AX1205" s="13" t="s">
        <v>76</v>
      </c>
      <c r="AY1205" s="255" t="s">
        <v>240</v>
      </c>
    </row>
    <row r="1206" s="13" customFormat="1">
      <c r="A1206" s="13"/>
      <c r="B1206" s="245"/>
      <c r="C1206" s="246"/>
      <c r="D1206" s="247" t="s">
        <v>251</v>
      </c>
      <c r="E1206" s="248" t="s">
        <v>1</v>
      </c>
      <c r="F1206" s="249" t="s">
        <v>1554</v>
      </c>
      <c r="G1206" s="246"/>
      <c r="H1206" s="248" t="s">
        <v>1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5" t="s">
        <v>251</v>
      </c>
      <c r="AU1206" s="255" t="s">
        <v>87</v>
      </c>
      <c r="AV1206" s="13" t="s">
        <v>84</v>
      </c>
      <c r="AW1206" s="13" t="s">
        <v>32</v>
      </c>
      <c r="AX1206" s="13" t="s">
        <v>76</v>
      </c>
      <c r="AY1206" s="255" t="s">
        <v>240</v>
      </c>
    </row>
    <row r="1207" s="14" customFormat="1">
      <c r="A1207" s="14"/>
      <c r="B1207" s="256"/>
      <c r="C1207" s="257"/>
      <c r="D1207" s="247" t="s">
        <v>251</v>
      </c>
      <c r="E1207" s="258" t="s">
        <v>1</v>
      </c>
      <c r="F1207" s="259" t="s">
        <v>1039</v>
      </c>
      <c r="G1207" s="257"/>
      <c r="H1207" s="260">
        <v>1</v>
      </c>
      <c r="I1207" s="261"/>
      <c r="J1207" s="257"/>
      <c r="K1207" s="257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6" t="s">
        <v>251</v>
      </c>
      <c r="AU1207" s="266" t="s">
        <v>87</v>
      </c>
      <c r="AV1207" s="14" t="s">
        <v>87</v>
      </c>
      <c r="AW1207" s="14" t="s">
        <v>32</v>
      </c>
      <c r="AX1207" s="14" t="s">
        <v>84</v>
      </c>
      <c r="AY1207" s="266" t="s">
        <v>240</v>
      </c>
    </row>
    <row r="1208" s="2" customFormat="1" ht="24.15" customHeight="1">
      <c r="A1208" s="39"/>
      <c r="B1208" s="40"/>
      <c r="C1208" s="227" t="s">
        <v>1555</v>
      </c>
      <c r="D1208" s="227" t="s">
        <v>242</v>
      </c>
      <c r="E1208" s="228" t="s">
        <v>1556</v>
      </c>
      <c r="F1208" s="229" t="s">
        <v>1557</v>
      </c>
      <c r="G1208" s="230" t="s">
        <v>675</v>
      </c>
      <c r="H1208" s="231">
        <v>3</v>
      </c>
      <c r="I1208" s="232"/>
      <c r="J1208" s="233">
        <f>ROUND(I1208*H1208,2)</f>
        <v>0</v>
      </c>
      <c r="K1208" s="229" t="s">
        <v>246</v>
      </c>
      <c r="L1208" s="45"/>
      <c r="M1208" s="234" t="s">
        <v>1</v>
      </c>
      <c r="N1208" s="235" t="s">
        <v>41</v>
      </c>
      <c r="O1208" s="92"/>
      <c r="P1208" s="236">
        <f>O1208*H1208</f>
        <v>0</v>
      </c>
      <c r="Q1208" s="236">
        <v>0.21734000000000001</v>
      </c>
      <c r="R1208" s="236">
        <f>Q1208*H1208</f>
        <v>0.65202000000000004</v>
      </c>
      <c r="S1208" s="236">
        <v>0</v>
      </c>
      <c r="T1208" s="237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8" t="s">
        <v>247</v>
      </c>
      <c r="AT1208" s="238" t="s">
        <v>242</v>
      </c>
      <c r="AU1208" s="238" t="s">
        <v>87</v>
      </c>
      <c r="AY1208" s="18" t="s">
        <v>240</v>
      </c>
      <c r="BE1208" s="239">
        <f>IF(N1208="základní",J1208,0)</f>
        <v>0</v>
      </c>
      <c r="BF1208" s="239">
        <f>IF(N1208="snížená",J1208,0)</f>
        <v>0</v>
      </c>
      <c r="BG1208" s="239">
        <f>IF(N1208="zákl. přenesená",J1208,0)</f>
        <v>0</v>
      </c>
      <c r="BH1208" s="239">
        <f>IF(N1208="sníž. přenesená",J1208,0)</f>
        <v>0</v>
      </c>
      <c r="BI1208" s="239">
        <f>IF(N1208="nulová",J1208,0)</f>
        <v>0</v>
      </c>
      <c r="BJ1208" s="18" t="s">
        <v>84</v>
      </c>
      <c r="BK1208" s="239">
        <f>ROUND(I1208*H1208,2)</f>
        <v>0</v>
      </c>
      <c r="BL1208" s="18" t="s">
        <v>247</v>
      </c>
      <c r="BM1208" s="238" t="s">
        <v>1558</v>
      </c>
    </row>
    <row r="1209" s="2" customFormat="1">
      <c r="A1209" s="39"/>
      <c r="B1209" s="40"/>
      <c r="C1209" s="41"/>
      <c r="D1209" s="240" t="s">
        <v>249</v>
      </c>
      <c r="E1209" s="41"/>
      <c r="F1209" s="241" t="s">
        <v>1559</v>
      </c>
      <c r="G1209" s="41"/>
      <c r="H1209" s="41"/>
      <c r="I1209" s="242"/>
      <c r="J1209" s="41"/>
      <c r="K1209" s="41"/>
      <c r="L1209" s="45"/>
      <c r="M1209" s="243"/>
      <c r="N1209" s="244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249</v>
      </c>
      <c r="AU1209" s="18" t="s">
        <v>87</v>
      </c>
    </row>
    <row r="1210" s="13" customFormat="1">
      <c r="A1210" s="13"/>
      <c r="B1210" s="245"/>
      <c r="C1210" s="246"/>
      <c r="D1210" s="247" t="s">
        <v>251</v>
      </c>
      <c r="E1210" s="248" t="s">
        <v>1</v>
      </c>
      <c r="F1210" s="249" t="s">
        <v>1560</v>
      </c>
      <c r="G1210" s="246"/>
      <c r="H1210" s="248" t="s">
        <v>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5" t="s">
        <v>251</v>
      </c>
      <c r="AU1210" s="255" t="s">
        <v>87</v>
      </c>
      <c r="AV1210" s="13" t="s">
        <v>84</v>
      </c>
      <c r="AW1210" s="13" t="s">
        <v>32</v>
      </c>
      <c r="AX1210" s="13" t="s">
        <v>76</v>
      </c>
      <c r="AY1210" s="255" t="s">
        <v>240</v>
      </c>
    </row>
    <row r="1211" s="14" customFormat="1">
      <c r="A1211" s="14"/>
      <c r="B1211" s="256"/>
      <c r="C1211" s="257"/>
      <c r="D1211" s="247" t="s">
        <v>251</v>
      </c>
      <c r="E1211" s="258" t="s">
        <v>1</v>
      </c>
      <c r="F1211" s="259" t="s">
        <v>256</v>
      </c>
      <c r="G1211" s="257"/>
      <c r="H1211" s="260">
        <v>3</v>
      </c>
      <c r="I1211" s="261"/>
      <c r="J1211" s="257"/>
      <c r="K1211" s="257"/>
      <c r="L1211" s="262"/>
      <c r="M1211" s="263"/>
      <c r="N1211" s="264"/>
      <c r="O1211" s="264"/>
      <c r="P1211" s="264"/>
      <c r="Q1211" s="264"/>
      <c r="R1211" s="264"/>
      <c r="S1211" s="264"/>
      <c r="T1211" s="26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6" t="s">
        <v>251</v>
      </c>
      <c r="AU1211" s="266" t="s">
        <v>87</v>
      </c>
      <c r="AV1211" s="14" t="s">
        <v>87</v>
      </c>
      <c r="AW1211" s="14" t="s">
        <v>32</v>
      </c>
      <c r="AX1211" s="14" t="s">
        <v>84</v>
      </c>
      <c r="AY1211" s="266" t="s">
        <v>240</v>
      </c>
    </row>
    <row r="1212" s="2" customFormat="1" ht="33" customHeight="1">
      <c r="A1212" s="39"/>
      <c r="B1212" s="40"/>
      <c r="C1212" s="289" t="s">
        <v>1561</v>
      </c>
      <c r="D1212" s="289" t="s">
        <v>341</v>
      </c>
      <c r="E1212" s="290" t="s">
        <v>1562</v>
      </c>
      <c r="F1212" s="291" t="s">
        <v>1563</v>
      </c>
      <c r="G1212" s="292" t="s">
        <v>675</v>
      </c>
      <c r="H1212" s="293">
        <v>3</v>
      </c>
      <c r="I1212" s="294"/>
      <c r="J1212" s="295">
        <f>ROUND(I1212*H1212,2)</f>
        <v>0</v>
      </c>
      <c r="K1212" s="291" t="s">
        <v>1</v>
      </c>
      <c r="L1212" s="296"/>
      <c r="M1212" s="297" t="s">
        <v>1</v>
      </c>
      <c r="N1212" s="298" t="s">
        <v>41</v>
      </c>
      <c r="O1212" s="92"/>
      <c r="P1212" s="236">
        <f>O1212*H1212</f>
        <v>0</v>
      </c>
      <c r="Q1212" s="236">
        <v>0.040000000000000001</v>
      </c>
      <c r="R1212" s="236">
        <f>Q1212*H1212</f>
        <v>0.12</v>
      </c>
      <c r="S1212" s="236">
        <v>0</v>
      </c>
      <c r="T1212" s="237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8" t="s">
        <v>320</v>
      </c>
      <c r="AT1212" s="238" t="s">
        <v>341</v>
      </c>
      <c r="AU1212" s="238" t="s">
        <v>87</v>
      </c>
      <c r="AY1212" s="18" t="s">
        <v>240</v>
      </c>
      <c r="BE1212" s="239">
        <f>IF(N1212="základní",J1212,0)</f>
        <v>0</v>
      </c>
      <c r="BF1212" s="239">
        <f>IF(N1212="snížená",J1212,0)</f>
        <v>0</v>
      </c>
      <c r="BG1212" s="239">
        <f>IF(N1212="zákl. přenesená",J1212,0)</f>
        <v>0</v>
      </c>
      <c r="BH1212" s="239">
        <f>IF(N1212="sníž. přenesená",J1212,0)</f>
        <v>0</v>
      </c>
      <c r="BI1212" s="239">
        <f>IF(N1212="nulová",J1212,0)</f>
        <v>0</v>
      </c>
      <c r="BJ1212" s="18" t="s">
        <v>84</v>
      </c>
      <c r="BK1212" s="239">
        <f>ROUND(I1212*H1212,2)</f>
        <v>0</v>
      </c>
      <c r="BL1212" s="18" t="s">
        <v>247</v>
      </c>
      <c r="BM1212" s="238" t="s">
        <v>1564</v>
      </c>
    </row>
    <row r="1213" s="13" customFormat="1">
      <c r="A1213" s="13"/>
      <c r="B1213" s="245"/>
      <c r="C1213" s="246"/>
      <c r="D1213" s="247" t="s">
        <v>251</v>
      </c>
      <c r="E1213" s="248" t="s">
        <v>1</v>
      </c>
      <c r="F1213" s="249" t="s">
        <v>1565</v>
      </c>
      <c r="G1213" s="246"/>
      <c r="H1213" s="248" t="s">
        <v>1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5" t="s">
        <v>251</v>
      </c>
      <c r="AU1213" s="255" t="s">
        <v>87</v>
      </c>
      <c r="AV1213" s="13" t="s">
        <v>84</v>
      </c>
      <c r="AW1213" s="13" t="s">
        <v>32</v>
      </c>
      <c r="AX1213" s="13" t="s">
        <v>76</v>
      </c>
      <c r="AY1213" s="255" t="s">
        <v>240</v>
      </c>
    </row>
    <row r="1214" s="14" customFormat="1">
      <c r="A1214" s="14"/>
      <c r="B1214" s="256"/>
      <c r="C1214" s="257"/>
      <c r="D1214" s="247" t="s">
        <v>251</v>
      </c>
      <c r="E1214" s="258" t="s">
        <v>1</v>
      </c>
      <c r="F1214" s="259" t="s">
        <v>256</v>
      </c>
      <c r="G1214" s="257"/>
      <c r="H1214" s="260">
        <v>3</v>
      </c>
      <c r="I1214" s="261"/>
      <c r="J1214" s="257"/>
      <c r="K1214" s="257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251</v>
      </c>
      <c r="AU1214" s="266" t="s">
        <v>87</v>
      </c>
      <c r="AV1214" s="14" t="s">
        <v>87</v>
      </c>
      <c r="AW1214" s="14" t="s">
        <v>32</v>
      </c>
      <c r="AX1214" s="14" t="s">
        <v>84</v>
      </c>
      <c r="AY1214" s="266" t="s">
        <v>240</v>
      </c>
    </row>
    <row r="1215" s="13" customFormat="1">
      <c r="A1215" s="13"/>
      <c r="B1215" s="245"/>
      <c r="C1215" s="246"/>
      <c r="D1215" s="247" t="s">
        <v>251</v>
      </c>
      <c r="E1215" s="248" t="s">
        <v>1</v>
      </c>
      <c r="F1215" s="249" t="s">
        <v>1566</v>
      </c>
      <c r="G1215" s="246"/>
      <c r="H1215" s="248" t="s">
        <v>1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5" t="s">
        <v>251</v>
      </c>
      <c r="AU1215" s="255" t="s">
        <v>87</v>
      </c>
      <c r="AV1215" s="13" t="s">
        <v>84</v>
      </c>
      <c r="AW1215" s="13" t="s">
        <v>32</v>
      </c>
      <c r="AX1215" s="13" t="s">
        <v>76</v>
      </c>
      <c r="AY1215" s="255" t="s">
        <v>240</v>
      </c>
    </row>
    <row r="1216" s="13" customFormat="1">
      <c r="A1216" s="13"/>
      <c r="B1216" s="245"/>
      <c r="C1216" s="246"/>
      <c r="D1216" s="247" t="s">
        <v>251</v>
      </c>
      <c r="E1216" s="248" t="s">
        <v>1</v>
      </c>
      <c r="F1216" s="249" t="s">
        <v>1567</v>
      </c>
      <c r="G1216" s="246"/>
      <c r="H1216" s="248" t="s">
        <v>1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5" t="s">
        <v>251</v>
      </c>
      <c r="AU1216" s="255" t="s">
        <v>87</v>
      </c>
      <c r="AV1216" s="13" t="s">
        <v>84</v>
      </c>
      <c r="AW1216" s="13" t="s">
        <v>32</v>
      </c>
      <c r="AX1216" s="13" t="s">
        <v>76</v>
      </c>
      <c r="AY1216" s="255" t="s">
        <v>240</v>
      </c>
    </row>
    <row r="1217" s="2" customFormat="1" ht="24.15" customHeight="1">
      <c r="A1217" s="39"/>
      <c r="B1217" s="40"/>
      <c r="C1217" s="227" t="s">
        <v>1568</v>
      </c>
      <c r="D1217" s="227" t="s">
        <v>242</v>
      </c>
      <c r="E1217" s="228" t="s">
        <v>1569</v>
      </c>
      <c r="F1217" s="229" t="s">
        <v>1570</v>
      </c>
      <c r="G1217" s="230" t="s">
        <v>675</v>
      </c>
      <c r="H1217" s="231">
        <v>12</v>
      </c>
      <c r="I1217" s="232"/>
      <c r="J1217" s="233">
        <f>ROUND(I1217*H1217,2)</f>
        <v>0</v>
      </c>
      <c r="K1217" s="229" t="s">
        <v>246</v>
      </c>
      <c r="L1217" s="45"/>
      <c r="M1217" s="234" t="s">
        <v>1</v>
      </c>
      <c r="N1217" s="235" t="s">
        <v>41</v>
      </c>
      <c r="O1217" s="92"/>
      <c r="P1217" s="236">
        <f>O1217*H1217</f>
        <v>0</v>
      </c>
      <c r="Q1217" s="236">
        <v>0.00076000000000000004</v>
      </c>
      <c r="R1217" s="236">
        <f>Q1217*H1217</f>
        <v>0.0091199999999999996</v>
      </c>
      <c r="S1217" s="236">
        <v>0</v>
      </c>
      <c r="T1217" s="237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38" t="s">
        <v>247</v>
      </c>
      <c r="AT1217" s="238" t="s">
        <v>242</v>
      </c>
      <c r="AU1217" s="238" t="s">
        <v>87</v>
      </c>
      <c r="AY1217" s="18" t="s">
        <v>240</v>
      </c>
      <c r="BE1217" s="239">
        <f>IF(N1217="základní",J1217,0)</f>
        <v>0</v>
      </c>
      <c r="BF1217" s="239">
        <f>IF(N1217="snížená",J1217,0)</f>
        <v>0</v>
      </c>
      <c r="BG1217" s="239">
        <f>IF(N1217="zákl. přenesená",J1217,0)</f>
        <v>0</v>
      </c>
      <c r="BH1217" s="239">
        <f>IF(N1217="sníž. přenesená",J1217,0)</f>
        <v>0</v>
      </c>
      <c r="BI1217" s="239">
        <f>IF(N1217="nulová",J1217,0)</f>
        <v>0</v>
      </c>
      <c r="BJ1217" s="18" t="s">
        <v>84</v>
      </c>
      <c r="BK1217" s="239">
        <f>ROUND(I1217*H1217,2)</f>
        <v>0</v>
      </c>
      <c r="BL1217" s="18" t="s">
        <v>247</v>
      </c>
      <c r="BM1217" s="238" t="s">
        <v>1571</v>
      </c>
    </row>
    <row r="1218" s="2" customFormat="1">
      <c r="A1218" s="39"/>
      <c r="B1218" s="40"/>
      <c r="C1218" s="41"/>
      <c r="D1218" s="240" t="s">
        <v>249</v>
      </c>
      <c r="E1218" s="41"/>
      <c r="F1218" s="241" t="s">
        <v>1572</v>
      </c>
      <c r="G1218" s="41"/>
      <c r="H1218" s="41"/>
      <c r="I1218" s="242"/>
      <c r="J1218" s="41"/>
      <c r="K1218" s="41"/>
      <c r="L1218" s="45"/>
      <c r="M1218" s="243"/>
      <c r="N1218" s="244"/>
      <c r="O1218" s="92"/>
      <c r="P1218" s="92"/>
      <c r="Q1218" s="92"/>
      <c r="R1218" s="92"/>
      <c r="S1218" s="92"/>
      <c r="T1218" s="93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249</v>
      </c>
      <c r="AU1218" s="18" t="s">
        <v>87</v>
      </c>
    </row>
    <row r="1219" s="13" customFormat="1">
      <c r="A1219" s="13"/>
      <c r="B1219" s="245"/>
      <c r="C1219" s="246"/>
      <c r="D1219" s="247" t="s">
        <v>251</v>
      </c>
      <c r="E1219" s="248" t="s">
        <v>1</v>
      </c>
      <c r="F1219" s="249" t="s">
        <v>1573</v>
      </c>
      <c r="G1219" s="246"/>
      <c r="H1219" s="248" t="s">
        <v>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5" t="s">
        <v>251</v>
      </c>
      <c r="AU1219" s="255" t="s">
        <v>87</v>
      </c>
      <c r="AV1219" s="13" t="s">
        <v>84</v>
      </c>
      <c r="AW1219" s="13" t="s">
        <v>32</v>
      </c>
      <c r="AX1219" s="13" t="s">
        <v>76</v>
      </c>
      <c r="AY1219" s="255" t="s">
        <v>240</v>
      </c>
    </row>
    <row r="1220" s="14" customFormat="1">
      <c r="A1220" s="14"/>
      <c r="B1220" s="256"/>
      <c r="C1220" s="257"/>
      <c r="D1220" s="247" t="s">
        <v>251</v>
      </c>
      <c r="E1220" s="258" t="s">
        <v>1</v>
      </c>
      <c r="F1220" s="259" t="s">
        <v>256</v>
      </c>
      <c r="G1220" s="257"/>
      <c r="H1220" s="260">
        <v>3</v>
      </c>
      <c r="I1220" s="261"/>
      <c r="J1220" s="257"/>
      <c r="K1220" s="257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6" t="s">
        <v>251</v>
      </c>
      <c r="AU1220" s="266" t="s">
        <v>87</v>
      </c>
      <c r="AV1220" s="14" t="s">
        <v>87</v>
      </c>
      <c r="AW1220" s="14" t="s">
        <v>32</v>
      </c>
      <c r="AX1220" s="14" t="s">
        <v>76</v>
      </c>
      <c r="AY1220" s="266" t="s">
        <v>240</v>
      </c>
    </row>
    <row r="1221" s="13" customFormat="1">
      <c r="A1221" s="13"/>
      <c r="B1221" s="245"/>
      <c r="C1221" s="246"/>
      <c r="D1221" s="247" t="s">
        <v>251</v>
      </c>
      <c r="E1221" s="248" t="s">
        <v>1</v>
      </c>
      <c r="F1221" s="249" t="s">
        <v>1574</v>
      </c>
      <c r="G1221" s="246"/>
      <c r="H1221" s="248" t="s">
        <v>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5" t="s">
        <v>251</v>
      </c>
      <c r="AU1221" s="255" t="s">
        <v>87</v>
      </c>
      <c r="AV1221" s="13" t="s">
        <v>84</v>
      </c>
      <c r="AW1221" s="13" t="s">
        <v>32</v>
      </c>
      <c r="AX1221" s="13" t="s">
        <v>76</v>
      </c>
      <c r="AY1221" s="255" t="s">
        <v>240</v>
      </c>
    </row>
    <row r="1222" s="14" customFormat="1">
      <c r="A1222" s="14"/>
      <c r="B1222" s="256"/>
      <c r="C1222" s="257"/>
      <c r="D1222" s="247" t="s">
        <v>251</v>
      </c>
      <c r="E1222" s="258" t="s">
        <v>1</v>
      </c>
      <c r="F1222" s="259" t="s">
        <v>289</v>
      </c>
      <c r="G1222" s="257"/>
      <c r="H1222" s="260">
        <v>5</v>
      </c>
      <c r="I1222" s="261"/>
      <c r="J1222" s="257"/>
      <c r="K1222" s="257"/>
      <c r="L1222" s="262"/>
      <c r="M1222" s="263"/>
      <c r="N1222" s="264"/>
      <c r="O1222" s="264"/>
      <c r="P1222" s="264"/>
      <c r="Q1222" s="264"/>
      <c r="R1222" s="264"/>
      <c r="S1222" s="264"/>
      <c r="T1222" s="26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6" t="s">
        <v>251</v>
      </c>
      <c r="AU1222" s="266" t="s">
        <v>87</v>
      </c>
      <c r="AV1222" s="14" t="s">
        <v>87</v>
      </c>
      <c r="AW1222" s="14" t="s">
        <v>32</v>
      </c>
      <c r="AX1222" s="14" t="s">
        <v>76</v>
      </c>
      <c r="AY1222" s="266" t="s">
        <v>240</v>
      </c>
    </row>
    <row r="1223" s="13" customFormat="1">
      <c r="A1223" s="13"/>
      <c r="B1223" s="245"/>
      <c r="C1223" s="246"/>
      <c r="D1223" s="247" t="s">
        <v>251</v>
      </c>
      <c r="E1223" s="248" t="s">
        <v>1</v>
      </c>
      <c r="F1223" s="249" t="s">
        <v>1575</v>
      </c>
      <c r="G1223" s="246"/>
      <c r="H1223" s="248" t="s">
        <v>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5" t="s">
        <v>251</v>
      </c>
      <c r="AU1223" s="255" t="s">
        <v>87</v>
      </c>
      <c r="AV1223" s="13" t="s">
        <v>84</v>
      </c>
      <c r="AW1223" s="13" t="s">
        <v>32</v>
      </c>
      <c r="AX1223" s="13" t="s">
        <v>76</v>
      </c>
      <c r="AY1223" s="255" t="s">
        <v>240</v>
      </c>
    </row>
    <row r="1224" s="14" customFormat="1">
      <c r="A1224" s="14"/>
      <c r="B1224" s="256"/>
      <c r="C1224" s="257"/>
      <c r="D1224" s="247" t="s">
        <v>251</v>
      </c>
      <c r="E1224" s="258" t="s">
        <v>1</v>
      </c>
      <c r="F1224" s="259" t="s">
        <v>247</v>
      </c>
      <c r="G1224" s="257"/>
      <c r="H1224" s="260">
        <v>4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6" t="s">
        <v>251</v>
      </c>
      <c r="AU1224" s="266" t="s">
        <v>87</v>
      </c>
      <c r="AV1224" s="14" t="s">
        <v>87</v>
      </c>
      <c r="AW1224" s="14" t="s">
        <v>32</v>
      </c>
      <c r="AX1224" s="14" t="s">
        <v>76</v>
      </c>
      <c r="AY1224" s="266" t="s">
        <v>240</v>
      </c>
    </row>
    <row r="1225" s="16" customFormat="1">
      <c r="A1225" s="16"/>
      <c r="B1225" s="278"/>
      <c r="C1225" s="279"/>
      <c r="D1225" s="247" t="s">
        <v>251</v>
      </c>
      <c r="E1225" s="280" t="s">
        <v>1</v>
      </c>
      <c r="F1225" s="281" t="s">
        <v>265</v>
      </c>
      <c r="G1225" s="279"/>
      <c r="H1225" s="282">
        <v>12</v>
      </c>
      <c r="I1225" s="283"/>
      <c r="J1225" s="279"/>
      <c r="K1225" s="279"/>
      <c r="L1225" s="284"/>
      <c r="M1225" s="285"/>
      <c r="N1225" s="286"/>
      <c r="O1225" s="286"/>
      <c r="P1225" s="286"/>
      <c r="Q1225" s="286"/>
      <c r="R1225" s="286"/>
      <c r="S1225" s="286"/>
      <c r="T1225" s="287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88" t="s">
        <v>251</v>
      </c>
      <c r="AU1225" s="288" t="s">
        <v>87</v>
      </c>
      <c r="AV1225" s="16" t="s">
        <v>247</v>
      </c>
      <c r="AW1225" s="16" t="s">
        <v>32</v>
      </c>
      <c r="AX1225" s="16" t="s">
        <v>84</v>
      </c>
      <c r="AY1225" s="288" t="s">
        <v>240</v>
      </c>
    </row>
    <row r="1226" s="2" customFormat="1" ht="49.05" customHeight="1">
      <c r="A1226" s="39"/>
      <c r="B1226" s="40"/>
      <c r="C1226" s="227" t="s">
        <v>1576</v>
      </c>
      <c r="D1226" s="227" t="s">
        <v>242</v>
      </c>
      <c r="E1226" s="228" t="s">
        <v>1577</v>
      </c>
      <c r="F1226" s="229" t="s">
        <v>1578</v>
      </c>
      <c r="G1226" s="230" t="s">
        <v>675</v>
      </c>
      <c r="H1226" s="231">
        <v>1</v>
      </c>
      <c r="I1226" s="232"/>
      <c r="J1226" s="233">
        <f>ROUND(I1226*H1226,2)</f>
        <v>0</v>
      </c>
      <c r="K1226" s="229" t="s">
        <v>1</v>
      </c>
      <c r="L1226" s="45"/>
      <c r="M1226" s="234" t="s">
        <v>1</v>
      </c>
      <c r="N1226" s="235" t="s">
        <v>41</v>
      </c>
      <c r="O1226" s="92"/>
      <c r="P1226" s="236">
        <f>O1226*H1226</f>
        <v>0</v>
      </c>
      <c r="Q1226" s="236">
        <v>0.01</v>
      </c>
      <c r="R1226" s="236">
        <f>Q1226*H1226</f>
        <v>0.01</v>
      </c>
      <c r="S1226" s="236">
        <v>0</v>
      </c>
      <c r="T1226" s="237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8" t="s">
        <v>247</v>
      </c>
      <c r="AT1226" s="238" t="s">
        <v>242</v>
      </c>
      <c r="AU1226" s="238" t="s">
        <v>87</v>
      </c>
      <c r="AY1226" s="18" t="s">
        <v>240</v>
      </c>
      <c r="BE1226" s="239">
        <f>IF(N1226="základní",J1226,0)</f>
        <v>0</v>
      </c>
      <c r="BF1226" s="239">
        <f>IF(N1226="snížená",J1226,0)</f>
        <v>0</v>
      </c>
      <c r="BG1226" s="239">
        <f>IF(N1226="zákl. přenesená",J1226,0)</f>
        <v>0</v>
      </c>
      <c r="BH1226" s="239">
        <f>IF(N1226="sníž. přenesená",J1226,0)</f>
        <v>0</v>
      </c>
      <c r="BI1226" s="239">
        <f>IF(N1226="nulová",J1226,0)</f>
        <v>0</v>
      </c>
      <c r="BJ1226" s="18" t="s">
        <v>84</v>
      </c>
      <c r="BK1226" s="239">
        <f>ROUND(I1226*H1226,2)</f>
        <v>0</v>
      </c>
      <c r="BL1226" s="18" t="s">
        <v>247</v>
      </c>
      <c r="BM1226" s="238" t="s">
        <v>1579</v>
      </c>
    </row>
    <row r="1227" s="2" customFormat="1" ht="24.15" customHeight="1">
      <c r="A1227" s="39"/>
      <c r="B1227" s="40"/>
      <c r="C1227" s="227" t="s">
        <v>1580</v>
      </c>
      <c r="D1227" s="227" t="s">
        <v>242</v>
      </c>
      <c r="E1227" s="228" t="s">
        <v>1581</v>
      </c>
      <c r="F1227" s="229" t="s">
        <v>1582</v>
      </c>
      <c r="G1227" s="230" t="s">
        <v>675</v>
      </c>
      <c r="H1227" s="231">
        <v>1</v>
      </c>
      <c r="I1227" s="232"/>
      <c r="J1227" s="233">
        <f>ROUND(I1227*H1227,2)</f>
        <v>0</v>
      </c>
      <c r="K1227" s="229" t="s">
        <v>1</v>
      </c>
      <c r="L1227" s="45"/>
      <c r="M1227" s="234" t="s">
        <v>1</v>
      </c>
      <c r="N1227" s="235" t="s">
        <v>41</v>
      </c>
      <c r="O1227" s="92"/>
      <c r="P1227" s="236">
        <f>O1227*H1227</f>
        <v>0</v>
      </c>
      <c r="Q1227" s="236">
        <v>0</v>
      </c>
      <c r="R1227" s="236">
        <f>Q1227*H1227</f>
        <v>0</v>
      </c>
      <c r="S1227" s="236">
        <v>0</v>
      </c>
      <c r="T1227" s="237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8" t="s">
        <v>247</v>
      </c>
      <c r="AT1227" s="238" t="s">
        <v>242</v>
      </c>
      <c r="AU1227" s="238" t="s">
        <v>87</v>
      </c>
      <c r="AY1227" s="18" t="s">
        <v>240</v>
      </c>
      <c r="BE1227" s="239">
        <f>IF(N1227="základní",J1227,0)</f>
        <v>0</v>
      </c>
      <c r="BF1227" s="239">
        <f>IF(N1227="snížená",J1227,0)</f>
        <v>0</v>
      </c>
      <c r="BG1227" s="239">
        <f>IF(N1227="zákl. přenesená",J1227,0)</f>
        <v>0</v>
      </c>
      <c r="BH1227" s="239">
        <f>IF(N1227="sníž. přenesená",J1227,0)</f>
        <v>0</v>
      </c>
      <c r="BI1227" s="239">
        <f>IF(N1227="nulová",J1227,0)</f>
        <v>0</v>
      </c>
      <c r="BJ1227" s="18" t="s">
        <v>84</v>
      </c>
      <c r="BK1227" s="239">
        <f>ROUND(I1227*H1227,2)</f>
        <v>0</v>
      </c>
      <c r="BL1227" s="18" t="s">
        <v>247</v>
      </c>
      <c r="BM1227" s="238" t="s">
        <v>1583</v>
      </c>
    </row>
    <row r="1228" s="13" customFormat="1">
      <c r="A1228" s="13"/>
      <c r="B1228" s="245"/>
      <c r="C1228" s="246"/>
      <c r="D1228" s="247" t="s">
        <v>251</v>
      </c>
      <c r="E1228" s="248" t="s">
        <v>1</v>
      </c>
      <c r="F1228" s="249" t="s">
        <v>1584</v>
      </c>
      <c r="G1228" s="246"/>
      <c r="H1228" s="248" t="s">
        <v>1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5" t="s">
        <v>251</v>
      </c>
      <c r="AU1228" s="255" t="s">
        <v>87</v>
      </c>
      <c r="AV1228" s="13" t="s">
        <v>84</v>
      </c>
      <c r="AW1228" s="13" t="s">
        <v>32</v>
      </c>
      <c r="AX1228" s="13" t="s">
        <v>76</v>
      </c>
      <c r="AY1228" s="255" t="s">
        <v>240</v>
      </c>
    </row>
    <row r="1229" s="14" customFormat="1">
      <c r="A1229" s="14"/>
      <c r="B1229" s="256"/>
      <c r="C1229" s="257"/>
      <c r="D1229" s="247" t="s">
        <v>251</v>
      </c>
      <c r="E1229" s="258" t="s">
        <v>1</v>
      </c>
      <c r="F1229" s="259" t="s">
        <v>84</v>
      </c>
      <c r="G1229" s="257"/>
      <c r="H1229" s="260">
        <v>1</v>
      </c>
      <c r="I1229" s="261"/>
      <c r="J1229" s="257"/>
      <c r="K1229" s="257"/>
      <c r="L1229" s="262"/>
      <c r="M1229" s="263"/>
      <c r="N1229" s="264"/>
      <c r="O1229" s="264"/>
      <c r="P1229" s="264"/>
      <c r="Q1229" s="264"/>
      <c r="R1229" s="264"/>
      <c r="S1229" s="264"/>
      <c r="T1229" s="26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6" t="s">
        <v>251</v>
      </c>
      <c r="AU1229" s="266" t="s">
        <v>87</v>
      </c>
      <c r="AV1229" s="14" t="s">
        <v>87</v>
      </c>
      <c r="AW1229" s="14" t="s">
        <v>32</v>
      </c>
      <c r="AX1229" s="14" t="s">
        <v>84</v>
      </c>
      <c r="AY1229" s="266" t="s">
        <v>240</v>
      </c>
    </row>
    <row r="1230" s="2" customFormat="1" ht="33" customHeight="1">
      <c r="A1230" s="39"/>
      <c r="B1230" s="40"/>
      <c r="C1230" s="289" t="s">
        <v>1585</v>
      </c>
      <c r="D1230" s="289" t="s">
        <v>341</v>
      </c>
      <c r="E1230" s="290" t="s">
        <v>1586</v>
      </c>
      <c r="F1230" s="291" t="s">
        <v>1587</v>
      </c>
      <c r="G1230" s="292" t="s">
        <v>675</v>
      </c>
      <c r="H1230" s="293">
        <v>1</v>
      </c>
      <c r="I1230" s="294"/>
      <c r="J1230" s="295">
        <f>ROUND(I1230*H1230,2)</f>
        <v>0</v>
      </c>
      <c r="K1230" s="291" t="s">
        <v>1</v>
      </c>
      <c r="L1230" s="296"/>
      <c r="M1230" s="297" t="s">
        <v>1</v>
      </c>
      <c r="N1230" s="298" t="s">
        <v>41</v>
      </c>
      <c r="O1230" s="92"/>
      <c r="P1230" s="236">
        <f>O1230*H1230</f>
        <v>0</v>
      </c>
      <c r="Q1230" s="236">
        <v>0</v>
      </c>
      <c r="R1230" s="236">
        <f>Q1230*H1230</f>
        <v>0</v>
      </c>
      <c r="S1230" s="236">
        <v>0</v>
      </c>
      <c r="T1230" s="237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8" t="s">
        <v>320</v>
      </c>
      <c r="AT1230" s="238" t="s">
        <v>341</v>
      </c>
      <c r="AU1230" s="238" t="s">
        <v>87</v>
      </c>
      <c r="AY1230" s="18" t="s">
        <v>240</v>
      </c>
      <c r="BE1230" s="239">
        <f>IF(N1230="základní",J1230,0)</f>
        <v>0</v>
      </c>
      <c r="BF1230" s="239">
        <f>IF(N1230="snížená",J1230,0)</f>
        <v>0</v>
      </c>
      <c r="BG1230" s="239">
        <f>IF(N1230="zákl. přenesená",J1230,0)</f>
        <v>0</v>
      </c>
      <c r="BH1230" s="239">
        <f>IF(N1230="sníž. přenesená",J1230,0)</f>
        <v>0</v>
      </c>
      <c r="BI1230" s="239">
        <f>IF(N1230="nulová",J1230,0)</f>
        <v>0</v>
      </c>
      <c r="BJ1230" s="18" t="s">
        <v>84</v>
      </c>
      <c r="BK1230" s="239">
        <f>ROUND(I1230*H1230,2)</f>
        <v>0</v>
      </c>
      <c r="BL1230" s="18" t="s">
        <v>247</v>
      </c>
      <c r="BM1230" s="238" t="s">
        <v>1588</v>
      </c>
    </row>
    <row r="1231" s="13" customFormat="1">
      <c r="A1231" s="13"/>
      <c r="B1231" s="245"/>
      <c r="C1231" s="246"/>
      <c r="D1231" s="247" t="s">
        <v>251</v>
      </c>
      <c r="E1231" s="248" t="s">
        <v>1</v>
      </c>
      <c r="F1231" s="249" t="s">
        <v>1589</v>
      </c>
      <c r="G1231" s="246"/>
      <c r="H1231" s="248" t="s">
        <v>1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5" t="s">
        <v>251</v>
      </c>
      <c r="AU1231" s="255" t="s">
        <v>87</v>
      </c>
      <c r="AV1231" s="13" t="s">
        <v>84</v>
      </c>
      <c r="AW1231" s="13" t="s">
        <v>32</v>
      </c>
      <c r="AX1231" s="13" t="s">
        <v>76</v>
      </c>
      <c r="AY1231" s="255" t="s">
        <v>240</v>
      </c>
    </row>
    <row r="1232" s="13" customFormat="1">
      <c r="A1232" s="13"/>
      <c r="B1232" s="245"/>
      <c r="C1232" s="246"/>
      <c r="D1232" s="247" t="s">
        <v>251</v>
      </c>
      <c r="E1232" s="248" t="s">
        <v>1</v>
      </c>
      <c r="F1232" s="249" t="s">
        <v>1590</v>
      </c>
      <c r="G1232" s="246"/>
      <c r="H1232" s="248" t="s">
        <v>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5" t="s">
        <v>251</v>
      </c>
      <c r="AU1232" s="255" t="s">
        <v>87</v>
      </c>
      <c r="AV1232" s="13" t="s">
        <v>84</v>
      </c>
      <c r="AW1232" s="13" t="s">
        <v>32</v>
      </c>
      <c r="AX1232" s="13" t="s">
        <v>76</v>
      </c>
      <c r="AY1232" s="255" t="s">
        <v>240</v>
      </c>
    </row>
    <row r="1233" s="13" customFormat="1">
      <c r="A1233" s="13"/>
      <c r="B1233" s="245"/>
      <c r="C1233" s="246"/>
      <c r="D1233" s="247" t="s">
        <v>251</v>
      </c>
      <c r="E1233" s="248" t="s">
        <v>1</v>
      </c>
      <c r="F1233" s="249" t="s">
        <v>1591</v>
      </c>
      <c r="G1233" s="246"/>
      <c r="H1233" s="248" t="s">
        <v>1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5" t="s">
        <v>251</v>
      </c>
      <c r="AU1233" s="255" t="s">
        <v>87</v>
      </c>
      <c r="AV1233" s="13" t="s">
        <v>84</v>
      </c>
      <c r="AW1233" s="13" t="s">
        <v>32</v>
      </c>
      <c r="AX1233" s="13" t="s">
        <v>76</v>
      </c>
      <c r="AY1233" s="255" t="s">
        <v>240</v>
      </c>
    </row>
    <row r="1234" s="13" customFormat="1">
      <c r="A1234" s="13"/>
      <c r="B1234" s="245"/>
      <c r="C1234" s="246"/>
      <c r="D1234" s="247" t="s">
        <v>251</v>
      </c>
      <c r="E1234" s="248" t="s">
        <v>1</v>
      </c>
      <c r="F1234" s="249" t="s">
        <v>1592</v>
      </c>
      <c r="G1234" s="246"/>
      <c r="H1234" s="248" t="s">
        <v>1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5" t="s">
        <v>251</v>
      </c>
      <c r="AU1234" s="255" t="s">
        <v>87</v>
      </c>
      <c r="AV1234" s="13" t="s">
        <v>84</v>
      </c>
      <c r="AW1234" s="13" t="s">
        <v>32</v>
      </c>
      <c r="AX1234" s="13" t="s">
        <v>76</v>
      </c>
      <c r="AY1234" s="255" t="s">
        <v>240</v>
      </c>
    </row>
    <row r="1235" s="13" customFormat="1">
      <c r="A1235" s="13"/>
      <c r="B1235" s="245"/>
      <c r="C1235" s="246"/>
      <c r="D1235" s="247" t="s">
        <v>251</v>
      </c>
      <c r="E1235" s="248" t="s">
        <v>1</v>
      </c>
      <c r="F1235" s="249" t="s">
        <v>1593</v>
      </c>
      <c r="G1235" s="246"/>
      <c r="H1235" s="248" t="s">
        <v>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5" t="s">
        <v>251</v>
      </c>
      <c r="AU1235" s="255" t="s">
        <v>87</v>
      </c>
      <c r="AV1235" s="13" t="s">
        <v>84</v>
      </c>
      <c r="AW1235" s="13" t="s">
        <v>32</v>
      </c>
      <c r="AX1235" s="13" t="s">
        <v>76</v>
      </c>
      <c r="AY1235" s="255" t="s">
        <v>240</v>
      </c>
    </row>
    <row r="1236" s="13" customFormat="1">
      <c r="A1236" s="13"/>
      <c r="B1236" s="245"/>
      <c r="C1236" s="246"/>
      <c r="D1236" s="247" t="s">
        <v>251</v>
      </c>
      <c r="E1236" s="248" t="s">
        <v>1</v>
      </c>
      <c r="F1236" s="249" t="s">
        <v>1594</v>
      </c>
      <c r="G1236" s="246"/>
      <c r="H1236" s="248" t="s">
        <v>1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5" t="s">
        <v>251</v>
      </c>
      <c r="AU1236" s="255" t="s">
        <v>87</v>
      </c>
      <c r="AV1236" s="13" t="s">
        <v>84</v>
      </c>
      <c r="AW1236" s="13" t="s">
        <v>32</v>
      </c>
      <c r="AX1236" s="13" t="s">
        <v>76</v>
      </c>
      <c r="AY1236" s="255" t="s">
        <v>240</v>
      </c>
    </row>
    <row r="1237" s="13" customFormat="1">
      <c r="A1237" s="13"/>
      <c r="B1237" s="245"/>
      <c r="C1237" s="246"/>
      <c r="D1237" s="247" t="s">
        <v>251</v>
      </c>
      <c r="E1237" s="248" t="s">
        <v>1</v>
      </c>
      <c r="F1237" s="249" t="s">
        <v>1595</v>
      </c>
      <c r="G1237" s="246"/>
      <c r="H1237" s="248" t="s">
        <v>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5" t="s">
        <v>251</v>
      </c>
      <c r="AU1237" s="255" t="s">
        <v>87</v>
      </c>
      <c r="AV1237" s="13" t="s">
        <v>84</v>
      </c>
      <c r="AW1237" s="13" t="s">
        <v>32</v>
      </c>
      <c r="AX1237" s="13" t="s">
        <v>76</v>
      </c>
      <c r="AY1237" s="255" t="s">
        <v>240</v>
      </c>
    </row>
    <row r="1238" s="13" customFormat="1">
      <c r="A1238" s="13"/>
      <c r="B1238" s="245"/>
      <c r="C1238" s="246"/>
      <c r="D1238" s="247" t="s">
        <v>251</v>
      </c>
      <c r="E1238" s="248" t="s">
        <v>1</v>
      </c>
      <c r="F1238" s="249" t="s">
        <v>1596</v>
      </c>
      <c r="G1238" s="246"/>
      <c r="H1238" s="248" t="s">
        <v>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5" t="s">
        <v>251</v>
      </c>
      <c r="AU1238" s="255" t="s">
        <v>87</v>
      </c>
      <c r="AV1238" s="13" t="s">
        <v>84</v>
      </c>
      <c r="AW1238" s="13" t="s">
        <v>32</v>
      </c>
      <c r="AX1238" s="13" t="s">
        <v>76</v>
      </c>
      <c r="AY1238" s="255" t="s">
        <v>240</v>
      </c>
    </row>
    <row r="1239" s="13" customFormat="1">
      <c r="A1239" s="13"/>
      <c r="B1239" s="245"/>
      <c r="C1239" s="246"/>
      <c r="D1239" s="247" t="s">
        <v>251</v>
      </c>
      <c r="E1239" s="248" t="s">
        <v>1</v>
      </c>
      <c r="F1239" s="249" t="s">
        <v>1597</v>
      </c>
      <c r="G1239" s="246"/>
      <c r="H1239" s="248" t="s">
        <v>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5" t="s">
        <v>251</v>
      </c>
      <c r="AU1239" s="255" t="s">
        <v>87</v>
      </c>
      <c r="AV1239" s="13" t="s">
        <v>84</v>
      </c>
      <c r="AW1239" s="13" t="s">
        <v>32</v>
      </c>
      <c r="AX1239" s="13" t="s">
        <v>76</v>
      </c>
      <c r="AY1239" s="255" t="s">
        <v>240</v>
      </c>
    </row>
    <row r="1240" s="13" customFormat="1">
      <c r="A1240" s="13"/>
      <c r="B1240" s="245"/>
      <c r="C1240" s="246"/>
      <c r="D1240" s="247" t="s">
        <v>251</v>
      </c>
      <c r="E1240" s="248" t="s">
        <v>1</v>
      </c>
      <c r="F1240" s="249" t="s">
        <v>1598</v>
      </c>
      <c r="G1240" s="246"/>
      <c r="H1240" s="248" t="s">
        <v>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5" t="s">
        <v>251</v>
      </c>
      <c r="AU1240" s="255" t="s">
        <v>87</v>
      </c>
      <c r="AV1240" s="13" t="s">
        <v>84</v>
      </c>
      <c r="AW1240" s="13" t="s">
        <v>32</v>
      </c>
      <c r="AX1240" s="13" t="s">
        <v>76</v>
      </c>
      <c r="AY1240" s="255" t="s">
        <v>240</v>
      </c>
    </row>
    <row r="1241" s="13" customFormat="1">
      <c r="A1241" s="13"/>
      <c r="B1241" s="245"/>
      <c r="C1241" s="246"/>
      <c r="D1241" s="247" t="s">
        <v>251</v>
      </c>
      <c r="E1241" s="248" t="s">
        <v>1</v>
      </c>
      <c r="F1241" s="249" t="s">
        <v>1599</v>
      </c>
      <c r="G1241" s="246"/>
      <c r="H1241" s="248" t="s">
        <v>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5" t="s">
        <v>251</v>
      </c>
      <c r="AU1241" s="255" t="s">
        <v>87</v>
      </c>
      <c r="AV1241" s="13" t="s">
        <v>84</v>
      </c>
      <c r="AW1241" s="13" t="s">
        <v>32</v>
      </c>
      <c r="AX1241" s="13" t="s">
        <v>76</v>
      </c>
      <c r="AY1241" s="255" t="s">
        <v>240</v>
      </c>
    </row>
    <row r="1242" s="13" customFormat="1">
      <c r="A1242" s="13"/>
      <c r="B1242" s="245"/>
      <c r="C1242" s="246"/>
      <c r="D1242" s="247" t="s">
        <v>251</v>
      </c>
      <c r="E1242" s="248" t="s">
        <v>1</v>
      </c>
      <c r="F1242" s="249" t="s">
        <v>1600</v>
      </c>
      <c r="G1242" s="246"/>
      <c r="H1242" s="248" t="s">
        <v>1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5" t="s">
        <v>251</v>
      </c>
      <c r="AU1242" s="255" t="s">
        <v>87</v>
      </c>
      <c r="AV1242" s="13" t="s">
        <v>84</v>
      </c>
      <c r="AW1242" s="13" t="s">
        <v>32</v>
      </c>
      <c r="AX1242" s="13" t="s">
        <v>76</v>
      </c>
      <c r="AY1242" s="255" t="s">
        <v>240</v>
      </c>
    </row>
    <row r="1243" s="13" customFormat="1">
      <c r="A1243" s="13"/>
      <c r="B1243" s="245"/>
      <c r="C1243" s="246"/>
      <c r="D1243" s="247" t="s">
        <v>251</v>
      </c>
      <c r="E1243" s="248" t="s">
        <v>1</v>
      </c>
      <c r="F1243" s="249" t="s">
        <v>1601</v>
      </c>
      <c r="G1243" s="246"/>
      <c r="H1243" s="248" t="s">
        <v>1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5" t="s">
        <v>251</v>
      </c>
      <c r="AU1243" s="255" t="s">
        <v>87</v>
      </c>
      <c r="AV1243" s="13" t="s">
        <v>84</v>
      </c>
      <c r="AW1243" s="13" t="s">
        <v>32</v>
      </c>
      <c r="AX1243" s="13" t="s">
        <v>76</v>
      </c>
      <c r="AY1243" s="255" t="s">
        <v>240</v>
      </c>
    </row>
    <row r="1244" s="14" customFormat="1">
      <c r="A1244" s="14"/>
      <c r="B1244" s="256"/>
      <c r="C1244" s="257"/>
      <c r="D1244" s="247" t="s">
        <v>251</v>
      </c>
      <c r="E1244" s="258" t="s">
        <v>1</v>
      </c>
      <c r="F1244" s="259" t="s">
        <v>84</v>
      </c>
      <c r="G1244" s="257"/>
      <c r="H1244" s="260">
        <v>1</v>
      </c>
      <c r="I1244" s="261"/>
      <c r="J1244" s="257"/>
      <c r="K1244" s="257"/>
      <c r="L1244" s="262"/>
      <c r="M1244" s="263"/>
      <c r="N1244" s="264"/>
      <c r="O1244" s="264"/>
      <c r="P1244" s="264"/>
      <c r="Q1244" s="264"/>
      <c r="R1244" s="264"/>
      <c r="S1244" s="264"/>
      <c r="T1244" s="26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6" t="s">
        <v>251</v>
      </c>
      <c r="AU1244" s="266" t="s">
        <v>87</v>
      </c>
      <c r="AV1244" s="14" t="s">
        <v>87</v>
      </c>
      <c r="AW1244" s="14" t="s">
        <v>32</v>
      </c>
      <c r="AX1244" s="14" t="s">
        <v>84</v>
      </c>
      <c r="AY1244" s="266" t="s">
        <v>240</v>
      </c>
    </row>
    <row r="1245" s="13" customFormat="1">
      <c r="A1245" s="13"/>
      <c r="B1245" s="245"/>
      <c r="C1245" s="246"/>
      <c r="D1245" s="247" t="s">
        <v>251</v>
      </c>
      <c r="E1245" s="248" t="s">
        <v>1</v>
      </c>
      <c r="F1245" s="249" t="s">
        <v>1566</v>
      </c>
      <c r="G1245" s="246"/>
      <c r="H1245" s="248" t="s">
        <v>1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5" t="s">
        <v>251</v>
      </c>
      <c r="AU1245" s="255" t="s">
        <v>87</v>
      </c>
      <c r="AV1245" s="13" t="s">
        <v>84</v>
      </c>
      <c r="AW1245" s="13" t="s">
        <v>32</v>
      </c>
      <c r="AX1245" s="13" t="s">
        <v>76</v>
      </c>
      <c r="AY1245" s="255" t="s">
        <v>240</v>
      </c>
    </row>
    <row r="1246" s="13" customFormat="1">
      <c r="A1246" s="13"/>
      <c r="B1246" s="245"/>
      <c r="C1246" s="246"/>
      <c r="D1246" s="247" t="s">
        <v>251</v>
      </c>
      <c r="E1246" s="248" t="s">
        <v>1</v>
      </c>
      <c r="F1246" s="249" t="s">
        <v>1602</v>
      </c>
      <c r="G1246" s="246"/>
      <c r="H1246" s="248" t="s">
        <v>1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5" t="s">
        <v>251</v>
      </c>
      <c r="AU1246" s="255" t="s">
        <v>87</v>
      </c>
      <c r="AV1246" s="13" t="s">
        <v>84</v>
      </c>
      <c r="AW1246" s="13" t="s">
        <v>32</v>
      </c>
      <c r="AX1246" s="13" t="s">
        <v>76</v>
      </c>
      <c r="AY1246" s="255" t="s">
        <v>240</v>
      </c>
    </row>
    <row r="1247" s="13" customFormat="1">
      <c r="A1247" s="13"/>
      <c r="B1247" s="245"/>
      <c r="C1247" s="246"/>
      <c r="D1247" s="247" t="s">
        <v>251</v>
      </c>
      <c r="E1247" s="248" t="s">
        <v>1</v>
      </c>
      <c r="F1247" s="249" t="s">
        <v>1603</v>
      </c>
      <c r="G1247" s="246"/>
      <c r="H1247" s="248" t="s">
        <v>1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5" t="s">
        <v>251</v>
      </c>
      <c r="AU1247" s="255" t="s">
        <v>87</v>
      </c>
      <c r="AV1247" s="13" t="s">
        <v>84</v>
      </c>
      <c r="AW1247" s="13" t="s">
        <v>32</v>
      </c>
      <c r="AX1247" s="13" t="s">
        <v>76</v>
      </c>
      <c r="AY1247" s="255" t="s">
        <v>240</v>
      </c>
    </row>
    <row r="1248" s="2" customFormat="1" ht="62.7" customHeight="1">
      <c r="A1248" s="39"/>
      <c r="B1248" s="40"/>
      <c r="C1248" s="227" t="s">
        <v>1604</v>
      </c>
      <c r="D1248" s="227" t="s">
        <v>242</v>
      </c>
      <c r="E1248" s="228" t="s">
        <v>1605</v>
      </c>
      <c r="F1248" s="229" t="s">
        <v>1606</v>
      </c>
      <c r="G1248" s="230" t="s">
        <v>1607</v>
      </c>
      <c r="H1248" s="231">
        <v>8</v>
      </c>
      <c r="I1248" s="232"/>
      <c r="J1248" s="233">
        <f>ROUND(I1248*H1248,2)</f>
        <v>0</v>
      </c>
      <c r="K1248" s="229" t="s">
        <v>1</v>
      </c>
      <c r="L1248" s="45"/>
      <c r="M1248" s="234" t="s">
        <v>1</v>
      </c>
      <c r="N1248" s="235" t="s">
        <v>41</v>
      </c>
      <c r="O1248" s="92"/>
      <c r="P1248" s="236">
        <f>O1248*H1248</f>
        <v>0</v>
      </c>
      <c r="Q1248" s="236">
        <v>0</v>
      </c>
      <c r="R1248" s="236">
        <f>Q1248*H1248</f>
        <v>0</v>
      </c>
      <c r="S1248" s="236">
        <v>0</v>
      </c>
      <c r="T1248" s="237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8" t="s">
        <v>247</v>
      </c>
      <c r="AT1248" s="238" t="s">
        <v>242</v>
      </c>
      <c r="AU1248" s="238" t="s">
        <v>87</v>
      </c>
      <c r="AY1248" s="18" t="s">
        <v>240</v>
      </c>
      <c r="BE1248" s="239">
        <f>IF(N1248="základní",J1248,0)</f>
        <v>0</v>
      </c>
      <c r="BF1248" s="239">
        <f>IF(N1248="snížená",J1248,0)</f>
        <v>0</v>
      </c>
      <c r="BG1248" s="239">
        <f>IF(N1248="zákl. přenesená",J1248,0)</f>
        <v>0</v>
      </c>
      <c r="BH1248" s="239">
        <f>IF(N1248="sníž. přenesená",J1248,0)</f>
        <v>0</v>
      </c>
      <c r="BI1248" s="239">
        <f>IF(N1248="nulová",J1248,0)</f>
        <v>0</v>
      </c>
      <c r="BJ1248" s="18" t="s">
        <v>84</v>
      </c>
      <c r="BK1248" s="239">
        <f>ROUND(I1248*H1248,2)</f>
        <v>0</v>
      </c>
      <c r="BL1248" s="18" t="s">
        <v>247</v>
      </c>
      <c r="BM1248" s="238" t="s">
        <v>1608</v>
      </c>
    </row>
    <row r="1249" s="2" customFormat="1" ht="55.5" customHeight="1">
      <c r="A1249" s="39"/>
      <c r="B1249" s="40"/>
      <c r="C1249" s="227" t="s">
        <v>1609</v>
      </c>
      <c r="D1249" s="227" t="s">
        <v>242</v>
      </c>
      <c r="E1249" s="228" t="s">
        <v>1610</v>
      </c>
      <c r="F1249" s="229" t="s">
        <v>1611</v>
      </c>
      <c r="G1249" s="230" t="s">
        <v>1607</v>
      </c>
      <c r="H1249" s="231">
        <v>1</v>
      </c>
      <c r="I1249" s="232"/>
      <c r="J1249" s="233">
        <f>ROUND(I1249*H1249,2)</f>
        <v>0</v>
      </c>
      <c r="K1249" s="229" t="s">
        <v>1</v>
      </c>
      <c r="L1249" s="45"/>
      <c r="M1249" s="234" t="s">
        <v>1</v>
      </c>
      <c r="N1249" s="235" t="s">
        <v>41</v>
      </c>
      <c r="O1249" s="92"/>
      <c r="P1249" s="236">
        <f>O1249*H1249</f>
        <v>0</v>
      </c>
      <c r="Q1249" s="236">
        <v>0</v>
      </c>
      <c r="R1249" s="236">
        <f>Q1249*H1249</f>
        <v>0</v>
      </c>
      <c r="S1249" s="236">
        <v>0</v>
      </c>
      <c r="T1249" s="237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8" t="s">
        <v>247</v>
      </c>
      <c r="AT1249" s="238" t="s">
        <v>242</v>
      </c>
      <c r="AU1249" s="238" t="s">
        <v>87</v>
      </c>
      <c r="AY1249" s="18" t="s">
        <v>240</v>
      </c>
      <c r="BE1249" s="239">
        <f>IF(N1249="základní",J1249,0)</f>
        <v>0</v>
      </c>
      <c r="BF1249" s="239">
        <f>IF(N1249="snížená",J1249,0)</f>
        <v>0</v>
      </c>
      <c r="BG1249" s="239">
        <f>IF(N1249="zákl. přenesená",J1249,0)</f>
        <v>0</v>
      </c>
      <c r="BH1249" s="239">
        <f>IF(N1249="sníž. přenesená",J1249,0)</f>
        <v>0</v>
      </c>
      <c r="BI1249" s="239">
        <f>IF(N1249="nulová",J1249,0)</f>
        <v>0</v>
      </c>
      <c r="BJ1249" s="18" t="s">
        <v>84</v>
      </c>
      <c r="BK1249" s="239">
        <f>ROUND(I1249*H1249,2)</f>
        <v>0</v>
      </c>
      <c r="BL1249" s="18" t="s">
        <v>247</v>
      </c>
      <c r="BM1249" s="238" t="s">
        <v>1612</v>
      </c>
    </row>
    <row r="1250" s="2" customFormat="1" ht="44.25" customHeight="1">
      <c r="A1250" s="39"/>
      <c r="B1250" s="40"/>
      <c r="C1250" s="227" t="s">
        <v>1613</v>
      </c>
      <c r="D1250" s="227" t="s">
        <v>242</v>
      </c>
      <c r="E1250" s="228" t="s">
        <v>1614</v>
      </c>
      <c r="F1250" s="229" t="s">
        <v>1615</v>
      </c>
      <c r="G1250" s="230" t="s">
        <v>675</v>
      </c>
      <c r="H1250" s="231">
        <v>3</v>
      </c>
      <c r="I1250" s="232"/>
      <c r="J1250" s="233">
        <f>ROUND(I1250*H1250,2)</f>
        <v>0</v>
      </c>
      <c r="K1250" s="229" t="s">
        <v>1</v>
      </c>
      <c r="L1250" s="45"/>
      <c r="M1250" s="234" t="s">
        <v>1</v>
      </c>
      <c r="N1250" s="235" t="s">
        <v>41</v>
      </c>
      <c r="O1250" s="92"/>
      <c r="P1250" s="236">
        <f>O1250*H1250</f>
        <v>0</v>
      </c>
      <c r="Q1250" s="236">
        <v>0</v>
      </c>
      <c r="R1250" s="236">
        <f>Q1250*H1250</f>
        <v>0</v>
      </c>
      <c r="S1250" s="236">
        <v>0</v>
      </c>
      <c r="T1250" s="237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8" t="s">
        <v>247</v>
      </c>
      <c r="AT1250" s="238" t="s">
        <v>242</v>
      </c>
      <c r="AU1250" s="238" t="s">
        <v>87</v>
      </c>
      <c r="AY1250" s="18" t="s">
        <v>240</v>
      </c>
      <c r="BE1250" s="239">
        <f>IF(N1250="základní",J1250,0)</f>
        <v>0</v>
      </c>
      <c r="BF1250" s="239">
        <f>IF(N1250="snížená",J1250,0)</f>
        <v>0</v>
      </c>
      <c r="BG1250" s="239">
        <f>IF(N1250="zákl. přenesená",J1250,0)</f>
        <v>0</v>
      </c>
      <c r="BH1250" s="239">
        <f>IF(N1250="sníž. přenesená",J1250,0)</f>
        <v>0</v>
      </c>
      <c r="BI1250" s="239">
        <f>IF(N1250="nulová",J1250,0)</f>
        <v>0</v>
      </c>
      <c r="BJ1250" s="18" t="s">
        <v>84</v>
      </c>
      <c r="BK1250" s="239">
        <f>ROUND(I1250*H1250,2)</f>
        <v>0</v>
      </c>
      <c r="BL1250" s="18" t="s">
        <v>247</v>
      </c>
      <c r="BM1250" s="238" t="s">
        <v>1616</v>
      </c>
    </row>
    <row r="1251" s="2" customFormat="1" ht="24.15" customHeight="1">
      <c r="A1251" s="39"/>
      <c r="B1251" s="40"/>
      <c r="C1251" s="227" t="s">
        <v>1617</v>
      </c>
      <c r="D1251" s="227" t="s">
        <v>242</v>
      </c>
      <c r="E1251" s="228" t="s">
        <v>1618</v>
      </c>
      <c r="F1251" s="229" t="s">
        <v>1619</v>
      </c>
      <c r="G1251" s="230" t="s">
        <v>245</v>
      </c>
      <c r="H1251" s="231">
        <v>14.5</v>
      </c>
      <c r="I1251" s="232"/>
      <c r="J1251" s="233">
        <f>ROUND(I1251*H1251,2)</f>
        <v>0</v>
      </c>
      <c r="K1251" s="229" t="s">
        <v>246</v>
      </c>
      <c r="L1251" s="45"/>
      <c r="M1251" s="234" t="s">
        <v>1</v>
      </c>
      <c r="N1251" s="235" t="s">
        <v>41</v>
      </c>
      <c r="O1251" s="92"/>
      <c r="P1251" s="236">
        <f>O1251*H1251</f>
        <v>0</v>
      </c>
      <c r="Q1251" s="236">
        <v>2.5018699999999998</v>
      </c>
      <c r="R1251" s="236">
        <f>Q1251*H1251</f>
        <v>36.277114999999995</v>
      </c>
      <c r="S1251" s="236">
        <v>0</v>
      </c>
      <c r="T1251" s="237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8" t="s">
        <v>247</v>
      </c>
      <c r="AT1251" s="238" t="s">
        <v>242</v>
      </c>
      <c r="AU1251" s="238" t="s">
        <v>87</v>
      </c>
      <c r="AY1251" s="18" t="s">
        <v>240</v>
      </c>
      <c r="BE1251" s="239">
        <f>IF(N1251="základní",J1251,0)</f>
        <v>0</v>
      </c>
      <c r="BF1251" s="239">
        <f>IF(N1251="snížená",J1251,0)</f>
        <v>0</v>
      </c>
      <c r="BG1251" s="239">
        <f>IF(N1251="zákl. přenesená",J1251,0)</f>
        <v>0</v>
      </c>
      <c r="BH1251" s="239">
        <f>IF(N1251="sníž. přenesená",J1251,0)</f>
        <v>0</v>
      </c>
      <c r="BI1251" s="239">
        <f>IF(N1251="nulová",J1251,0)</f>
        <v>0</v>
      </c>
      <c r="BJ1251" s="18" t="s">
        <v>84</v>
      </c>
      <c r="BK1251" s="239">
        <f>ROUND(I1251*H1251,2)</f>
        <v>0</v>
      </c>
      <c r="BL1251" s="18" t="s">
        <v>247</v>
      </c>
      <c r="BM1251" s="238" t="s">
        <v>1620</v>
      </c>
    </row>
    <row r="1252" s="2" customFormat="1">
      <c r="A1252" s="39"/>
      <c r="B1252" s="40"/>
      <c r="C1252" s="41"/>
      <c r="D1252" s="240" t="s">
        <v>249</v>
      </c>
      <c r="E1252" s="41"/>
      <c r="F1252" s="241" t="s">
        <v>1621</v>
      </c>
      <c r="G1252" s="41"/>
      <c r="H1252" s="41"/>
      <c r="I1252" s="242"/>
      <c r="J1252" s="41"/>
      <c r="K1252" s="41"/>
      <c r="L1252" s="45"/>
      <c r="M1252" s="243"/>
      <c r="N1252" s="244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249</v>
      </c>
      <c r="AU1252" s="18" t="s">
        <v>87</v>
      </c>
    </row>
    <row r="1253" s="13" customFormat="1">
      <c r="A1253" s="13"/>
      <c r="B1253" s="245"/>
      <c r="C1253" s="246"/>
      <c r="D1253" s="247" t="s">
        <v>251</v>
      </c>
      <c r="E1253" s="248" t="s">
        <v>1</v>
      </c>
      <c r="F1253" s="249" t="s">
        <v>1622</v>
      </c>
      <c r="G1253" s="246"/>
      <c r="H1253" s="248" t="s">
        <v>1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5" t="s">
        <v>251</v>
      </c>
      <c r="AU1253" s="255" t="s">
        <v>87</v>
      </c>
      <c r="AV1253" s="13" t="s">
        <v>84</v>
      </c>
      <c r="AW1253" s="13" t="s">
        <v>32</v>
      </c>
      <c r="AX1253" s="13" t="s">
        <v>76</v>
      </c>
      <c r="AY1253" s="255" t="s">
        <v>240</v>
      </c>
    </row>
    <row r="1254" s="13" customFormat="1">
      <c r="A1254" s="13"/>
      <c r="B1254" s="245"/>
      <c r="C1254" s="246"/>
      <c r="D1254" s="247" t="s">
        <v>251</v>
      </c>
      <c r="E1254" s="248" t="s">
        <v>1</v>
      </c>
      <c r="F1254" s="249" t="s">
        <v>1623</v>
      </c>
      <c r="G1254" s="246"/>
      <c r="H1254" s="248" t="s">
        <v>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5" t="s">
        <v>251</v>
      </c>
      <c r="AU1254" s="255" t="s">
        <v>87</v>
      </c>
      <c r="AV1254" s="13" t="s">
        <v>84</v>
      </c>
      <c r="AW1254" s="13" t="s">
        <v>32</v>
      </c>
      <c r="AX1254" s="13" t="s">
        <v>76</v>
      </c>
      <c r="AY1254" s="255" t="s">
        <v>240</v>
      </c>
    </row>
    <row r="1255" s="14" customFormat="1">
      <c r="A1255" s="14"/>
      <c r="B1255" s="256"/>
      <c r="C1255" s="257"/>
      <c r="D1255" s="247" t="s">
        <v>251</v>
      </c>
      <c r="E1255" s="258" t="s">
        <v>1</v>
      </c>
      <c r="F1255" s="259" t="s">
        <v>1624</v>
      </c>
      <c r="G1255" s="257"/>
      <c r="H1255" s="260">
        <v>2.9500000000000002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6" t="s">
        <v>251</v>
      </c>
      <c r="AU1255" s="266" t="s">
        <v>87</v>
      </c>
      <c r="AV1255" s="14" t="s">
        <v>87</v>
      </c>
      <c r="AW1255" s="14" t="s">
        <v>32</v>
      </c>
      <c r="AX1255" s="14" t="s">
        <v>76</v>
      </c>
      <c r="AY1255" s="266" t="s">
        <v>240</v>
      </c>
    </row>
    <row r="1256" s="14" customFormat="1">
      <c r="A1256" s="14"/>
      <c r="B1256" s="256"/>
      <c r="C1256" s="257"/>
      <c r="D1256" s="247" t="s">
        <v>251</v>
      </c>
      <c r="E1256" s="258" t="s">
        <v>1</v>
      </c>
      <c r="F1256" s="259" t="s">
        <v>1625</v>
      </c>
      <c r="G1256" s="257"/>
      <c r="H1256" s="260">
        <v>6.2690000000000001</v>
      </c>
      <c r="I1256" s="261"/>
      <c r="J1256" s="257"/>
      <c r="K1256" s="257"/>
      <c r="L1256" s="262"/>
      <c r="M1256" s="263"/>
      <c r="N1256" s="264"/>
      <c r="O1256" s="264"/>
      <c r="P1256" s="264"/>
      <c r="Q1256" s="264"/>
      <c r="R1256" s="264"/>
      <c r="S1256" s="264"/>
      <c r="T1256" s="26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6" t="s">
        <v>251</v>
      </c>
      <c r="AU1256" s="266" t="s">
        <v>87</v>
      </c>
      <c r="AV1256" s="14" t="s">
        <v>87</v>
      </c>
      <c r="AW1256" s="14" t="s">
        <v>32</v>
      </c>
      <c r="AX1256" s="14" t="s">
        <v>76</v>
      </c>
      <c r="AY1256" s="266" t="s">
        <v>240</v>
      </c>
    </row>
    <row r="1257" s="14" customFormat="1">
      <c r="A1257" s="14"/>
      <c r="B1257" s="256"/>
      <c r="C1257" s="257"/>
      <c r="D1257" s="247" t="s">
        <v>251</v>
      </c>
      <c r="E1257" s="258" t="s">
        <v>1</v>
      </c>
      <c r="F1257" s="259" t="s">
        <v>1626</v>
      </c>
      <c r="G1257" s="257"/>
      <c r="H1257" s="260">
        <v>1.0129999999999999</v>
      </c>
      <c r="I1257" s="261"/>
      <c r="J1257" s="257"/>
      <c r="K1257" s="257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251</v>
      </c>
      <c r="AU1257" s="266" t="s">
        <v>87</v>
      </c>
      <c r="AV1257" s="14" t="s">
        <v>87</v>
      </c>
      <c r="AW1257" s="14" t="s">
        <v>32</v>
      </c>
      <c r="AX1257" s="14" t="s">
        <v>76</v>
      </c>
      <c r="AY1257" s="266" t="s">
        <v>240</v>
      </c>
    </row>
    <row r="1258" s="13" customFormat="1">
      <c r="A1258" s="13"/>
      <c r="B1258" s="245"/>
      <c r="C1258" s="246"/>
      <c r="D1258" s="247" t="s">
        <v>251</v>
      </c>
      <c r="E1258" s="248" t="s">
        <v>1</v>
      </c>
      <c r="F1258" s="249" t="s">
        <v>1627</v>
      </c>
      <c r="G1258" s="246"/>
      <c r="H1258" s="248" t="s">
        <v>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5" t="s">
        <v>251</v>
      </c>
      <c r="AU1258" s="255" t="s">
        <v>87</v>
      </c>
      <c r="AV1258" s="13" t="s">
        <v>84</v>
      </c>
      <c r="AW1258" s="13" t="s">
        <v>32</v>
      </c>
      <c r="AX1258" s="13" t="s">
        <v>76</v>
      </c>
      <c r="AY1258" s="255" t="s">
        <v>240</v>
      </c>
    </row>
    <row r="1259" s="14" customFormat="1">
      <c r="A1259" s="14"/>
      <c r="B1259" s="256"/>
      <c r="C1259" s="257"/>
      <c r="D1259" s="247" t="s">
        <v>251</v>
      </c>
      <c r="E1259" s="258" t="s">
        <v>1</v>
      </c>
      <c r="F1259" s="259" t="s">
        <v>1628</v>
      </c>
      <c r="G1259" s="257"/>
      <c r="H1259" s="260">
        <v>2.1960000000000002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6" t="s">
        <v>251</v>
      </c>
      <c r="AU1259" s="266" t="s">
        <v>87</v>
      </c>
      <c r="AV1259" s="14" t="s">
        <v>87</v>
      </c>
      <c r="AW1259" s="14" t="s">
        <v>32</v>
      </c>
      <c r="AX1259" s="14" t="s">
        <v>76</v>
      </c>
      <c r="AY1259" s="266" t="s">
        <v>240</v>
      </c>
    </row>
    <row r="1260" s="14" customFormat="1">
      <c r="A1260" s="14"/>
      <c r="B1260" s="256"/>
      <c r="C1260" s="257"/>
      <c r="D1260" s="247" t="s">
        <v>251</v>
      </c>
      <c r="E1260" s="258" t="s">
        <v>1</v>
      </c>
      <c r="F1260" s="259" t="s">
        <v>1629</v>
      </c>
      <c r="G1260" s="257"/>
      <c r="H1260" s="260">
        <v>2.0720000000000001</v>
      </c>
      <c r="I1260" s="261"/>
      <c r="J1260" s="257"/>
      <c r="K1260" s="257"/>
      <c r="L1260" s="262"/>
      <c r="M1260" s="263"/>
      <c r="N1260" s="264"/>
      <c r="O1260" s="264"/>
      <c r="P1260" s="264"/>
      <c r="Q1260" s="264"/>
      <c r="R1260" s="264"/>
      <c r="S1260" s="264"/>
      <c r="T1260" s="26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6" t="s">
        <v>251</v>
      </c>
      <c r="AU1260" s="266" t="s">
        <v>87</v>
      </c>
      <c r="AV1260" s="14" t="s">
        <v>87</v>
      </c>
      <c r="AW1260" s="14" t="s">
        <v>32</v>
      </c>
      <c r="AX1260" s="14" t="s">
        <v>76</v>
      </c>
      <c r="AY1260" s="266" t="s">
        <v>240</v>
      </c>
    </row>
    <row r="1261" s="16" customFormat="1">
      <c r="A1261" s="16"/>
      <c r="B1261" s="278"/>
      <c r="C1261" s="279"/>
      <c r="D1261" s="247" t="s">
        <v>251</v>
      </c>
      <c r="E1261" s="280" t="s">
        <v>1</v>
      </c>
      <c r="F1261" s="281" t="s">
        <v>265</v>
      </c>
      <c r="G1261" s="279"/>
      <c r="H1261" s="282">
        <v>14.5</v>
      </c>
      <c r="I1261" s="283"/>
      <c r="J1261" s="279"/>
      <c r="K1261" s="279"/>
      <c r="L1261" s="284"/>
      <c r="M1261" s="285"/>
      <c r="N1261" s="286"/>
      <c r="O1261" s="286"/>
      <c r="P1261" s="286"/>
      <c r="Q1261" s="286"/>
      <c r="R1261" s="286"/>
      <c r="S1261" s="286"/>
      <c r="T1261" s="287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88" t="s">
        <v>251</v>
      </c>
      <c r="AU1261" s="288" t="s">
        <v>87</v>
      </c>
      <c r="AV1261" s="16" t="s">
        <v>247</v>
      </c>
      <c r="AW1261" s="16" t="s">
        <v>32</v>
      </c>
      <c r="AX1261" s="16" t="s">
        <v>84</v>
      </c>
      <c r="AY1261" s="288" t="s">
        <v>240</v>
      </c>
    </row>
    <row r="1262" s="13" customFormat="1">
      <c r="A1262" s="13"/>
      <c r="B1262" s="245"/>
      <c r="C1262" s="246"/>
      <c r="D1262" s="247" t="s">
        <v>251</v>
      </c>
      <c r="E1262" s="248" t="s">
        <v>1</v>
      </c>
      <c r="F1262" s="249" t="s">
        <v>1630</v>
      </c>
      <c r="G1262" s="246"/>
      <c r="H1262" s="248" t="s">
        <v>1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5" t="s">
        <v>251</v>
      </c>
      <c r="AU1262" s="255" t="s">
        <v>87</v>
      </c>
      <c r="AV1262" s="13" t="s">
        <v>84</v>
      </c>
      <c r="AW1262" s="13" t="s">
        <v>32</v>
      </c>
      <c r="AX1262" s="13" t="s">
        <v>76</v>
      </c>
      <c r="AY1262" s="255" t="s">
        <v>240</v>
      </c>
    </row>
    <row r="1263" s="13" customFormat="1">
      <c r="A1263" s="13"/>
      <c r="B1263" s="245"/>
      <c r="C1263" s="246"/>
      <c r="D1263" s="247" t="s">
        <v>251</v>
      </c>
      <c r="E1263" s="248" t="s">
        <v>1</v>
      </c>
      <c r="F1263" s="249" t="s">
        <v>1631</v>
      </c>
      <c r="G1263" s="246"/>
      <c r="H1263" s="248" t="s">
        <v>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5" t="s">
        <v>251</v>
      </c>
      <c r="AU1263" s="255" t="s">
        <v>87</v>
      </c>
      <c r="AV1263" s="13" t="s">
        <v>84</v>
      </c>
      <c r="AW1263" s="13" t="s">
        <v>32</v>
      </c>
      <c r="AX1263" s="13" t="s">
        <v>76</v>
      </c>
      <c r="AY1263" s="255" t="s">
        <v>240</v>
      </c>
    </row>
    <row r="1264" s="2" customFormat="1" ht="24.15" customHeight="1">
      <c r="A1264" s="39"/>
      <c r="B1264" s="40"/>
      <c r="C1264" s="227" t="s">
        <v>1632</v>
      </c>
      <c r="D1264" s="227" t="s">
        <v>242</v>
      </c>
      <c r="E1264" s="228" t="s">
        <v>1633</v>
      </c>
      <c r="F1264" s="229" t="s">
        <v>1634</v>
      </c>
      <c r="G1264" s="230" t="s">
        <v>373</v>
      </c>
      <c r="H1264" s="231">
        <v>12</v>
      </c>
      <c r="I1264" s="232"/>
      <c r="J1264" s="233">
        <f>ROUND(I1264*H1264,2)</f>
        <v>0</v>
      </c>
      <c r="K1264" s="229" t="s">
        <v>246</v>
      </c>
      <c r="L1264" s="45"/>
      <c r="M1264" s="234" t="s">
        <v>1</v>
      </c>
      <c r="N1264" s="235" t="s">
        <v>41</v>
      </c>
      <c r="O1264" s="92"/>
      <c r="P1264" s="236">
        <f>O1264*H1264</f>
        <v>0</v>
      </c>
      <c r="Q1264" s="236">
        <v>0.0040200000000000001</v>
      </c>
      <c r="R1264" s="236">
        <f>Q1264*H1264</f>
        <v>0.048240000000000005</v>
      </c>
      <c r="S1264" s="236">
        <v>0</v>
      </c>
      <c r="T1264" s="237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8" t="s">
        <v>247</v>
      </c>
      <c r="AT1264" s="238" t="s">
        <v>242</v>
      </c>
      <c r="AU1264" s="238" t="s">
        <v>87</v>
      </c>
      <c r="AY1264" s="18" t="s">
        <v>240</v>
      </c>
      <c r="BE1264" s="239">
        <f>IF(N1264="základní",J1264,0)</f>
        <v>0</v>
      </c>
      <c r="BF1264" s="239">
        <f>IF(N1264="snížená",J1264,0)</f>
        <v>0</v>
      </c>
      <c r="BG1264" s="239">
        <f>IF(N1264="zákl. přenesená",J1264,0)</f>
        <v>0</v>
      </c>
      <c r="BH1264" s="239">
        <f>IF(N1264="sníž. přenesená",J1264,0)</f>
        <v>0</v>
      </c>
      <c r="BI1264" s="239">
        <f>IF(N1264="nulová",J1264,0)</f>
        <v>0</v>
      </c>
      <c r="BJ1264" s="18" t="s">
        <v>84</v>
      </c>
      <c r="BK1264" s="239">
        <f>ROUND(I1264*H1264,2)</f>
        <v>0</v>
      </c>
      <c r="BL1264" s="18" t="s">
        <v>247</v>
      </c>
      <c r="BM1264" s="238" t="s">
        <v>1635</v>
      </c>
    </row>
    <row r="1265" s="2" customFormat="1">
      <c r="A1265" s="39"/>
      <c r="B1265" s="40"/>
      <c r="C1265" s="41"/>
      <c r="D1265" s="240" t="s">
        <v>249</v>
      </c>
      <c r="E1265" s="41"/>
      <c r="F1265" s="241" t="s">
        <v>1636</v>
      </c>
      <c r="G1265" s="41"/>
      <c r="H1265" s="41"/>
      <c r="I1265" s="242"/>
      <c r="J1265" s="41"/>
      <c r="K1265" s="41"/>
      <c r="L1265" s="45"/>
      <c r="M1265" s="243"/>
      <c r="N1265" s="244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249</v>
      </c>
      <c r="AU1265" s="18" t="s">
        <v>87</v>
      </c>
    </row>
    <row r="1266" s="13" customFormat="1">
      <c r="A1266" s="13"/>
      <c r="B1266" s="245"/>
      <c r="C1266" s="246"/>
      <c r="D1266" s="247" t="s">
        <v>251</v>
      </c>
      <c r="E1266" s="248" t="s">
        <v>1</v>
      </c>
      <c r="F1266" s="249" t="s">
        <v>1637</v>
      </c>
      <c r="G1266" s="246"/>
      <c r="H1266" s="248" t="s">
        <v>1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5" t="s">
        <v>251</v>
      </c>
      <c r="AU1266" s="255" t="s">
        <v>87</v>
      </c>
      <c r="AV1266" s="13" t="s">
        <v>84</v>
      </c>
      <c r="AW1266" s="13" t="s">
        <v>32</v>
      </c>
      <c r="AX1266" s="13" t="s">
        <v>76</v>
      </c>
      <c r="AY1266" s="255" t="s">
        <v>240</v>
      </c>
    </row>
    <row r="1267" s="14" customFormat="1">
      <c r="A1267" s="14"/>
      <c r="B1267" s="256"/>
      <c r="C1267" s="257"/>
      <c r="D1267" s="247" t="s">
        <v>251</v>
      </c>
      <c r="E1267" s="258" t="s">
        <v>1</v>
      </c>
      <c r="F1267" s="259" t="s">
        <v>1638</v>
      </c>
      <c r="G1267" s="257"/>
      <c r="H1267" s="260">
        <v>10.08</v>
      </c>
      <c r="I1267" s="261"/>
      <c r="J1267" s="257"/>
      <c r="K1267" s="257"/>
      <c r="L1267" s="262"/>
      <c r="M1267" s="263"/>
      <c r="N1267" s="264"/>
      <c r="O1267" s="264"/>
      <c r="P1267" s="264"/>
      <c r="Q1267" s="264"/>
      <c r="R1267" s="264"/>
      <c r="S1267" s="264"/>
      <c r="T1267" s="26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6" t="s">
        <v>251</v>
      </c>
      <c r="AU1267" s="266" t="s">
        <v>87</v>
      </c>
      <c r="AV1267" s="14" t="s">
        <v>87</v>
      </c>
      <c r="AW1267" s="14" t="s">
        <v>32</v>
      </c>
      <c r="AX1267" s="14" t="s">
        <v>76</v>
      </c>
      <c r="AY1267" s="266" t="s">
        <v>240</v>
      </c>
    </row>
    <row r="1268" s="14" customFormat="1">
      <c r="A1268" s="14"/>
      <c r="B1268" s="256"/>
      <c r="C1268" s="257"/>
      <c r="D1268" s="247" t="s">
        <v>251</v>
      </c>
      <c r="E1268" s="258" t="s">
        <v>1</v>
      </c>
      <c r="F1268" s="259" t="s">
        <v>1639</v>
      </c>
      <c r="G1268" s="257"/>
      <c r="H1268" s="260">
        <v>1.9199999999999999</v>
      </c>
      <c r="I1268" s="261"/>
      <c r="J1268" s="257"/>
      <c r="K1268" s="257"/>
      <c r="L1268" s="262"/>
      <c r="M1268" s="263"/>
      <c r="N1268" s="264"/>
      <c r="O1268" s="264"/>
      <c r="P1268" s="264"/>
      <c r="Q1268" s="264"/>
      <c r="R1268" s="264"/>
      <c r="S1268" s="264"/>
      <c r="T1268" s="26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6" t="s">
        <v>251</v>
      </c>
      <c r="AU1268" s="266" t="s">
        <v>87</v>
      </c>
      <c r="AV1268" s="14" t="s">
        <v>87</v>
      </c>
      <c r="AW1268" s="14" t="s">
        <v>32</v>
      </c>
      <c r="AX1268" s="14" t="s">
        <v>76</v>
      </c>
      <c r="AY1268" s="266" t="s">
        <v>240</v>
      </c>
    </row>
    <row r="1269" s="16" customFormat="1">
      <c r="A1269" s="16"/>
      <c r="B1269" s="278"/>
      <c r="C1269" s="279"/>
      <c r="D1269" s="247" t="s">
        <v>251</v>
      </c>
      <c r="E1269" s="280" t="s">
        <v>1</v>
      </c>
      <c r="F1269" s="281" t="s">
        <v>265</v>
      </c>
      <c r="G1269" s="279"/>
      <c r="H1269" s="282">
        <v>12</v>
      </c>
      <c r="I1269" s="283"/>
      <c r="J1269" s="279"/>
      <c r="K1269" s="279"/>
      <c r="L1269" s="284"/>
      <c r="M1269" s="285"/>
      <c r="N1269" s="286"/>
      <c r="O1269" s="286"/>
      <c r="P1269" s="286"/>
      <c r="Q1269" s="286"/>
      <c r="R1269" s="286"/>
      <c r="S1269" s="286"/>
      <c r="T1269" s="287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88" t="s">
        <v>251</v>
      </c>
      <c r="AU1269" s="288" t="s">
        <v>87</v>
      </c>
      <c r="AV1269" s="16" t="s">
        <v>247</v>
      </c>
      <c r="AW1269" s="16" t="s">
        <v>32</v>
      </c>
      <c r="AX1269" s="16" t="s">
        <v>84</v>
      </c>
      <c r="AY1269" s="288" t="s">
        <v>240</v>
      </c>
    </row>
    <row r="1270" s="2" customFormat="1" ht="37.8" customHeight="1">
      <c r="A1270" s="39"/>
      <c r="B1270" s="40"/>
      <c r="C1270" s="227" t="s">
        <v>1640</v>
      </c>
      <c r="D1270" s="227" t="s">
        <v>242</v>
      </c>
      <c r="E1270" s="228" t="s">
        <v>1641</v>
      </c>
      <c r="F1270" s="229" t="s">
        <v>1642</v>
      </c>
      <c r="G1270" s="230" t="s">
        <v>675</v>
      </c>
      <c r="H1270" s="231">
        <v>1</v>
      </c>
      <c r="I1270" s="232"/>
      <c r="J1270" s="233">
        <f>ROUND(I1270*H1270,2)</f>
        <v>0</v>
      </c>
      <c r="K1270" s="229" t="s">
        <v>1</v>
      </c>
      <c r="L1270" s="45"/>
      <c r="M1270" s="234" t="s">
        <v>1</v>
      </c>
      <c r="N1270" s="235" t="s">
        <v>41</v>
      </c>
      <c r="O1270" s="92"/>
      <c r="P1270" s="236">
        <f>O1270*H1270</f>
        <v>0</v>
      </c>
      <c r="Q1270" s="236">
        <v>0</v>
      </c>
      <c r="R1270" s="236">
        <f>Q1270*H1270</f>
        <v>0</v>
      </c>
      <c r="S1270" s="236">
        <v>0</v>
      </c>
      <c r="T1270" s="237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8" t="s">
        <v>247</v>
      </c>
      <c r="AT1270" s="238" t="s">
        <v>242</v>
      </c>
      <c r="AU1270" s="238" t="s">
        <v>87</v>
      </c>
      <c r="AY1270" s="18" t="s">
        <v>240</v>
      </c>
      <c r="BE1270" s="239">
        <f>IF(N1270="základní",J1270,0)</f>
        <v>0</v>
      </c>
      <c r="BF1270" s="239">
        <f>IF(N1270="snížená",J1270,0)</f>
        <v>0</v>
      </c>
      <c r="BG1270" s="239">
        <f>IF(N1270="zákl. přenesená",J1270,0)</f>
        <v>0</v>
      </c>
      <c r="BH1270" s="239">
        <f>IF(N1270="sníž. přenesená",J1270,0)</f>
        <v>0</v>
      </c>
      <c r="BI1270" s="239">
        <f>IF(N1270="nulová",J1270,0)</f>
        <v>0</v>
      </c>
      <c r="BJ1270" s="18" t="s">
        <v>84</v>
      </c>
      <c r="BK1270" s="239">
        <f>ROUND(I1270*H1270,2)</f>
        <v>0</v>
      </c>
      <c r="BL1270" s="18" t="s">
        <v>247</v>
      </c>
      <c r="BM1270" s="238" t="s">
        <v>1643</v>
      </c>
    </row>
    <row r="1271" s="12" customFormat="1" ht="22.8" customHeight="1">
      <c r="A1271" s="12"/>
      <c r="B1271" s="211"/>
      <c r="C1271" s="212"/>
      <c r="D1271" s="213" t="s">
        <v>75</v>
      </c>
      <c r="E1271" s="225" t="s">
        <v>1084</v>
      </c>
      <c r="F1271" s="225" t="s">
        <v>1644</v>
      </c>
      <c r="G1271" s="212"/>
      <c r="H1271" s="212"/>
      <c r="I1271" s="215"/>
      <c r="J1271" s="226">
        <f>BK1271</f>
        <v>0</v>
      </c>
      <c r="K1271" s="212"/>
      <c r="L1271" s="217"/>
      <c r="M1271" s="218"/>
      <c r="N1271" s="219"/>
      <c r="O1271" s="219"/>
      <c r="P1271" s="220">
        <f>SUM(P1272:P1321)</f>
        <v>0</v>
      </c>
      <c r="Q1271" s="219"/>
      <c r="R1271" s="220">
        <f>SUM(R1272:R1321)</f>
        <v>0.14183999999999999</v>
      </c>
      <c r="S1271" s="219"/>
      <c r="T1271" s="221">
        <f>SUM(T1272:T1321)</f>
        <v>0</v>
      </c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R1271" s="222" t="s">
        <v>84</v>
      </c>
      <c r="AT1271" s="223" t="s">
        <v>75</v>
      </c>
      <c r="AU1271" s="223" t="s">
        <v>84</v>
      </c>
      <c r="AY1271" s="222" t="s">
        <v>240</v>
      </c>
      <c r="BK1271" s="224">
        <f>SUM(BK1272:BK1321)</f>
        <v>0</v>
      </c>
    </row>
    <row r="1272" s="2" customFormat="1" ht="33" customHeight="1">
      <c r="A1272" s="39"/>
      <c r="B1272" s="40"/>
      <c r="C1272" s="227" t="s">
        <v>1645</v>
      </c>
      <c r="D1272" s="227" t="s">
        <v>242</v>
      </c>
      <c r="E1272" s="228" t="s">
        <v>1646</v>
      </c>
      <c r="F1272" s="229" t="s">
        <v>1647</v>
      </c>
      <c r="G1272" s="230" t="s">
        <v>373</v>
      </c>
      <c r="H1272" s="231">
        <v>495</v>
      </c>
      <c r="I1272" s="232"/>
      <c r="J1272" s="233">
        <f>ROUND(I1272*H1272,2)</f>
        <v>0</v>
      </c>
      <c r="K1272" s="229" t="s">
        <v>246</v>
      </c>
      <c r="L1272" s="45"/>
      <c r="M1272" s="234" t="s">
        <v>1</v>
      </c>
      <c r="N1272" s="235" t="s">
        <v>41</v>
      </c>
      <c r="O1272" s="92"/>
      <c r="P1272" s="236">
        <f>O1272*H1272</f>
        <v>0</v>
      </c>
      <c r="Q1272" s="236">
        <v>0.00012999999999999999</v>
      </c>
      <c r="R1272" s="236">
        <f>Q1272*H1272</f>
        <v>0.064349999999999991</v>
      </c>
      <c r="S1272" s="236">
        <v>0</v>
      </c>
      <c r="T1272" s="237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8" t="s">
        <v>247</v>
      </c>
      <c r="AT1272" s="238" t="s">
        <v>242</v>
      </c>
      <c r="AU1272" s="238" t="s">
        <v>87</v>
      </c>
      <c r="AY1272" s="18" t="s">
        <v>240</v>
      </c>
      <c r="BE1272" s="239">
        <f>IF(N1272="základní",J1272,0)</f>
        <v>0</v>
      </c>
      <c r="BF1272" s="239">
        <f>IF(N1272="snížená",J1272,0)</f>
        <v>0</v>
      </c>
      <c r="BG1272" s="239">
        <f>IF(N1272="zákl. přenesená",J1272,0)</f>
        <v>0</v>
      </c>
      <c r="BH1272" s="239">
        <f>IF(N1272="sníž. přenesená",J1272,0)</f>
        <v>0</v>
      </c>
      <c r="BI1272" s="239">
        <f>IF(N1272="nulová",J1272,0)</f>
        <v>0</v>
      </c>
      <c r="BJ1272" s="18" t="s">
        <v>84</v>
      </c>
      <c r="BK1272" s="239">
        <f>ROUND(I1272*H1272,2)</f>
        <v>0</v>
      </c>
      <c r="BL1272" s="18" t="s">
        <v>247</v>
      </c>
      <c r="BM1272" s="238" t="s">
        <v>1648</v>
      </c>
    </row>
    <row r="1273" s="2" customFormat="1">
      <c r="A1273" s="39"/>
      <c r="B1273" s="40"/>
      <c r="C1273" s="41"/>
      <c r="D1273" s="240" t="s">
        <v>249</v>
      </c>
      <c r="E1273" s="41"/>
      <c r="F1273" s="241" t="s">
        <v>1649</v>
      </c>
      <c r="G1273" s="41"/>
      <c r="H1273" s="41"/>
      <c r="I1273" s="242"/>
      <c r="J1273" s="41"/>
      <c r="K1273" s="41"/>
      <c r="L1273" s="45"/>
      <c r="M1273" s="243"/>
      <c r="N1273" s="244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249</v>
      </c>
      <c r="AU1273" s="18" t="s">
        <v>87</v>
      </c>
    </row>
    <row r="1274" s="2" customFormat="1" ht="37.8" customHeight="1">
      <c r="A1274" s="39"/>
      <c r="B1274" s="40"/>
      <c r="C1274" s="227" t="s">
        <v>1650</v>
      </c>
      <c r="D1274" s="227" t="s">
        <v>242</v>
      </c>
      <c r="E1274" s="228" t="s">
        <v>1651</v>
      </c>
      <c r="F1274" s="229" t="s">
        <v>1652</v>
      </c>
      <c r="G1274" s="230" t="s">
        <v>373</v>
      </c>
      <c r="H1274" s="231">
        <v>369</v>
      </c>
      <c r="I1274" s="232"/>
      <c r="J1274" s="233">
        <f>ROUND(I1274*H1274,2)</f>
        <v>0</v>
      </c>
      <c r="K1274" s="229" t="s">
        <v>246</v>
      </c>
      <c r="L1274" s="45"/>
      <c r="M1274" s="234" t="s">
        <v>1</v>
      </c>
      <c r="N1274" s="235" t="s">
        <v>41</v>
      </c>
      <c r="O1274" s="92"/>
      <c r="P1274" s="236">
        <f>O1274*H1274</f>
        <v>0</v>
      </c>
      <c r="Q1274" s="236">
        <v>0.00021000000000000001</v>
      </c>
      <c r="R1274" s="236">
        <f>Q1274*H1274</f>
        <v>0.077490000000000003</v>
      </c>
      <c r="S1274" s="236">
        <v>0</v>
      </c>
      <c r="T1274" s="237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38" t="s">
        <v>247</v>
      </c>
      <c r="AT1274" s="238" t="s">
        <v>242</v>
      </c>
      <c r="AU1274" s="238" t="s">
        <v>87</v>
      </c>
      <c r="AY1274" s="18" t="s">
        <v>240</v>
      </c>
      <c r="BE1274" s="239">
        <f>IF(N1274="základní",J1274,0)</f>
        <v>0</v>
      </c>
      <c r="BF1274" s="239">
        <f>IF(N1274="snížená",J1274,0)</f>
        <v>0</v>
      </c>
      <c r="BG1274" s="239">
        <f>IF(N1274="zákl. přenesená",J1274,0)</f>
        <v>0</v>
      </c>
      <c r="BH1274" s="239">
        <f>IF(N1274="sníž. přenesená",J1274,0)</f>
        <v>0</v>
      </c>
      <c r="BI1274" s="239">
        <f>IF(N1274="nulová",J1274,0)</f>
        <v>0</v>
      </c>
      <c r="BJ1274" s="18" t="s">
        <v>84</v>
      </c>
      <c r="BK1274" s="239">
        <f>ROUND(I1274*H1274,2)</f>
        <v>0</v>
      </c>
      <c r="BL1274" s="18" t="s">
        <v>247</v>
      </c>
      <c r="BM1274" s="238" t="s">
        <v>1653</v>
      </c>
    </row>
    <row r="1275" s="2" customFormat="1">
      <c r="A1275" s="39"/>
      <c r="B1275" s="40"/>
      <c r="C1275" s="41"/>
      <c r="D1275" s="240" t="s">
        <v>249</v>
      </c>
      <c r="E1275" s="41"/>
      <c r="F1275" s="241" t="s">
        <v>1654</v>
      </c>
      <c r="G1275" s="41"/>
      <c r="H1275" s="41"/>
      <c r="I1275" s="242"/>
      <c r="J1275" s="41"/>
      <c r="K1275" s="41"/>
      <c r="L1275" s="45"/>
      <c r="M1275" s="243"/>
      <c r="N1275" s="244"/>
      <c r="O1275" s="92"/>
      <c r="P1275" s="92"/>
      <c r="Q1275" s="92"/>
      <c r="R1275" s="92"/>
      <c r="S1275" s="92"/>
      <c r="T1275" s="93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18" t="s">
        <v>249</v>
      </c>
      <c r="AU1275" s="18" t="s">
        <v>87</v>
      </c>
    </row>
    <row r="1276" s="2" customFormat="1" ht="37.8" customHeight="1">
      <c r="A1276" s="39"/>
      <c r="B1276" s="40"/>
      <c r="C1276" s="227" t="s">
        <v>1655</v>
      </c>
      <c r="D1276" s="227" t="s">
        <v>242</v>
      </c>
      <c r="E1276" s="228" t="s">
        <v>1656</v>
      </c>
      <c r="F1276" s="229" t="s">
        <v>1657</v>
      </c>
      <c r="G1276" s="230" t="s">
        <v>373</v>
      </c>
      <c r="H1276" s="231">
        <v>256</v>
      </c>
      <c r="I1276" s="232"/>
      <c r="J1276" s="233">
        <f>ROUND(I1276*H1276,2)</f>
        <v>0</v>
      </c>
      <c r="K1276" s="229" t="s">
        <v>246</v>
      </c>
      <c r="L1276" s="45"/>
      <c r="M1276" s="234" t="s">
        <v>1</v>
      </c>
      <c r="N1276" s="235" t="s">
        <v>41</v>
      </c>
      <c r="O1276" s="92"/>
      <c r="P1276" s="236">
        <f>O1276*H1276</f>
        <v>0</v>
      </c>
      <c r="Q1276" s="236">
        <v>0</v>
      </c>
      <c r="R1276" s="236">
        <f>Q1276*H1276</f>
        <v>0</v>
      </c>
      <c r="S1276" s="236">
        <v>0</v>
      </c>
      <c r="T1276" s="237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8" t="s">
        <v>247</v>
      </c>
      <c r="AT1276" s="238" t="s">
        <v>242</v>
      </c>
      <c r="AU1276" s="238" t="s">
        <v>87</v>
      </c>
      <c r="AY1276" s="18" t="s">
        <v>240</v>
      </c>
      <c r="BE1276" s="239">
        <f>IF(N1276="základní",J1276,0)</f>
        <v>0</v>
      </c>
      <c r="BF1276" s="239">
        <f>IF(N1276="snížená",J1276,0)</f>
        <v>0</v>
      </c>
      <c r="BG1276" s="239">
        <f>IF(N1276="zákl. přenesená",J1276,0)</f>
        <v>0</v>
      </c>
      <c r="BH1276" s="239">
        <f>IF(N1276="sníž. přenesená",J1276,0)</f>
        <v>0</v>
      </c>
      <c r="BI1276" s="239">
        <f>IF(N1276="nulová",J1276,0)</f>
        <v>0</v>
      </c>
      <c r="BJ1276" s="18" t="s">
        <v>84</v>
      </c>
      <c r="BK1276" s="239">
        <f>ROUND(I1276*H1276,2)</f>
        <v>0</v>
      </c>
      <c r="BL1276" s="18" t="s">
        <v>247</v>
      </c>
      <c r="BM1276" s="238" t="s">
        <v>1658</v>
      </c>
    </row>
    <row r="1277" s="2" customFormat="1">
      <c r="A1277" s="39"/>
      <c r="B1277" s="40"/>
      <c r="C1277" s="41"/>
      <c r="D1277" s="240" t="s">
        <v>249</v>
      </c>
      <c r="E1277" s="41"/>
      <c r="F1277" s="241" t="s">
        <v>1659</v>
      </c>
      <c r="G1277" s="41"/>
      <c r="H1277" s="41"/>
      <c r="I1277" s="242"/>
      <c r="J1277" s="41"/>
      <c r="K1277" s="41"/>
      <c r="L1277" s="45"/>
      <c r="M1277" s="243"/>
      <c r="N1277" s="244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249</v>
      </c>
      <c r="AU1277" s="18" t="s">
        <v>87</v>
      </c>
    </row>
    <row r="1278" s="13" customFormat="1">
      <c r="A1278" s="13"/>
      <c r="B1278" s="245"/>
      <c r="C1278" s="246"/>
      <c r="D1278" s="247" t="s">
        <v>251</v>
      </c>
      <c r="E1278" s="248" t="s">
        <v>1</v>
      </c>
      <c r="F1278" s="249" t="s">
        <v>1660</v>
      </c>
      <c r="G1278" s="246"/>
      <c r="H1278" s="248" t="s">
        <v>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5" t="s">
        <v>251</v>
      </c>
      <c r="AU1278" s="255" t="s">
        <v>87</v>
      </c>
      <c r="AV1278" s="13" t="s">
        <v>84</v>
      </c>
      <c r="AW1278" s="13" t="s">
        <v>32</v>
      </c>
      <c r="AX1278" s="13" t="s">
        <v>76</v>
      </c>
      <c r="AY1278" s="255" t="s">
        <v>240</v>
      </c>
    </row>
    <row r="1279" s="14" customFormat="1">
      <c r="A1279" s="14"/>
      <c r="B1279" s="256"/>
      <c r="C1279" s="257"/>
      <c r="D1279" s="247" t="s">
        <v>251</v>
      </c>
      <c r="E1279" s="258" t="s">
        <v>1</v>
      </c>
      <c r="F1279" s="259" t="s">
        <v>1661</v>
      </c>
      <c r="G1279" s="257"/>
      <c r="H1279" s="260">
        <v>142.56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6" t="s">
        <v>251</v>
      </c>
      <c r="AU1279" s="266" t="s">
        <v>87</v>
      </c>
      <c r="AV1279" s="14" t="s">
        <v>87</v>
      </c>
      <c r="AW1279" s="14" t="s">
        <v>32</v>
      </c>
      <c r="AX1279" s="14" t="s">
        <v>76</v>
      </c>
      <c r="AY1279" s="266" t="s">
        <v>240</v>
      </c>
    </row>
    <row r="1280" s="14" customFormat="1">
      <c r="A1280" s="14"/>
      <c r="B1280" s="256"/>
      <c r="C1280" s="257"/>
      <c r="D1280" s="247" t="s">
        <v>251</v>
      </c>
      <c r="E1280" s="258" t="s">
        <v>1</v>
      </c>
      <c r="F1280" s="259" t="s">
        <v>1662</v>
      </c>
      <c r="G1280" s="257"/>
      <c r="H1280" s="260">
        <v>105.16</v>
      </c>
      <c r="I1280" s="261"/>
      <c r="J1280" s="257"/>
      <c r="K1280" s="257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6" t="s">
        <v>251</v>
      </c>
      <c r="AU1280" s="266" t="s">
        <v>87</v>
      </c>
      <c r="AV1280" s="14" t="s">
        <v>87</v>
      </c>
      <c r="AW1280" s="14" t="s">
        <v>32</v>
      </c>
      <c r="AX1280" s="14" t="s">
        <v>76</v>
      </c>
      <c r="AY1280" s="266" t="s">
        <v>240</v>
      </c>
    </row>
    <row r="1281" s="14" customFormat="1">
      <c r="A1281" s="14"/>
      <c r="B1281" s="256"/>
      <c r="C1281" s="257"/>
      <c r="D1281" s="247" t="s">
        <v>251</v>
      </c>
      <c r="E1281" s="258" t="s">
        <v>1</v>
      </c>
      <c r="F1281" s="259" t="s">
        <v>1663</v>
      </c>
      <c r="G1281" s="257"/>
      <c r="H1281" s="260">
        <v>8.2799999999999994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6" t="s">
        <v>251</v>
      </c>
      <c r="AU1281" s="266" t="s">
        <v>87</v>
      </c>
      <c r="AV1281" s="14" t="s">
        <v>87</v>
      </c>
      <c r="AW1281" s="14" t="s">
        <v>32</v>
      </c>
      <c r="AX1281" s="14" t="s">
        <v>76</v>
      </c>
      <c r="AY1281" s="266" t="s">
        <v>240</v>
      </c>
    </row>
    <row r="1282" s="16" customFormat="1">
      <c r="A1282" s="16"/>
      <c r="B1282" s="278"/>
      <c r="C1282" s="279"/>
      <c r="D1282" s="247" t="s">
        <v>251</v>
      </c>
      <c r="E1282" s="280" t="s">
        <v>1</v>
      </c>
      <c r="F1282" s="281" t="s">
        <v>265</v>
      </c>
      <c r="G1282" s="279"/>
      <c r="H1282" s="282">
        <v>256</v>
      </c>
      <c r="I1282" s="283"/>
      <c r="J1282" s="279"/>
      <c r="K1282" s="279"/>
      <c r="L1282" s="284"/>
      <c r="M1282" s="285"/>
      <c r="N1282" s="286"/>
      <c r="O1282" s="286"/>
      <c r="P1282" s="286"/>
      <c r="Q1282" s="286"/>
      <c r="R1282" s="286"/>
      <c r="S1282" s="286"/>
      <c r="T1282" s="287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88" t="s">
        <v>251</v>
      </c>
      <c r="AU1282" s="288" t="s">
        <v>87</v>
      </c>
      <c r="AV1282" s="16" t="s">
        <v>247</v>
      </c>
      <c r="AW1282" s="16" t="s">
        <v>32</v>
      </c>
      <c r="AX1282" s="16" t="s">
        <v>84</v>
      </c>
      <c r="AY1282" s="288" t="s">
        <v>240</v>
      </c>
    </row>
    <row r="1283" s="2" customFormat="1" ht="33" customHeight="1">
      <c r="A1283" s="39"/>
      <c r="B1283" s="40"/>
      <c r="C1283" s="227" t="s">
        <v>1664</v>
      </c>
      <c r="D1283" s="227" t="s">
        <v>242</v>
      </c>
      <c r="E1283" s="228" t="s">
        <v>1665</v>
      </c>
      <c r="F1283" s="229" t="s">
        <v>1666</v>
      </c>
      <c r="G1283" s="230" t="s">
        <v>373</v>
      </c>
      <c r="H1283" s="231">
        <v>15360</v>
      </c>
      <c r="I1283" s="232"/>
      <c r="J1283" s="233">
        <f>ROUND(I1283*H1283,2)</f>
        <v>0</v>
      </c>
      <c r="K1283" s="229" t="s">
        <v>246</v>
      </c>
      <c r="L1283" s="45"/>
      <c r="M1283" s="234" t="s">
        <v>1</v>
      </c>
      <c r="N1283" s="235" t="s">
        <v>41</v>
      </c>
      <c r="O1283" s="92"/>
      <c r="P1283" s="236">
        <f>O1283*H1283</f>
        <v>0</v>
      </c>
      <c r="Q1283" s="236">
        <v>0</v>
      </c>
      <c r="R1283" s="236">
        <f>Q1283*H1283</f>
        <v>0</v>
      </c>
      <c r="S1283" s="236">
        <v>0</v>
      </c>
      <c r="T1283" s="237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38" t="s">
        <v>247</v>
      </c>
      <c r="AT1283" s="238" t="s">
        <v>242</v>
      </c>
      <c r="AU1283" s="238" t="s">
        <v>87</v>
      </c>
      <c r="AY1283" s="18" t="s">
        <v>240</v>
      </c>
      <c r="BE1283" s="239">
        <f>IF(N1283="základní",J1283,0)</f>
        <v>0</v>
      </c>
      <c r="BF1283" s="239">
        <f>IF(N1283="snížená",J1283,0)</f>
        <v>0</v>
      </c>
      <c r="BG1283" s="239">
        <f>IF(N1283="zákl. přenesená",J1283,0)</f>
        <v>0</v>
      </c>
      <c r="BH1283" s="239">
        <f>IF(N1283="sníž. přenesená",J1283,0)</f>
        <v>0</v>
      </c>
      <c r="BI1283" s="239">
        <f>IF(N1283="nulová",J1283,0)</f>
        <v>0</v>
      </c>
      <c r="BJ1283" s="18" t="s">
        <v>84</v>
      </c>
      <c r="BK1283" s="239">
        <f>ROUND(I1283*H1283,2)</f>
        <v>0</v>
      </c>
      <c r="BL1283" s="18" t="s">
        <v>247</v>
      </c>
      <c r="BM1283" s="238" t="s">
        <v>1667</v>
      </c>
    </row>
    <row r="1284" s="2" customFormat="1">
      <c r="A1284" s="39"/>
      <c r="B1284" s="40"/>
      <c r="C1284" s="41"/>
      <c r="D1284" s="240" t="s">
        <v>249</v>
      </c>
      <c r="E1284" s="41"/>
      <c r="F1284" s="241" t="s">
        <v>1668</v>
      </c>
      <c r="G1284" s="41"/>
      <c r="H1284" s="41"/>
      <c r="I1284" s="242"/>
      <c r="J1284" s="41"/>
      <c r="K1284" s="41"/>
      <c r="L1284" s="45"/>
      <c r="M1284" s="243"/>
      <c r="N1284" s="244"/>
      <c r="O1284" s="92"/>
      <c r="P1284" s="92"/>
      <c r="Q1284" s="92"/>
      <c r="R1284" s="92"/>
      <c r="S1284" s="92"/>
      <c r="T1284" s="93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T1284" s="18" t="s">
        <v>249</v>
      </c>
      <c r="AU1284" s="18" t="s">
        <v>87</v>
      </c>
    </row>
    <row r="1285" s="13" customFormat="1">
      <c r="A1285" s="13"/>
      <c r="B1285" s="245"/>
      <c r="C1285" s="246"/>
      <c r="D1285" s="247" t="s">
        <v>251</v>
      </c>
      <c r="E1285" s="248" t="s">
        <v>1</v>
      </c>
      <c r="F1285" s="249" t="s">
        <v>1669</v>
      </c>
      <c r="G1285" s="246"/>
      <c r="H1285" s="248" t="s">
        <v>1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5" t="s">
        <v>251</v>
      </c>
      <c r="AU1285" s="255" t="s">
        <v>87</v>
      </c>
      <c r="AV1285" s="13" t="s">
        <v>84</v>
      </c>
      <c r="AW1285" s="13" t="s">
        <v>32</v>
      </c>
      <c r="AX1285" s="13" t="s">
        <v>76</v>
      </c>
      <c r="AY1285" s="255" t="s">
        <v>240</v>
      </c>
    </row>
    <row r="1286" s="14" customFormat="1">
      <c r="A1286" s="14"/>
      <c r="B1286" s="256"/>
      <c r="C1286" s="257"/>
      <c r="D1286" s="247" t="s">
        <v>251</v>
      </c>
      <c r="E1286" s="258" t="s">
        <v>1</v>
      </c>
      <c r="F1286" s="259" t="s">
        <v>1670</v>
      </c>
      <c r="G1286" s="257"/>
      <c r="H1286" s="260">
        <v>15360</v>
      </c>
      <c r="I1286" s="261"/>
      <c r="J1286" s="257"/>
      <c r="K1286" s="257"/>
      <c r="L1286" s="262"/>
      <c r="M1286" s="263"/>
      <c r="N1286" s="264"/>
      <c r="O1286" s="264"/>
      <c r="P1286" s="264"/>
      <c r="Q1286" s="264"/>
      <c r="R1286" s="264"/>
      <c r="S1286" s="264"/>
      <c r="T1286" s="26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6" t="s">
        <v>251</v>
      </c>
      <c r="AU1286" s="266" t="s">
        <v>87</v>
      </c>
      <c r="AV1286" s="14" t="s">
        <v>87</v>
      </c>
      <c r="AW1286" s="14" t="s">
        <v>32</v>
      </c>
      <c r="AX1286" s="14" t="s">
        <v>84</v>
      </c>
      <c r="AY1286" s="266" t="s">
        <v>240</v>
      </c>
    </row>
    <row r="1287" s="2" customFormat="1" ht="37.8" customHeight="1">
      <c r="A1287" s="39"/>
      <c r="B1287" s="40"/>
      <c r="C1287" s="227" t="s">
        <v>1671</v>
      </c>
      <c r="D1287" s="227" t="s">
        <v>242</v>
      </c>
      <c r="E1287" s="228" t="s">
        <v>1672</v>
      </c>
      <c r="F1287" s="229" t="s">
        <v>1673</v>
      </c>
      <c r="G1287" s="230" t="s">
        <v>373</v>
      </c>
      <c r="H1287" s="231">
        <v>256</v>
      </c>
      <c r="I1287" s="232"/>
      <c r="J1287" s="233">
        <f>ROUND(I1287*H1287,2)</f>
        <v>0</v>
      </c>
      <c r="K1287" s="229" t="s">
        <v>246</v>
      </c>
      <c r="L1287" s="45"/>
      <c r="M1287" s="234" t="s">
        <v>1</v>
      </c>
      <c r="N1287" s="235" t="s">
        <v>41</v>
      </c>
      <c r="O1287" s="92"/>
      <c r="P1287" s="236">
        <f>O1287*H1287</f>
        <v>0</v>
      </c>
      <c r="Q1287" s="236">
        <v>0</v>
      </c>
      <c r="R1287" s="236">
        <f>Q1287*H1287</f>
        <v>0</v>
      </c>
      <c r="S1287" s="236">
        <v>0</v>
      </c>
      <c r="T1287" s="237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8" t="s">
        <v>247</v>
      </c>
      <c r="AT1287" s="238" t="s">
        <v>242</v>
      </c>
      <c r="AU1287" s="238" t="s">
        <v>87</v>
      </c>
      <c r="AY1287" s="18" t="s">
        <v>240</v>
      </c>
      <c r="BE1287" s="239">
        <f>IF(N1287="základní",J1287,0)</f>
        <v>0</v>
      </c>
      <c r="BF1287" s="239">
        <f>IF(N1287="snížená",J1287,0)</f>
        <v>0</v>
      </c>
      <c r="BG1287" s="239">
        <f>IF(N1287="zákl. přenesená",J1287,0)</f>
        <v>0</v>
      </c>
      <c r="BH1287" s="239">
        <f>IF(N1287="sníž. přenesená",J1287,0)</f>
        <v>0</v>
      </c>
      <c r="BI1287" s="239">
        <f>IF(N1287="nulová",J1287,0)</f>
        <v>0</v>
      </c>
      <c r="BJ1287" s="18" t="s">
        <v>84</v>
      </c>
      <c r="BK1287" s="239">
        <f>ROUND(I1287*H1287,2)</f>
        <v>0</v>
      </c>
      <c r="BL1287" s="18" t="s">
        <v>247</v>
      </c>
      <c r="BM1287" s="238" t="s">
        <v>1674</v>
      </c>
    </row>
    <row r="1288" s="2" customFormat="1">
      <c r="A1288" s="39"/>
      <c r="B1288" s="40"/>
      <c r="C1288" s="41"/>
      <c r="D1288" s="240" t="s">
        <v>249</v>
      </c>
      <c r="E1288" s="41"/>
      <c r="F1288" s="241" t="s">
        <v>1675</v>
      </c>
      <c r="G1288" s="41"/>
      <c r="H1288" s="41"/>
      <c r="I1288" s="242"/>
      <c r="J1288" s="41"/>
      <c r="K1288" s="41"/>
      <c r="L1288" s="45"/>
      <c r="M1288" s="243"/>
      <c r="N1288" s="244"/>
      <c r="O1288" s="92"/>
      <c r="P1288" s="92"/>
      <c r="Q1288" s="92"/>
      <c r="R1288" s="92"/>
      <c r="S1288" s="92"/>
      <c r="T1288" s="9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249</v>
      </c>
      <c r="AU1288" s="18" t="s">
        <v>87</v>
      </c>
    </row>
    <row r="1289" s="2" customFormat="1" ht="37.8" customHeight="1">
      <c r="A1289" s="39"/>
      <c r="B1289" s="40"/>
      <c r="C1289" s="227" t="s">
        <v>1676</v>
      </c>
      <c r="D1289" s="227" t="s">
        <v>242</v>
      </c>
      <c r="E1289" s="228" t="s">
        <v>1677</v>
      </c>
      <c r="F1289" s="229" t="s">
        <v>1678</v>
      </c>
      <c r="G1289" s="230" t="s">
        <v>373</v>
      </c>
      <c r="H1289" s="231">
        <v>278</v>
      </c>
      <c r="I1289" s="232"/>
      <c r="J1289" s="233">
        <f>ROUND(I1289*H1289,2)</f>
        <v>0</v>
      </c>
      <c r="K1289" s="229" t="s">
        <v>246</v>
      </c>
      <c r="L1289" s="45"/>
      <c r="M1289" s="234" t="s">
        <v>1</v>
      </c>
      <c r="N1289" s="235" t="s">
        <v>41</v>
      </c>
      <c r="O1289" s="92"/>
      <c r="P1289" s="236">
        <f>O1289*H1289</f>
        <v>0</v>
      </c>
      <c r="Q1289" s="236">
        <v>0</v>
      </c>
      <c r="R1289" s="236">
        <f>Q1289*H1289</f>
        <v>0</v>
      </c>
      <c r="S1289" s="236">
        <v>0</v>
      </c>
      <c r="T1289" s="237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38" t="s">
        <v>247</v>
      </c>
      <c r="AT1289" s="238" t="s">
        <v>242</v>
      </c>
      <c r="AU1289" s="238" t="s">
        <v>87</v>
      </c>
      <c r="AY1289" s="18" t="s">
        <v>240</v>
      </c>
      <c r="BE1289" s="239">
        <f>IF(N1289="základní",J1289,0)</f>
        <v>0</v>
      </c>
      <c r="BF1289" s="239">
        <f>IF(N1289="snížená",J1289,0)</f>
        <v>0</v>
      </c>
      <c r="BG1289" s="239">
        <f>IF(N1289="zákl. přenesená",J1289,0)</f>
        <v>0</v>
      </c>
      <c r="BH1289" s="239">
        <f>IF(N1289="sníž. přenesená",J1289,0)</f>
        <v>0</v>
      </c>
      <c r="BI1289" s="239">
        <f>IF(N1289="nulová",J1289,0)</f>
        <v>0</v>
      </c>
      <c r="BJ1289" s="18" t="s">
        <v>84</v>
      </c>
      <c r="BK1289" s="239">
        <f>ROUND(I1289*H1289,2)</f>
        <v>0</v>
      </c>
      <c r="BL1289" s="18" t="s">
        <v>247</v>
      </c>
      <c r="BM1289" s="238" t="s">
        <v>1679</v>
      </c>
    </row>
    <row r="1290" s="2" customFormat="1">
      <c r="A1290" s="39"/>
      <c r="B1290" s="40"/>
      <c r="C1290" s="41"/>
      <c r="D1290" s="240" t="s">
        <v>249</v>
      </c>
      <c r="E1290" s="41"/>
      <c r="F1290" s="241" t="s">
        <v>1680</v>
      </c>
      <c r="G1290" s="41"/>
      <c r="H1290" s="41"/>
      <c r="I1290" s="242"/>
      <c r="J1290" s="41"/>
      <c r="K1290" s="41"/>
      <c r="L1290" s="45"/>
      <c r="M1290" s="243"/>
      <c r="N1290" s="244"/>
      <c r="O1290" s="92"/>
      <c r="P1290" s="92"/>
      <c r="Q1290" s="92"/>
      <c r="R1290" s="92"/>
      <c r="S1290" s="92"/>
      <c r="T1290" s="93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T1290" s="18" t="s">
        <v>249</v>
      </c>
      <c r="AU1290" s="18" t="s">
        <v>87</v>
      </c>
    </row>
    <row r="1291" s="13" customFormat="1">
      <c r="A1291" s="13"/>
      <c r="B1291" s="245"/>
      <c r="C1291" s="246"/>
      <c r="D1291" s="247" t="s">
        <v>251</v>
      </c>
      <c r="E1291" s="248" t="s">
        <v>1</v>
      </c>
      <c r="F1291" s="249" t="s">
        <v>1681</v>
      </c>
      <c r="G1291" s="246"/>
      <c r="H1291" s="248" t="s">
        <v>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5" t="s">
        <v>251</v>
      </c>
      <c r="AU1291" s="255" t="s">
        <v>87</v>
      </c>
      <c r="AV1291" s="13" t="s">
        <v>84</v>
      </c>
      <c r="AW1291" s="13" t="s">
        <v>32</v>
      </c>
      <c r="AX1291" s="13" t="s">
        <v>76</v>
      </c>
      <c r="AY1291" s="255" t="s">
        <v>240</v>
      </c>
    </row>
    <row r="1292" s="14" customFormat="1">
      <c r="A1292" s="14"/>
      <c r="B1292" s="256"/>
      <c r="C1292" s="257"/>
      <c r="D1292" s="247" t="s">
        <v>251</v>
      </c>
      <c r="E1292" s="258" t="s">
        <v>1</v>
      </c>
      <c r="F1292" s="259" t="s">
        <v>1682</v>
      </c>
      <c r="G1292" s="257"/>
      <c r="H1292" s="260">
        <v>90.170000000000002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251</v>
      </c>
      <c r="AU1292" s="266" t="s">
        <v>87</v>
      </c>
      <c r="AV1292" s="14" t="s">
        <v>87</v>
      </c>
      <c r="AW1292" s="14" t="s">
        <v>32</v>
      </c>
      <c r="AX1292" s="14" t="s">
        <v>76</v>
      </c>
      <c r="AY1292" s="266" t="s">
        <v>240</v>
      </c>
    </row>
    <row r="1293" s="14" customFormat="1">
      <c r="A1293" s="14"/>
      <c r="B1293" s="256"/>
      <c r="C1293" s="257"/>
      <c r="D1293" s="247" t="s">
        <v>251</v>
      </c>
      <c r="E1293" s="258" t="s">
        <v>1</v>
      </c>
      <c r="F1293" s="259" t="s">
        <v>1683</v>
      </c>
      <c r="G1293" s="257"/>
      <c r="H1293" s="260">
        <v>132</v>
      </c>
      <c r="I1293" s="261"/>
      <c r="J1293" s="257"/>
      <c r="K1293" s="257"/>
      <c r="L1293" s="262"/>
      <c r="M1293" s="263"/>
      <c r="N1293" s="264"/>
      <c r="O1293" s="264"/>
      <c r="P1293" s="264"/>
      <c r="Q1293" s="264"/>
      <c r="R1293" s="264"/>
      <c r="S1293" s="264"/>
      <c r="T1293" s="26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6" t="s">
        <v>251</v>
      </c>
      <c r="AU1293" s="266" t="s">
        <v>87</v>
      </c>
      <c r="AV1293" s="14" t="s">
        <v>87</v>
      </c>
      <c r="AW1293" s="14" t="s">
        <v>32</v>
      </c>
      <c r="AX1293" s="14" t="s">
        <v>76</v>
      </c>
      <c r="AY1293" s="266" t="s">
        <v>240</v>
      </c>
    </row>
    <row r="1294" s="14" customFormat="1">
      <c r="A1294" s="14"/>
      <c r="B1294" s="256"/>
      <c r="C1294" s="257"/>
      <c r="D1294" s="247" t="s">
        <v>251</v>
      </c>
      <c r="E1294" s="258" t="s">
        <v>1</v>
      </c>
      <c r="F1294" s="259" t="s">
        <v>1684</v>
      </c>
      <c r="G1294" s="257"/>
      <c r="H1294" s="260">
        <v>49.700000000000003</v>
      </c>
      <c r="I1294" s="261"/>
      <c r="J1294" s="257"/>
      <c r="K1294" s="257"/>
      <c r="L1294" s="262"/>
      <c r="M1294" s="263"/>
      <c r="N1294" s="264"/>
      <c r="O1294" s="264"/>
      <c r="P1294" s="264"/>
      <c r="Q1294" s="264"/>
      <c r="R1294" s="264"/>
      <c r="S1294" s="264"/>
      <c r="T1294" s="26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6" t="s">
        <v>251</v>
      </c>
      <c r="AU1294" s="266" t="s">
        <v>87</v>
      </c>
      <c r="AV1294" s="14" t="s">
        <v>87</v>
      </c>
      <c r="AW1294" s="14" t="s">
        <v>32</v>
      </c>
      <c r="AX1294" s="14" t="s">
        <v>76</v>
      </c>
      <c r="AY1294" s="266" t="s">
        <v>240</v>
      </c>
    </row>
    <row r="1295" s="14" customFormat="1">
      <c r="A1295" s="14"/>
      <c r="B1295" s="256"/>
      <c r="C1295" s="257"/>
      <c r="D1295" s="247" t="s">
        <v>251</v>
      </c>
      <c r="E1295" s="258" t="s">
        <v>1</v>
      </c>
      <c r="F1295" s="259" t="s">
        <v>1685</v>
      </c>
      <c r="G1295" s="257"/>
      <c r="H1295" s="260">
        <v>6.1299999999999999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6" t="s">
        <v>251</v>
      </c>
      <c r="AU1295" s="266" t="s">
        <v>87</v>
      </c>
      <c r="AV1295" s="14" t="s">
        <v>87</v>
      </c>
      <c r="AW1295" s="14" t="s">
        <v>32</v>
      </c>
      <c r="AX1295" s="14" t="s">
        <v>76</v>
      </c>
      <c r="AY1295" s="266" t="s">
        <v>240</v>
      </c>
    </row>
    <row r="1296" s="16" customFormat="1">
      <c r="A1296" s="16"/>
      <c r="B1296" s="278"/>
      <c r="C1296" s="279"/>
      <c r="D1296" s="247" t="s">
        <v>251</v>
      </c>
      <c r="E1296" s="280" t="s">
        <v>1</v>
      </c>
      <c r="F1296" s="281" t="s">
        <v>265</v>
      </c>
      <c r="G1296" s="279"/>
      <c r="H1296" s="282">
        <v>278</v>
      </c>
      <c r="I1296" s="283"/>
      <c r="J1296" s="279"/>
      <c r="K1296" s="279"/>
      <c r="L1296" s="284"/>
      <c r="M1296" s="285"/>
      <c r="N1296" s="286"/>
      <c r="O1296" s="286"/>
      <c r="P1296" s="286"/>
      <c r="Q1296" s="286"/>
      <c r="R1296" s="286"/>
      <c r="S1296" s="286"/>
      <c r="T1296" s="287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88" t="s">
        <v>251</v>
      </c>
      <c r="AU1296" s="288" t="s">
        <v>87</v>
      </c>
      <c r="AV1296" s="16" t="s">
        <v>247</v>
      </c>
      <c r="AW1296" s="16" t="s">
        <v>32</v>
      </c>
      <c r="AX1296" s="16" t="s">
        <v>84</v>
      </c>
      <c r="AY1296" s="288" t="s">
        <v>240</v>
      </c>
    </row>
    <row r="1297" s="2" customFormat="1" ht="33" customHeight="1">
      <c r="A1297" s="39"/>
      <c r="B1297" s="40"/>
      <c r="C1297" s="227" t="s">
        <v>1686</v>
      </c>
      <c r="D1297" s="227" t="s">
        <v>242</v>
      </c>
      <c r="E1297" s="228" t="s">
        <v>1687</v>
      </c>
      <c r="F1297" s="229" t="s">
        <v>1688</v>
      </c>
      <c r="G1297" s="230" t="s">
        <v>373</v>
      </c>
      <c r="H1297" s="231">
        <v>16680</v>
      </c>
      <c r="I1297" s="232"/>
      <c r="J1297" s="233">
        <f>ROUND(I1297*H1297,2)</f>
        <v>0</v>
      </c>
      <c r="K1297" s="229" t="s">
        <v>246</v>
      </c>
      <c r="L1297" s="45"/>
      <c r="M1297" s="234" t="s">
        <v>1</v>
      </c>
      <c r="N1297" s="235" t="s">
        <v>41</v>
      </c>
      <c r="O1297" s="92"/>
      <c r="P1297" s="236">
        <f>O1297*H1297</f>
        <v>0</v>
      </c>
      <c r="Q1297" s="236">
        <v>0</v>
      </c>
      <c r="R1297" s="236">
        <f>Q1297*H1297</f>
        <v>0</v>
      </c>
      <c r="S1297" s="236">
        <v>0</v>
      </c>
      <c r="T1297" s="237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8" t="s">
        <v>247</v>
      </c>
      <c r="AT1297" s="238" t="s">
        <v>242</v>
      </c>
      <c r="AU1297" s="238" t="s">
        <v>87</v>
      </c>
      <c r="AY1297" s="18" t="s">
        <v>240</v>
      </c>
      <c r="BE1297" s="239">
        <f>IF(N1297="základní",J1297,0)</f>
        <v>0</v>
      </c>
      <c r="BF1297" s="239">
        <f>IF(N1297="snížená",J1297,0)</f>
        <v>0</v>
      </c>
      <c r="BG1297" s="239">
        <f>IF(N1297="zákl. přenesená",J1297,0)</f>
        <v>0</v>
      </c>
      <c r="BH1297" s="239">
        <f>IF(N1297="sníž. přenesená",J1297,0)</f>
        <v>0</v>
      </c>
      <c r="BI1297" s="239">
        <f>IF(N1297="nulová",J1297,0)</f>
        <v>0</v>
      </c>
      <c r="BJ1297" s="18" t="s">
        <v>84</v>
      </c>
      <c r="BK1297" s="239">
        <f>ROUND(I1297*H1297,2)</f>
        <v>0</v>
      </c>
      <c r="BL1297" s="18" t="s">
        <v>247</v>
      </c>
      <c r="BM1297" s="238" t="s">
        <v>1689</v>
      </c>
    </row>
    <row r="1298" s="2" customFormat="1">
      <c r="A1298" s="39"/>
      <c r="B1298" s="40"/>
      <c r="C1298" s="41"/>
      <c r="D1298" s="240" t="s">
        <v>249</v>
      </c>
      <c r="E1298" s="41"/>
      <c r="F1298" s="241" t="s">
        <v>1690</v>
      </c>
      <c r="G1298" s="41"/>
      <c r="H1298" s="41"/>
      <c r="I1298" s="242"/>
      <c r="J1298" s="41"/>
      <c r="K1298" s="41"/>
      <c r="L1298" s="45"/>
      <c r="M1298" s="243"/>
      <c r="N1298" s="244"/>
      <c r="O1298" s="92"/>
      <c r="P1298" s="92"/>
      <c r="Q1298" s="92"/>
      <c r="R1298" s="92"/>
      <c r="S1298" s="92"/>
      <c r="T1298" s="9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249</v>
      </c>
      <c r="AU1298" s="18" t="s">
        <v>87</v>
      </c>
    </row>
    <row r="1299" s="13" customFormat="1">
      <c r="A1299" s="13"/>
      <c r="B1299" s="245"/>
      <c r="C1299" s="246"/>
      <c r="D1299" s="247" t="s">
        <v>251</v>
      </c>
      <c r="E1299" s="248" t="s">
        <v>1</v>
      </c>
      <c r="F1299" s="249" t="s">
        <v>1669</v>
      </c>
      <c r="G1299" s="246"/>
      <c r="H1299" s="248" t="s">
        <v>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5" t="s">
        <v>251</v>
      </c>
      <c r="AU1299" s="255" t="s">
        <v>87</v>
      </c>
      <c r="AV1299" s="13" t="s">
        <v>84</v>
      </c>
      <c r="AW1299" s="13" t="s">
        <v>32</v>
      </c>
      <c r="AX1299" s="13" t="s">
        <v>76</v>
      </c>
      <c r="AY1299" s="255" t="s">
        <v>240</v>
      </c>
    </row>
    <row r="1300" s="14" customFormat="1">
      <c r="A1300" s="14"/>
      <c r="B1300" s="256"/>
      <c r="C1300" s="257"/>
      <c r="D1300" s="247" t="s">
        <v>251</v>
      </c>
      <c r="E1300" s="258" t="s">
        <v>1</v>
      </c>
      <c r="F1300" s="259" t="s">
        <v>1691</v>
      </c>
      <c r="G1300" s="257"/>
      <c r="H1300" s="260">
        <v>16680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6" t="s">
        <v>251</v>
      </c>
      <c r="AU1300" s="266" t="s">
        <v>87</v>
      </c>
      <c r="AV1300" s="14" t="s">
        <v>87</v>
      </c>
      <c r="AW1300" s="14" t="s">
        <v>32</v>
      </c>
      <c r="AX1300" s="14" t="s">
        <v>84</v>
      </c>
      <c r="AY1300" s="266" t="s">
        <v>240</v>
      </c>
    </row>
    <row r="1301" s="2" customFormat="1" ht="37.8" customHeight="1">
      <c r="A1301" s="39"/>
      <c r="B1301" s="40"/>
      <c r="C1301" s="227" t="s">
        <v>1692</v>
      </c>
      <c r="D1301" s="227" t="s">
        <v>242</v>
      </c>
      <c r="E1301" s="228" t="s">
        <v>1693</v>
      </c>
      <c r="F1301" s="229" t="s">
        <v>1694</v>
      </c>
      <c r="G1301" s="230" t="s">
        <v>373</v>
      </c>
      <c r="H1301" s="231">
        <v>278</v>
      </c>
      <c r="I1301" s="232"/>
      <c r="J1301" s="233">
        <f>ROUND(I1301*H1301,2)</f>
        <v>0</v>
      </c>
      <c r="K1301" s="229" t="s">
        <v>246</v>
      </c>
      <c r="L1301" s="45"/>
      <c r="M1301" s="234" t="s">
        <v>1</v>
      </c>
      <c r="N1301" s="235" t="s">
        <v>41</v>
      </c>
      <c r="O1301" s="92"/>
      <c r="P1301" s="236">
        <f>O1301*H1301</f>
        <v>0</v>
      </c>
      <c r="Q1301" s="236">
        <v>0</v>
      </c>
      <c r="R1301" s="236">
        <f>Q1301*H1301</f>
        <v>0</v>
      </c>
      <c r="S1301" s="236">
        <v>0</v>
      </c>
      <c r="T1301" s="237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8" t="s">
        <v>247</v>
      </c>
      <c r="AT1301" s="238" t="s">
        <v>242</v>
      </c>
      <c r="AU1301" s="238" t="s">
        <v>87</v>
      </c>
      <c r="AY1301" s="18" t="s">
        <v>240</v>
      </c>
      <c r="BE1301" s="239">
        <f>IF(N1301="základní",J1301,0)</f>
        <v>0</v>
      </c>
      <c r="BF1301" s="239">
        <f>IF(N1301="snížená",J1301,0)</f>
        <v>0</v>
      </c>
      <c r="BG1301" s="239">
        <f>IF(N1301="zákl. přenesená",J1301,0)</f>
        <v>0</v>
      </c>
      <c r="BH1301" s="239">
        <f>IF(N1301="sníž. přenesená",J1301,0)</f>
        <v>0</v>
      </c>
      <c r="BI1301" s="239">
        <f>IF(N1301="nulová",J1301,0)</f>
        <v>0</v>
      </c>
      <c r="BJ1301" s="18" t="s">
        <v>84</v>
      </c>
      <c r="BK1301" s="239">
        <f>ROUND(I1301*H1301,2)</f>
        <v>0</v>
      </c>
      <c r="BL1301" s="18" t="s">
        <v>247</v>
      </c>
      <c r="BM1301" s="238" t="s">
        <v>1695</v>
      </c>
    </row>
    <row r="1302" s="2" customFormat="1">
      <c r="A1302" s="39"/>
      <c r="B1302" s="40"/>
      <c r="C1302" s="41"/>
      <c r="D1302" s="240" t="s">
        <v>249</v>
      </c>
      <c r="E1302" s="41"/>
      <c r="F1302" s="241" t="s">
        <v>1696</v>
      </c>
      <c r="G1302" s="41"/>
      <c r="H1302" s="41"/>
      <c r="I1302" s="242"/>
      <c r="J1302" s="41"/>
      <c r="K1302" s="41"/>
      <c r="L1302" s="45"/>
      <c r="M1302" s="243"/>
      <c r="N1302" s="244"/>
      <c r="O1302" s="92"/>
      <c r="P1302" s="92"/>
      <c r="Q1302" s="92"/>
      <c r="R1302" s="92"/>
      <c r="S1302" s="92"/>
      <c r="T1302" s="93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T1302" s="18" t="s">
        <v>249</v>
      </c>
      <c r="AU1302" s="18" t="s">
        <v>87</v>
      </c>
    </row>
    <row r="1303" s="2" customFormat="1" ht="16.5" customHeight="1">
      <c r="A1303" s="39"/>
      <c r="B1303" s="40"/>
      <c r="C1303" s="227" t="s">
        <v>1697</v>
      </c>
      <c r="D1303" s="227" t="s">
        <v>242</v>
      </c>
      <c r="E1303" s="228" t="s">
        <v>1698</v>
      </c>
      <c r="F1303" s="229" t="s">
        <v>1699</v>
      </c>
      <c r="G1303" s="230" t="s">
        <v>373</v>
      </c>
      <c r="H1303" s="231">
        <v>534</v>
      </c>
      <c r="I1303" s="232"/>
      <c r="J1303" s="233">
        <f>ROUND(I1303*H1303,2)</f>
        <v>0</v>
      </c>
      <c r="K1303" s="229" t="s">
        <v>246</v>
      </c>
      <c r="L1303" s="45"/>
      <c r="M1303" s="234" t="s">
        <v>1</v>
      </c>
      <c r="N1303" s="235" t="s">
        <v>41</v>
      </c>
      <c r="O1303" s="92"/>
      <c r="P1303" s="236">
        <f>O1303*H1303</f>
        <v>0</v>
      </c>
      <c r="Q1303" s="236">
        <v>0</v>
      </c>
      <c r="R1303" s="236">
        <f>Q1303*H1303</f>
        <v>0</v>
      </c>
      <c r="S1303" s="236">
        <v>0</v>
      </c>
      <c r="T1303" s="237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8" t="s">
        <v>247</v>
      </c>
      <c r="AT1303" s="238" t="s">
        <v>242</v>
      </c>
      <c r="AU1303" s="238" t="s">
        <v>87</v>
      </c>
      <c r="AY1303" s="18" t="s">
        <v>240</v>
      </c>
      <c r="BE1303" s="239">
        <f>IF(N1303="základní",J1303,0)</f>
        <v>0</v>
      </c>
      <c r="BF1303" s="239">
        <f>IF(N1303="snížená",J1303,0)</f>
        <v>0</v>
      </c>
      <c r="BG1303" s="239">
        <f>IF(N1303="zákl. přenesená",J1303,0)</f>
        <v>0</v>
      </c>
      <c r="BH1303" s="239">
        <f>IF(N1303="sníž. přenesená",J1303,0)</f>
        <v>0</v>
      </c>
      <c r="BI1303" s="239">
        <f>IF(N1303="nulová",J1303,0)</f>
        <v>0</v>
      </c>
      <c r="BJ1303" s="18" t="s">
        <v>84</v>
      </c>
      <c r="BK1303" s="239">
        <f>ROUND(I1303*H1303,2)</f>
        <v>0</v>
      </c>
      <c r="BL1303" s="18" t="s">
        <v>247</v>
      </c>
      <c r="BM1303" s="238" t="s">
        <v>1700</v>
      </c>
    </row>
    <row r="1304" s="2" customFormat="1">
      <c r="A1304" s="39"/>
      <c r="B1304" s="40"/>
      <c r="C1304" s="41"/>
      <c r="D1304" s="240" t="s">
        <v>249</v>
      </c>
      <c r="E1304" s="41"/>
      <c r="F1304" s="241" t="s">
        <v>1701</v>
      </c>
      <c r="G1304" s="41"/>
      <c r="H1304" s="41"/>
      <c r="I1304" s="242"/>
      <c r="J1304" s="41"/>
      <c r="K1304" s="41"/>
      <c r="L1304" s="45"/>
      <c r="M1304" s="243"/>
      <c r="N1304" s="244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249</v>
      </c>
      <c r="AU1304" s="18" t="s">
        <v>87</v>
      </c>
    </row>
    <row r="1305" s="14" customFormat="1">
      <c r="A1305" s="14"/>
      <c r="B1305" s="256"/>
      <c r="C1305" s="257"/>
      <c r="D1305" s="247" t="s">
        <v>251</v>
      </c>
      <c r="E1305" s="258" t="s">
        <v>1</v>
      </c>
      <c r="F1305" s="259" t="s">
        <v>1702</v>
      </c>
      <c r="G1305" s="257"/>
      <c r="H1305" s="260">
        <v>534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6" t="s">
        <v>251</v>
      </c>
      <c r="AU1305" s="266" t="s">
        <v>87</v>
      </c>
      <c r="AV1305" s="14" t="s">
        <v>87</v>
      </c>
      <c r="AW1305" s="14" t="s">
        <v>32</v>
      </c>
      <c r="AX1305" s="14" t="s">
        <v>84</v>
      </c>
      <c r="AY1305" s="266" t="s">
        <v>240</v>
      </c>
    </row>
    <row r="1306" s="2" customFormat="1" ht="21.75" customHeight="1">
      <c r="A1306" s="39"/>
      <c r="B1306" s="40"/>
      <c r="C1306" s="227" t="s">
        <v>1703</v>
      </c>
      <c r="D1306" s="227" t="s">
        <v>242</v>
      </c>
      <c r="E1306" s="228" t="s">
        <v>1704</v>
      </c>
      <c r="F1306" s="229" t="s">
        <v>1705</v>
      </c>
      <c r="G1306" s="230" t="s">
        <v>373</v>
      </c>
      <c r="H1306" s="231">
        <v>32040</v>
      </c>
      <c r="I1306" s="232"/>
      <c r="J1306" s="233">
        <f>ROUND(I1306*H1306,2)</f>
        <v>0</v>
      </c>
      <c r="K1306" s="229" t="s">
        <v>246</v>
      </c>
      <c r="L1306" s="45"/>
      <c r="M1306" s="234" t="s">
        <v>1</v>
      </c>
      <c r="N1306" s="235" t="s">
        <v>41</v>
      </c>
      <c r="O1306" s="92"/>
      <c r="P1306" s="236">
        <f>O1306*H1306</f>
        <v>0</v>
      </c>
      <c r="Q1306" s="236">
        <v>0</v>
      </c>
      <c r="R1306" s="236">
        <f>Q1306*H1306</f>
        <v>0</v>
      </c>
      <c r="S1306" s="236">
        <v>0</v>
      </c>
      <c r="T1306" s="237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8" t="s">
        <v>247</v>
      </c>
      <c r="AT1306" s="238" t="s">
        <v>242</v>
      </c>
      <c r="AU1306" s="238" t="s">
        <v>87</v>
      </c>
      <c r="AY1306" s="18" t="s">
        <v>240</v>
      </c>
      <c r="BE1306" s="239">
        <f>IF(N1306="základní",J1306,0)</f>
        <v>0</v>
      </c>
      <c r="BF1306" s="239">
        <f>IF(N1306="snížená",J1306,0)</f>
        <v>0</v>
      </c>
      <c r="BG1306" s="239">
        <f>IF(N1306="zákl. přenesená",J1306,0)</f>
        <v>0</v>
      </c>
      <c r="BH1306" s="239">
        <f>IF(N1306="sníž. přenesená",J1306,0)</f>
        <v>0</v>
      </c>
      <c r="BI1306" s="239">
        <f>IF(N1306="nulová",J1306,0)</f>
        <v>0</v>
      </c>
      <c r="BJ1306" s="18" t="s">
        <v>84</v>
      </c>
      <c r="BK1306" s="239">
        <f>ROUND(I1306*H1306,2)</f>
        <v>0</v>
      </c>
      <c r="BL1306" s="18" t="s">
        <v>247</v>
      </c>
      <c r="BM1306" s="238" t="s">
        <v>1706</v>
      </c>
    </row>
    <row r="1307" s="2" customFormat="1">
      <c r="A1307" s="39"/>
      <c r="B1307" s="40"/>
      <c r="C1307" s="41"/>
      <c r="D1307" s="240" t="s">
        <v>249</v>
      </c>
      <c r="E1307" s="41"/>
      <c r="F1307" s="241" t="s">
        <v>1707</v>
      </c>
      <c r="G1307" s="41"/>
      <c r="H1307" s="41"/>
      <c r="I1307" s="242"/>
      <c r="J1307" s="41"/>
      <c r="K1307" s="41"/>
      <c r="L1307" s="45"/>
      <c r="M1307" s="243"/>
      <c r="N1307" s="244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249</v>
      </c>
      <c r="AU1307" s="18" t="s">
        <v>87</v>
      </c>
    </row>
    <row r="1308" s="13" customFormat="1">
      <c r="A1308" s="13"/>
      <c r="B1308" s="245"/>
      <c r="C1308" s="246"/>
      <c r="D1308" s="247" t="s">
        <v>251</v>
      </c>
      <c r="E1308" s="248" t="s">
        <v>1</v>
      </c>
      <c r="F1308" s="249" t="s">
        <v>1669</v>
      </c>
      <c r="G1308" s="246"/>
      <c r="H1308" s="248" t="s">
        <v>1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5" t="s">
        <v>251</v>
      </c>
      <c r="AU1308" s="255" t="s">
        <v>87</v>
      </c>
      <c r="AV1308" s="13" t="s">
        <v>84</v>
      </c>
      <c r="AW1308" s="13" t="s">
        <v>32</v>
      </c>
      <c r="AX1308" s="13" t="s">
        <v>76</v>
      </c>
      <c r="AY1308" s="255" t="s">
        <v>240</v>
      </c>
    </row>
    <row r="1309" s="14" customFormat="1">
      <c r="A1309" s="14"/>
      <c r="B1309" s="256"/>
      <c r="C1309" s="257"/>
      <c r="D1309" s="247" t="s">
        <v>251</v>
      </c>
      <c r="E1309" s="258" t="s">
        <v>1</v>
      </c>
      <c r="F1309" s="259" t="s">
        <v>1708</v>
      </c>
      <c r="G1309" s="257"/>
      <c r="H1309" s="260">
        <v>32040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6" t="s">
        <v>251</v>
      </c>
      <c r="AU1309" s="266" t="s">
        <v>87</v>
      </c>
      <c r="AV1309" s="14" t="s">
        <v>87</v>
      </c>
      <c r="AW1309" s="14" t="s">
        <v>32</v>
      </c>
      <c r="AX1309" s="14" t="s">
        <v>84</v>
      </c>
      <c r="AY1309" s="266" t="s">
        <v>240</v>
      </c>
    </row>
    <row r="1310" s="2" customFormat="1" ht="21.75" customHeight="1">
      <c r="A1310" s="39"/>
      <c r="B1310" s="40"/>
      <c r="C1310" s="227" t="s">
        <v>1709</v>
      </c>
      <c r="D1310" s="227" t="s">
        <v>242</v>
      </c>
      <c r="E1310" s="228" t="s">
        <v>1710</v>
      </c>
      <c r="F1310" s="229" t="s">
        <v>1711</v>
      </c>
      <c r="G1310" s="230" t="s">
        <v>373</v>
      </c>
      <c r="H1310" s="231">
        <v>534</v>
      </c>
      <c r="I1310" s="232"/>
      <c r="J1310" s="233">
        <f>ROUND(I1310*H1310,2)</f>
        <v>0</v>
      </c>
      <c r="K1310" s="229" t="s">
        <v>246</v>
      </c>
      <c r="L1310" s="45"/>
      <c r="M1310" s="234" t="s">
        <v>1</v>
      </c>
      <c r="N1310" s="235" t="s">
        <v>41</v>
      </c>
      <c r="O1310" s="92"/>
      <c r="P1310" s="236">
        <f>O1310*H1310</f>
        <v>0</v>
      </c>
      <c r="Q1310" s="236">
        <v>0</v>
      </c>
      <c r="R1310" s="236">
        <f>Q1310*H1310</f>
        <v>0</v>
      </c>
      <c r="S1310" s="236">
        <v>0</v>
      </c>
      <c r="T1310" s="237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8" t="s">
        <v>247</v>
      </c>
      <c r="AT1310" s="238" t="s">
        <v>242</v>
      </c>
      <c r="AU1310" s="238" t="s">
        <v>87</v>
      </c>
      <c r="AY1310" s="18" t="s">
        <v>240</v>
      </c>
      <c r="BE1310" s="239">
        <f>IF(N1310="základní",J1310,0)</f>
        <v>0</v>
      </c>
      <c r="BF1310" s="239">
        <f>IF(N1310="snížená",J1310,0)</f>
        <v>0</v>
      </c>
      <c r="BG1310" s="239">
        <f>IF(N1310="zákl. přenesená",J1310,0)</f>
        <v>0</v>
      </c>
      <c r="BH1310" s="239">
        <f>IF(N1310="sníž. přenesená",J1310,0)</f>
        <v>0</v>
      </c>
      <c r="BI1310" s="239">
        <f>IF(N1310="nulová",J1310,0)</f>
        <v>0</v>
      </c>
      <c r="BJ1310" s="18" t="s">
        <v>84</v>
      </c>
      <c r="BK1310" s="239">
        <f>ROUND(I1310*H1310,2)</f>
        <v>0</v>
      </c>
      <c r="BL1310" s="18" t="s">
        <v>247</v>
      </c>
      <c r="BM1310" s="238" t="s">
        <v>1712</v>
      </c>
    </row>
    <row r="1311" s="2" customFormat="1">
      <c r="A1311" s="39"/>
      <c r="B1311" s="40"/>
      <c r="C1311" s="41"/>
      <c r="D1311" s="240" t="s">
        <v>249</v>
      </c>
      <c r="E1311" s="41"/>
      <c r="F1311" s="241" t="s">
        <v>1713</v>
      </c>
      <c r="G1311" s="41"/>
      <c r="H1311" s="41"/>
      <c r="I1311" s="242"/>
      <c r="J1311" s="41"/>
      <c r="K1311" s="41"/>
      <c r="L1311" s="45"/>
      <c r="M1311" s="243"/>
      <c r="N1311" s="244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249</v>
      </c>
      <c r="AU1311" s="18" t="s">
        <v>87</v>
      </c>
    </row>
    <row r="1312" s="2" customFormat="1" ht="33" customHeight="1">
      <c r="A1312" s="39"/>
      <c r="B1312" s="40"/>
      <c r="C1312" s="227" t="s">
        <v>1714</v>
      </c>
      <c r="D1312" s="227" t="s">
        <v>242</v>
      </c>
      <c r="E1312" s="228" t="s">
        <v>1715</v>
      </c>
      <c r="F1312" s="229" t="s">
        <v>1716</v>
      </c>
      <c r="G1312" s="230" t="s">
        <v>245</v>
      </c>
      <c r="H1312" s="231">
        <v>192</v>
      </c>
      <c r="I1312" s="232"/>
      <c r="J1312" s="233">
        <f>ROUND(I1312*H1312,2)</f>
        <v>0</v>
      </c>
      <c r="K1312" s="229" t="s">
        <v>246</v>
      </c>
      <c r="L1312" s="45"/>
      <c r="M1312" s="234" t="s">
        <v>1</v>
      </c>
      <c r="N1312" s="235" t="s">
        <v>41</v>
      </c>
      <c r="O1312" s="92"/>
      <c r="P1312" s="236">
        <f>O1312*H1312</f>
        <v>0</v>
      </c>
      <c r="Q1312" s="236">
        <v>0</v>
      </c>
      <c r="R1312" s="236">
        <f>Q1312*H1312</f>
        <v>0</v>
      </c>
      <c r="S1312" s="236">
        <v>0</v>
      </c>
      <c r="T1312" s="237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38" t="s">
        <v>247</v>
      </c>
      <c r="AT1312" s="238" t="s">
        <v>242</v>
      </c>
      <c r="AU1312" s="238" t="s">
        <v>87</v>
      </c>
      <c r="AY1312" s="18" t="s">
        <v>240</v>
      </c>
      <c r="BE1312" s="239">
        <f>IF(N1312="základní",J1312,0)</f>
        <v>0</v>
      </c>
      <c r="BF1312" s="239">
        <f>IF(N1312="snížená",J1312,0)</f>
        <v>0</v>
      </c>
      <c r="BG1312" s="239">
        <f>IF(N1312="zákl. přenesená",J1312,0)</f>
        <v>0</v>
      </c>
      <c r="BH1312" s="239">
        <f>IF(N1312="sníž. přenesená",J1312,0)</f>
        <v>0</v>
      </c>
      <c r="BI1312" s="239">
        <f>IF(N1312="nulová",J1312,0)</f>
        <v>0</v>
      </c>
      <c r="BJ1312" s="18" t="s">
        <v>84</v>
      </c>
      <c r="BK1312" s="239">
        <f>ROUND(I1312*H1312,2)</f>
        <v>0</v>
      </c>
      <c r="BL1312" s="18" t="s">
        <v>247</v>
      </c>
      <c r="BM1312" s="238" t="s">
        <v>1717</v>
      </c>
    </row>
    <row r="1313" s="2" customFormat="1">
      <c r="A1313" s="39"/>
      <c r="B1313" s="40"/>
      <c r="C1313" s="41"/>
      <c r="D1313" s="240" t="s">
        <v>249</v>
      </c>
      <c r="E1313" s="41"/>
      <c r="F1313" s="241" t="s">
        <v>1718</v>
      </c>
      <c r="G1313" s="41"/>
      <c r="H1313" s="41"/>
      <c r="I1313" s="242"/>
      <c r="J1313" s="41"/>
      <c r="K1313" s="41"/>
      <c r="L1313" s="45"/>
      <c r="M1313" s="243"/>
      <c r="N1313" s="244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249</v>
      </c>
      <c r="AU1313" s="18" t="s">
        <v>87</v>
      </c>
    </row>
    <row r="1314" s="13" customFormat="1">
      <c r="A1314" s="13"/>
      <c r="B1314" s="245"/>
      <c r="C1314" s="246"/>
      <c r="D1314" s="247" t="s">
        <v>251</v>
      </c>
      <c r="E1314" s="248" t="s">
        <v>1</v>
      </c>
      <c r="F1314" s="249" t="s">
        <v>1719</v>
      </c>
      <c r="G1314" s="246"/>
      <c r="H1314" s="248" t="s">
        <v>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5" t="s">
        <v>251</v>
      </c>
      <c r="AU1314" s="255" t="s">
        <v>87</v>
      </c>
      <c r="AV1314" s="13" t="s">
        <v>84</v>
      </c>
      <c r="AW1314" s="13" t="s">
        <v>32</v>
      </c>
      <c r="AX1314" s="13" t="s">
        <v>76</v>
      </c>
      <c r="AY1314" s="255" t="s">
        <v>240</v>
      </c>
    </row>
    <row r="1315" s="14" customFormat="1">
      <c r="A1315" s="14"/>
      <c r="B1315" s="256"/>
      <c r="C1315" s="257"/>
      <c r="D1315" s="247" t="s">
        <v>251</v>
      </c>
      <c r="E1315" s="258" t="s">
        <v>1</v>
      </c>
      <c r="F1315" s="259" t="s">
        <v>1720</v>
      </c>
      <c r="G1315" s="257"/>
      <c r="H1315" s="260">
        <v>192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6" t="s">
        <v>251</v>
      </c>
      <c r="AU1315" s="266" t="s">
        <v>87</v>
      </c>
      <c r="AV1315" s="14" t="s">
        <v>87</v>
      </c>
      <c r="AW1315" s="14" t="s">
        <v>32</v>
      </c>
      <c r="AX1315" s="14" t="s">
        <v>84</v>
      </c>
      <c r="AY1315" s="266" t="s">
        <v>240</v>
      </c>
    </row>
    <row r="1316" s="2" customFormat="1" ht="37.8" customHeight="1">
      <c r="A1316" s="39"/>
      <c r="B1316" s="40"/>
      <c r="C1316" s="227" t="s">
        <v>1721</v>
      </c>
      <c r="D1316" s="227" t="s">
        <v>242</v>
      </c>
      <c r="E1316" s="228" t="s">
        <v>1722</v>
      </c>
      <c r="F1316" s="229" t="s">
        <v>1723</v>
      </c>
      <c r="G1316" s="230" t="s">
        <v>245</v>
      </c>
      <c r="H1316" s="231">
        <v>8640</v>
      </c>
      <c r="I1316" s="232"/>
      <c r="J1316" s="233">
        <f>ROUND(I1316*H1316,2)</f>
        <v>0</v>
      </c>
      <c r="K1316" s="229" t="s">
        <v>246</v>
      </c>
      <c r="L1316" s="45"/>
      <c r="M1316" s="234" t="s">
        <v>1</v>
      </c>
      <c r="N1316" s="235" t="s">
        <v>41</v>
      </c>
      <c r="O1316" s="92"/>
      <c r="P1316" s="236">
        <f>O1316*H1316</f>
        <v>0</v>
      </c>
      <c r="Q1316" s="236">
        <v>0</v>
      </c>
      <c r="R1316" s="236">
        <f>Q1316*H1316</f>
        <v>0</v>
      </c>
      <c r="S1316" s="236">
        <v>0</v>
      </c>
      <c r="T1316" s="237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8" t="s">
        <v>247</v>
      </c>
      <c r="AT1316" s="238" t="s">
        <v>242</v>
      </c>
      <c r="AU1316" s="238" t="s">
        <v>87</v>
      </c>
      <c r="AY1316" s="18" t="s">
        <v>240</v>
      </c>
      <c r="BE1316" s="239">
        <f>IF(N1316="základní",J1316,0)</f>
        <v>0</v>
      </c>
      <c r="BF1316" s="239">
        <f>IF(N1316="snížená",J1316,0)</f>
        <v>0</v>
      </c>
      <c r="BG1316" s="239">
        <f>IF(N1316="zákl. přenesená",J1316,0)</f>
        <v>0</v>
      </c>
      <c r="BH1316" s="239">
        <f>IF(N1316="sníž. přenesená",J1316,0)</f>
        <v>0</v>
      </c>
      <c r="BI1316" s="239">
        <f>IF(N1316="nulová",J1316,0)</f>
        <v>0</v>
      </c>
      <c r="BJ1316" s="18" t="s">
        <v>84</v>
      </c>
      <c r="BK1316" s="239">
        <f>ROUND(I1316*H1316,2)</f>
        <v>0</v>
      </c>
      <c r="BL1316" s="18" t="s">
        <v>247</v>
      </c>
      <c r="BM1316" s="238" t="s">
        <v>1724</v>
      </c>
    </row>
    <row r="1317" s="2" customFormat="1">
      <c r="A1317" s="39"/>
      <c r="B1317" s="40"/>
      <c r="C1317" s="41"/>
      <c r="D1317" s="240" t="s">
        <v>249</v>
      </c>
      <c r="E1317" s="41"/>
      <c r="F1317" s="241" t="s">
        <v>1725</v>
      </c>
      <c r="G1317" s="41"/>
      <c r="H1317" s="41"/>
      <c r="I1317" s="242"/>
      <c r="J1317" s="41"/>
      <c r="K1317" s="41"/>
      <c r="L1317" s="45"/>
      <c r="M1317" s="243"/>
      <c r="N1317" s="244"/>
      <c r="O1317" s="92"/>
      <c r="P1317" s="92"/>
      <c r="Q1317" s="92"/>
      <c r="R1317" s="92"/>
      <c r="S1317" s="92"/>
      <c r="T1317" s="93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T1317" s="18" t="s">
        <v>249</v>
      </c>
      <c r="AU1317" s="18" t="s">
        <v>87</v>
      </c>
    </row>
    <row r="1318" s="13" customFormat="1">
      <c r="A1318" s="13"/>
      <c r="B1318" s="245"/>
      <c r="C1318" s="246"/>
      <c r="D1318" s="247" t="s">
        <v>251</v>
      </c>
      <c r="E1318" s="248" t="s">
        <v>1</v>
      </c>
      <c r="F1318" s="249" t="s">
        <v>1726</v>
      </c>
      <c r="G1318" s="246"/>
      <c r="H1318" s="248" t="s">
        <v>1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5" t="s">
        <v>251</v>
      </c>
      <c r="AU1318" s="255" t="s">
        <v>87</v>
      </c>
      <c r="AV1318" s="13" t="s">
        <v>84</v>
      </c>
      <c r="AW1318" s="13" t="s">
        <v>32</v>
      </c>
      <c r="AX1318" s="13" t="s">
        <v>76</v>
      </c>
      <c r="AY1318" s="255" t="s">
        <v>240</v>
      </c>
    </row>
    <row r="1319" s="14" customFormat="1">
      <c r="A1319" s="14"/>
      <c r="B1319" s="256"/>
      <c r="C1319" s="257"/>
      <c r="D1319" s="247" t="s">
        <v>251</v>
      </c>
      <c r="E1319" s="258" t="s">
        <v>1</v>
      </c>
      <c r="F1319" s="259" t="s">
        <v>1727</v>
      </c>
      <c r="G1319" s="257"/>
      <c r="H1319" s="260">
        <v>8640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6" t="s">
        <v>251</v>
      </c>
      <c r="AU1319" s="266" t="s">
        <v>87</v>
      </c>
      <c r="AV1319" s="14" t="s">
        <v>87</v>
      </c>
      <c r="AW1319" s="14" t="s">
        <v>32</v>
      </c>
      <c r="AX1319" s="14" t="s">
        <v>84</v>
      </c>
      <c r="AY1319" s="266" t="s">
        <v>240</v>
      </c>
    </row>
    <row r="1320" s="2" customFormat="1" ht="33" customHeight="1">
      <c r="A1320" s="39"/>
      <c r="B1320" s="40"/>
      <c r="C1320" s="227" t="s">
        <v>1728</v>
      </c>
      <c r="D1320" s="227" t="s">
        <v>242</v>
      </c>
      <c r="E1320" s="228" t="s">
        <v>1729</v>
      </c>
      <c r="F1320" s="229" t="s">
        <v>1730</v>
      </c>
      <c r="G1320" s="230" t="s">
        <v>245</v>
      </c>
      <c r="H1320" s="231">
        <v>192</v>
      </c>
      <c r="I1320" s="232"/>
      <c r="J1320" s="233">
        <f>ROUND(I1320*H1320,2)</f>
        <v>0</v>
      </c>
      <c r="K1320" s="229" t="s">
        <v>246</v>
      </c>
      <c r="L1320" s="45"/>
      <c r="M1320" s="234" t="s">
        <v>1</v>
      </c>
      <c r="N1320" s="235" t="s">
        <v>41</v>
      </c>
      <c r="O1320" s="92"/>
      <c r="P1320" s="236">
        <f>O1320*H1320</f>
        <v>0</v>
      </c>
      <c r="Q1320" s="236">
        <v>0</v>
      </c>
      <c r="R1320" s="236">
        <f>Q1320*H1320</f>
        <v>0</v>
      </c>
      <c r="S1320" s="236">
        <v>0</v>
      </c>
      <c r="T1320" s="237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38" t="s">
        <v>247</v>
      </c>
      <c r="AT1320" s="238" t="s">
        <v>242</v>
      </c>
      <c r="AU1320" s="238" t="s">
        <v>87</v>
      </c>
      <c r="AY1320" s="18" t="s">
        <v>240</v>
      </c>
      <c r="BE1320" s="239">
        <f>IF(N1320="základní",J1320,0)</f>
        <v>0</v>
      </c>
      <c r="BF1320" s="239">
        <f>IF(N1320="snížená",J1320,0)</f>
        <v>0</v>
      </c>
      <c r="BG1320" s="239">
        <f>IF(N1320="zákl. přenesená",J1320,0)</f>
        <v>0</v>
      </c>
      <c r="BH1320" s="239">
        <f>IF(N1320="sníž. přenesená",J1320,0)</f>
        <v>0</v>
      </c>
      <c r="BI1320" s="239">
        <f>IF(N1320="nulová",J1320,0)</f>
        <v>0</v>
      </c>
      <c r="BJ1320" s="18" t="s">
        <v>84</v>
      </c>
      <c r="BK1320" s="239">
        <f>ROUND(I1320*H1320,2)</f>
        <v>0</v>
      </c>
      <c r="BL1320" s="18" t="s">
        <v>247</v>
      </c>
      <c r="BM1320" s="238" t="s">
        <v>1731</v>
      </c>
    </row>
    <row r="1321" s="2" customFormat="1">
      <c r="A1321" s="39"/>
      <c r="B1321" s="40"/>
      <c r="C1321" s="41"/>
      <c r="D1321" s="240" t="s">
        <v>249</v>
      </c>
      <c r="E1321" s="41"/>
      <c r="F1321" s="241" t="s">
        <v>1732</v>
      </c>
      <c r="G1321" s="41"/>
      <c r="H1321" s="41"/>
      <c r="I1321" s="242"/>
      <c r="J1321" s="41"/>
      <c r="K1321" s="41"/>
      <c r="L1321" s="45"/>
      <c r="M1321" s="243"/>
      <c r="N1321" s="244"/>
      <c r="O1321" s="92"/>
      <c r="P1321" s="92"/>
      <c r="Q1321" s="92"/>
      <c r="R1321" s="92"/>
      <c r="S1321" s="92"/>
      <c r="T1321" s="93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249</v>
      </c>
      <c r="AU1321" s="18" t="s">
        <v>87</v>
      </c>
    </row>
    <row r="1322" s="12" customFormat="1" ht="22.8" customHeight="1">
      <c r="A1322" s="12"/>
      <c r="B1322" s="211"/>
      <c r="C1322" s="212"/>
      <c r="D1322" s="213" t="s">
        <v>75</v>
      </c>
      <c r="E1322" s="225" t="s">
        <v>1090</v>
      </c>
      <c r="F1322" s="225" t="s">
        <v>1733</v>
      </c>
      <c r="G1322" s="212"/>
      <c r="H1322" s="212"/>
      <c r="I1322" s="215"/>
      <c r="J1322" s="226">
        <f>BK1322</f>
        <v>0</v>
      </c>
      <c r="K1322" s="212"/>
      <c r="L1322" s="217"/>
      <c r="M1322" s="218"/>
      <c r="N1322" s="219"/>
      <c r="O1322" s="219"/>
      <c r="P1322" s="220">
        <f>SUM(P1323:P1355)</f>
        <v>0</v>
      </c>
      <c r="Q1322" s="219"/>
      <c r="R1322" s="220">
        <f>SUM(R1323:R1355)</f>
        <v>0.10970000000000001</v>
      </c>
      <c r="S1322" s="219"/>
      <c r="T1322" s="221">
        <f>SUM(T1323:T1355)</f>
        <v>0</v>
      </c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R1322" s="222" t="s">
        <v>84</v>
      </c>
      <c r="AT1322" s="223" t="s">
        <v>75</v>
      </c>
      <c r="AU1322" s="223" t="s">
        <v>84</v>
      </c>
      <c r="AY1322" s="222" t="s">
        <v>240</v>
      </c>
      <c r="BK1322" s="224">
        <f>SUM(BK1323:BK1355)</f>
        <v>0</v>
      </c>
    </row>
    <row r="1323" s="2" customFormat="1" ht="33" customHeight="1">
      <c r="A1323" s="39"/>
      <c r="B1323" s="40"/>
      <c r="C1323" s="227" t="s">
        <v>1734</v>
      </c>
      <c r="D1323" s="227" t="s">
        <v>242</v>
      </c>
      <c r="E1323" s="228" t="s">
        <v>1735</v>
      </c>
      <c r="F1323" s="229" t="s">
        <v>1736</v>
      </c>
      <c r="G1323" s="230" t="s">
        <v>373</v>
      </c>
      <c r="H1323" s="231">
        <v>25</v>
      </c>
      <c r="I1323" s="232"/>
      <c r="J1323" s="233">
        <f>ROUND(I1323*H1323,2)</f>
        <v>0</v>
      </c>
      <c r="K1323" s="229" t="s">
        <v>246</v>
      </c>
      <c r="L1323" s="45"/>
      <c r="M1323" s="234" t="s">
        <v>1</v>
      </c>
      <c r="N1323" s="235" t="s">
        <v>41</v>
      </c>
      <c r="O1323" s="92"/>
      <c r="P1323" s="236">
        <f>O1323*H1323</f>
        <v>0</v>
      </c>
      <c r="Q1323" s="236">
        <v>0.00158</v>
      </c>
      <c r="R1323" s="236">
        <f>Q1323*H1323</f>
        <v>0.0395</v>
      </c>
      <c r="S1323" s="236">
        <v>0</v>
      </c>
      <c r="T1323" s="237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8" t="s">
        <v>247</v>
      </c>
      <c r="AT1323" s="238" t="s">
        <v>242</v>
      </c>
      <c r="AU1323" s="238" t="s">
        <v>87</v>
      </c>
      <c r="AY1323" s="18" t="s">
        <v>240</v>
      </c>
      <c r="BE1323" s="239">
        <f>IF(N1323="základní",J1323,0)</f>
        <v>0</v>
      </c>
      <c r="BF1323" s="239">
        <f>IF(N1323="snížená",J1323,0)</f>
        <v>0</v>
      </c>
      <c r="BG1323" s="239">
        <f>IF(N1323="zákl. přenesená",J1323,0)</f>
        <v>0</v>
      </c>
      <c r="BH1323" s="239">
        <f>IF(N1323="sníž. přenesená",J1323,0)</f>
        <v>0</v>
      </c>
      <c r="BI1323" s="239">
        <f>IF(N1323="nulová",J1323,0)</f>
        <v>0</v>
      </c>
      <c r="BJ1323" s="18" t="s">
        <v>84</v>
      </c>
      <c r="BK1323" s="239">
        <f>ROUND(I1323*H1323,2)</f>
        <v>0</v>
      </c>
      <c r="BL1323" s="18" t="s">
        <v>247</v>
      </c>
      <c r="BM1323" s="238" t="s">
        <v>1737</v>
      </c>
    </row>
    <row r="1324" s="2" customFormat="1">
      <c r="A1324" s="39"/>
      <c r="B1324" s="40"/>
      <c r="C1324" s="41"/>
      <c r="D1324" s="240" t="s">
        <v>249</v>
      </c>
      <c r="E1324" s="41"/>
      <c r="F1324" s="241" t="s">
        <v>1738</v>
      </c>
      <c r="G1324" s="41"/>
      <c r="H1324" s="41"/>
      <c r="I1324" s="242"/>
      <c r="J1324" s="41"/>
      <c r="K1324" s="41"/>
      <c r="L1324" s="45"/>
      <c r="M1324" s="243"/>
      <c r="N1324" s="244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249</v>
      </c>
      <c r="AU1324" s="18" t="s">
        <v>87</v>
      </c>
    </row>
    <row r="1325" s="13" customFormat="1">
      <c r="A1325" s="13"/>
      <c r="B1325" s="245"/>
      <c r="C1325" s="246"/>
      <c r="D1325" s="247" t="s">
        <v>251</v>
      </c>
      <c r="E1325" s="248" t="s">
        <v>1</v>
      </c>
      <c r="F1325" s="249" t="s">
        <v>1739</v>
      </c>
      <c r="G1325" s="246"/>
      <c r="H1325" s="248" t="s">
        <v>1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5" t="s">
        <v>251</v>
      </c>
      <c r="AU1325" s="255" t="s">
        <v>87</v>
      </c>
      <c r="AV1325" s="13" t="s">
        <v>84</v>
      </c>
      <c r="AW1325" s="13" t="s">
        <v>32</v>
      </c>
      <c r="AX1325" s="13" t="s">
        <v>76</v>
      </c>
      <c r="AY1325" s="255" t="s">
        <v>240</v>
      </c>
    </row>
    <row r="1326" s="13" customFormat="1">
      <c r="A1326" s="13"/>
      <c r="B1326" s="245"/>
      <c r="C1326" s="246"/>
      <c r="D1326" s="247" t="s">
        <v>251</v>
      </c>
      <c r="E1326" s="248" t="s">
        <v>1</v>
      </c>
      <c r="F1326" s="249" t="s">
        <v>1740</v>
      </c>
      <c r="G1326" s="246"/>
      <c r="H1326" s="248" t="s">
        <v>1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5" t="s">
        <v>251</v>
      </c>
      <c r="AU1326" s="255" t="s">
        <v>87</v>
      </c>
      <c r="AV1326" s="13" t="s">
        <v>84</v>
      </c>
      <c r="AW1326" s="13" t="s">
        <v>32</v>
      </c>
      <c r="AX1326" s="13" t="s">
        <v>76</v>
      </c>
      <c r="AY1326" s="255" t="s">
        <v>240</v>
      </c>
    </row>
    <row r="1327" s="14" customFormat="1">
      <c r="A1327" s="14"/>
      <c r="B1327" s="256"/>
      <c r="C1327" s="257"/>
      <c r="D1327" s="247" t="s">
        <v>251</v>
      </c>
      <c r="E1327" s="258" t="s">
        <v>1</v>
      </c>
      <c r="F1327" s="259" t="s">
        <v>1741</v>
      </c>
      <c r="G1327" s="257"/>
      <c r="H1327" s="260">
        <v>25</v>
      </c>
      <c r="I1327" s="261"/>
      <c r="J1327" s="257"/>
      <c r="K1327" s="257"/>
      <c r="L1327" s="262"/>
      <c r="M1327" s="263"/>
      <c r="N1327" s="264"/>
      <c r="O1327" s="264"/>
      <c r="P1327" s="264"/>
      <c r="Q1327" s="264"/>
      <c r="R1327" s="264"/>
      <c r="S1327" s="264"/>
      <c r="T1327" s="26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6" t="s">
        <v>251</v>
      </c>
      <c r="AU1327" s="266" t="s">
        <v>87</v>
      </c>
      <c r="AV1327" s="14" t="s">
        <v>87</v>
      </c>
      <c r="AW1327" s="14" t="s">
        <v>32</v>
      </c>
      <c r="AX1327" s="14" t="s">
        <v>84</v>
      </c>
      <c r="AY1327" s="266" t="s">
        <v>240</v>
      </c>
    </row>
    <row r="1328" s="2" customFormat="1" ht="24.15" customHeight="1">
      <c r="A1328" s="39"/>
      <c r="B1328" s="40"/>
      <c r="C1328" s="227" t="s">
        <v>1742</v>
      </c>
      <c r="D1328" s="227" t="s">
        <v>242</v>
      </c>
      <c r="E1328" s="228" t="s">
        <v>1743</v>
      </c>
      <c r="F1328" s="229" t="s">
        <v>1744</v>
      </c>
      <c r="G1328" s="230" t="s">
        <v>675</v>
      </c>
      <c r="H1328" s="231">
        <v>25</v>
      </c>
      <c r="I1328" s="232"/>
      <c r="J1328" s="233">
        <f>ROUND(I1328*H1328,2)</f>
        <v>0</v>
      </c>
      <c r="K1328" s="229" t="s">
        <v>1</v>
      </c>
      <c r="L1328" s="45"/>
      <c r="M1328" s="234" t="s">
        <v>1</v>
      </c>
      <c r="N1328" s="235" t="s">
        <v>41</v>
      </c>
      <c r="O1328" s="92"/>
      <c r="P1328" s="236">
        <f>O1328*H1328</f>
        <v>0</v>
      </c>
      <c r="Q1328" s="236">
        <v>0</v>
      </c>
      <c r="R1328" s="236">
        <f>Q1328*H1328</f>
        <v>0</v>
      </c>
      <c r="S1328" s="236">
        <v>0</v>
      </c>
      <c r="T1328" s="237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8" t="s">
        <v>247</v>
      </c>
      <c r="AT1328" s="238" t="s">
        <v>242</v>
      </c>
      <c r="AU1328" s="238" t="s">
        <v>87</v>
      </c>
      <c r="AY1328" s="18" t="s">
        <v>240</v>
      </c>
      <c r="BE1328" s="239">
        <f>IF(N1328="základní",J1328,0)</f>
        <v>0</v>
      </c>
      <c r="BF1328" s="239">
        <f>IF(N1328="snížená",J1328,0)</f>
        <v>0</v>
      </c>
      <c r="BG1328" s="239">
        <f>IF(N1328="zákl. přenesená",J1328,0)</f>
        <v>0</v>
      </c>
      <c r="BH1328" s="239">
        <f>IF(N1328="sníž. přenesená",J1328,0)</f>
        <v>0</v>
      </c>
      <c r="BI1328" s="239">
        <f>IF(N1328="nulová",J1328,0)</f>
        <v>0</v>
      </c>
      <c r="BJ1328" s="18" t="s">
        <v>84</v>
      </c>
      <c r="BK1328" s="239">
        <f>ROUND(I1328*H1328,2)</f>
        <v>0</v>
      </c>
      <c r="BL1328" s="18" t="s">
        <v>247</v>
      </c>
      <c r="BM1328" s="238" t="s">
        <v>1745</v>
      </c>
    </row>
    <row r="1329" s="13" customFormat="1">
      <c r="A1329" s="13"/>
      <c r="B1329" s="245"/>
      <c r="C1329" s="246"/>
      <c r="D1329" s="247" t="s">
        <v>251</v>
      </c>
      <c r="E1329" s="248" t="s">
        <v>1</v>
      </c>
      <c r="F1329" s="249" t="s">
        <v>1746</v>
      </c>
      <c r="G1329" s="246"/>
      <c r="H1329" s="248" t="s">
        <v>1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5" t="s">
        <v>251</v>
      </c>
      <c r="AU1329" s="255" t="s">
        <v>87</v>
      </c>
      <c r="AV1329" s="13" t="s">
        <v>84</v>
      </c>
      <c r="AW1329" s="13" t="s">
        <v>32</v>
      </c>
      <c r="AX1329" s="13" t="s">
        <v>76</v>
      </c>
      <c r="AY1329" s="255" t="s">
        <v>240</v>
      </c>
    </row>
    <row r="1330" s="13" customFormat="1">
      <c r="A1330" s="13"/>
      <c r="B1330" s="245"/>
      <c r="C1330" s="246"/>
      <c r="D1330" s="247" t="s">
        <v>251</v>
      </c>
      <c r="E1330" s="248" t="s">
        <v>1</v>
      </c>
      <c r="F1330" s="249" t="s">
        <v>1747</v>
      </c>
      <c r="G1330" s="246"/>
      <c r="H1330" s="248" t="s">
        <v>1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5" t="s">
        <v>251</v>
      </c>
      <c r="AU1330" s="255" t="s">
        <v>87</v>
      </c>
      <c r="AV1330" s="13" t="s">
        <v>84</v>
      </c>
      <c r="AW1330" s="13" t="s">
        <v>32</v>
      </c>
      <c r="AX1330" s="13" t="s">
        <v>76</v>
      </c>
      <c r="AY1330" s="255" t="s">
        <v>240</v>
      </c>
    </row>
    <row r="1331" s="13" customFormat="1">
      <c r="A1331" s="13"/>
      <c r="B1331" s="245"/>
      <c r="C1331" s="246"/>
      <c r="D1331" s="247" t="s">
        <v>251</v>
      </c>
      <c r="E1331" s="248" t="s">
        <v>1</v>
      </c>
      <c r="F1331" s="249" t="s">
        <v>1748</v>
      </c>
      <c r="G1331" s="246"/>
      <c r="H1331" s="248" t="s">
        <v>1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5" t="s">
        <v>251</v>
      </c>
      <c r="AU1331" s="255" t="s">
        <v>87</v>
      </c>
      <c r="AV1331" s="13" t="s">
        <v>84</v>
      </c>
      <c r="AW1331" s="13" t="s">
        <v>32</v>
      </c>
      <c r="AX1331" s="13" t="s">
        <v>76</v>
      </c>
      <c r="AY1331" s="255" t="s">
        <v>240</v>
      </c>
    </row>
    <row r="1332" s="14" customFormat="1">
      <c r="A1332" s="14"/>
      <c r="B1332" s="256"/>
      <c r="C1332" s="257"/>
      <c r="D1332" s="247" t="s">
        <v>251</v>
      </c>
      <c r="E1332" s="258" t="s">
        <v>1</v>
      </c>
      <c r="F1332" s="259" t="s">
        <v>1741</v>
      </c>
      <c r="G1332" s="257"/>
      <c r="H1332" s="260">
        <v>25</v>
      </c>
      <c r="I1332" s="261"/>
      <c r="J1332" s="257"/>
      <c r="K1332" s="257"/>
      <c r="L1332" s="262"/>
      <c r="M1332" s="263"/>
      <c r="N1332" s="264"/>
      <c r="O1332" s="264"/>
      <c r="P1332" s="264"/>
      <c r="Q1332" s="264"/>
      <c r="R1332" s="264"/>
      <c r="S1332" s="264"/>
      <c r="T1332" s="26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6" t="s">
        <v>251</v>
      </c>
      <c r="AU1332" s="266" t="s">
        <v>87</v>
      </c>
      <c r="AV1332" s="14" t="s">
        <v>87</v>
      </c>
      <c r="AW1332" s="14" t="s">
        <v>32</v>
      </c>
      <c r="AX1332" s="14" t="s">
        <v>84</v>
      </c>
      <c r="AY1332" s="266" t="s">
        <v>240</v>
      </c>
    </row>
    <row r="1333" s="2" customFormat="1" ht="21.75" customHeight="1">
      <c r="A1333" s="39"/>
      <c r="B1333" s="40"/>
      <c r="C1333" s="227" t="s">
        <v>1749</v>
      </c>
      <c r="D1333" s="227" t="s">
        <v>242</v>
      </c>
      <c r="E1333" s="228" t="s">
        <v>1750</v>
      </c>
      <c r="F1333" s="229" t="s">
        <v>1751</v>
      </c>
      <c r="G1333" s="230" t="s">
        <v>675</v>
      </c>
      <c r="H1333" s="231">
        <v>4</v>
      </c>
      <c r="I1333" s="232"/>
      <c r="J1333" s="233">
        <f>ROUND(I1333*H1333,2)</f>
        <v>0</v>
      </c>
      <c r="K1333" s="229" t="s">
        <v>1</v>
      </c>
      <c r="L1333" s="45"/>
      <c r="M1333" s="234" t="s">
        <v>1</v>
      </c>
      <c r="N1333" s="235" t="s">
        <v>41</v>
      </c>
      <c r="O1333" s="92"/>
      <c r="P1333" s="236">
        <f>O1333*H1333</f>
        <v>0</v>
      </c>
      <c r="Q1333" s="236">
        <v>0</v>
      </c>
      <c r="R1333" s="236">
        <f>Q1333*H1333</f>
        <v>0</v>
      </c>
      <c r="S1333" s="236">
        <v>0</v>
      </c>
      <c r="T1333" s="237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38" t="s">
        <v>247</v>
      </c>
      <c r="AT1333" s="238" t="s">
        <v>242</v>
      </c>
      <c r="AU1333" s="238" t="s">
        <v>87</v>
      </c>
      <c r="AY1333" s="18" t="s">
        <v>240</v>
      </c>
      <c r="BE1333" s="239">
        <f>IF(N1333="základní",J1333,0)</f>
        <v>0</v>
      </c>
      <c r="BF1333" s="239">
        <f>IF(N1333="snížená",J1333,0)</f>
        <v>0</v>
      </c>
      <c r="BG1333" s="239">
        <f>IF(N1333="zákl. přenesená",J1333,0)</f>
        <v>0</v>
      </c>
      <c r="BH1333" s="239">
        <f>IF(N1333="sníž. přenesená",J1333,0)</f>
        <v>0</v>
      </c>
      <c r="BI1333" s="239">
        <f>IF(N1333="nulová",J1333,0)</f>
        <v>0</v>
      </c>
      <c r="BJ1333" s="18" t="s">
        <v>84</v>
      </c>
      <c r="BK1333" s="239">
        <f>ROUND(I1333*H1333,2)</f>
        <v>0</v>
      </c>
      <c r="BL1333" s="18" t="s">
        <v>247</v>
      </c>
      <c r="BM1333" s="238" t="s">
        <v>1752</v>
      </c>
    </row>
    <row r="1334" s="2" customFormat="1" ht="24.15" customHeight="1">
      <c r="A1334" s="39"/>
      <c r="B1334" s="40"/>
      <c r="C1334" s="227" t="s">
        <v>1753</v>
      </c>
      <c r="D1334" s="227" t="s">
        <v>242</v>
      </c>
      <c r="E1334" s="228" t="s">
        <v>1754</v>
      </c>
      <c r="F1334" s="229" t="s">
        <v>1755</v>
      </c>
      <c r="G1334" s="230" t="s">
        <v>1607</v>
      </c>
      <c r="H1334" s="231">
        <v>1</v>
      </c>
      <c r="I1334" s="232"/>
      <c r="J1334" s="233">
        <f>ROUND(I1334*H1334,2)</f>
        <v>0</v>
      </c>
      <c r="K1334" s="229" t="s">
        <v>1</v>
      </c>
      <c r="L1334" s="45"/>
      <c r="M1334" s="234" t="s">
        <v>1</v>
      </c>
      <c r="N1334" s="235" t="s">
        <v>41</v>
      </c>
      <c r="O1334" s="92"/>
      <c r="P1334" s="236">
        <f>O1334*H1334</f>
        <v>0</v>
      </c>
      <c r="Q1334" s="236">
        <v>0</v>
      </c>
      <c r="R1334" s="236">
        <f>Q1334*H1334</f>
        <v>0</v>
      </c>
      <c r="S1334" s="236">
        <v>0</v>
      </c>
      <c r="T1334" s="237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38" t="s">
        <v>247</v>
      </c>
      <c r="AT1334" s="238" t="s">
        <v>242</v>
      </c>
      <c r="AU1334" s="238" t="s">
        <v>87</v>
      </c>
      <c r="AY1334" s="18" t="s">
        <v>240</v>
      </c>
      <c r="BE1334" s="239">
        <f>IF(N1334="základní",J1334,0)</f>
        <v>0</v>
      </c>
      <c r="BF1334" s="239">
        <f>IF(N1334="snížená",J1334,0)</f>
        <v>0</v>
      </c>
      <c r="BG1334" s="239">
        <f>IF(N1334="zákl. přenesená",J1334,0)</f>
        <v>0</v>
      </c>
      <c r="BH1334" s="239">
        <f>IF(N1334="sníž. přenesená",J1334,0)</f>
        <v>0</v>
      </c>
      <c r="BI1334" s="239">
        <f>IF(N1334="nulová",J1334,0)</f>
        <v>0</v>
      </c>
      <c r="BJ1334" s="18" t="s">
        <v>84</v>
      </c>
      <c r="BK1334" s="239">
        <f>ROUND(I1334*H1334,2)</f>
        <v>0</v>
      </c>
      <c r="BL1334" s="18" t="s">
        <v>247</v>
      </c>
      <c r="BM1334" s="238" t="s">
        <v>1756</v>
      </c>
    </row>
    <row r="1335" s="2" customFormat="1" ht="33" customHeight="1">
      <c r="A1335" s="39"/>
      <c r="B1335" s="40"/>
      <c r="C1335" s="227" t="s">
        <v>1757</v>
      </c>
      <c r="D1335" s="227" t="s">
        <v>242</v>
      </c>
      <c r="E1335" s="228" t="s">
        <v>1758</v>
      </c>
      <c r="F1335" s="229" t="s">
        <v>1759</v>
      </c>
      <c r="G1335" s="230" t="s">
        <v>675</v>
      </c>
      <c r="H1335" s="231">
        <v>8</v>
      </c>
      <c r="I1335" s="232"/>
      <c r="J1335" s="233">
        <f>ROUND(I1335*H1335,2)</f>
        <v>0</v>
      </c>
      <c r="K1335" s="229" t="s">
        <v>246</v>
      </c>
      <c r="L1335" s="45"/>
      <c r="M1335" s="234" t="s">
        <v>1</v>
      </c>
      <c r="N1335" s="235" t="s">
        <v>41</v>
      </c>
      <c r="O1335" s="92"/>
      <c r="P1335" s="236">
        <f>O1335*H1335</f>
        <v>0</v>
      </c>
      <c r="Q1335" s="236">
        <v>0.00034000000000000002</v>
      </c>
      <c r="R1335" s="236">
        <f>Q1335*H1335</f>
        <v>0.0027200000000000002</v>
      </c>
      <c r="S1335" s="236">
        <v>0</v>
      </c>
      <c r="T1335" s="237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8" t="s">
        <v>247</v>
      </c>
      <c r="AT1335" s="238" t="s">
        <v>242</v>
      </c>
      <c r="AU1335" s="238" t="s">
        <v>87</v>
      </c>
      <c r="AY1335" s="18" t="s">
        <v>240</v>
      </c>
      <c r="BE1335" s="239">
        <f>IF(N1335="základní",J1335,0)</f>
        <v>0</v>
      </c>
      <c r="BF1335" s="239">
        <f>IF(N1335="snížená",J1335,0)</f>
        <v>0</v>
      </c>
      <c r="BG1335" s="239">
        <f>IF(N1335="zákl. přenesená",J1335,0)</f>
        <v>0</v>
      </c>
      <c r="BH1335" s="239">
        <f>IF(N1335="sníž. přenesená",J1335,0)</f>
        <v>0</v>
      </c>
      <c r="BI1335" s="239">
        <f>IF(N1335="nulová",J1335,0)</f>
        <v>0</v>
      </c>
      <c r="BJ1335" s="18" t="s">
        <v>84</v>
      </c>
      <c r="BK1335" s="239">
        <f>ROUND(I1335*H1335,2)</f>
        <v>0</v>
      </c>
      <c r="BL1335" s="18" t="s">
        <v>247</v>
      </c>
      <c r="BM1335" s="238" t="s">
        <v>1760</v>
      </c>
    </row>
    <row r="1336" s="2" customFormat="1">
      <c r="A1336" s="39"/>
      <c r="B1336" s="40"/>
      <c r="C1336" s="41"/>
      <c r="D1336" s="240" t="s">
        <v>249</v>
      </c>
      <c r="E1336" s="41"/>
      <c r="F1336" s="241" t="s">
        <v>1761</v>
      </c>
      <c r="G1336" s="41"/>
      <c r="H1336" s="41"/>
      <c r="I1336" s="242"/>
      <c r="J1336" s="41"/>
      <c r="K1336" s="41"/>
      <c r="L1336" s="45"/>
      <c r="M1336" s="243"/>
      <c r="N1336" s="244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249</v>
      </c>
      <c r="AU1336" s="18" t="s">
        <v>87</v>
      </c>
    </row>
    <row r="1337" s="13" customFormat="1">
      <c r="A1337" s="13"/>
      <c r="B1337" s="245"/>
      <c r="C1337" s="246"/>
      <c r="D1337" s="247" t="s">
        <v>251</v>
      </c>
      <c r="E1337" s="248" t="s">
        <v>1</v>
      </c>
      <c r="F1337" s="249" t="s">
        <v>1762</v>
      </c>
      <c r="G1337" s="246"/>
      <c r="H1337" s="248" t="s">
        <v>1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5" t="s">
        <v>251</v>
      </c>
      <c r="AU1337" s="255" t="s">
        <v>87</v>
      </c>
      <c r="AV1337" s="13" t="s">
        <v>84</v>
      </c>
      <c r="AW1337" s="13" t="s">
        <v>32</v>
      </c>
      <c r="AX1337" s="13" t="s">
        <v>76</v>
      </c>
      <c r="AY1337" s="255" t="s">
        <v>240</v>
      </c>
    </row>
    <row r="1338" s="14" customFormat="1">
      <c r="A1338" s="14"/>
      <c r="B1338" s="256"/>
      <c r="C1338" s="257"/>
      <c r="D1338" s="247" t="s">
        <v>251</v>
      </c>
      <c r="E1338" s="258" t="s">
        <v>1</v>
      </c>
      <c r="F1338" s="259" t="s">
        <v>320</v>
      </c>
      <c r="G1338" s="257"/>
      <c r="H1338" s="260">
        <v>8</v>
      </c>
      <c r="I1338" s="261"/>
      <c r="J1338" s="257"/>
      <c r="K1338" s="257"/>
      <c r="L1338" s="262"/>
      <c r="M1338" s="263"/>
      <c r="N1338" s="264"/>
      <c r="O1338" s="264"/>
      <c r="P1338" s="264"/>
      <c r="Q1338" s="264"/>
      <c r="R1338" s="264"/>
      <c r="S1338" s="264"/>
      <c r="T1338" s="26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6" t="s">
        <v>251</v>
      </c>
      <c r="AU1338" s="266" t="s">
        <v>87</v>
      </c>
      <c r="AV1338" s="14" t="s">
        <v>87</v>
      </c>
      <c r="AW1338" s="14" t="s">
        <v>32</v>
      </c>
      <c r="AX1338" s="14" t="s">
        <v>84</v>
      </c>
      <c r="AY1338" s="266" t="s">
        <v>240</v>
      </c>
    </row>
    <row r="1339" s="2" customFormat="1" ht="33" customHeight="1">
      <c r="A1339" s="39"/>
      <c r="B1339" s="40"/>
      <c r="C1339" s="227" t="s">
        <v>1763</v>
      </c>
      <c r="D1339" s="227" t="s">
        <v>242</v>
      </c>
      <c r="E1339" s="228" t="s">
        <v>1764</v>
      </c>
      <c r="F1339" s="229" t="s">
        <v>1765</v>
      </c>
      <c r="G1339" s="230" t="s">
        <v>675</v>
      </c>
      <c r="H1339" s="231">
        <v>16</v>
      </c>
      <c r="I1339" s="232"/>
      <c r="J1339" s="233">
        <f>ROUND(I1339*H1339,2)</f>
        <v>0</v>
      </c>
      <c r="K1339" s="229" t="s">
        <v>246</v>
      </c>
      <c r="L1339" s="45"/>
      <c r="M1339" s="234" t="s">
        <v>1</v>
      </c>
      <c r="N1339" s="235" t="s">
        <v>41</v>
      </c>
      <c r="O1339" s="92"/>
      <c r="P1339" s="236">
        <f>O1339*H1339</f>
        <v>0</v>
      </c>
      <c r="Q1339" s="236">
        <v>0.00071000000000000002</v>
      </c>
      <c r="R1339" s="236">
        <f>Q1339*H1339</f>
        <v>0.01136</v>
      </c>
      <c r="S1339" s="236">
        <v>0</v>
      </c>
      <c r="T1339" s="237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8" t="s">
        <v>247</v>
      </c>
      <c r="AT1339" s="238" t="s">
        <v>242</v>
      </c>
      <c r="AU1339" s="238" t="s">
        <v>87</v>
      </c>
      <c r="AY1339" s="18" t="s">
        <v>240</v>
      </c>
      <c r="BE1339" s="239">
        <f>IF(N1339="základní",J1339,0)</f>
        <v>0</v>
      </c>
      <c r="BF1339" s="239">
        <f>IF(N1339="snížená",J1339,0)</f>
        <v>0</v>
      </c>
      <c r="BG1339" s="239">
        <f>IF(N1339="zákl. přenesená",J1339,0)</f>
        <v>0</v>
      </c>
      <c r="BH1339" s="239">
        <f>IF(N1339="sníž. přenesená",J1339,0)</f>
        <v>0</v>
      </c>
      <c r="BI1339" s="239">
        <f>IF(N1339="nulová",J1339,0)</f>
        <v>0</v>
      </c>
      <c r="BJ1339" s="18" t="s">
        <v>84</v>
      </c>
      <c r="BK1339" s="239">
        <f>ROUND(I1339*H1339,2)</f>
        <v>0</v>
      </c>
      <c r="BL1339" s="18" t="s">
        <v>247</v>
      </c>
      <c r="BM1339" s="238" t="s">
        <v>1766</v>
      </c>
    </row>
    <row r="1340" s="2" customFormat="1">
      <c r="A1340" s="39"/>
      <c r="B1340" s="40"/>
      <c r="C1340" s="41"/>
      <c r="D1340" s="240" t="s">
        <v>249</v>
      </c>
      <c r="E1340" s="41"/>
      <c r="F1340" s="241" t="s">
        <v>1767</v>
      </c>
      <c r="G1340" s="41"/>
      <c r="H1340" s="41"/>
      <c r="I1340" s="242"/>
      <c r="J1340" s="41"/>
      <c r="K1340" s="41"/>
      <c r="L1340" s="45"/>
      <c r="M1340" s="243"/>
      <c r="N1340" s="244"/>
      <c r="O1340" s="92"/>
      <c r="P1340" s="92"/>
      <c r="Q1340" s="92"/>
      <c r="R1340" s="92"/>
      <c r="S1340" s="92"/>
      <c r="T1340" s="93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T1340" s="18" t="s">
        <v>249</v>
      </c>
      <c r="AU1340" s="18" t="s">
        <v>87</v>
      </c>
    </row>
    <row r="1341" s="13" customFormat="1">
      <c r="A1341" s="13"/>
      <c r="B1341" s="245"/>
      <c r="C1341" s="246"/>
      <c r="D1341" s="247" t="s">
        <v>251</v>
      </c>
      <c r="E1341" s="248" t="s">
        <v>1</v>
      </c>
      <c r="F1341" s="249" t="s">
        <v>1768</v>
      </c>
      <c r="G1341" s="246"/>
      <c r="H1341" s="248" t="s">
        <v>1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5" t="s">
        <v>251</v>
      </c>
      <c r="AU1341" s="255" t="s">
        <v>87</v>
      </c>
      <c r="AV1341" s="13" t="s">
        <v>84</v>
      </c>
      <c r="AW1341" s="13" t="s">
        <v>32</v>
      </c>
      <c r="AX1341" s="13" t="s">
        <v>76</v>
      </c>
      <c r="AY1341" s="255" t="s">
        <v>240</v>
      </c>
    </row>
    <row r="1342" s="14" customFormat="1">
      <c r="A1342" s="14"/>
      <c r="B1342" s="256"/>
      <c r="C1342" s="257"/>
      <c r="D1342" s="247" t="s">
        <v>251</v>
      </c>
      <c r="E1342" s="258" t="s">
        <v>1</v>
      </c>
      <c r="F1342" s="259" t="s">
        <v>170</v>
      </c>
      <c r="G1342" s="257"/>
      <c r="H1342" s="260">
        <v>16</v>
      </c>
      <c r="I1342" s="261"/>
      <c r="J1342" s="257"/>
      <c r="K1342" s="257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251</v>
      </c>
      <c r="AU1342" s="266" t="s">
        <v>87</v>
      </c>
      <c r="AV1342" s="14" t="s">
        <v>87</v>
      </c>
      <c r="AW1342" s="14" t="s">
        <v>32</v>
      </c>
      <c r="AX1342" s="14" t="s">
        <v>84</v>
      </c>
      <c r="AY1342" s="266" t="s">
        <v>240</v>
      </c>
    </row>
    <row r="1343" s="2" customFormat="1" ht="24.15" customHeight="1">
      <c r="A1343" s="39"/>
      <c r="B1343" s="40"/>
      <c r="C1343" s="227" t="s">
        <v>1769</v>
      </c>
      <c r="D1343" s="227" t="s">
        <v>242</v>
      </c>
      <c r="E1343" s="228" t="s">
        <v>1770</v>
      </c>
      <c r="F1343" s="229" t="s">
        <v>1771</v>
      </c>
      <c r="G1343" s="230" t="s">
        <v>373</v>
      </c>
      <c r="H1343" s="231">
        <v>883</v>
      </c>
      <c r="I1343" s="232"/>
      <c r="J1343" s="233">
        <f>ROUND(I1343*H1343,2)</f>
        <v>0</v>
      </c>
      <c r="K1343" s="229" t="s">
        <v>246</v>
      </c>
      <c r="L1343" s="45"/>
      <c r="M1343" s="234" t="s">
        <v>1</v>
      </c>
      <c r="N1343" s="235" t="s">
        <v>41</v>
      </c>
      <c r="O1343" s="92"/>
      <c r="P1343" s="236">
        <f>O1343*H1343</f>
        <v>0</v>
      </c>
      <c r="Q1343" s="236">
        <v>4.0000000000000003E-05</v>
      </c>
      <c r="R1343" s="236">
        <f>Q1343*H1343</f>
        <v>0.035320000000000004</v>
      </c>
      <c r="S1343" s="236">
        <v>0</v>
      </c>
      <c r="T1343" s="237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8" t="s">
        <v>247</v>
      </c>
      <c r="AT1343" s="238" t="s">
        <v>242</v>
      </c>
      <c r="AU1343" s="238" t="s">
        <v>87</v>
      </c>
      <c r="AY1343" s="18" t="s">
        <v>240</v>
      </c>
      <c r="BE1343" s="239">
        <f>IF(N1343="základní",J1343,0)</f>
        <v>0</v>
      </c>
      <c r="BF1343" s="239">
        <f>IF(N1343="snížená",J1343,0)</f>
        <v>0</v>
      </c>
      <c r="BG1343" s="239">
        <f>IF(N1343="zákl. přenesená",J1343,0)</f>
        <v>0</v>
      </c>
      <c r="BH1343" s="239">
        <f>IF(N1343="sníž. přenesená",J1343,0)</f>
        <v>0</v>
      </c>
      <c r="BI1343" s="239">
        <f>IF(N1343="nulová",J1343,0)</f>
        <v>0</v>
      </c>
      <c r="BJ1343" s="18" t="s">
        <v>84</v>
      </c>
      <c r="BK1343" s="239">
        <f>ROUND(I1343*H1343,2)</f>
        <v>0</v>
      </c>
      <c r="BL1343" s="18" t="s">
        <v>247</v>
      </c>
      <c r="BM1343" s="238" t="s">
        <v>1772</v>
      </c>
    </row>
    <row r="1344" s="2" customFormat="1">
      <c r="A1344" s="39"/>
      <c r="B1344" s="40"/>
      <c r="C1344" s="41"/>
      <c r="D1344" s="240" t="s">
        <v>249</v>
      </c>
      <c r="E1344" s="41"/>
      <c r="F1344" s="241" t="s">
        <v>1773</v>
      </c>
      <c r="G1344" s="41"/>
      <c r="H1344" s="41"/>
      <c r="I1344" s="242"/>
      <c r="J1344" s="41"/>
      <c r="K1344" s="41"/>
      <c r="L1344" s="45"/>
      <c r="M1344" s="243"/>
      <c r="N1344" s="244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249</v>
      </c>
      <c r="AU1344" s="18" t="s">
        <v>87</v>
      </c>
    </row>
    <row r="1345" s="2" customFormat="1" ht="24.15" customHeight="1">
      <c r="A1345" s="39"/>
      <c r="B1345" s="40"/>
      <c r="C1345" s="227" t="s">
        <v>1774</v>
      </c>
      <c r="D1345" s="227" t="s">
        <v>242</v>
      </c>
      <c r="E1345" s="228" t="s">
        <v>1775</v>
      </c>
      <c r="F1345" s="229" t="s">
        <v>1776</v>
      </c>
      <c r="G1345" s="230" t="s">
        <v>373</v>
      </c>
      <c r="H1345" s="231">
        <v>4</v>
      </c>
      <c r="I1345" s="232"/>
      <c r="J1345" s="233">
        <f>ROUND(I1345*H1345,2)</f>
        <v>0</v>
      </c>
      <c r="K1345" s="229" t="s">
        <v>1</v>
      </c>
      <c r="L1345" s="45"/>
      <c r="M1345" s="234" t="s">
        <v>1</v>
      </c>
      <c r="N1345" s="235" t="s">
        <v>41</v>
      </c>
      <c r="O1345" s="92"/>
      <c r="P1345" s="236">
        <f>O1345*H1345</f>
        <v>0</v>
      </c>
      <c r="Q1345" s="236">
        <v>0</v>
      </c>
      <c r="R1345" s="236">
        <f>Q1345*H1345</f>
        <v>0</v>
      </c>
      <c r="S1345" s="236">
        <v>0</v>
      </c>
      <c r="T1345" s="237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8" t="s">
        <v>247</v>
      </c>
      <c r="AT1345" s="238" t="s">
        <v>242</v>
      </c>
      <c r="AU1345" s="238" t="s">
        <v>87</v>
      </c>
      <c r="AY1345" s="18" t="s">
        <v>240</v>
      </c>
      <c r="BE1345" s="239">
        <f>IF(N1345="základní",J1345,0)</f>
        <v>0</v>
      </c>
      <c r="BF1345" s="239">
        <f>IF(N1345="snížená",J1345,0)</f>
        <v>0</v>
      </c>
      <c r="BG1345" s="239">
        <f>IF(N1345="zákl. přenesená",J1345,0)</f>
        <v>0</v>
      </c>
      <c r="BH1345" s="239">
        <f>IF(N1345="sníž. přenesená",J1345,0)</f>
        <v>0</v>
      </c>
      <c r="BI1345" s="239">
        <f>IF(N1345="nulová",J1345,0)</f>
        <v>0</v>
      </c>
      <c r="BJ1345" s="18" t="s">
        <v>84</v>
      </c>
      <c r="BK1345" s="239">
        <f>ROUND(I1345*H1345,2)</f>
        <v>0</v>
      </c>
      <c r="BL1345" s="18" t="s">
        <v>247</v>
      </c>
      <c r="BM1345" s="238" t="s">
        <v>1777</v>
      </c>
    </row>
    <row r="1346" s="13" customFormat="1">
      <c r="A1346" s="13"/>
      <c r="B1346" s="245"/>
      <c r="C1346" s="246"/>
      <c r="D1346" s="247" t="s">
        <v>251</v>
      </c>
      <c r="E1346" s="248" t="s">
        <v>1</v>
      </c>
      <c r="F1346" s="249" t="s">
        <v>1778</v>
      </c>
      <c r="G1346" s="246"/>
      <c r="H1346" s="248" t="s">
        <v>1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5" t="s">
        <v>251</v>
      </c>
      <c r="AU1346" s="255" t="s">
        <v>87</v>
      </c>
      <c r="AV1346" s="13" t="s">
        <v>84</v>
      </c>
      <c r="AW1346" s="13" t="s">
        <v>32</v>
      </c>
      <c r="AX1346" s="13" t="s">
        <v>76</v>
      </c>
      <c r="AY1346" s="255" t="s">
        <v>240</v>
      </c>
    </row>
    <row r="1347" s="13" customFormat="1">
      <c r="A1347" s="13"/>
      <c r="B1347" s="245"/>
      <c r="C1347" s="246"/>
      <c r="D1347" s="247" t="s">
        <v>251</v>
      </c>
      <c r="E1347" s="248" t="s">
        <v>1</v>
      </c>
      <c r="F1347" s="249" t="s">
        <v>334</v>
      </c>
      <c r="G1347" s="246"/>
      <c r="H1347" s="248" t="s">
        <v>1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5" t="s">
        <v>251</v>
      </c>
      <c r="AU1347" s="255" t="s">
        <v>87</v>
      </c>
      <c r="AV1347" s="13" t="s">
        <v>84</v>
      </c>
      <c r="AW1347" s="13" t="s">
        <v>32</v>
      </c>
      <c r="AX1347" s="13" t="s">
        <v>76</v>
      </c>
      <c r="AY1347" s="255" t="s">
        <v>240</v>
      </c>
    </row>
    <row r="1348" s="14" customFormat="1">
      <c r="A1348" s="14"/>
      <c r="B1348" s="256"/>
      <c r="C1348" s="257"/>
      <c r="D1348" s="247" t="s">
        <v>251</v>
      </c>
      <c r="E1348" s="258" t="s">
        <v>1</v>
      </c>
      <c r="F1348" s="259" t="s">
        <v>1779</v>
      </c>
      <c r="G1348" s="257"/>
      <c r="H1348" s="260">
        <v>4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6" t="s">
        <v>251</v>
      </c>
      <c r="AU1348" s="266" t="s">
        <v>87</v>
      </c>
      <c r="AV1348" s="14" t="s">
        <v>87</v>
      </c>
      <c r="AW1348" s="14" t="s">
        <v>32</v>
      </c>
      <c r="AX1348" s="14" t="s">
        <v>84</v>
      </c>
      <c r="AY1348" s="266" t="s">
        <v>240</v>
      </c>
    </row>
    <row r="1349" s="2" customFormat="1" ht="16.5" customHeight="1">
      <c r="A1349" s="39"/>
      <c r="B1349" s="40"/>
      <c r="C1349" s="227" t="s">
        <v>1780</v>
      </c>
      <c r="D1349" s="227" t="s">
        <v>242</v>
      </c>
      <c r="E1349" s="228" t="s">
        <v>1781</v>
      </c>
      <c r="F1349" s="229" t="s">
        <v>1782</v>
      </c>
      <c r="G1349" s="230" t="s">
        <v>675</v>
      </c>
      <c r="H1349" s="231">
        <v>11</v>
      </c>
      <c r="I1349" s="232"/>
      <c r="J1349" s="233">
        <f>ROUND(I1349*H1349,2)</f>
        <v>0</v>
      </c>
      <c r="K1349" s="229" t="s">
        <v>1</v>
      </c>
      <c r="L1349" s="45"/>
      <c r="M1349" s="234" t="s">
        <v>1</v>
      </c>
      <c r="N1349" s="235" t="s">
        <v>41</v>
      </c>
      <c r="O1349" s="92"/>
      <c r="P1349" s="236">
        <f>O1349*H1349</f>
        <v>0</v>
      </c>
      <c r="Q1349" s="236">
        <v>0</v>
      </c>
      <c r="R1349" s="236">
        <f>Q1349*H1349</f>
        <v>0</v>
      </c>
      <c r="S1349" s="236">
        <v>0</v>
      </c>
      <c r="T1349" s="237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8" t="s">
        <v>247</v>
      </c>
      <c r="AT1349" s="238" t="s">
        <v>242</v>
      </c>
      <c r="AU1349" s="238" t="s">
        <v>87</v>
      </c>
      <c r="AY1349" s="18" t="s">
        <v>240</v>
      </c>
      <c r="BE1349" s="239">
        <f>IF(N1349="základní",J1349,0)</f>
        <v>0</v>
      </c>
      <c r="BF1349" s="239">
        <f>IF(N1349="snížená",J1349,0)</f>
        <v>0</v>
      </c>
      <c r="BG1349" s="239">
        <f>IF(N1349="zákl. přenesená",J1349,0)</f>
        <v>0</v>
      </c>
      <c r="BH1349" s="239">
        <f>IF(N1349="sníž. přenesená",J1349,0)</f>
        <v>0</v>
      </c>
      <c r="BI1349" s="239">
        <f>IF(N1349="nulová",J1349,0)</f>
        <v>0</v>
      </c>
      <c r="BJ1349" s="18" t="s">
        <v>84</v>
      </c>
      <c r="BK1349" s="239">
        <f>ROUND(I1349*H1349,2)</f>
        <v>0</v>
      </c>
      <c r="BL1349" s="18" t="s">
        <v>247</v>
      </c>
      <c r="BM1349" s="238" t="s">
        <v>1783</v>
      </c>
    </row>
    <row r="1350" s="2" customFormat="1" ht="24.15" customHeight="1">
      <c r="A1350" s="39"/>
      <c r="B1350" s="40"/>
      <c r="C1350" s="289" t="s">
        <v>1784</v>
      </c>
      <c r="D1350" s="289" t="s">
        <v>341</v>
      </c>
      <c r="E1350" s="290" t="s">
        <v>1785</v>
      </c>
      <c r="F1350" s="291" t="s">
        <v>1786</v>
      </c>
      <c r="G1350" s="292" t="s">
        <v>675</v>
      </c>
      <c r="H1350" s="293">
        <v>8</v>
      </c>
      <c r="I1350" s="294"/>
      <c r="J1350" s="295">
        <f>ROUND(I1350*H1350,2)</f>
        <v>0</v>
      </c>
      <c r="K1350" s="291" t="s">
        <v>1</v>
      </c>
      <c r="L1350" s="296"/>
      <c r="M1350" s="297" t="s">
        <v>1</v>
      </c>
      <c r="N1350" s="298" t="s">
        <v>41</v>
      </c>
      <c r="O1350" s="92"/>
      <c r="P1350" s="236">
        <f>O1350*H1350</f>
        <v>0</v>
      </c>
      <c r="Q1350" s="236">
        <v>0</v>
      </c>
      <c r="R1350" s="236">
        <f>Q1350*H1350</f>
        <v>0</v>
      </c>
      <c r="S1350" s="236">
        <v>0</v>
      </c>
      <c r="T1350" s="237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8" t="s">
        <v>320</v>
      </c>
      <c r="AT1350" s="238" t="s">
        <v>341</v>
      </c>
      <c r="AU1350" s="238" t="s">
        <v>87</v>
      </c>
      <c r="AY1350" s="18" t="s">
        <v>240</v>
      </c>
      <c r="BE1350" s="239">
        <f>IF(N1350="základní",J1350,0)</f>
        <v>0</v>
      </c>
      <c r="BF1350" s="239">
        <f>IF(N1350="snížená",J1350,0)</f>
        <v>0</v>
      </c>
      <c r="BG1350" s="239">
        <f>IF(N1350="zákl. přenesená",J1350,0)</f>
        <v>0</v>
      </c>
      <c r="BH1350" s="239">
        <f>IF(N1350="sníž. přenesená",J1350,0)</f>
        <v>0</v>
      </c>
      <c r="BI1350" s="239">
        <f>IF(N1350="nulová",J1350,0)</f>
        <v>0</v>
      </c>
      <c r="BJ1350" s="18" t="s">
        <v>84</v>
      </c>
      <c r="BK1350" s="239">
        <f>ROUND(I1350*H1350,2)</f>
        <v>0</v>
      </c>
      <c r="BL1350" s="18" t="s">
        <v>247</v>
      </c>
      <c r="BM1350" s="238" t="s">
        <v>1787</v>
      </c>
    </row>
    <row r="1351" s="2" customFormat="1" ht="33" customHeight="1">
      <c r="A1351" s="39"/>
      <c r="B1351" s="40"/>
      <c r="C1351" s="289" t="s">
        <v>1788</v>
      </c>
      <c r="D1351" s="289" t="s">
        <v>341</v>
      </c>
      <c r="E1351" s="290" t="s">
        <v>1789</v>
      </c>
      <c r="F1351" s="291" t="s">
        <v>1790</v>
      </c>
      <c r="G1351" s="292" t="s">
        <v>675</v>
      </c>
      <c r="H1351" s="293">
        <v>3</v>
      </c>
      <c r="I1351" s="294"/>
      <c r="J1351" s="295">
        <f>ROUND(I1351*H1351,2)</f>
        <v>0</v>
      </c>
      <c r="K1351" s="291" t="s">
        <v>1</v>
      </c>
      <c r="L1351" s="296"/>
      <c r="M1351" s="297" t="s">
        <v>1</v>
      </c>
      <c r="N1351" s="298" t="s">
        <v>41</v>
      </c>
      <c r="O1351" s="92"/>
      <c r="P1351" s="236">
        <f>O1351*H1351</f>
        <v>0</v>
      </c>
      <c r="Q1351" s="236">
        <v>0</v>
      </c>
      <c r="R1351" s="236">
        <f>Q1351*H1351</f>
        <v>0</v>
      </c>
      <c r="S1351" s="236">
        <v>0</v>
      </c>
      <c r="T1351" s="237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8" t="s">
        <v>320</v>
      </c>
      <c r="AT1351" s="238" t="s">
        <v>341</v>
      </c>
      <c r="AU1351" s="238" t="s">
        <v>87</v>
      </c>
      <c r="AY1351" s="18" t="s">
        <v>240</v>
      </c>
      <c r="BE1351" s="239">
        <f>IF(N1351="základní",J1351,0)</f>
        <v>0</v>
      </c>
      <c r="BF1351" s="239">
        <f>IF(N1351="snížená",J1351,0)</f>
        <v>0</v>
      </c>
      <c r="BG1351" s="239">
        <f>IF(N1351="zákl. přenesená",J1351,0)</f>
        <v>0</v>
      </c>
      <c r="BH1351" s="239">
        <f>IF(N1351="sníž. přenesená",J1351,0)</f>
        <v>0</v>
      </c>
      <c r="BI1351" s="239">
        <f>IF(N1351="nulová",J1351,0)</f>
        <v>0</v>
      </c>
      <c r="BJ1351" s="18" t="s">
        <v>84</v>
      </c>
      <c r="BK1351" s="239">
        <f>ROUND(I1351*H1351,2)</f>
        <v>0</v>
      </c>
      <c r="BL1351" s="18" t="s">
        <v>247</v>
      </c>
      <c r="BM1351" s="238" t="s">
        <v>1791</v>
      </c>
    </row>
    <row r="1352" s="2" customFormat="1" ht="24.15" customHeight="1">
      <c r="A1352" s="39"/>
      <c r="B1352" s="40"/>
      <c r="C1352" s="227" t="s">
        <v>1792</v>
      </c>
      <c r="D1352" s="227" t="s">
        <v>242</v>
      </c>
      <c r="E1352" s="228" t="s">
        <v>1793</v>
      </c>
      <c r="F1352" s="229" t="s">
        <v>1794</v>
      </c>
      <c r="G1352" s="230" t="s">
        <v>675</v>
      </c>
      <c r="H1352" s="231">
        <v>30</v>
      </c>
      <c r="I1352" s="232"/>
      <c r="J1352" s="233">
        <f>ROUND(I1352*H1352,2)</f>
        <v>0</v>
      </c>
      <c r="K1352" s="229" t="s">
        <v>1</v>
      </c>
      <c r="L1352" s="45"/>
      <c r="M1352" s="234" t="s">
        <v>1</v>
      </c>
      <c r="N1352" s="235" t="s">
        <v>41</v>
      </c>
      <c r="O1352" s="92"/>
      <c r="P1352" s="236">
        <f>O1352*H1352</f>
        <v>0</v>
      </c>
      <c r="Q1352" s="236">
        <v>0</v>
      </c>
      <c r="R1352" s="236">
        <f>Q1352*H1352</f>
        <v>0</v>
      </c>
      <c r="S1352" s="236">
        <v>0</v>
      </c>
      <c r="T1352" s="237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8" t="s">
        <v>247</v>
      </c>
      <c r="AT1352" s="238" t="s">
        <v>242</v>
      </c>
      <c r="AU1352" s="238" t="s">
        <v>87</v>
      </c>
      <c r="AY1352" s="18" t="s">
        <v>240</v>
      </c>
      <c r="BE1352" s="239">
        <f>IF(N1352="základní",J1352,0)</f>
        <v>0</v>
      </c>
      <c r="BF1352" s="239">
        <f>IF(N1352="snížená",J1352,0)</f>
        <v>0</v>
      </c>
      <c r="BG1352" s="239">
        <f>IF(N1352="zákl. přenesená",J1352,0)</f>
        <v>0</v>
      </c>
      <c r="BH1352" s="239">
        <f>IF(N1352="sníž. přenesená",J1352,0)</f>
        <v>0</v>
      </c>
      <c r="BI1352" s="239">
        <f>IF(N1352="nulová",J1352,0)</f>
        <v>0</v>
      </c>
      <c r="BJ1352" s="18" t="s">
        <v>84</v>
      </c>
      <c r="BK1352" s="239">
        <f>ROUND(I1352*H1352,2)</f>
        <v>0</v>
      </c>
      <c r="BL1352" s="18" t="s">
        <v>247</v>
      </c>
      <c r="BM1352" s="238" t="s">
        <v>1795</v>
      </c>
    </row>
    <row r="1353" s="2" customFormat="1" ht="24.15" customHeight="1">
      <c r="A1353" s="39"/>
      <c r="B1353" s="40"/>
      <c r="C1353" s="227" t="s">
        <v>1796</v>
      </c>
      <c r="D1353" s="227" t="s">
        <v>242</v>
      </c>
      <c r="E1353" s="228" t="s">
        <v>1797</v>
      </c>
      <c r="F1353" s="229" t="s">
        <v>1798</v>
      </c>
      <c r="G1353" s="230" t="s">
        <v>675</v>
      </c>
      <c r="H1353" s="231">
        <v>1</v>
      </c>
      <c r="I1353" s="232"/>
      <c r="J1353" s="233">
        <f>ROUND(I1353*H1353,2)</f>
        <v>0</v>
      </c>
      <c r="K1353" s="229" t="s">
        <v>246</v>
      </c>
      <c r="L1353" s="45"/>
      <c r="M1353" s="234" t="s">
        <v>1</v>
      </c>
      <c r="N1353" s="235" t="s">
        <v>41</v>
      </c>
      <c r="O1353" s="92"/>
      <c r="P1353" s="236">
        <f>O1353*H1353</f>
        <v>0</v>
      </c>
      <c r="Q1353" s="236">
        <v>0.00080000000000000004</v>
      </c>
      <c r="R1353" s="236">
        <f>Q1353*H1353</f>
        <v>0.00080000000000000004</v>
      </c>
      <c r="S1353" s="236">
        <v>0</v>
      </c>
      <c r="T1353" s="237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8" t="s">
        <v>247</v>
      </c>
      <c r="AT1353" s="238" t="s">
        <v>242</v>
      </c>
      <c r="AU1353" s="238" t="s">
        <v>87</v>
      </c>
      <c r="AY1353" s="18" t="s">
        <v>240</v>
      </c>
      <c r="BE1353" s="239">
        <f>IF(N1353="základní",J1353,0)</f>
        <v>0</v>
      </c>
      <c r="BF1353" s="239">
        <f>IF(N1353="snížená",J1353,0)</f>
        <v>0</v>
      </c>
      <c r="BG1353" s="239">
        <f>IF(N1353="zákl. přenesená",J1353,0)</f>
        <v>0</v>
      </c>
      <c r="BH1353" s="239">
        <f>IF(N1353="sníž. přenesená",J1353,0)</f>
        <v>0</v>
      </c>
      <c r="BI1353" s="239">
        <f>IF(N1353="nulová",J1353,0)</f>
        <v>0</v>
      </c>
      <c r="BJ1353" s="18" t="s">
        <v>84</v>
      </c>
      <c r="BK1353" s="239">
        <f>ROUND(I1353*H1353,2)</f>
        <v>0</v>
      </c>
      <c r="BL1353" s="18" t="s">
        <v>247</v>
      </c>
      <c r="BM1353" s="238" t="s">
        <v>1799</v>
      </c>
    </row>
    <row r="1354" s="2" customFormat="1">
      <c r="A1354" s="39"/>
      <c r="B1354" s="40"/>
      <c r="C1354" s="41"/>
      <c r="D1354" s="240" t="s">
        <v>249</v>
      </c>
      <c r="E1354" s="41"/>
      <c r="F1354" s="241" t="s">
        <v>1800</v>
      </c>
      <c r="G1354" s="41"/>
      <c r="H1354" s="41"/>
      <c r="I1354" s="242"/>
      <c r="J1354" s="41"/>
      <c r="K1354" s="41"/>
      <c r="L1354" s="45"/>
      <c r="M1354" s="243"/>
      <c r="N1354" s="244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249</v>
      </c>
      <c r="AU1354" s="18" t="s">
        <v>87</v>
      </c>
    </row>
    <row r="1355" s="2" customFormat="1" ht="24.15" customHeight="1">
      <c r="A1355" s="39"/>
      <c r="B1355" s="40"/>
      <c r="C1355" s="289" t="s">
        <v>1801</v>
      </c>
      <c r="D1355" s="289" t="s">
        <v>341</v>
      </c>
      <c r="E1355" s="290" t="s">
        <v>1802</v>
      </c>
      <c r="F1355" s="291" t="s">
        <v>1803</v>
      </c>
      <c r="G1355" s="292" t="s">
        <v>675</v>
      </c>
      <c r="H1355" s="293">
        <v>1</v>
      </c>
      <c r="I1355" s="294"/>
      <c r="J1355" s="295">
        <f>ROUND(I1355*H1355,2)</f>
        <v>0</v>
      </c>
      <c r="K1355" s="291" t="s">
        <v>246</v>
      </c>
      <c r="L1355" s="296"/>
      <c r="M1355" s="297" t="s">
        <v>1</v>
      </c>
      <c r="N1355" s="298" t="s">
        <v>41</v>
      </c>
      <c r="O1355" s="92"/>
      <c r="P1355" s="236">
        <f>O1355*H1355</f>
        <v>0</v>
      </c>
      <c r="Q1355" s="236">
        <v>0.02</v>
      </c>
      <c r="R1355" s="236">
        <f>Q1355*H1355</f>
        <v>0.02</v>
      </c>
      <c r="S1355" s="236">
        <v>0</v>
      </c>
      <c r="T1355" s="237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38" t="s">
        <v>320</v>
      </c>
      <c r="AT1355" s="238" t="s">
        <v>341</v>
      </c>
      <c r="AU1355" s="238" t="s">
        <v>87</v>
      </c>
      <c r="AY1355" s="18" t="s">
        <v>240</v>
      </c>
      <c r="BE1355" s="239">
        <f>IF(N1355="základní",J1355,0)</f>
        <v>0</v>
      </c>
      <c r="BF1355" s="239">
        <f>IF(N1355="snížená",J1355,0)</f>
        <v>0</v>
      </c>
      <c r="BG1355" s="239">
        <f>IF(N1355="zákl. přenesená",J1355,0)</f>
        <v>0</v>
      </c>
      <c r="BH1355" s="239">
        <f>IF(N1355="sníž. přenesená",J1355,0)</f>
        <v>0</v>
      </c>
      <c r="BI1355" s="239">
        <f>IF(N1355="nulová",J1355,0)</f>
        <v>0</v>
      </c>
      <c r="BJ1355" s="18" t="s">
        <v>84</v>
      </c>
      <c r="BK1355" s="239">
        <f>ROUND(I1355*H1355,2)</f>
        <v>0</v>
      </c>
      <c r="BL1355" s="18" t="s">
        <v>247</v>
      </c>
      <c r="BM1355" s="238" t="s">
        <v>1804</v>
      </c>
    </row>
    <row r="1356" s="12" customFormat="1" ht="22.8" customHeight="1">
      <c r="A1356" s="12"/>
      <c r="B1356" s="211"/>
      <c r="C1356" s="212"/>
      <c r="D1356" s="213" t="s">
        <v>75</v>
      </c>
      <c r="E1356" s="225" t="s">
        <v>1805</v>
      </c>
      <c r="F1356" s="225" t="s">
        <v>1806</v>
      </c>
      <c r="G1356" s="212"/>
      <c r="H1356" s="212"/>
      <c r="I1356" s="215"/>
      <c r="J1356" s="226">
        <f>BK1356</f>
        <v>0</v>
      </c>
      <c r="K1356" s="212"/>
      <c r="L1356" s="217"/>
      <c r="M1356" s="218"/>
      <c r="N1356" s="219"/>
      <c r="O1356" s="219"/>
      <c r="P1356" s="220">
        <f>SUM(P1357:P1358)</f>
        <v>0</v>
      </c>
      <c r="Q1356" s="219"/>
      <c r="R1356" s="220">
        <f>SUM(R1357:R1358)</f>
        <v>0</v>
      </c>
      <c r="S1356" s="219"/>
      <c r="T1356" s="221">
        <f>SUM(T1357:T1358)</f>
        <v>0</v>
      </c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R1356" s="222" t="s">
        <v>84</v>
      </c>
      <c r="AT1356" s="223" t="s">
        <v>75</v>
      </c>
      <c r="AU1356" s="223" t="s">
        <v>84</v>
      </c>
      <c r="AY1356" s="222" t="s">
        <v>240</v>
      </c>
      <c r="BK1356" s="224">
        <f>SUM(BK1357:BK1358)</f>
        <v>0</v>
      </c>
    </row>
    <row r="1357" s="2" customFormat="1" ht="21.75" customHeight="1">
      <c r="A1357" s="39"/>
      <c r="B1357" s="40"/>
      <c r="C1357" s="227" t="s">
        <v>1807</v>
      </c>
      <c r="D1357" s="227" t="s">
        <v>242</v>
      </c>
      <c r="E1357" s="228" t="s">
        <v>1808</v>
      </c>
      <c r="F1357" s="229" t="s">
        <v>1809</v>
      </c>
      <c r="G1357" s="230" t="s">
        <v>344</v>
      </c>
      <c r="H1357" s="231">
        <v>2594.0540000000001</v>
      </c>
      <c r="I1357" s="232"/>
      <c r="J1357" s="233">
        <f>ROUND(I1357*H1357,2)</f>
        <v>0</v>
      </c>
      <c r="K1357" s="229" t="s">
        <v>246</v>
      </c>
      <c r="L1357" s="45"/>
      <c r="M1357" s="234" t="s">
        <v>1</v>
      </c>
      <c r="N1357" s="235" t="s">
        <v>41</v>
      </c>
      <c r="O1357" s="92"/>
      <c r="P1357" s="236">
        <f>O1357*H1357</f>
        <v>0</v>
      </c>
      <c r="Q1357" s="236">
        <v>0</v>
      </c>
      <c r="R1357" s="236">
        <f>Q1357*H1357</f>
        <v>0</v>
      </c>
      <c r="S1357" s="236">
        <v>0</v>
      </c>
      <c r="T1357" s="237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8" t="s">
        <v>247</v>
      </c>
      <c r="AT1357" s="238" t="s">
        <v>242</v>
      </c>
      <c r="AU1357" s="238" t="s">
        <v>87</v>
      </c>
      <c r="AY1357" s="18" t="s">
        <v>240</v>
      </c>
      <c r="BE1357" s="239">
        <f>IF(N1357="základní",J1357,0)</f>
        <v>0</v>
      </c>
      <c r="BF1357" s="239">
        <f>IF(N1357="snížená",J1357,0)</f>
        <v>0</v>
      </c>
      <c r="BG1357" s="239">
        <f>IF(N1357="zákl. přenesená",J1357,0)</f>
        <v>0</v>
      </c>
      <c r="BH1357" s="239">
        <f>IF(N1357="sníž. přenesená",J1357,0)</f>
        <v>0</v>
      </c>
      <c r="BI1357" s="239">
        <f>IF(N1357="nulová",J1357,0)</f>
        <v>0</v>
      </c>
      <c r="BJ1357" s="18" t="s">
        <v>84</v>
      </c>
      <c r="BK1357" s="239">
        <f>ROUND(I1357*H1357,2)</f>
        <v>0</v>
      </c>
      <c r="BL1357" s="18" t="s">
        <v>247</v>
      </c>
      <c r="BM1357" s="238" t="s">
        <v>1810</v>
      </c>
    </row>
    <row r="1358" s="2" customFormat="1">
      <c r="A1358" s="39"/>
      <c r="B1358" s="40"/>
      <c r="C1358" s="41"/>
      <c r="D1358" s="240" t="s">
        <v>249</v>
      </c>
      <c r="E1358" s="41"/>
      <c r="F1358" s="241" t="s">
        <v>1811</v>
      </c>
      <c r="G1358" s="41"/>
      <c r="H1358" s="41"/>
      <c r="I1358" s="242"/>
      <c r="J1358" s="41"/>
      <c r="K1358" s="41"/>
      <c r="L1358" s="45"/>
      <c r="M1358" s="243"/>
      <c r="N1358" s="244"/>
      <c r="O1358" s="92"/>
      <c r="P1358" s="92"/>
      <c r="Q1358" s="92"/>
      <c r="R1358" s="92"/>
      <c r="S1358" s="92"/>
      <c r="T1358" s="93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249</v>
      </c>
      <c r="AU1358" s="18" t="s">
        <v>87</v>
      </c>
    </row>
    <row r="1359" s="12" customFormat="1" ht="25.92" customHeight="1">
      <c r="A1359" s="12"/>
      <c r="B1359" s="211"/>
      <c r="C1359" s="212"/>
      <c r="D1359" s="213" t="s">
        <v>75</v>
      </c>
      <c r="E1359" s="214" t="s">
        <v>1812</v>
      </c>
      <c r="F1359" s="214" t="s">
        <v>1813</v>
      </c>
      <c r="G1359" s="212"/>
      <c r="H1359" s="212"/>
      <c r="I1359" s="215"/>
      <c r="J1359" s="216">
        <f>BK1359</f>
        <v>0</v>
      </c>
      <c r="K1359" s="212"/>
      <c r="L1359" s="217"/>
      <c r="M1359" s="218"/>
      <c r="N1359" s="219"/>
      <c r="O1359" s="219"/>
      <c r="P1359" s="220">
        <f>P1360+P1454+P1519+P1636+P1890+P1978+P2248+P2272+P2377+P2446+P2505+P2521+P2605+P2649+P2720+P2734+P2744+P2785+P2831+P2848</f>
        <v>0</v>
      </c>
      <c r="Q1359" s="219"/>
      <c r="R1359" s="220">
        <f>R1360+R1454+R1519+R1636+R1890+R1978+R2248+R2272+R2377+R2446+R2505+R2521+R2605+R2649+R2720+R2734+R2744+R2785+R2831+R2848</f>
        <v>138.75734795000003</v>
      </c>
      <c r="S1359" s="219"/>
      <c r="T1359" s="221">
        <f>T1360+T1454+T1519+T1636+T1890+T1978+T2248+T2272+T2377+T2446+T2505+T2521+T2605+T2649+T2720+T2734+T2744+T2785+T2831+T2848</f>
        <v>0</v>
      </c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R1359" s="222" t="s">
        <v>87</v>
      </c>
      <c r="AT1359" s="223" t="s">
        <v>75</v>
      </c>
      <c r="AU1359" s="223" t="s">
        <v>76</v>
      </c>
      <c r="AY1359" s="222" t="s">
        <v>240</v>
      </c>
      <c r="BK1359" s="224">
        <f>BK1360+BK1454+BK1519+BK1636+BK1890+BK1978+BK2248+BK2272+BK2377+BK2446+BK2505+BK2521+BK2605+BK2649+BK2720+BK2734+BK2744+BK2785+BK2831+BK2848</f>
        <v>0</v>
      </c>
    </row>
    <row r="1360" s="12" customFormat="1" ht="22.8" customHeight="1">
      <c r="A1360" s="12"/>
      <c r="B1360" s="211"/>
      <c r="C1360" s="212"/>
      <c r="D1360" s="213" t="s">
        <v>75</v>
      </c>
      <c r="E1360" s="225" t="s">
        <v>1814</v>
      </c>
      <c r="F1360" s="225" t="s">
        <v>1815</v>
      </c>
      <c r="G1360" s="212"/>
      <c r="H1360" s="212"/>
      <c r="I1360" s="215"/>
      <c r="J1360" s="226">
        <f>BK1360</f>
        <v>0</v>
      </c>
      <c r="K1360" s="212"/>
      <c r="L1360" s="217"/>
      <c r="M1360" s="218"/>
      <c r="N1360" s="219"/>
      <c r="O1360" s="219"/>
      <c r="P1360" s="220">
        <f>SUM(P1361:P1453)</f>
        <v>0</v>
      </c>
      <c r="Q1360" s="219"/>
      <c r="R1360" s="220">
        <f>SUM(R1361:R1453)</f>
        <v>8.894639999999999</v>
      </c>
      <c r="S1360" s="219"/>
      <c r="T1360" s="221">
        <f>SUM(T1361:T1453)</f>
        <v>0</v>
      </c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R1360" s="222" t="s">
        <v>87</v>
      </c>
      <c r="AT1360" s="223" t="s">
        <v>75</v>
      </c>
      <c r="AU1360" s="223" t="s">
        <v>84</v>
      </c>
      <c r="AY1360" s="222" t="s">
        <v>240</v>
      </c>
      <c r="BK1360" s="224">
        <f>SUM(BK1361:BK1453)</f>
        <v>0</v>
      </c>
    </row>
    <row r="1361" s="2" customFormat="1" ht="24.15" customHeight="1">
      <c r="A1361" s="39"/>
      <c r="B1361" s="40"/>
      <c r="C1361" s="227" t="s">
        <v>1816</v>
      </c>
      <c r="D1361" s="227" t="s">
        <v>242</v>
      </c>
      <c r="E1361" s="228" t="s">
        <v>1817</v>
      </c>
      <c r="F1361" s="229" t="s">
        <v>1818</v>
      </c>
      <c r="G1361" s="230" t="s">
        <v>373</v>
      </c>
      <c r="H1361" s="231">
        <v>883</v>
      </c>
      <c r="I1361" s="232"/>
      <c r="J1361" s="233">
        <f>ROUND(I1361*H1361,2)</f>
        <v>0</v>
      </c>
      <c r="K1361" s="229" t="s">
        <v>246</v>
      </c>
      <c r="L1361" s="45"/>
      <c r="M1361" s="234" t="s">
        <v>1</v>
      </c>
      <c r="N1361" s="235" t="s">
        <v>41</v>
      </c>
      <c r="O1361" s="92"/>
      <c r="P1361" s="236">
        <f>O1361*H1361</f>
        <v>0</v>
      </c>
      <c r="Q1361" s="236">
        <v>0</v>
      </c>
      <c r="R1361" s="236">
        <f>Q1361*H1361</f>
        <v>0</v>
      </c>
      <c r="S1361" s="236">
        <v>0</v>
      </c>
      <c r="T1361" s="237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8" t="s">
        <v>170</v>
      </c>
      <c r="AT1361" s="238" t="s">
        <v>242</v>
      </c>
      <c r="AU1361" s="238" t="s">
        <v>87</v>
      </c>
      <c r="AY1361" s="18" t="s">
        <v>240</v>
      </c>
      <c r="BE1361" s="239">
        <f>IF(N1361="základní",J1361,0)</f>
        <v>0</v>
      </c>
      <c r="BF1361" s="239">
        <f>IF(N1361="snížená",J1361,0)</f>
        <v>0</v>
      </c>
      <c r="BG1361" s="239">
        <f>IF(N1361="zákl. přenesená",J1361,0)</f>
        <v>0</v>
      </c>
      <c r="BH1361" s="239">
        <f>IF(N1361="sníž. přenesená",J1361,0)</f>
        <v>0</v>
      </c>
      <c r="BI1361" s="239">
        <f>IF(N1361="nulová",J1361,0)</f>
        <v>0</v>
      </c>
      <c r="BJ1361" s="18" t="s">
        <v>84</v>
      </c>
      <c r="BK1361" s="239">
        <f>ROUND(I1361*H1361,2)</f>
        <v>0</v>
      </c>
      <c r="BL1361" s="18" t="s">
        <v>170</v>
      </c>
      <c r="BM1361" s="238" t="s">
        <v>1819</v>
      </c>
    </row>
    <row r="1362" s="2" customFormat="1">
      <c r="A1362" s="39"/>
      <c r="B1362" s="40"/>
      <c r="C1362" s="41"/>
      <c r="D1362" s="240" t="s">
        <v>249</v>
      </c>
      <c r="E1362" s="41"/>
      <c r="F1362" s="241" t="s">
        <v>1820</v>
      </c>
      <c r="G1362" s="41"/>
      <c r="H1362" s="41"/>
      <c r="I1362" s="242"/>
      <c r="J1362" s="41"/>
      <c r="K1362" s="41"/>
      <c r="L1362" s="45"/>
      <c r="M1362" s="243"/>
      <c r="N1362" s="244"/>
      <c r="O1362" s="92"/>
      <c r="P1362" s="92"/>
      <c r="Q1362" s="92"/>
      <c r="R1362" s="92"/>
      <c r="S1362" s="92"/>
      <c r="T1362" s="9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249</v>
      </c>
      <c r="AU1362" s="18" t="s">
        <v>87</v>
      </c>
    </row>
    <row r="1363" s="13" customFormat="1">
      <c r="A1363" s="13"/>
      <c r="B1363" s="245"/>
      <c r="C1363" s="246"/>
      <c r="D1363" s="247" t="s">
        <v>251</v>
      </c>
      <c r="E1363" s="248" t="s">
        <v>1</v>
      </c>
      <c r="F1363" s="249" t="s">
        <v>1821</v>
      </c>
      <c r="G1363" s="246"/>
      <c r="H1363" s="248" t="s">
        <v>1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5" t="s">
        <v>251</v>
      </c>
      <c r="AU1363" s="255" t="s">
        <v>87</v>
      </c>
      <c r="AV1363" s="13" t="s">
        <v>84</v>
      </c>
      <c r="AW1363" s="13" t="s">
        <v>32</v>
      </c>
      <c r="AX1363" s="13" t="s">
        <v>76</v>
      </c>
      <c r="AY1363" s="255" t="s">
        <v>240</v>
      </c>
    </row>
    <row r="1364" s="14" customFormat="1">
      <c r="A1364" s="14"/>
      <c r="B1364" s="256"/>
      <c r="C1364" s="257"/>
      <c r="D1364" s="247" t="s">
        <v>251</v>
      </c>
      <c r="E1364" s="258" t="s">
        <v>1</v>
      </c>
      <c r="F1364" s="259" t="s">
        <v>1822</v>
      </c>
      <c r="G1364" s="257"/>
      <c r="H1364" s="260">
        <v>883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6" t="s">
        <v>251</v>
      </c>
      <c r="AU1364" s="266" t="s">
        <v>87</v>
      </c>
      <c r="AV1364" s="14" t="s">
        <v>87</v>
      </c>
      <c r="AW1364" s="14" t="s">
        <v>32</v>
      </c>
      <c r="AX1364" s="14" t="s">
        <v>84</v>
      </c>
      <c r="AY1364" s="266" t="s">
        <v>240</v>
      </c>
    </row>
    <row r="1365" s="2" customFormat="1" ht="24.15" customHeight="1">
      <c r="A1365" s="39"/>
      <c r="B1365" s="40"/>
      <c r="C1365" s="227" t="s">
        <v>1823</v>
      </c>
      <c r="D1365" s="227" t="s">
        <v>242</v>
      </c>
      <c r="E1365" s="228" t="s">
        <v>1824</v>
      </c>
      <c r="F1365" s="229" t="s">
        <v>1825</v>
      </c>
      <c r="G1365" s="230" t="s">
        <v>373</v>
      </c>
      <c r="H1365" s="231">
        <v>205</v>
      </c>
      <c r="I1365" s="232"/>
      <c r="J1365" s="233">
        <f>ROUND(I1365*H1365,2)</f>
        <v>0</v>
      </c>
      <c r="K1365" s="229" t="s">
        <v>246</v>
      </c>
      <c r="L1365" s="45"/>
      <c r="M1365" s="234" t="s">
        <v>1</v>
      </c>
      <c r="N1365" s="235" t="s">
        <v>41</v>
      </c>
      <c r="O1365" s="92"/>
      <c r="P1365" s="236">
        <f>O1365*H1365</f>
        <v>0</v>
      </c>
      <c r="Q1365" s="236">
        <v>0</v>
      </c>
      <c r="R1365" s="236">
        <f>Q1365*H1365</f>
        <v>0</v>
      </c>
      <c r="S1365" s="236">
        <v>0</v>
      </c>
      <c r="T1365" s="237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8" t="s">
        <v>170</v>
      </c>
      <c r="AT1365" s="238" t="s">
        <v>242</v>
      </c>
      <c r="AU1365" s="238" t="s">
        <v>87</v>
      </c>
      <c r="AY1365" s="18" t="s">
        <v>240</v>
      </c>
      <c r="BE1365" s="239">
        <f>IF(N1365="základní",J1365,0)</f>
        <v>0</v>
      </c>
      <c r="BF1365" s="239">
        <f>IF(N1365="snížená",J1365,0)</f>
        <v>0</v>
      </c>
      <c r="BG1365" s="239">
        <f>IF(N1365="zákl. přenesená",J1365,0)</f>
        <v>0</v>
      </c>
      <c r="BH1365" s="239">
        <f>IF(N1365="sníž. přenesená",J1365,0)</f>
        <v>0</v>
      </c>
      <c r="BI1365" s="239">
        <f>IF(N1365="nulová",J1365,0)</f>
        <v>0</v>
      </c>
      <c r="BJ1365" s="18" t="s">
        <v>84</v>
      </c>
      <c r="BK1365" s="239">
        <f>ROUND(I1365*H1365,2)</f>
        <v>0</v>
      </c>
      <c r="BL1365" s="18" t="s">
        <v>170</v>
      </c>
      <c r="BM1365" s="238" t="s">
        <v>1826</v>
      </c>
    </row>
    <row r="1366" s="2" customFormat="1">
      <c r="A1366" s="39"/>
      <c r="B1366" s="40"/>
      <c r="C1366" s="41"/>
      <c r="D1366" s="240" t="s">
        <v>249</v>
      </c>
      <c r="E1366" s="41"/>
      <c r="F1366" s="241" t="s">
        <v>1827</v>
      </c>
      <c r="G1366" s="41"/>
      <c r="H1366" s="41"/>
      <c r="I1366" s="242"/>
      <c r="J1366" s="41"/>
      <c r="K1366" s="41"/>
      <c r="L1366" s="45"/>
      <c r="M1366" s="243"/>
      <c r="N1366" s="244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249</v>
      </c>
      <c r="AU1366" s="18" t="s">
        <v>87</v>
      </c>
    </row>
    <row r="1367" s="13" customFormat="1">
      <c r="A1367" s="13"/>
      <c r="B1367" s="245"/>
      <c r="C1367" s="246"/>
      <c r="D1367" s="247" t="s">
        <v>251</v>
      </c>
      <c r="E1367" s="248" t="s">
        <v>1</v>
      </c>
      <c r="F1367" s="249" t="s">
        <v>1000</v>
      </c>
      <c r="G1367" s="246"/>
      <c r="H1367" s="248" t="s">
        <v>1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5" t="s">
        <v>251</v>
      </c>
      <c r="AU1367" s="255" t="s">
        <v>87</v>
      </c>
      <c r="AV1367" s="13" t="s">
        <v>84</v>
      </c>
      <c r="AW1367" s="13" t="s">
        <v>32</v>
      </c>
      <c r="AX1367" s="13" t="s">
        <v>76</v>
      </c>
      <c r="AY1367" s="255" t="s">
        <v>240</v>
      </c>
    </row>
    <row r="1368" s="14" customFormat="1">
      <c r="A1368" s="14"/>
      <c r="B1368" s="256"/>
      <c r="C1368" s="257"/>
      <c r="D1368" s="247" t="s">
        <v>251</v>
      </c>
      <c r="E1368" s="258" t="s">
        <v>1</v>
      </c>
      <c r="F1368" s="259" t="s">
        <v>338</v>
      </c>
      <c r="G1368" s="257"/>
      <c r="H1368" s="260">
        <v>3.5</v>
      </c>
      <c r="I1368" s="261"/>
      <c r="J1368" s="257"/>
      <c r="K1368" s="257"/>
      <c r="L1368" s="262"/>
      <c r="M1368" s="263"/>
      <c r="N1368" s="264"/>
      <c r="O1368" s="264"/>
      <c r="P1368" s="264"/>
      <c r="Q1368" s="264"/>
      <c r="R1368" s="264"/>
      <c r="S1368" s="264"/>
      <c r="T1368" s="26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6" t="s">
        <v>251</v>
      </c>
      <c r="AU1368" s="266" t="s">
        <v>87</v>
      </c>
      <c r="AV1368" s="14" t="s">
        <v>87</v>
      </c>
      <c r="AW1368" s="14" t="s">
        <v>32</v>
      </c>
      <c r="AX1368" s="14" t="s">
        <v>76</v>
      </c>
      <c r="AY1368" s="266" t="s">
        <v>240</v>
      </c>
    </row>
    <row r="1369" s="13" customFormat="1">
      <c r="A1369" s="13"/>
      <c r="B1369" s="245"/>
      <c r="C1369" s="246"/>
      <c r="D1369" s="247" t="s">
        <v>251</v>
      </c>
      <c r="E1369" s="248" t="s">
        <v>1</v>
      </c>
      <c r="F1369" s="249" t="s">
        <v>1001</v>
      </c>
      <c r="G1369" s="246"/>
      <c r="H1369" s="248" t="s">
        <v>1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5" t="s">
        <v>251</v>
      </c>
      <c r="AU1369" s="255" t="s">
        <v>87</v>
      </c>
      <c r="AV1369" s="13" t="s">
        <v>84</v>
      </c>
      <c r="AW1369" s="13" t="s">
        <v>32</v>
      </c>
      <c r="AX1369" s="13" t="s">
        <v>76</v>
      </c>
      <c r="AY1369" s="255" t="s">
        <v>240</v>
      </c>
    </row>
    <row r="1370" s="14" customFormat="1">
      <c r="A1370" s="14"/>
      <c r="B1370" s="256"/>
      <c r="C1370" s="257"/>
      <c r="D1370" s="247" t="s">
        <v>251</v>
      </c>
      <c r="E1370" s="258" t="s">
        <v>1</v>
      </c>
      <c r="F1370" s="259" t="s">
        <v>1002</v>
      </c>
      <c r="G1370" s="257"/>
      <c r="H1370" s="260">
        <v>5</v>
      </c>
      <c r="I1370" s="261"/>
      <c r="J1370" s="257"/>
      <c r="K1370" s="257"/>
      <c r="L1370" s="262"/>
      <c r="M1370" s="263"/>
      <c r="N1370" s="264"/>
      <c r="O1370" s="264"/>
      <c r="P1370" s="264"/>
      <c r="Q1370" s="264"/>
      <c r="R1370" s="264"/>
      <c r="S1370" s="264"/>
      <c r="T1370" s="26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6" t="s">
        <v>251</v>
      </c>
      <c r="AU1370" s="266" t="s">
        <v>87</v>
      </c>
      <c r="AV1370" s="14" t="s">
        <v>87</v>
      </c>
      <c r="AW1370" s="14" t="s">
        <v>32</v>
      </c>
      <c r="AX1370" s="14" t="s">
        <v>76</v>
      </c>
      <c r="AY1370" s="266" t="s">
        <v>240</v>
      </c>
    </row>
    <row r="1371" s="13" customFormat="1">
      <c r="A1371" s="13"/>
      <c r="B1371" s="245"/>
      <c r="C1371" s="246"/>
      <c r="D1371" s="247" t="s">
        <v>251</v>
      </c>
      <c r="E1371" s="248" t="s">
        <v>1</v>
      </c>
      <c r="F1371" s="249" t="s">
        <v>1003</v>
      </c>
      <c r="G1371" s="246"/>
      <c r="H1371" s="248" t="s">
        <v>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5" t="s">
        <v>251</v>
      </c>
      <c r="AU1371" s="255" t="s">
        <v>87</v>
      </c>
      <c r="AV1371" s="13" t="s">
        <v>84</v>
      </c>
      <c r="AW1371" s="13" t="s">
        <v>32</v>
      </c>
      <c r="AX1371" s="13" t="s">
        <v>76</v>
      </c>
      <c r="AY1371" s="255" t="s">
        <v>240</v>
      </c>
    </row>
    <row r="1372" s="14" customFormat="1">
      <c r="A1372" s="14"/>
      <c r="B1372" s="256"/>
      <c r="C1372" s="257"/>
      <c r="D1372" s="247" t="s">
        <v>251</v>
      </c>
      <c r="E1372" s="258" t="s">
        <v>1</v>
      </c>
      <c r="F1372" s="259" t="s">
        <v>1004</v>
      </c>
      <c r="G1372" s="257"/>
      <c r="H1372" s="260">
        <v>33</v>
      </c>
      <c r="I1372" s="261"/>
      <c r="J1372" s="257"/>
      <c r="K1372" s="257"/>
      <c r="L1372" s="262"/>
      <c r="M1372" s="263"/>
      <c r="N1372" s="264"/>
      <c r="O1372" s="264"/>
      <c r="P1372" s="264"/>
      <c r="Q1372" s="264"/>
      <c r="R1372" s="264"/>
      <c r="S1372" s="264"/>
      <c r="T1372" s="26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6" t="s">
        <v>251</v>
      </c>
      <c r="AU1372" s="266" t="s">
        <v>87</v>
      </c>
      <c r="AV1372" s="14" t="s">
        <v>87</v>
      </c>
      <c r="AW1372" s="14" t="s">
        <v>32</v>
      </c>
      <c r="AX1372" s="14" t="s">
        <v>76</v>
      </c>
      <c r="AY1372" s="266" t="s">
        <v>240</v>
      </c>
    </row>
    <row r="1373" s="13" customFormat="1">
      <c r="A1373" s="13"/>
      <c r="B1373" s="245"/>
      <c r="C1373" s="246"/>
      <c r="D1373" s="247" t="s">
        <v>251</v>
      </c>
      <c r="E1373" s="248" t="s">
        <v>1</v>
      </c>
      <c r="F1373" s="249" t="s">
        <v>1005</v>
      </c>
      <c r="G1373" s="246"/>
      <c r="H1373" s="248" t="s">
        <v>1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5" t="s">
        <v>251</v>
      </c>
      <c r="AU1373" s="255" t="s">
        <v>87</v>
      </c>
      <c r="AV1373" s="13" t="s">
        <v>84</v>
      </c>
      <c r="AW1373" s="13" t="s">
        <v>32</v>
      </c>
      <c r="AX1373" s="13" t="s">
        <v>76</v>
      </c>
      <c r="AY1373" s="255" t="s">
        <v>240</v>
      </c>
    </row>
    <row r="1374" s="14" customFormat="1">
      <c r="A1374" s="14"/>
      <c r="B1374" s="256"/>
      <c r="C1374" s="257"/>
      <c r="D1374" s="247" t="s">
        <v>251</v>
      </c>
      <c r="E1374" s="258" t="s">
        <v>1</v>
      </c>
      <c r="F1374" s="259" t="s">
        <v>1828</v>
      </c>
      <c r="G1374" s="257"/>
      <c r="H1374" s="260">
        <v>4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6" t="s">
        <v>251</v>
      </c>
      <c r="AU1374" s="266" t="s">
        <v>87</v>
      </c>
      <c r="AV1374" s="14" t="s">
        <v>87</v>
      </c>
      <c r="AW1374" s="14" t="s">
        <v>32</v>
      </c>
      <c r="AX1374" s="14" t="s">
        <v>76</v>
      </c>
      <c r="AY1374" s="266" t="s">
        <v>240</v>
      </c>
    </row>
    <row r="1375" s="14" customFormat="1">
      <c r="A1375" s="14"/>
      <c r="B1375" s="256"/>
      <c r="C1375" s="257"/>
      <c r="D1375" s="247" t="s">
        <v>251</v>
      </c>
      <c r="E1375" s="258" t="s">
        <v>1</v>
      </c>
      <c r="F1375" s="259" t="s">
        <v>1064</v>
      </c>
      <c r="G1375" s="257"/>
      <c r="H1375" s="260">
        <v>5.5</v>
      </c>
      <c r="I1375" s="261"/>
      <c r="J1375" s="257"/>
      <c r="K1375" s="257"/>
      <c r="L1375" s="262"/>
      <c r="M1375" s="263"/>
      <c r="N1375" s="264"/>
      <c r="O1375" s="264"/>
      <c r="P1375" s="264"/>
      <c r="Q1375" s="264"/>
      <c r="R1375" s="264"/>
      <c r="S1375" s="264"/>
      <c r="T1375" s="26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6" t="s">
        <v>251</v>
      </c>
      <c r="AU1375" s="266" t="s">
        <v>87</v>
      </c>
      <c r="AV1375" s="14" t="s">
        <v>87</v>
      </c>
      <c r="AW1375" s="14" t="s">
        <v>32</v>
      </c>
      <c r="AX1375" s="14" t="s">
        <v>76</v>
      </c>
      <c r="AY1375" s="266" t="s">
        <v>240</v>
      </c>
    </row>
    <row r="1376" s="15" customFormat="1">
      <c r="A1376" s="15"/>
      <c r="B1376" s="267"/>
      <c r="C1376" s="268"/>
      <c r="D1376" s="247" t="s">
        <v>251</v>
      </c>
      <c r="E1376" s="269" t="s">
        <v>1</v>
      </c>
      <c r="F1376" s="270" t="s">
        <v>255</v>
      </c>
      <c r="G1376" s="268"/>
      <c r="H1376" s="271">
        <v>51</v>
      </c>
      <c r="I1376" s="272"/>
      <c r="J1376" s="268"/>
      <c r="K1376" s="268"/>
      <c r="L1376" s="273"/>
      <c r="M1376" s="274"/>
      <c r="N1376" s="275"/>
      <c r="O1376" s="275"/>
      <c r="P1376" s="275"/>
      <c r="Q1376" s="275"/>
      <c r="R1376" s="275"/>
      <c r="S1376" s="275"/>
      <c r="T1376" s="276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77" t="s">
        <v>251</v>
      </c>
      <c r="AU1376" s="277" t="s">
        <v>87</v>
      </c>
      <c r="AV1376" s="15" t="s">
        <v>256</v>
      </c>
      <c r="AW1376" s="15" t="s">
        <v>32</v>
      </c>
      <c r="AX1376" s="15" t="s">
        <v>76</v>
      </c>
      <c r="AY1376" s="277" t="s">
        <v>240</v>
      </c>
    </row>
    <row r="1377" s="13" customFormat="1">
      <c r="A1377" s="13"/>
      <c r="B1377" s="245"/>
      <c r="C1377" s="246"/>
      <c r="D1377" s="247" t="s">
        <v>251</v>
      </c>
      <c r="E1377" s="248" t="s">
        <v>1</v>
      </c>
      <c r="F1377" s="249" t="s">
        <v>1829</v>
      </c>
      <c r="G1377" s="246"/>
      <c r="H1377" s="248" t="s">
        <v>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5" t="s">
        <v>251</v>
      </c>
      <c r="AU1377" s="255" t="s">
        <v>87</v>
      </c>
      <c r="AV1377" s="13" t="s">
        <v>84</v>
      </c>
      <c r="AW1377" s="13" t="s">
        <v>32</v>
      </c>
      <c r="AX1377" s="13" t="s">
        <v>76</v>
      </c>
      <c r="AY1377" s="255" t="s">
        <v>240</v>
      </c>
    </row>
    <row r="1378" s="14" customFormat="1">
      <c r="A1378" s="14"/>
      <c r="B1378" s="256"/>
      <c r="C1378" s="257"/>
      <c r="D1378" s="247" t="s">
        <v>251</v>
      </c>
      <c r="E1378" s="258" t="s">
        <v>1</v>
      </c>
      <c r="F1378" s="259" t="s">
        <v>1830</v>
      </c>
      <c r="G1378" s="257"/>
      <c r="H1378" s="260">
        <v>102</v>
      </c>
      <c r="I1378" s="261"/>
      <c r="J1378" s="257"/>
      <c r="K1378" s="257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6" t="s">
        <v>251</v>
      </c>
      <c r="AU1378" s="266" t="s">
        <v>87</v>
      </c>
      <c r="AV1378" s="14" t="s">
        <v>87</v>
      </c>
      <c r="AW1378" s="14" t="s">
        <v>32</v>
      </c>
      <c r="AX1378" s="14" t="s">
        <v>76</v>
      </c>
      <c r="AY1378" s="266" t="s">
        <v>240</v>
      </c>
    </row>
    <row r="1379" s="14" customFormat="1">
      <c r="A1379" s="14"/>
      <c r="B1379" s="256"/>
      <c r="C1379" s="257"/>
      <c r="D1379" s="247" t="s">
        <v>251</v>
      </c>
      <c r="E1379" s="258" t="s">
        <v>1</v>
      </c>
      <c r="F1379" s="259" t="s">
        <v>1831</v>
      </c>
      <c r="G1379" s="257"/>
      <c r="H1379" s="260">
        <v>41.700000000000003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6" t="s">
        <v>251</v>
      </c>
      <c r="AU1379" s="266" t="s">
        <v>87</v>
      </c>
      <c r="AV1379" s="14" t="s">
        <v>87</v>
      </c>
      <c r="AW1379" s="14" t="s">
        <v>32</v>
      </c>
      <c r="AX1379" s="14" t="s">
        <v>76</v>
      </c>
      <c r="AY1379" s="266" t="s">
        <v>240</v>
      </c>
    </row>
    <row r="1380" s="14" customFormat="1">
      <c r="A1380" s="14"/>
      <c r="B1380" s="256"/>
      <c r="C1380" s="257"/>
      <c r="D1380" s="247" t="s">
        <v>251</v>
      </c>
      <c r="E1380" s="258" t="s">
        <v>1</v>
      </c>
      <c r="F1380" s="259" t="s">
        <v>1832</v>
      </c>
      <c r="G1380" s="257"/>
      <c r="H1380" s="260">
        <v>10.300000000000001</v>
      </c>
      <c r="I1380" s="261"/>
      <c r="J1380" s="257"/>
      <c r="K1380" s="257"/>
      <c r="L1380" s="262"/>
      <c r="M1380" s="263"/>
      <c r="N1380" s="264"/>
      <c r="O1380" s="264"/>
      <c r="P1380" s="264"/>
      <c r="Q1380" s="264"/>
      <c r="R1380" s="264"/>
      <c r="S1380" s="264"/>
      <c r="T1380" s="26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6" t="s">
        <v>251</v>
      </c>
      <c r="AU1380" s="266" t="s">
        <v>87</v>
      </c>
      <c r="AV1380" s="14" t="s">
        <v>87</v>
      </c>
      <c r="AW1380" s="14" t="s">
        <v>32</v>
      </c>
      <c r="AX1380" s="14" t="s">
        <v>76</v>
      </c>
      <c r="AY1380" s="266" t="s">
        <v>240</v>
      </c>
    </row>
    <row r="1381" s="15" customFormat="1">
      <c r="A1381" s="15"/>
      <c r="B1381" s="267"/>
      <c r="C1381" s="268"/>
      <c r="D1381" s="247" t="s">
        <v>251</v>
      </c>
      <c r="E1381" s="269" t="s">
        <v>1</v>
      </c>
      <c r="F1381" s="270" t="s">
        <v>261</v>
      </c>
      <c r="G1381" s="268"/>
      <c r="H1381" s="271">
        <v>154</v>
      </c>
      <c r="I1381" s="272"/>
      <c r="J1381" s="268"/>
      <c r="K1381" s="268"/>
      <c r="L1381" s="273"/>
      <c r="M1381" s="274"/>
      <c r="N1381" s="275"/>
      <c r="O1381" s="275"/>
      <c r="P1381" s="275"/>
      <c r="Q1381" s="275"/>
      <c r="R1381" s="275"/>
      <c r="S1381" s="275"/>
      <c r="T1381" s="276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7" t="s">
        <v>251</v>
      </c>
      <c r="AU1381" s="277" t="s">
        <v>87</v>
      </c>
      <c r="AV1381" s="15" t="s">
        <v>256</v>
      </c>
      <c r="AW1381" s="15" t="s">
        <v>32</v>
      </c>
      <c r="AX1381" s="15" t="s">
        <v>76</v>
      </c>
      <c r="AY1381" s="277" t="s">
        <v>240</v>
      </c>
    </row>
    <row r="1382" s="16" customFormat="1">
      <c r="A1382" s="16"/>
      <c r="B1382" s="278"/>
      <c r="C1382" s="279"/>
      <c r="D1382" s="247" t="s">
        <v>251</v>
      </c>
      <c r="E1382" s="280" t="s">
        <v>1</v>
      </c>
      <c r="F1382" s="281" t="s">
        <v>265</v>
      </c>
      <c r="G1382" s="279"/>
      <c r="H1382" s="282">
        <v>205</v>
      </c>
      <c r="I1382" s="283"/>
      <c r="J1382" s="279"/>
      <c r="K1382" s="279"/>
      <c r="L1382" s="284"/>
      <c r="M1382" s="285"/>
      <c r="N1382" s="286"/>
      <c r="O1382" s="286"/>
      <c r="P1382" s="286"/>
      <c r="Q1382" s="286"/>
      <c r="R1382" s="286"/>
      <c r="S1382" s="286"/>
      <c r="T1382" s="287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88" t="s">
        <v>251</v>
      </c>
      <c r="AU1382" s="288" t="s">
        <v>87</v>
      </c>
      <c r="AV1382" s="16" t="s">
        <v>247</v>
      </c>
      <c r="AW1382" s="16" t="s">
        <v>32</v>
      </c>
      <c r="AX1382" s="16" t="s">
        <v>84</v>
      </c>
      <c r="AY1382" s="288" t="s">
        <v>240</v>
      </c>
    </row>
    <row r="1383" s="2" customFormat="1" ht="16.5" customHeight="1">
      <c r="A1383" s="39"/>
      <c r="B1383" s="40"/>
      <c r="C1383" s="289" t="s">
        <v>1833</v>
      </c>
      <c r="D1383" s="289" t="s">
        <v>341</v>
      </c>
      <c r="E1383" s="290" t="s">
        <v>1834</v>
      </c>
      <c r="F1383" s="291" t="s">
        <v>1835</v>
      </c>
      <c r="G1383" s="292" t="s">
        <v>344</v>
      </c>
      <c r="H1383" s="293">
        <v>0.33700000000000002</v>
      </c>
      <c r="I1383" s="294"/>
      <c r="J1383" s="295">
        <f>ROUND(I1383*H1383,2)</f>
        <v>0</v>
      </c>
      <c r="K1383" s="291" t="s">
        <v>246</v>
      </c>
      <c r="L1383" s="296"/>
      <c r="M1383" s="297" t="s">
        <v>1</v>
      </c>
      <c r="N1383" s="298" t="s">
        <v>41</v>
      </c>
      <c r="O1383" s="92"/>
      <c r="P1383" s="236">
        <f>O1383*H1383</f>
        <v>0</v>
      </c>
      <c r="Q1383" s="236">
        <v>1</v>
      </c>
      <c r="R1383" s="236">
        <f>Q1383*H1383</f>
        <v>0.33700000000000002</v>
      </c>
      <c r="S1383" s="236">
        <v>0</v>
      </c>
      <c r="T1383" s="237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8" t="s">
        <v>532</v>
      </c>
      <c r="AT1383" s="238" t="s">
        <v>341</v>
      </c>
      <c r="AU1383" s="238" t="s">
        <v>87</v>
      </c>
      <c r="AY1383" s="18" t="s">
        <v>240</v>
      </c>
      <c r="BE1383" s="239">
        <f>IF(N1383="základní",J1383,0)</f>
        <v>0</v>
      </c>
      <c r="BF1383" s="239">
        <f>IF(N1383="snížená",J1383,0)</f>
        <v>0</v>
      </c>
      <c r="BG1383" s="239">
        <f>IF(N1383="zákl. přenesená",J1383,0)</f>
        <v>0</v>
      </c>
      <c r="BH1383" s="239">
        <f>IF(N1383="sníž. přenesená",J1383,0)</f>
        <v>0</v>
      </c>
      <c r="BI1383" s="239">
        <f>IF(N1383="nulová",J1383,0)</f>
        <v>0</v>
      </c>
      <c r="BJ1383" s="18" t="s">
        <v>84</v>
      </c>
      <c r="BK1383" s="239">
        <f>ROUND(I1383*H1383,2)</f>
        <v>0</v>
      </c>
      <c r="BL1383" s="18" t="s">
        <v>170</v>
      </c>
      <c r="BM1383" s="238" t="s">
        <v>1836</v>
      </c>
    </row>
    <row r="1384" s="2" customFormat="1">
      <c r="A1384" s="39"/>
      <c r="B1384" s="40"/>
      <c r="C1384" s="41"/>
      <c r="D1384" s="247" t="s">
        <v>742</v>
      </c>
      <c r="E1384" s="41"/>
      <c r="F1384" s="299" t="s">
        <v>1837</v>
      </c>
      <c r="G1384" s="41"/>
      <c r="H1384" s="41"/>
      <c r="I1384" s="242"/>
      <c r="J1384" s="41"/>
      <c r="K1384" s="41"/>
      <c r="L1384" s="45"/>
      <c r="M1384" s="243"/>
      <c r="N1384" s="244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742</v>
      </c>
      <c r="AU1384" s="18" t="s">
        <v>87</v>
      </c>
    </row>
    <row r="1385" s="13" customFormat="1">
      <c r="A1385" s="13"/>
      <c r="B1385" s="245"/>
      <c r="C1385" s="246"/>
      <c r="D1385" s="247" t="s">
        <v>251</v>
      </c>
      <c r="E1385" s="248" t="s">
        <v>1</v>
      </c>
      <c r="F1385" s="249" t="s">
        <v>1838</v>
      </c>
      <c r="G1385" s="246"/>
      <c r="H1385" s="248" t="s">
        <v>1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5" t="s">
        <v>251</v>
      </c>
      <c r="AU1385" s="255" t="s">
        <v>87</v>
      </c>
      <c r="AV1385" s="13" t="s">
        <v>84</v>
      </c>
      <c r="AW1385" s="13" t="s">
        <v>32</v>
      </c>
      <c r="AX1385" s="13" t="s">
        <v>76</v>
      </c>
      <c r="AY1385" s="255" t="s">
        <v>240</v>
      </c>
    </row>
    <row r="1386" s="14" customFormat="1">
      <c r="A1386" s="14"/>
      <c r="B1386" s="256"/>
      <c r="C1386" s="257"/>
      <c r="D1386" s="247" t="s">
        <v>251</v>
      </c>
      <c r="E1386" s="258" t="s">
        <v>1</v>
      </c>
      <c r="F1386" s="259" t="s">
        <v>1839</v>
      </c>
      <c r="G1386" s="257"/>
      <c r="H1386" s="260">
        <v>0.26500000000000001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6" t="s">
        <v>251</v>
      </c>
      <c r="AU1386" s="266" t="s">
        <v>87</v>
      </c>
      <c r="AV1386" s="14" t="s">
        <v>87</v>
      </c>
      <c r="AW1386" s="14" t="s">
        <v>32</v>
      </c>
      <c r="AX1386" s="14" t="s">
        <v>76</v>
      </c>
      <c r="AY1386" s="266" t="s">
        <v>240</v>
      </c>
    </row>
    <row r="1387" s="13" customFormat="1">
      <c r="A1387" s="13"/>
      <c r="B1387" s="245"/>
      <c r="C1387" s="246"/>
      <c r="D1387" s="247" t="s">
        <v>251</v>
      </c>
      <c r="E1387" s="248" t="s">
        <v>1</v>
      </c>
      <c r="F1387" s="249" t="s">
        <v>1840</v>
      </c>
      <c r="G1387" s="246"/>
      <c r="H1387" s="248" t="s">
        <v>1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5" t="s">
        <v>251</v>
      </c>
      <c r="AU1387" s="255" t="s">
        <v>87</v>
      </c>
      <c r="AV1387" s="13" t="s">
        <v>84</v>
      </c>
      <c r="AW1387" s="13" t="s">
        <v>32</v>
      </c>
      <c r="AX1387" s="13" t="s">
        <v>76</v>
      </c>
      <c r="AY1387" s="255" t="s">
        <v>240</v>
      </c>
    </row>
    <row r="1388" s="14" customFormat="1">
      <c r="A1388" s="14"/>
      <c r="B1388" s="256"/>
      <c r="C1388" s="257"/>
      <c r="D1388" s="247" t="s">
        <v>251</v>
      </c>
      <c r="E1388" s="258" t="s">
        <v>1</v>
      </c>
      <c r="F1388" s="259" t="s">
        <v>1841</v>
      </c>
      <c r="G1388" s="257"/>
      <c r="H1388" s="260">
        <v>0.071999999999999995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6" t="s">
        <v>251</v>
      </c>
      <c r="AU1388" s="266" t="s">
        <v>87</v>
      </c>
      <c r="AV1388" s="14" t="s">
        <v>87</v>
      </c>
      <c r="AW1388" s="14" t="s">
        <v>32</v>
      </c>
      <c r="AX1388" s="14" t="s">
        <v>76</v>
      </c>
      <c r="AY1388" s="266" t="s">
        <v>240</v>
      </c>
    </row>
    <row r="1389" s="16" customFormat="1">
      <c r="A1389" s="16"/>
      <c r="B1389" s="278"/>
      <c r="C1389" s="279"/>
      <c r="D1389" s="247" t="s">
        <v>251</v>
      </c>
      <c r="E1389" s="280" t="s">
        <v>1</v>
      </c>
      <c r="F1389" s="281" t="s">
        <v>265</v>
      </c>
      <c r="G1389" s="279"/>
      <c r="H1389" s="282">
        <v>0.33700000000000002</v>
      </c>
      <c r="I1389" s="283"/>
      <c r="J1389" s="279"/>
      <c r="K1389" s="279"/>
      <c r="L1389" s="284"/>
      <c r="M1389" s="285"/>
      <c r="N1389" s="286"/>
      <c r="O1389" s="286"/>
      <c r="P1389" s="286"/>
      <c r="Q1389" s="286"/>
      <c r="R1389" s="286"/>
      <c r="S1389" s="286"/>
      <c r="T1389" s="287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88" t="s">
        <v>251</v>
      </c>
      <c r="AU1389" s="288" t="s">
        <v>87</v>
      </c>
      <c r="AV1389" s="16" t="s">
        <v>247</v>
      </c>
      <c r="AW1389" s="16" t="s">
        <v>32</v>
      </c>
      <c r="AX1389" s="16" t="s">
        <v>84</v>
      </c>
      <c r="AY1389" s="288" t="s">
        <v>240</v>
      </c>
    </row>
    <row r="1390" s="2" customFormat="1" ht="24.15" customHeight="1">
      <c r="A1390" s="39"/>
      <c r="B1390" s="40"/>
      <c r="C1390" s="227" t="s">
        <v>1842</v>
      </c>
      <c r="D1390" s="227" t="s">
        <v>242</v>
      </c>
      <c r="E1390" s="228" t="s">
        <v>1843</v>
      </c>
      <c r="F1390" s="229" t="s">
        <v>1844</v>
      </c>
      <c r="G1390" s="230" t="s">
        <v>373</v>
      </c>
      <c r="H1390" s="231">
        <v>883</v>
      </c>
      <c r="I1390" s="232"/>
      <c r="J1390" s="233">
        <f>ROUND(I1390*H1390,2)</f>
        <v>0</v>
      </c>
      <c r="K1390" s="229" t="s">
        <v>246</v>
      </c>
      <c r="L1390" s="45"/>
      <c r="M1390" s="234" t="s">
        <v>1</v>
      </c>
      <c r="N1390" s="235" t="s">
        <v>41</v>
      </c>
      <c r="O1390" s="92"/>
      <c r="P1390" s="236">
        <f>O1390*H1390</f>
        <v>0</v>
      </c>
      <c r="Q1390" s="236">
        <v>0.00040000000000000002</v>
      </c>
      <c r="R1390" s="236">
        <f>Q1390*H1390</f>
        <v>0.35320000000000001</v>
      </c>
      <c r="S1390" s="236">
        <v>0</v>
      </c>
      <c r="T1390" s="237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8" t="s">
        <v>170</v>
      </c>
      <c r="AT1390" s="238" t="s">
        <v>242</v>
      </c>
      <c r="AU1390" s="238" t="s">
        <v>87</v>
      </c>
      <c r="AY1390" s="18" t="s">
        <v>240</v>
      </c>
      <c r="BE1390" s="239">
        <f>IF(N1390="základní",J1390,0)</f>
        <v>0</v>
      </c>
      <c r="BF1390" s="239">
        <f>IF(N1390="snížená",J1390,0)</f>
        <v>0</v>
      </c>
      <c r="BG1390" s="239">
        <f>IF(N1390="zákl. přenesená",J1390,0)</f>
        <v>0</v>
      </c>
      <c r="BH1390" s="239">
        <f>IF(N1390="sníž. přenesená",J1390,0)</f>
        <v>0</v>
      </c>
      <c r="BI1390" s="239">
        <f>IF(N1390="nulová",J1390,0)</f>
        <v>0</v>
      </c>
      <c r="BJ1390" s="18" t="s">
        <v>84</v>
      </c>
      <c r="BK1390" s="239">
        <f>ROUND(I1390*H1390,2)</f>
        <v>0</v>
      </c>
      <c r="BL1390" s="18" t="s">
        <v>170</v>
      </c>
      <c r="BM1390" s="238" t="s">
        <v>1845</v>
      </c>
    </row>
    <row r="1391" s="2" customFormat="1">
      <c r="A1391" s="39"/>
      <c r="B1391" s="40"/>
      <c r="C1391" s="41"/>
      <c r="D1391" s="240" t="s">
        <v>249</v>
      </c>
      <c r="E1391" s="41"/>
      <c r="F1391" s="241" t="s">
        <v>1846</v>
      </c>
      <c r="G1391" s="41"/>
      <c r="H1391" s="41"/>
      <c r="I1391" s="242"/>
      <c r="J1391" s="41"/>
      <c r="K1391" s="41"/>
      <c r="L1391" s="45"/>
      <c r="M1391" s="243"/>
      <c r="N1391" s="244"/>
      <c r="O1391" s="92"/>
      <c r="P1391" s="92"/>
      <c r="Q1391" s="92"/>
      <c r="R1391" s="92"/>
      <c r="S1391" s="92"/>
      <c r="T1391" s="93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T1391" s="18" t="s">
        <v>249</v>
      </c>
      <c r="AU1391" s="18" t="s">
        <v>87</v>
      </c>
    </row>
    <row r="1392" s="13" customFormat="1">
      <c r="A1392" s="13"/>
      <c r="B1392" s="245"/>
      <c r="C1392" s="246"/>
      <c r="D1392" s="247" t="s">
        <v>251</v>
      </c>
      <c r="E1392" s="248" t="s">
        <v>1</v>
      </c>
      <c r="F1392" s="249" t="s">
        <v>1847</v>
      </c>
      <c r="G1392" s="246"/>
      <c r="H1392" s="248" t="s">
        <v>1</v>
      </c>
      <c r="I1392" s="250"/>
      <c r="J1392" s="246"/>
      <c r="K1392" s="246"/>
      <c r="L1392" s="251"/>
      <c r="M1392" s="252"/>
      <c r="N1392" s="253"/>
      <c r="O1392" s="253"/>
      <c r="P1392" s="253"/>
      <c r="Q1392" s="253"/>
      <c r="R1392" s="253"/>
      <c r="S1392" s="253"/>
      <c r="T1392" s="25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5" t="s">
        <v>251</v>
      </c>
      <c r="AU1392" s="255" t="s">
        <v>87</v>
      </c>
      <c r="AV1392" s="13" t="s">
        <v>84</v>
      </c>
      <c r="AW1392" s="13" t="s">
        <v>32</v>
      </c>
      <c r="AX1392" s="13" t="s">
        <v>76</v>
      </c>
      <c r="AY1392" s="255" t="s">
        <v>240</v>
      </c>
    </row>
    <row r="1393" s="13" customFormat="1">
      <c r="A1393" s="13"/>
      <c r="B1393" s="245"/>
      <c r="C1393" s="246"/>
      <c r="D1393" s="247" t="s">
        <v>251</v>
      </c>
      <c r="E1393" s="248" t="s">
        <v>1</v>
      </c>
      <c r="F1393" s="249" t="s">
        <v>1848</v>
      </c>
      <c r="G1393" s="246"/>
      <c r="H1393" s="248" t="s">
        <v>1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5" t="s">
        <v>251</v>
      </c>
      <c r="AU1393" s="255" t="s">
        <v>87</v>
      </c>
      <c r="AV1393" s="13" t="s">
        <v>84</v>
      </c>
      <c r="AW1393" s="13" t="s">
        <v>32</v>
      </c>
      <c r="AX1393" s="13" t="s">
        <v>76</v>
      </c>
      <c r="AY1393" s="255" t="s">
        <v>240</v>
      </c>
    </row>
    <row r="1394" s="14" customFormat="1">
      <c r="A1394" s="14"/>
      <c r="B1394" s="256"/>
      <c r="C1394" s="257"/>
      <c r="D1394" s="247" t="s">
        <v>251</v>
      </c>
      <c r="E1394" s="258" t="s">
        <v>1</v>
      </c>
      <c r="F1394" s="259" t="s">
        <v>1849</v>
      </c>
      <c r="G1394" s="257"/>
      <c r="H1394" s="260">
        <v>181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6" t="s">
        <v>251</v>
      </c>
      <c r="AU1394" s="266" t="s">
        <v>87</v>
      </c>
      <c r="AV1394" s="14" t="s">
        <v>87</v>
      </c>
      <c r="AW1394" s="14" t="s">
        <v>32</v>
      </c>
      <c r="AX1394" s="14" t="s">
        <v>76</v>
      </c>
      <c r="AY1394" s="266" t="s">
        <v>240</v>
      </c>
    </row>
    <row r="1395" s="13" customFormat="1">
      <c r="A1395" s="13"/>
      <c r="B1395" s="245"/>
      <c r="C1395" s="246"/>
      <c r="D1395" s="247" t="s">
        <v>251</v>
      </c>
      <c r="E1395" s="248" t="s">
        <v>1</v>
      </c>
      <c r="F1395" s="249" t="s">
        <v>1850</v>
      </c>
      <c r="G1395" s="246"/>
      <c r="H1395" s="248" t="s">
        <v>1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5" t="s">
        <v>251</v>
      </c>
      <c r="AU1395" s="255" t="s">
        <v>87</v>
      </c>
      <c r="AV1395" s="13" t="s">
        <v>84</v>
      </c>
      <c r="AW1395" s="13" t="s">
        <v>32</v>
      </c>
      <c r="AX1395" s="13" t="s">
        <v>76</v>
      </c>
      <c r="AY1395" s="255" t="s">
        <v>240</v>
      </c>
    </row>
    <row r="1396" s="13" customFormat="1">
      <c r="A1396" s="13"/>
      <c r="B1396" s="245"/>
      <c r="C1396" s="246"/>
      <c r="D1396" s="247" t="s">
        <v>251</v>
      </c>
      <c r="E1396" s="248" t="s">
        <v>1</v>
      </c>
      <c r="F1396" s="249" t="s">
        <v>1851</v>
      </c>
      <c r="G1396" s="246"/>
      <c r="H1396" s="248" t="s">
        <v>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5" t="s">
        <v>251</v>
      </c>
      <c r="AU1396" s="255" t="s">
        <v>87</v>
      </c>
      <c r="AV1396" s="13" t="s">
        <v>84</v>
      </c>
      <c r="AW1396" s="13" t="s">
        <v>32</v>
      </c>
      <c r="AX1396" s="13" t="s">
        <v>76</v>
      </c>
      <c r="AY1396" s="255" t="s">
        <v>240</v>
      </c>
    </row>
    <row r="1397" s="14" customFormat="1">
      <c r="A1397" s="14"/>
      <c r="B1397" s="256"/>
      <c r="C1397" s="257"/>
      <c r="D1397" s="247" t="s">
        <v>251</v>
      </c>
      <c r="E1397" s="258" t="s">
        <v>1</v>
      </c>
      <c r="F1397" s="259" t="s">
        <v>1852</v>
      </c>
      <c r="G1397" s="257"/>
      <c r="H1397" s="260">
        <v>52</v>
      </c>
      <c r="I1397" s="261"/>
      <c r="J1397" s="257"/>
      <c r="K1397" s="257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251</v>
      </c>
      <c r="AU1397" s="266" t="s">
        <v>87</v>
      </c>
      <c r="AV1397" s="14" t="s">
        <v>87</v>
      </c>
      <c r="AW1397" s="14" t="s">
        <v>32</v>
      </c>
      <c r="AX1397" s="14" t="s">
        <v>76</v>
      </c>
      <c r="AY1397" s="266" t="s">
        <v>240</v>
      </c>
    </row>
    <row r="1398" s="13" customFormat="1">
      <c r="A1398" s="13"/>
      <c r="B1398" s="245"/>
      <c r="C1398" s="246"/>
      <c r="D1398" s="247" t="s">
        <v>251</v>
      </c>
      <c r="E1398" s="248" t="s">
        <v>1</v>
      </c>
      <c r="F1398" s="249" t="s">
        <v>1853</v>
      </c>
      <c r="G1398" s="246"/>
      <c r="H1398" s="248" t="s">
        <v>1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5" t="s">
        <v>251</v>
      </c>
      <c r="AU1398" s="255" t="s">
        <v>87</v>
      </c>
      <c r="AV1398" s="13" t="s">
        <v>84</v>
      </c>
      <c r="AW1398" s="13" t="s">
        <v>32</v>
      </c>
      <c r="AX1398" s="13" t="s">
        <v>76</v>
      </c>
      <c r="AY1398" s="255" t="s">
        <v>240</v>
      </c>
    </row>
    <row r="1399" s="13" customFormat="1">
      <c r="A1399" s="13"/>
      <c r="B1399" s="245"/>
      <c r="C1399" s="246"/>
      <c r="D1399" s="247" t="s">
        <v>251</v>
      </c>
      <c r="E1399" s="248" t="s">
        <v>1</v>
      </c>
      <c r="F1399" s="249" t="s">
        <v>1398</v>
      </c>
      <c r="G1399" s="246"/>
      <c r="H1399" s="248" t="s">
        <v>1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5" t="s">
        <v>251</v>
      </c>
      <c r="AU1399" s="255" t="s">
        <v>87</v>
      </c>
      <c r="AV1399" s="13" t="s">
        <v>84</v>
      </c>
      <c r="AW1399" s="13" t="s">
        <v>32</v>
      </c>
      <c r="AX1399" s="13" t="s">
        <v>76</v>
      </c>
      <c r="AY1399" s="255" t="s">
        <v>240</v>
      </c>
    </row>
    <row r="1400" s="14" customFormat="1">
      <c r="A1400" s="14"/>
      <c r="B1400" s="256"/>
      <c r="C1400" s="257"/>
      <c r="D1400" s="247" t="s">
        <v>251</v>
      </c>
      <c r="E1400" s="258" t="s">
        <v>1</v>
      </c>
      <c r="F1400" s="259" t="s">
        <v>1854</v>
      </c>
      <c r="G1400" s="257"/>
      <c r="H1400" s="260">
        <v>43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6" t="s">
        <v>251</v>
      </c>
      <c r="AU1400" s="266" t="s">
        <v>87</v>
      </c>
      <c r="AV1400" s="14" t="s">
        <v>87</v>
      </c>
      <c r="AW1400" s="14" t="s">
        <v>32</v>
      </c>
      <c r="AX1400" s="14" t="s">
        <v>76</v>
      </c>
      <c r="AY1400" s="266" t="s">
        <v>240</v>
      </c>
    </row>
    <row r="1401" s="13" customFormat="1">
      <c r="A1401" s="13"/>
      <c r="B1401" s="245"/>
      <c r="C1401" s="246"/>
      <c r="D1401" s="247" t="s">
        <v>251</v>
      </c>
      <c r="E1401" s="248" t="s">
        <v>1</v>
      </c>
      <c r="F1401" s="249" t="s">
        <v>1855</v>
      </c>
      <c r="G1401" s="246"/>
      <c r="H1401" s="248" t="s">
        <v>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5" t="s">
        <v>251</v>
      </c>
      <c r="AU1401" s="255" t="s">
        <v>87</v>
      </c>
      <c r="AV1401" s="13" t="s">
        <v>84</v>
      </c>
      <c r="AW1401" s="13" t="s">
        <v>32</v>
      </c>
      <c r="AX1401" s="13" t="s">
        <v>76</v>
      </c>
      <c r="AY1401" s="255" t="s">
        <v>240</v>
      </c>
    </row>
    <row r="1402" s="13" customFormat="1">
      <c r="A1402" s="13"/>
      <c r="B1402" s="245"/>
      <c r="C1402" s="246"/>
      <c r="D1402" s="247" t="s">
        <v>251</v>
      </c>
      <c r="E1402" s="248" t="s">
        <v>1</v>
      </c>
      <c r="F1402" s="249" t="s">
        <v>1856</v>
      </c>
      <c r="G1402" s="246"/>
      <c r="H1402" s="248" t="s">
        <v>1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5" t="s">
        <v>251</v>
      </c>
      <c r="AU1402" s="255" t="s">
        <v>87</v>
      </c>
      <c r="AV1402" s="13" t="s">
        <v>84</v>
      </c>
      <c r="AW1402" s="13" t="s">
        <v>32</v>
      </c>
      <c r="AX1402" s="13" t="s">
        <v>76</v>
      </c>
      <c r="AY1402" s="255" t="s">
        <v>240</v>
      </c>
    </row>
    <row r="1403" s="14" customFormat="1">
      <c r="A1403" s="14"/>
      <c r="B1403" s="256"/>
      <c r="C1403" s="257"/>
      <c r="D1403" s="247" t="s">
        <v>251</v>
      </c>
      <c r="E1403" s="258" t="s">
        <v>1</v>
      </c>
      <c r="F1403" s="259" t="s">
        <v>1857</v>
      </c>
      <c r="G1403" s="257"/>
      <c r="H1403" s="260">
        <v>170</v>
      </c>
      <c r="I1403" s="261"/>
      <c r="J1403" s="257"/>
      <c r="K1403" s="257"/>
      <c r="L1403" s="262"/>
      <c r="M1403" s="263"/>
      <c r="N1403" s="264"/>
      <c r="O1403" s="264"/>
      <c r="P1403" s="264"/>
      <c r="Q1403" s="264"/>
      <c r="R1403" s="264"/>
      <c r="S1403" s="264"/>
      <c r="T1403" s="26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6" t="s">
        <v>251</v>
      </c>
      <c r="AU1403" s="266" t="s">
        <v>87</v>
      </c>
      <c r="AV1403" s="14" t="s">
        <v>87</v>
      </c>
      <c r="AW1403" s="14" t="s">
        <v>32</v>
      </c>
      <c r="AX1403" s="14" t="s">
        <v>76</v>
      </c>
      <c r="AY1403" s="266" t="s">
        <v>240</v>
      </c>
    </row>
    <row r="1404" s="13" customFormat="1">
      <c r="A1404" s="13"/>
      <c r="B1404" s="245"/>
      <c r="C1404" s="246"/>
      <c r="D1404" s="247" t="s">
        <v>251</v>
      </c>
      <c r="E1404" s="248" t="s">
        <v>1</v>
      </c>
      <c r="F1404" s="249" t="s">
        <v>1858</v>
      </c>
      <c r="G1404" s="246"/>
      <c r="H1404" s="248" t="s">
        <v>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5" t="s">
        <v>251</v>
      </c>
      <c r="AU1404" s="255" t="s">
        <v>87</v>
      </c>
      <c r="AV1404" s="13" t="s">
        <v>84</v>
      </c>
      <c r="AW1404" s="13" t="s">
        <v>32</v>
      </c>
      <c r="AX1404" s="13" t="s">
        <v>76</v>
      </c>
      <c r="AY1404" s="255" t="s">
        <v>240</v>
      </c>
    </row>
    <row r="1405" s="13" customFormat="1">
      <c r="A1405" s="13"/>
      <c r="B1405" s="245"/>
      <c r="C1405" s="246"/>
      <c r="D1405" s="247" t="s">
        <v>251</v>
      </c>
      <c r="E1405" s="248" t="s">
        <v>1</v>
      </c>
      <c r="F1405" s="249" t="s">
        <v>1859</v>
      </c>
      <c r="G1405" s="246"/>
      <c r="H1405" s="248" t="s">
        <v>1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5" t="s">
        <v>251</v>
      </c>
      <c r="AU1405" s="255" t="s">
        <v>87</v>
      </c>
      <c r="AV1405" s="13" t="s">
        <v>84</v>
      </c>
      <c r="AW1405" s="13" t="s">
        <v>32</v>
      </c>
      <c r="AX1405" s="13" t="s">
        <v>76</v>
      </c>
      <c r="AY1405" s="255" t="s">
        <v>240</v>
      </c>
    </row>
    <row r="1406" s="14" customFormat="1">
      <c r="A1406" s="14"/>
      <c r="B1406" s="256"/>
      <c r="C1406" s="257"/>
      <c r="D1406" s="247" t="s">
        <v>251</v>
      </c>
      <c r="E1406" s="258" t="s">
        <v>1</v>
      </c>
      <c r="F1406" s="259" t="s">
        <v>1860</v>
      </c>
      <c r="G1406" s="257"/>
      <c r="H1406" s="260">
        <v>46</v>
      </c>
      <c r="I1406" s="261"/>
      <c r="J1406" s="257"/>
      <c r="K1406" s="257"/>
      <c r="L1406" s="262"/>
      <c r="M1406" s="263"/>
      <c r="N1406" s="264"/>
      <c r="O1406" s="264"/>
      <c r="P1406" s="264"/>
      <c r="Q1406" s="264"/>
      <c r="R1406" s="264"/>
      <c r="S1406" s="264"/>
      <c r="T1406" s="26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6" t="s">
        <v>251</v>
      </c>
      <c r="AU1406" s="266" t="s">
        <v>87</v>
      </c>
      <c r="AV1406" s="14" t="s">
        <v>87</v>
      </c>
      <c r="AW1406" s="14" t="s">
        <v>32</v>
      </c>
      <c r="AX1406" s="14" t="s">
        <v>76</v>
      </c>
      <c r="AY1406" s="266" t="s">
        <v>240</v>
      </c>
    </row>
    <row r="1407" s="15" customFormat="1">
      <c r="A1407" s="15"/>
      <c r="B1407" s="267"/>
      <c r="C1407" s="268"/>
      <c r="D1407" s="247" t="s">
        <v>251</v>
      </c>
      <c r="E1407" s="269" t="s">
        <v>1</v>
      </c>
      <c r="F1407" s="270" t="s">
        <v>415</v>
      </c>
      <c r="G1407" s="268"/>
      <c r="H1407" s="271">
        <v>492</v>
      </c>
      <c r="I1407" s="272"/>
      <c r="J1407" s="268"/>
      <c r="K1407" s="268"/>
      <c r="L1407" s="273"/>
      <c r="M1407" s="274"/>
      <c r="N1407" s="275"/>
      <c r="O1407" s="275"/>
      <c r="P1407" s="275"/>
      <c r="Q1407" s="275"/>
      <c r="R1407" s="275"/>
      <c r="S1407" s="275"/>
      <c r="T1407" s="276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77" t="s">
        <v>251</v>
      </c>
      <c r="AU1407" s="277" t="s">
        <v>87</v>
      </c>
      <c r="AV1407" s="15" t="s">
        <v>256</v>
      </c>
      <c r="AW1407" s="15" t="s">
        <v>32</v>
      </c>
      <c r="AX1407" s="15" t="s">
        <v>76</v>
      </c>
      <c r="AY1407" s="277" t="s">
        <v>240</v>
      </c>
    </row>
    <row r="1408" s="13" customFormat="1">
      <c r="A1408" s="13"/>
      <c r="B1408" s="245"/>
      <c r="C1408" s="246"/>
      <c r="D1408" s="247" t="s">
        <v>251</v>
      </c>
      <c r="E1408" s="248" t="s">
        <v>1</v>
      </c>
      <c r="F1408" s="249" t="s">
        <v>1861</v>
      </c>
      <c r="G1408" s="246"/>
      <c r="H1408" s="248" t="s">
        <v>1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5" t="s">
        <v>251</v>
      </c>
      <c r="AU1408" s="255" t="s">
        <v>87</v>
      </c>
      <c r="AV1408" s="13" t="s">
        <v>84</v>
      </c>
      <c r="AW1408" s="13" t="s">
        <v>32</v>
      </c>
      <c r="AX1408" s="13" t="s">
        <v>76</v>
      </c>
      <c r="AY1408" s="255" t="s">
        <v>240</v>
      </c>
    </row>
    <row r="1409" s="14" customFormat="1">
      <c r="A1409" s="14"/>
      <c r="B1409" s="256"/>
      <c r="C1409" s="257"/>
      <c r="D1409" s="247" t="s">
        <v>251</v>
      </c>
      <c r="E1409" s="258" t="s">
        <v>1</v>
      </c>
      <c r="F1409" s="259" t="s">
        <v>1862</v>
      </c>
      <c r="G1409" s="257"/>
      <c r="H1409" s="260">
        <v>379.30000000000001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6" t="s">
        <v>251</v>
      </c>
      <c r="AU1409" s="266" t="s">
        <v>87</v>
      </c>
      <c r="AV1409" s="14" t="s">
        <v>87</v>
      </c>
      <c r="AW1409" s="14" t="s">
        <v>32</v>
      </c>
      <c r="AX1409" s="14" t="s">
        <v>76</v>
      </c>
      <c r="AY1409" s="266" t="s">
        <v>240</v>
      </c>
    </row>
    <row r="1410" s="14" customFormat="1">
      <c r="A1410" s="14"/>
      <c r="B1410" s="256"/>
      <c r="C1410" s="257"/>
      <c r="D1410" s="247" t="s">
        <v>251</v>
      </c>
      <c r="E1410" s="258" t="s">
        <v>1</v>
      </c>
      <c r="F1410" s="259" t="s">
        <v>1863</v>
      </c>
      <c r="G1410" s="257"/>
      <c r="H1410" s="260">
        <v>11.699999999999999</v>
      </c>
      <c r="I1410" s="261"/>
      <c r="J1410" s="257"/>
      <c r="K1410" s="257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6" t="s">
        <v>251</v>
      </c>
      <c r="AU1410" s="266" t="s">
        <v>87</v>
      </c>
      <c r="AV1410" s="14" t="s">
        <v>87</v>
      </c>
      <c r="AW1410" s="14" t="s">
        <v>32</v>
      </c>
      <c r="AX1410" s="14" t="s">
        <v>76</v>
      </c>
      <c r="AY1410" s="266" t="s">
        <v>240</v>
      </c>
    </row>
    <row r="1411" s="15" customFormat="1">
      <c r="A1411" s="15"/>
      <c r="B1411" s="267"/>
      <c r="C1411" s="268"/>
      <c r="D1411" s="247" t="s">
        <v>251</v>
      </c>
      <c r="E1411" s="269" t="s">
        <v>1</v>
      </c>
      <c r="F1411" s="270" t="s">
        <v>1864</v>
      </c>
      <c r="G1411" s="268"/>
      <c r="H1411" s="271">
        <v>391</v>
      </c>
      <c r="I1411" s="272"/>
      <c r="J1411" s="268"/>
      <c r="K1411" s="268"/>
      <c r="L1411" s="273"/>
      <c r="M1411" s="274"/>
      <c r="N1411" s="275"/>
      <c r="O1411" s="275"/>
      <c r="P1411" s="275"/>
      <c r="Q1411" s="275"/>
      <c r="R1411" s="275"/>
      <c r="S1411" s="275"/>
      <c r="T1411" s="276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77" t="s">
        <v>251</v>
      </c>
      <c r="AU1411" s="277" t="s">
        <v>87</v>
      </c>
      <c r="AV1411" s="15" t="s">
        <v>256</v>
      </c>
      <c r="AW1411" s="15" t="s">
        <v>32</v>
      </c>
      <c r="AX1411" s="15" t="s">
        <v>76</v>
      </c>
      <c r="AY1411" s="277" t="s">
        <v>240</v>
      </c>
    </row>
    <row r="1412" s="16" customFormat="1">
      <c r="A1412" s="16"/>
      <c r="B1412" s="278"/>
      <c r="C1412" s="279"/>
      <c r="D1412" s="247" t="s">
        <v>251</v>
      </c>
      <c r="E1412" s="280" t="s">
        <v>1</v>
      </c>
      <c r="F1412" s="281" t="s">
        <v>265</v>
      </c>
      <c r="G1412" s="279"/>
      <c r="H1412" s="282">
        <v>883</v>
      </c>
      <c r="I1412" s="283"/>
      <c r="J1412" s="279"/>
      <c r="K1412" s="279"/>
      <c r="L1412" s="284"/>
      <c r="M1412" s="285"/>
      <c r="N1412" s="286"/>
      <c r="O1412" s="286"/>
      <c r="P1412" s="286"/>
      <c r="Q1412" s="286"/>
      <c r="R1412" s="286"/>
      <c r="S1412" s="286"/>
      <c r="T1412" s="287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88" t="s">
        <v>251</v>
      </c>
      <c r="AU1412" s="288" t="s">
        <v>87</v>
      </c>
      <c r="AV1412" s="16" t="s">
        <v>247</v>
      </c>
      <c r="AW1412" s="16" t="s">
        <v>32</v>
      </c>
      <c r="AX1412" s="16" t="s">
        <v>84</v>
      </c>
      <c r="AY1412" s="288" t="s">
        <v>240</v>
      </c>
    </row>
    <row r="1413" s="2" customFormat="1" ht="24.15" customHeight="1">
      <c r="A1413" s="39"/>
      <c r="B1413" s="40"/>
      <c r="C1413" s="227" t="s">
        <v>1865</v>
      </c>
      <c r="D1413" s="227" t="s">
        <v>242</v>
      </c>
      <c r="E1413" s="228" t="s">
        <v>1866</v>
      </c>
      <c r="F1413" s="229" t="s">
        <v>1867</v>
      </c>
      <c r="G1413" s="230" t="s">
        <v>373</v>
      </c>
      <c r="H1413" s="231">
        <v>205</v>
      </c>
      <c r="I1413" s="232"/>
      <c r="J1413" s="233">
        <f>ROUND(I1413*H1413,2)</f>
        <v>0</v>
      </c>
      <c r="K1413" s="229" t="s">
        <v>246</v>
      </c>
      <c r="L1413" s="45"/>
      <c r="M1413" s="234" t="s">
        <v>1</v>
      </c>
      <c r="N1413" s="235" t="s">
        <v>41</v>
      </c>
      <c r="O1413" s="92"/>
      <c r="P1413" s="236">
        <f>O1413*H1413</f>
        <v>0</v>
      </c>
      <c r="Q1413" s="236">
        <v>0.00040000000000000002</v>
      </c>
      <c r="R1413" s="236">
        <f>Q1413*H1413</f>
        <v>0.082000000000000003</v>
      </c>
      <c r="S1413" s="236">
        <v>0</v>
      </c>
      <c r="T1413" s="237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8" t="s">
        <v>170</v>
      </c>
      <c r="AT1413" s="238" t="s">
        <v>242</v>
      </c>
      <c r="AU1413" s="238" t="s">
        <v>87</v>
      </c>
      <c r="AY1413" s="18" t="s">
        <v>240</v>
      </c>
      <c r="BE1413" s="239">
        <f>IF(N1413="základní",J1413,0)</f>
        <v>0</v>
      </c>
      <c r="BF1413" s="239">
        <f>IF(N1413="snížená",J1413,0)</f>
        <v>0</v>
      </c>
      <c r="BG1413" s="239">
        <f>IF(N1413="zákl. přenesená",J1413,0)</f>
        <v>0</v>
      </c>
      <c r="BH1413" s="239">
        <f>IF(N1413="sníž. přenesená",J1413,0)</f>
        <v>0</v>
      </c>
      <c r="BI1413" s="239">
        <f>IF(N1413="nulová",J1413,0)</f>
        <v>0</v>
      </c>
      <c r="BJ1413" s="18" t="s">
        <v>84</v>
      </c>
      <c r="BK1413" s="239">
        <f>ROUND(I1413*H1413,2)</f>
        <v>0</v>
      </c>
      <c r="BL1413" s="18" t="s">
        <v>170</v>
      </c>
      <c r="BM1413" s="238" t="s">
        <v>1868</v>
      </c>
    </row>
    <row r="1414" s="2" customFormat="1">
      <c r="A1414" s="39"/>
      <c r="B1414" s="40"/>
      <c r="C1414" s="41"/>
      <c r="D1414" s="240" t="s">
        <v>249</v>
      </c>
      <c r="E1414" s="41"/>
      <c r="F1414" s="241" t="s">
        <v>1869</v>
      </c>
      <c r="G1414" s="41"/>
      <c r="H1414" s="41"/>
      <c r="I1414" s="242"/>
      <c r="J1414" s="41"/>
      <c r="K1414" s="41"/>
      <c r="L1414" s="45"/>
      <c r="M1414" s="243"/>
      <c r="N1414" s="244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249</v>
      </c>
      <c r="AU1414" s="18" t="s">
        <v>87</v>
      </c>
    </row>
    <row r="1415" s="13" customFormat="1">
      <c r="A1415" s="13"/>
      <c r="B1415" s="245"/>
      <c r="C1415" s="246"/>
      <c r="D1415" s="247" t="s">
        <v>251</v>
      </c>
      <c r="E1415" s="248" t="s">
        <v>1</v>
      </c>
      <c r="F1415" s="249" t="s">
        <v>1870</v>
      </c>
      <c r="G1415" s="246"/>
      <c r="H1415" s="248" t="s">
        <v>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5" t="s">
        <v>251</v>
      </c>
      <c r="AU1415" s="255" t="s">
        <v>87</v>
      </c>
      <c r="AV1415" s="13" t="s">
        <v>84</v>
      </c>
      <c r="AW1415" s="13" t="s">
        <v>32</v>
      </c>
      <c r="AX1415" s="13" t="s">
        <v>76</v>
      </c>
      <c r="AY1415" s="255" t="s">
        <v>240</v>
      </c>
    </row>
    <row r="1416" s="14" customFormat="1">
      <c r="A1416" s="14"/>
      <c r="B1416" s="256"/>
      <c r="C1416" s="257"/>
      <c r="D1416" s="247" t="s">
        <v>251</v>
      </c>
      <c r="E1416" s="258" t="s">
        <v>1</v>
      </c>
      <c r="F1416" s="259" t="s">
        <v>1871</v>
      </c>
      <c r="G1416" s="257"/>
      <c r="H1416" s="260">
        <v>205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251</v>
      </c>
      <c r="AU1416" s="266" t="s">
        <v>87</v>
      </c>
      <c r="AV1416" s="14" t="s">
        <v>87</v>
      </c>
      <c r="AW1416" s="14" t="s">
        <v>32</v>
      </c>
      <c r="AX1416" s="14" t="s">
        <v>84</v>
      </c>
      <c r="AY1416" s="266" t="s">
        <v>240</v>
      </c>
    </row>
    <row r="1417" s="2" customFormat="1" ht="49.05" customHeight="1">
      <c r="A1417" s="39"/>
      <c r="B1417" s="40"/>
      <c r="C1417" s="289" t="s">
        <v>1872</v>
      </c>
      <c r="D1417" s="289" t="s">
        <v>341</v>
      </c>
      <c r="E1417" s="290" t="s">
        <v>1873</v>
      </c>
      <c r="F1417" s="291" t="s">
        <v>1874</v>
      </c>
      <c r="G1417" s="292" t="s">
        <v>373</v>
      </c>
      <c r="H1417" s="293">
        <v>1262</v>
      </c>
      <c r="I1417" s="294"/>
      <c r="J1417" s="295">
        <f>ROUND(I1417*H1417,2)</f>
        <v>0</v>
      </c>
      <c r="K1417" s="291" t="s">
        <v>246</v>
      </c>
      <c r="L1417" s="296"/>
      <c r="M1417" s="297" t="s">
        <v>1</v>
      </c>
      <c r="N1417" s="298" t="s">
        <v>41</v>
      </c>
      <c r="O1417" s="92"/>
      <c r="P1417" s="236">
        <f>O1417*H1417</f>
        <v>0</v>
      </c>
      <c r="Q1417" s="236">
        <v>0.0053</v>
      </c>
      <c r="R1417" s="236">
        <f>Q1417*H1417</f>
        <v>6.6886000000000001</v>
      </c>
      <c r="S1417" s="236">
        <v>0</v>
      </c>
      <c r="T1417" s="237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8" t="s">
        <v>532</v>
      </c>
      <c r="AT1417" s="238" t="s">
        <v>341</v>
      </c>
      <c r="AU1417" s="238" t="s">
        <v>87</v>
      </c>
      <c r="AY1417" s="18" t="s">
        <v>240</v>
      </c>
      <c r="BE1417" s="239">
        <f>IF(N1417="základní",J1417,0)</f>
        <v>0</v>
      </c>
      <c r="BF1417" s="239">
        <f>IF(N1417="snížená",J1417,0)</f>
        <v>0</v>
      </c>
      <c r="BG1417" s="239">
        <f>IF(N1417="zákl. přenesená",J1417,0)</f>
        <v>0</v>
      </c>
      <c r="BH1417" s="239">
        <f>IF(N1417="sníž. přenesená",J1417,0)</f>
        <v>0</v>
      </c>
      <c r="BI1417" s="239">
        <f>IF(N1417="nulová",J1417,0)</f>
        <v>0</v>
      </c>
      <c r="BJ1417" s="18" t="s">
        <v>84</v>
      </c>
      <c r="BK1417" s="239">
        <f>ROUND(I1417*H1417,2)</f>
        <v>0</v>
      </c>
      <c r="BL1417" s="18" t="s">
        <v>170</v>
      </c>
      <c r="BM1417" s="238" t="s">
        <v>1875</v>
      </c>
    </row>
    <row r="1418" s="13" customFormat="1">
      <c r="A1418" s="13"/>
      <c r="B1418" s="245"/>
      <c r="C1418" s="246"/>
      <c r="D1418" s="247" t="s">
        <v>251</v>
      </c>
      <c r="E1418" s="248" t="s">
        <v>1</v>
      </c>
      <c r="F1418" s="249" t="s">
        <v>1876</v>
      </c>
      <c r="G1418" s="246"/>
      <c r="H1418" s="248" t="s">
        <v>1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5" t="s">
        <v>251</v>
      </c>
      <c r="AU1418" s="255" t="s">
        <v>87</v>
      </c>
      <c r="AV1418" s="13" t="s">
        <v>84</v>
      </c>
      <c r="AW1418" s="13" t="s">
        <v>32</v>
      </c>
      <c r="AX1418" s="13" t="s">
        <v>76</v>
      </c>
      <c r="AY1418" s="255" t="s">
        <v>240</v>
      </c>
    </row>
    <row r="1419" s="14" customFormat="1">
      <c r="A1419" s="14"/>
      <c r="B1419" s="256"/>
      <c r="C1419" s="257"/>
      <c r="D1419" s="247" t="s">
        <v>251</v>
      </c>
      <c r="E1419" s="258" t="s">
        <v>1</v>
      </c>
      <c r="F1419" s="259" t="s">
        <v>1877</v>
      </c>
      <c r="G1419" s="257"/>
      <c r="H1419" s="260">
        <v>1016</v>
      </c>
      <c r="I1419" s="261"/>
      <c r="J1419" s="257"/>
      <c r="K1419" s="257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251</v>
      </c>
      <c r="AU1419" s="266" t="s">
        <v>87</v>
      </c>
      <c r="AV1419" s="14" t="s">
        <v>87</v>
      </c>
      <c r="AW1419" s="14" t="s">
        <v>32</v>
      </c>
      <c r="AX1419" s="14" t="s">
        <v>76</v>
      </c>
      <c r="AY1419" s="266" t="s">
        <v>240</v>
      </c>
    </row>
    <row r="1420" s="13" customFormat="1">
      <c r="A1420" s="13"/>
      <c r="B1420" s="245"/>
      <c r="C1420" s="246"/>
      <c r="D1420" s="247" t="s">
        <v>251</v>
      </c>
      <c r="E1420" s="248" t="s">
        <v>1</v>
      </c>
      <c r="F1420" s="249" t="s">
        <v>1878</v>
      </c>
      <c r="G1420" s="246"/>
      <c r="H1420" s="248" t="s">
        <v>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5" t="s">
        <v>251</v>
      </c>
      <c r="AU1420" s="255" t="s">
        <v>87</v>
      </c>
      <c r="AV1420" s="13" t="s">
        <v>84</v>
      </c>
      <c r="AW1420" s="13" t="s">
        <v>32</v>
      </c>
      <c r="AX1420" s="13" t="s">
        <v>76</v>
      </c>
      <c r="AY1420" s="255" t="s">
        <v>240</v>
      </c>
    </row>
    <row r="1421" s="14" customFormat="1">
      <c r="A1421" s="14"/>
      <c r="B1421" s="256"/>
      <c r="C1421" s="257"/>
      <c r="D1421" s="247" t="s">
        <v>251</v>
      </c>
      <c r="E1421" s="258" t="s">
        <v>1</v>
      </c>
      <c r="F1421" s="259" t="s">
        <v>1879</v>
      </c>
      <c r="G1421" s="257"/>
      <c r="H1421" s="260">
        <v>246</v>
      </c>
      <c r="I1421" s="261"/>
      <c r="J1421" s="257"/>
      <c r="K1421" s="257"/>
      <c r="L1421" s="262"/>
      <c r="M1421" s="263"/>
      <c r="N1421" s="264"/>
      <c r="O1421" s="264"/>
      <c r="P1421" s="264"/>
      <c r="Q1421" s="264"/>
      <c r="R1421" s="264"/>
      <c r="S1421" s="264"/>
      <c r="T1421" s="26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6" t="s">
        <v>251</v>
      </c>
      <c r="AU1421" s="266" t="s">
        <v>87</v>
      </c>
      <c r="AV1421" s="14" t="s">
        <v>87</v>
      </c>
      <c r="AW1421" s="14" t="s">
        <v>32</v>
      </c>
      <c r="AX1421" s="14" t="s">
        <v>76</v>
      </c>
      <c r="AY1421" s="266" t="s">
        <v>240</v>
      </c>
    </row>
    <row r="1422" s="16" customFormat="1">
      <c r="A1422" s="16"/>
      <c r="B1422" s="278"/>
      <c r="C1422" s="279"/>
      <c r="D1422" s="247" t="s">
        <v>251</v>
      </c>
      <c r="E1422" s="280" t="s">
        <v>1</v>
      </c>
      <c r="F1422" s="281" t="s">
        <v>265</v>
      </c>
      <c r="G1422" s="279"/>
      <c r="H1422" s="282">
        <v>1262</v>
      </c>
      <c r="I1422" s="283"/>
      <c r="J1422" s="279"/>
      <c r="K1422" s="279"/>
      <c r="L1422" s="284"/>
      <c r="M1422" s="285"/>
      <c r="N1422" s="286"/>
      <c r="O1422" s="286"/>
      <c r="P1422" s="286"/>
      <c r="Q1422" s="286"/>
      <c r="R1422" s="286"/>
      <c r="S1422" s="286"/>
      <c r="T1422" s="287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88" t="s">
        <v>251</v>
      </c>
      <c r="AU1422" s="288" t="s">
        <v>87</v>
      </c>
      <c r="AV1422" s="16" t="s">
        <v>247</v>
      </c>
      <c r="AW1422" s="16" t="s">
        <v>32</v>
      </c>
      <c r="AX1422" s="16" t="s">
        <v>84</v>
      </c>
      <c r="AY1422" s="288" t="s">
        <v>240</v>
      </c>
    </row>
    <row r="1423" s="2" customFormat="1" ht="24.15" customHeight="1">
      <c r="A1423" s="39"/>
      <c r="B1423" s="40"/>
      <c r="C1423" s="227" t="s">
        <v>1880</v>
      </c>
      <c r="D1423" s="227" t="s">
        <v>242</v>
      </c>
      <c r="E1423" s="228" t="s">
        <v>1881</v>
      </c>
      <c r="F1423" s="229" t="s">
        <v>1882</v>
      </c>
      <c r="G1423" s="230" t="s">
        <v>373</v>
      </c>
      <c r="H1423" s="231">
        <v>119</v>
      </c>
      <c r="I1423" s="232"/>
      <c r="J1423" s="233">
        <f>ROUND(I1423*H1423,2)</f>
        <v>0</v>
      </c>
      <c r="K1423" s="229" t="s">
        <v>246</v>
      </c>
      <c r="L1423" s="45"/>
      <c r="M1423" s="234" t="s">
        <v>1</v>
      </c>
      <c r="N1423" s="235" t="s">
        <v>41</v>
      </c>
      <c r="O1423" s="92"/>
      <c r="P1423" s="236">
        <f>O1423*H1423</f>
        <v>0</v>
      </c>
      <c r="Q1423" s="236">
        <v>0.0035000000000000001</v>
      </c>
      <c r="R1423" s="236">
        <f>Q1423*H1423</f>
        <v>0.41649999999999998</v>
      </c>
      <c r="S1423" s="236">
        <v>0</v>
      </c>
      <c r="T1423" s="237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8" t="s">
        <v>170</v>
      </c>
      <c r="AT1423" s="238" t="s">
        <v>242</v>
      </c>
      <c r="AU1423" s="238" t="s">
        <v>87</v>
      </c>
      <c r="AY1423" s="18" t="s">
        <v>240</v>
      </c>
      <c r="BE1423" s="239">
        <f>IF(N1423="základní",J1423,0)</f>
        <v>0</v>
      </c>
      <c r="BF1423" s="239">
        <f>IF(N1423="snížená",J1423,0)</f>
        <v>0</v>
      </c>
      <c r="BG1423" s="239">
        <f>IF(N1423="zákl. přenesená",J1423,0)</f>
        <v>0</v>
      </c>
      <c r="BH1423" s="239">
        <f>IF(N1423="sníž. přenesená",J1423,0)</f>
        <v>0</v>
      </c>
      <c r="BI1423" s="239">
        <f>IF(N1423="nulová",J1423,0)</f>
        <v>0</v>
      </c>
      <c r="BJ1423" s="18" t="s">
        <v>84</v>
      </c>
      <c r="BK1423" s="239">
        <f>ROUND(I1423*H1423,2)</f>
        <v>0</v>
      </c>
      <c r="BL1423" s="18" t="s">
        <v>170</v>
      </c>
      <c r="BM1423" s="238" t="s">
        <v>1883</v>
      </c>
    </row>
    <row r="1424" s="2" customFormat="1">
      <c r="A1424" s="39"/>
      <c r="B1424" s="40"/>
      <c r="C1424" s="41"/>
      <c r="D1424" s="240" t="s">
        <v>249</v>
      </c>
      <c r="E1424" s="41"/>
      <c r="F1424" s="241" t="s">
        <v>1884</v>
      </c>
      <c r="G1424" s="41"/>
      <c r="H1424" s="41"/>
      <c r="I1424" s="242"/>
      <c r="J1424" s="41"/>
      <c r="K1424" s="41"/>
      <c r="L1424" s="45"/>
      <c r="M1424" s="243"/>
      <c r="N1424" s="244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249</v>
      </c>
      <c r="AU1424" s="18" t="s">
        <v>87</v>
      </c>
    </row>
    <row r="1425" s="13" customFormat="1">
      <c r="A1425" s="13"/>
      <c r="B1425" s="245"/>
      <c r="C1425" s="246"/>
      <c r="D1425" s="247" t="s">
        <v>251</v>
      </c>
      <c r="E1425" s="248" t="s">
        <v>1</v>
      </c>
      <c r="F1425" s="249" t="s">
        <v>1885</v>
      </c>
      <c r="G1425" s="246"/>
      <c r="H1425" s="248" t="s">
        <v>1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5" t="s">
        <v>251</v>
      </c>
      <c r="AU1425" s="255" t="s">
        <v>87</v>
      </c>
      <c r="AV1425" s="13" t="s">
        <v>84</v>
      </c>
      <c r="AW1425" s="13" t="s">
        <v>32</v>
      </c>
      <c r="AX1425" s="13" t="s">
        <v>76</v>
      </c>
      <c r="AY1425" s="255" t="s">
        <v>240</v>
      </c>
    </row>
    <row r="1426" s="14" customFormat="1">
      <c r="A1426" s="14"/>
      <c r="B1426" s="256"/>
      <c r="C1426" s="257"/>
      <c r="D1426" s="247" t="s">
        <v>251</v>
      </c>
      <c r="E1426" s="258" t="s">
        <v>1</v>
      </c>
      <c r="F1426" s="259" t="s">
        <v>1886</v>
      </c>
      <c r="G1426" s="257"/>
      <c r="H1426" s="260">
        <v>95</v>
      </c>
      <c r="I1426" s="261"/>
      <c r="J1426" s="257"/>
      <c r="K1426" s="257"/>
      <c r="L1426" s="262"/>
      <c r="M1426" s="263"/>
      <c r="N1426" s="264"/>
      <c r="O1426" s="264"/>
      <c r="P1426" s="264"/>
      <c r="Q1426" s="264"/>
      <c r="R1426" s="264"/>
      <c r="S1426" s="264"/>
      <c r="T1426" s="26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6" t="s">
        <v>251</v>
      </c>
      <c r="AU1426" s="266" t="s">
        <v>87</v>
      </c>
      <c r="AV1426" s="14" t="s">
        <v>87</v>
      </c>
      <c r="AW1426" s="14" t="s">
        <v>32</v>
      </c>
      <c r="AX1426" s="14" t="s">
        <v>76</v>
      </c>
      <c r="AY1426" s="266" t="s">
        <v>240</v>
      </c>
    </row>
    <row r="1427" s="13" customFormat="1">
      <c r="A1427" s="13"/>
      <c r="B1427" s="245"/>
      <c r="C1427" s="246"/>
      <c r="D1427" s="247" t="s">
        <v>251</v>
      </c>
      <c r="E1427" s="248" t="s">
        <v>1</v>
      </c>
      <c r="F1427" s="249" t="s">
        <v>1887</v>
      </c>
      <c r="G1427" s="246"/>
      <c r="H1427" s="248" t="s">
        <v>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5" t="s">
        <v>251</v>
      </c>
      <c r="AU1427" s="255" t="s">
        <v>87</v>
      </c>
      <c r="AV1427" s="13" t="s">
        <v>84</v>
      </c>
      <c r="AW1427" s="13" t="s">
        <v>32</v>
      </c>
      <c r="AX1427" s="13" t="s">
        <v>76</v>
      </c>
      <c r="AY1427" s="255" t="s">
        <v>240</v>
      </c>
    </row>
    <row r="1428" s="14" customFormat="1">
      <c r="A1428" s="14"/>
      <c r="B1428" s="256"/>
      <c r="C1428" s="257"/>
      <c r="D1428" s="247" t="s">
        <v>251</v>
      </c>
      <c r="E1428" s="258" t="s">
        <v>1</v>
      </c>
      <c r="F1428" s="259" t="s">
        <v>1888</v>
      </c>
      <c r="G1428" s="257"/>
      <c r="H1428" s="260">
        <v>21</v>
      </c>
      <c r="I1428" s="261"/>
      <c r="J1428" s="257"/>
      <c r="K1428" s="257"/>
      <c r="L1428" s="262"/>
      <c r="M1428" s="263"/>
      <c r="N1428" s="264"/>
      <c r="O1428" s="264"/>
      <c r="P1428" s="264"/>
      <c r="Q1428" s="264"/>
      <c r="R1428" s="264"/>
      <c r="S1428" s="264"/>
      <c r="T1428" s="26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6" t="s">
        <v>251</v>
      </c>
      <c r="AU1428" s="266" t="s">
        <v>87</v>
      </c>
      <c r="AV1428" s="14" t="s">
        <v>87</v>
      </c>
      <c r="AW1428" s="14" t="s">
        <v>32</v>
      </c>
      <c r="AX1428" s="14" t="s">
        <v>76</v>
      </c>
      <c r="AY1428" s="266" t="s">
        <v>240</v>
      </c>
    </row>
    <row r="1429" s="14" customFormat="1">
      <c r="A1429" s="14"/>
      <c r="B1429" s="256"/>
      <c r="C1429" s="257"/>
      <c r="D1429" s="247" t="s">
        <v>251</v>
      </c>
      <c r="E1429" s="258" t="s">
        <v>1</v>
      </c>
      <c r="F1429" s="259" t="s">
        <v>1239</v>
      </c>
      <c r="G1429" s="257"/>
      <c r="H1429" s="260">
        <v>3</v>
      </c>
      <c r="I1429" s="261"/>
      <c r="J1429" s="257"/>
      <c r="K1429" s="257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6" t="s">
        <v>251</v>
      </c>
      <c r="AU1429" s="266" t="s">
        <v>87</v>
      </c>
      <c r="AV1429" s="14" t="s">
        <v>87</v>
      </c>
      <c r="AW1429" s="14" t="s">
        <v>32</v>
      </c>
      <c r="AX1429" s="14" t="s">
        <v>76</v>
      </c>
      <c r="AY1429" s="266" t="s">
        <v>240</v>
      </c>
    </row>
    <row r="1430" s="16" customFormat="1">
      <c r="A1430" s="16"/>
      <c r="B1430" s="278"/>
      <c r="C1430" s="279"/>
      <c r="D1430" s="247" t="s">
        <v>251</v>
      </c>
      <c r="E1430" s="280" t="s">
        <v>1</v>
      </c>
      <c r="F1430" s="281" t="s">
        <v>265</v>
      </c>
      <c r="G1430" s="279"/>
      <c r="H1430" s="282">
        <v>119</v>
      </c>
      <c r="I1430" s="283"/>
      <c r="J1430" s="279"/>
      <c r="K1430" s="279"/>
      <c r="L1430" s="284"/>
      <c r="M1430" s="285"/>
      <c r="N1430" s="286"/>
      <c r="O1430" s="286"/>
      <c r="P1430" s="286"/>
      <c r="Q1430" s="286"/>
      <c r="R1430" s="286"/>
      <c r="S1430" s="286"/>
      <c r="T1430" s="287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T1430" s="288" t="s">
        <v>251</v>
      </c>
      <c r="AU1430" s="288" t="s">
        <v>87</v>
      </c>
      <c r="AV1430" s="16" t="s">
        <v>247</v>
      </c>
      <c r="AW1430" s="16" t="s">
        <v>32</v>
      </c>
      <c r="AX1430" s="16" t="s">
        <v>84</v>
      </c>
      <c r="AY1430" s="288" t="s">
        <v>240</v>
      </c>
    </row>
    <row r="1431" s="2" customFormat="1" ht="24.15" customHeight="1">
      <c r="A1431" s="39"/>
      <c r="B1431" s="40"/>
      <c r="C1431" s="227" t="s">
        <v>1889</v>
      </c>
      <c r="D1431" s="227" t="s">
        <v>242</v>
      </c>
      <c r="E1431" s="228" t="s">
        <v>1890</v>
      </c>
      <c r="F1431" s="229" t="s">
        <v>1891</v>
      </c>
      <c r="G1431" s="230" t="s">
        <v>520</v>
      </c>
      <c r="H1431" s="231">
        <v>140</v>
      </c>
      <c r="I1431" s="232"/>
      <c r="J1431" s="233">
        <f>ROUND(I1431*H1431,2)</f>
        <v>0</v>
      </c>
      <c r="K1431" s="229" t="s">
        <v>246</v>
      </c>
      <c r="L1431" s="45"/>
      <c r="M1431" s="234" t="s">
        <v>1</v>
      </c>
      <c r="N1431" s="235" t="s">
        <v>41</v>
      </c>
      <c r="O1431" s="92"/>
      <c r="P1431" s="236">
        <f>O1431*H1431</f>
        <v>0</v>
      </c>
      <c r="Q1431" s="236">
        <v>0</v>
      </c>
      <c r="R1431" s="236">
        <f>Q1431*H1431</f>
        <v>0</v>
      </c>
      <c r="S1431" s="236">
        <v>0</v>
      </c>
      <c r="T1431" s="237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8" t="s">
        <v>170</v>
      </c>
      <c r="AT1431" s="238" t="s">
        <v>242</v>
      </c>
      <c r="AU1431" s="238" t="s">
        <v>87</v>
      </c>
      <c r="AY1431" s="18" t="s">
        <v>240</v>
      </c>
      <c r="BE1431" s="239">
        <f>IF(N1431="základní",J1431,0)</f>
        <v>0</v>
      </c>
      <c r="BF1431" s="239">
        <f>IF(N1431="snížená",J1431,0)</f>
        <v>0</v>
      </c>
      <c r="BG1431" s="239">
        <f>IF(N1431="zákl. přenesená",J1431,0)</f>
        <v>0</v>
      </c>
      <c r="BH1431" s="239">
        <f>IF(N1431="sníž. přenesená",J1431,0)</f>
        <v>0</v>
      </c>
      <c r="BI1431" s="239">
        <f>IF(N1431="nulová",J1431,0)</f>
        <v>0</v>
      </c>
      <c r="BJ1431" s="18" t="s">
        <v>84</v>
      </c>
      <c r="BK1431" s="239">
        <f>ROUND(I1431*H1431,2)</f>
        <v>0</v>
      </c>
      <c r="BL1431" s="18" t="s">
        <v>170</v>
      </c>
      <c r="BM1431" s="238" t="s">
        <v>1892</v>
      </c>
    </row>
    <row r="1432" s="2" customFormat="1">
      <c r="A1432" s="39"/>
      <c r="B1432" s="40"/>
      <c r="C1432" s="41"/>
      <c r="D1432" s="240" t="s">
        <v>249</v>
      </c>
      <c r="E1432" s="41"/>
      <c r="F1432" s="241" t="s">
        <v>1893</v>
      </c>
      <c r="G1432" s="41"/>
      <c r="H1432" s="41"/>
      <c r="I1432" s="242"/>
      <c r="J1432" s="41"/>
      <c r="K1432" s="41"/>
      <c r="L1432" s="45"/>
      <c r="M1432" s="243"/>
      <c r="N1432" s="244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249</v>
      </c>
      <c r="AU1432" s="18" t="s">
        <v>87</v>
      </c>
    </row>
    <row r="1433" s="13" customFormat="1">
      <c r="A1433" s="13"/>
      <c r="B1433" s="245"/>
      <c r="C1433" s="246"/>
      <c r="D1433" s="247" t="s">
        <v>251</v>
      </c>
      <c r="E1433" s="248" t="s">
        <v>1</v>
      </c>
      <c r="F1433" s="249" t="s">
        <v>1894</v>
      </c>
      <c r="G1433" s="246"/>
      <c r="H1433" s="248" t="s">
        <v>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5" t="s">
        <v>251</v>
      </c>
      <c r="AU1433" s="255" t="s">
        <v>87</v>
      </c>
      <c r="AV1433" s="13" t="s">
        <v>84</v>
      </c>
      <c r="AW1433" s="13" t="s">
        <v>32</v>
      </c>
      <c r="AX1433" s="13" t="s">
        <v>76</v>
      </c>
      <c r="AY1433" s="255" t="s">
        <v>240</v>
      </c>
    </row>
    <row r="1434" s="14" customFormat="1">
      <c r="A1434" s="14"/>
      <c r="B1434" s="256"/>
      <c r="C1434" s="257"/>
      <c r="D1434" s="247" t="s">
        <v>251</v>
      </c>
      <c r="E1434" s="258" t="s">
        <v>1</v>
      </c>
      <c r="F1434" s="259" t="s">
        <v>1895</v>
      </c>
      <c r="G1434" s="257"/>
      <c r="H1434" s="260">
        <v>140</v>
      </c>
      <c r="I1434" s="261"/>
      <c r="J1434" s="257"/>
      <c r="K1434" s="257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6" t="s">
        <v>251</v>
      </c>
      <c r="AU1434" s="266" t="s">
        <v>87</v>
      </c>
      <c r="AV1434" s="14" t="s">
        <v>87</v>
      </c>
      <c r="AW1434" s="14" t="s">
        <v>32</v>
      </c>
      <c r="AX1434" s="14" t="s">
        <v>84</v>
      </c>
      <c r="AY1434" s="266" t="s">
        <v>240</v>
      </c>
    </row>
    <row r="1435" s="2" customFormat="1" ht="16.5" customHeight="1">
      <c r="A1435" s="39"/>
      <c r="B1435" s="40"/>
      <c r="C1435" s="289" t="s">
        <v>1896</v>
      </c>
      <c r="D1435" s="289" t="s">
        <v>341</v>
      </c>
      <c r="E1435" s="290" t="s">
        <v>1897</v>
      </c>
      <c r="F1435" s="291" t="s">
        <v>1898</v>
      </c>
      <c r="G1435" s="292" t="s">
        <v>520</v>
      </c>
      <c r="H1435" s="293">
        <v>147</v>
      </c>
      <c r="I1435" s="294"/>
      <c r="J1435" s="295">
        <f>ROUND(I1435*H1435,2)</f>
        <v>0</v>
      </c>
      <c r="K1435" s="291" t="s">
        <v>246</v>
      </c>
      <c r="L1435" s="296"/>
      <c r="M1435" s="297" t="s">
        <v>1</v>
      </c>
      <c r="N1435" s="298" t="s">
        <v>41</v>
      </c>
      <c r="O1435" s="92"/>
      <c r="P1435" s="236">
        <f>O1435*H1435</f>
        <v>0</v>
      </c>
      <c r="Q1435" s="236">
        <v>2.0000000000000002E-05</v>
      </c>
      <c r="R1435" s="236">
        <f>Q1435*H1435</f>
        <v>0.0029400000000000003</v>
      </c>
      <c r="S1435" s="236">
        <v>0</v>
      </c>
      <c r="T1435" s="237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8" t="s">
        <v>532</v>
      </c>
      <c r="AT1435" s="238" t="s">
        <v>341</v>
      </c>
      <c r="AU1435" s="238" t="s">
        <v>87</v>
      </c>
      <c r="AY1435" s="18" t="s">
        <v>240</v>
      </c>
      <c r="BE1435" s="239">
        <f>IF(N1435="základní",J1435,0)</f>
        <v>0</v>
      </c>
      <c r="BF1435" s="239">
        <f>IF(N1435="snížená",J1435,0)</f>
        <v>0</v>
      </c>
      <c r="BG1435" s="239">
        <f>IF(N1435="zákl. přenesená",J1435,0)</f>
        <v>0</v>
      </c>
      <c r="BH1435" s="239">
        <f>IF(N1435="sníž. přenesená",J1435,0)</f>
        <v>0</v>
      </c>
      <c r="BI1435" s="239">
        <f>IF(N1435="nulová",J1435,0)</f>
        <v>0</v>
      </c>
      <c r="BJ1435" s="18" t="s">
        <v>84</v>
      </c>
      <c r="BK1435" s="239">
        <f>ROUND(I1435*H1435,2)</f>
        <v>0</v>
      </c>
      <c r="BL1435" s="18" t="s">
        <v>170</v>
      </c>
      <c r="BM1435" s="238" t="s">
        <v>1899</v>
      </c>
    </row>
    <row r="1436" s="13" customFormat="1">
      <c r="A1436" s="13"/>
      <c r="B1436" s="245"/>
      <c r="C1436" s="246"/>
      <c r="D1436" s="247" t="s">
        <v>251</v>
      </c>
      <c r="E1436" s="248" t="s">
        <v>1</v>
      </c>
      <c r="F1436" s="249" t="s">
        <v>1900</v>
      </c>
      <c r="G1436" s="246"/>
      <c r="H1436" s="248" t="s">
        <v>1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5" t="s">
        <v>251</v>
      </c>
      <c r="AU1436" s="255" t="s">
        <v>87</v>
      </c>
      <c r="AV1436" s="13" t="s">
        <v>84</v>
      </c>
      <c r="AW1436" s="13" t="s">
        <v>32</v>
      </c>
      <c r="AX1436" s="13" t="s">
        <v>76</v>
      </c>
      <c r="AY1436" s="255" t="s">
        <v>240</v>
      </c>
    </row>
    <row r="1437" s="14" customFormat="1">
      <c r="A1437" s="14"/>
      <c r="B1437" s="256"/>
      <c r="C1437" s="257"/>
      <c r="D1437" s="247" t="s">
        <v>251</v>
      </c>
      <c r="E1437" s="258" t="s">
        <v>1</v>
      </c>
      <c r="F1437" s="259" t="s">
        <v>1901</v>
      </c>
      <c r="G1437" s="257"/>
      <c r="H1437" s="260">
        <v>147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6" t="s">
        <v>251</v>
      </c>
      <c r="AU1437" s="266" t="s">
        <v>87</v>
      </c>
      <c r="AV1437" s="14" t="s">
        <v>87</v>
      </c>
      <c r="AW1437" s="14" t="s">
        <v>32</v>
      </c>
      <c r="AX1437" s="14" t="s">
        <v>84</v>
      </c>
      <c r="AY1437" s="266" t="s">
        <v>240</v>
      </c>
    </row>
    <row r="1438" s="2" customFormat="1" ht="24.15" customHeight="1">
      <c r="A1438" s="39"/>
      <c r="B1438" s="40"/>
      <c r="C1438" s="227" t="s">
        <v>1902</v>
      </c>
      <c r="D1438" s="227" t="s">
        <v>242</v>
      </c>
      <c r="E1438" s="228" t="s">
        <v>1903</v>
      </c>
      <c r="F1438" s="229" t="s">
        <v>1904</v>
      </c>
      <c r="G1438" s="230" t="s">
        <v>373</v>
      </c>
      <c r="H1438" s="231">
        <v>952</v>
      </c>
      <c r="I1438" s="232"/>
      <c r="J1438" s="233">
        <f>ROUND(I1438*H1438,2)</f>
        <v>0</v>
      </c>
      <c r="K1438" s="229" t="s">
        <v>1</v>
      </c>
      <c r="L1438" s="45"/>
      <c r="M1438" s="234" t="s">
        <v>1</v>
      </c>
      <c r="N1438" s="235" t="s">
        <v>41</v>
      </c>
      <c r="O1438" s="92"/>
      <c r="P1438" s="236">
        <f>O1438*H1438</f>
        <v>0</v>
      </c>
      <c r="Q1438" s="236">
        <v>0</v>
      </c>
      <c r="R1438" s="236">
        <f>Q1438*H1438</f>
        <v>0</v>
      </c>
      <c r="S1438" s="236">
        <v>0</v>
      </c>
      <c r="T1438" s="237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8" t="s">
        <v>170</v>
      </c>
      <c r="AT1438" s="238" t="s">
        <v>242</v>
      </c>
      <c r="AU1438" s="238" t="s">
        <v>87</v>
      </c>
      <c r="AY1438" s="18" t="s">
        <v>240</v>
      </c>
      <c r="BE1438" s="239">
        <f>IF(N1438="základní",J1438,0)</f>
        <v>0</v>
      </c>
      <c r="BF1438" s="239">
        <f>IF(N1438="snížená",J1438,0)</f>
        <v>0</v>
      </c>
      <c r="BG1438" s="239">
        <f>IF(N1438="zákl. přenesená",J1438,0)</f>
        <v>0</v>
      </c>
      <c r="BH1438" s="239">
        <f>IF(N1438="sníž. přenesená",J1438,0)</f>
        <v>0</v>
      </c>
      <c r="BI1438" s="239">
        <f>IF(N1438="nulová",J1438,0)</f>
        <v>0</v>
      </c>
      <c r="BJ1438" s="18" t="s">
        <v>84</v>
      </c>
      <c r="BK1438" s="239">
        <f>ROUND(I1438*H1438,2)</f>
        <v>0</v>
      </c>
      <c r="BL1438" s="18" t="s">
        <v>170</v>
      </c>
      <c r="BM1438" s="238" t="s">
        <v>1905</v>
      </c>
    </row>
    <row r="1439" s="13" customFormat="1">
      <c r="A1439" s="13"/>
      <c r="B1439" s="245"/>
      <c r="C1439" s="246"/>
      <c r="D1439" s="247" t="s">
        <v>251</v>
      </c>
      <c r="E1439" s="248" t="s">
        <v>1</v>
      </c>
      <c r="F1439" s="249" t="s">
        <v>1906</v>
      </c>
      <c r="G1439" s="246"/>
      <c r="H1439" s="248" t="s">
        <v>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5" t="s">
        <v>251</v>
      </c>
      <c r="AU1439" s="255" t="s">
        <v>87</v>
      </c>
      <c r="AV1439" s="13" t="s">
        <v>84</v>
      </c>
      <c r="AW1439" s="13" t="s">
        <v>32</v>
      </c>
      <c r="AX1439" s="13" t="s">
        <v>76</v>
      </c>
      <c r="AY1439" s="255" t="s">
        <v>240</v>
      </c>
    </row>
    <row r="1440" s="13" customFormat="1">
      <c r="A1440" s="13"/>
      <c r="B1440" s="245"/>
      <c r="C1440" s="246"/>
      <c r="D1440" s="247" t="s">
        <v>251</v>
      </c>
      <c r="E1440" s="248" t="s">
        <v>1</v>
      </c>
      <c r="F1440" s="249" t="s">
        <v>1907</v>
      </c>
      <c r="G1440" s="246"/>
      <c r="H1440" s="248" t="s">
        <v>1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5" t="s">
        <v>251</v>
      </c>
      <c r="AU1440" s="255" t="s">
        <v>87</v>
      </c>
      <c r="AV1440" s="13" t="s">
        <v>84</v>
      </c>
      <c r="AW1440" s="13" t="s">
        <v>32</v>
      </c>
      <c r="AX1440" s="13" t="s">
        <v>76</v>
      </c>
      <c r="AY1440" s="255" t="s">
        <v>240</v>
      </c>
    </row>
    <row r="1441" s="14" customFormat="1">
      <c r="A1441" s="14"/>
      <c r="B1441" s="256"/>
      <c r="C1441" s="257"/>
      <c r="D1441" s="247" t="s">
        <v>251</v>
      </c>
      <c r="E1441" s="258" t="s">
        <v>1</v>
      </c>
      <c r="F1441" s="259" t="s">
        <v>1908</v>
      </c>
      <c r="G1441" s="257"/>
      <c r="H1441" s="260">
        <v>371</v>
      </c>
      <c r="I1441" s="261"/>
      <c r="J1441" s="257"/>
      <c r="K1441" s="257"/>
      <c r="L1441" s="262"/>
      <c r="M1441" s="263"/>
      <c r="N1441" s="264"/>
      <c r="O1441" s="264"/>
      <c r="P1441" s="264"/>
      <c r="Q1441" s="264"/>
      <c r="R1441" s="264"/>
      <c r="S1441" s="264"/>
      <c r="T1441" s="26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6" t="s">
        <v>251</v>
      </c>
      <c r="AU1441" s="266" t="s">
        <v>87</v>
      </c>
      <c r="AV1441" s="14" t="s">
        <v>87</v>
      </c>
      <c r="AW1441" s="14" t="s">
        <v>32</v>
      </c>
      <c r="AX1441" s="14" t="s">
        <v>76</v>
      </c>
      <c r="AY1441" s="266" t="s">
        <v>240</v>
      </c>
    </row>
    <row r="1442" s="13" customFormat="1">
      <c r="A1442" s="13"/>
      <c r="B1442" s="245"/>
      <c r="C1442" s="246"/>
      <c r="D1442" s="247" t="s">
        <v>251</v>
      </c>
      <c r="E1442" s="248" t="s">
        <v>1</v>
      </c>
      <c r="F1442" s="249" t="s">
        <v>1909</v>
      </c>
      <c r="G1442" s="246"/>
      <c r="H1442" s="248" t="s">
        <v>1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5" t="s">
        <v>251</v>
      </c>
      <c r="AU1442" s="255" t="s">
        <v>87</v>
      </c>
      <c r="AV1442" s="13" t="s">
        <v>84</v>
      </c>
      <c r="AW1442" s="13" t="s">
        <v>32</v>
      </c>
      <c r="AX1442" s="13" t="s">
        <v>76</v>
      </c>
      <c r="AY1442" s="255" t="s">
        <v>240</v>
      </c>
    </row>
    <row r="1443" s="14" customFormat="1">
      <c r="A1443" s="14"/>
      <c r="B1443" s="256"/>
      <c r="C1443" s="257"/>
      <c r="D1443" s="247" t="s">
        <v>251</v>
      </c>
      <c r="E1443" s="258" t="s">
        <v>1</v>
      </c>
      <c r="F1443" s="259" t="s">
        <v>1910</v>
      </c>
      <c r="G1443" s="257"/>
      <c r="H1443" s="260">
        <v>535.39999999999998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6" t="s">
        <v>251</v>
      </c>
      <c r="AU1443" s="266" t="s">
        <v>87</v>
      </c>
      <c r="AV1443" s="14" t="s">
        <v>87</v>
      </c>
      <c r="AW1443" s="14" t="s">
        <v>32</v>
      </c>
      <c r="AX1443" s="14" t="s">
        <v>76</v>
      </c>
      <c r="AY1443" s="266" t="s">
        <v>240</v>
      </c>
    </row>
    <row r="1444" s="14" customFormat="1">
      <c r="A1444" s="14"/>
      <c r="B1444" s="256"/>
      <c r="C1444" s="257"/>
      <c r="D1444" s="247" t="s">
        <v>251</v>
      </c>
      <c r="E1444" s="258" t="s">
        <v>1</v>
      </c>
      <c r="F1444" s="259" t="s">
        <v>1911</v>
      </c>
      <c r="G1444" s="257"/>
      <c r="H1444" s="260">
        <v>45.600000000000001</v>
      </c>
      <c r="I1444" s="261"/>
      <c r="J1444" s="257"/>
      <c r="K1444" s="257"/>
      <c r="L1444" s="262"/>
      <c r="M1444" s="263"/>
      <c r="N1444" s="264"/>
      <c r="O1444" s="264"/>
      <c r="P1444" s="264"/>
      <c r="Q1444" s="264"/>
      <c r="R1444" s="264"/>
      <c r="S1444" s="264"/>
      <c r="T1444" s="26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6" t="s">
        <v>251</v>
      </c>
      <c r="AU1444" s="266" t="s">
        <v>87</v>
      </c>
      <c r="AV1444" s="14" t="s">
        <v>87</v>
      </c>
      <c r="AW1444" s="14" t="s">
        <v>32</v>
      </c>
      <c r="AX1444" s="14" t="s">
        <v>76</v>
      </c>
      <c r="AY1444" s="266" t="s">
        <v>240</v>
      </c>
    </row>
    <row r="1445" s="16" customFormat="1">
      <c r="A1445" s="16"/>
      <c r="B1445" s="278"/>
      <c r="C1445" s="279"/>
      <c r="D1445" s="247" t="s">
        <v>251</v>
      </c>
      <c r="E1445" s="280" t="s">
        <v>1</v>
      </c>
      <c r="F1445" s="281" t="s">
        <v>265</v>
      </c>
      <c r="G1445" s="279"/>
      <c r="H1445" s="282">
        <v>952</v>
      </c>
      <c r="I1445" s="283"/>
      <c r="J1445" s="279"/>
      <c r="K1445" s="279"/>
      <c r="L1445" s="284"/>
      <c r="M1445" s="285"/>
      <c r="N1445" s="286"/>
      <c r="O1445" s="286"/>
      <c r="P1445" s="286"/>
      <c r="Q1445" s="286"/>
      <c r="R1445" s="286"/>
      <c r="S1445" s="286"/>
      <c r="T1445" s="287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88" t="s">
        <v>251</v>
      </c>
      <c r="AU1445" s="288" t="s">
        <v>87</v>
      </c>
      <c r="AV1445" s="16" t="s">
        <v>247</v>
      </c>
      <c r="AW1445" s="16" t="s">
        <v>32</v>
      </c>
      <c r="AX1445" s="16" t="s">
        <v>84</v>
      </c>
      <c r="AY1445" s="288" t="s">
        <v>240</v>
      </c>
    </row>
    <row r="1446" s="2" customFormat="1" ht="24.15" customHeight="1">
      <c r="A1446" s="39"/>
      <c r="B1446" s="40"/>
      <c r="C1446" s="289" t="s">
        <v>1912</v>
      </c>
      <c r="D1446" s="289" t="s">
        <v>341</v>
      </c>
      <c r="E1446" s="290" t="s">
        <v>1913</v>
      </c>
      <c r="F1446" s="291" t="s">
        <v>1914</v>
      </c>
      <c r="G1446" s="292" t="s">
        <v>373</v>
      </c>
      <c r="H1446" s="293">
        <v>1143</v>
      </c>
      <c r="I1446" s="294"/>
      <c r="J1446" s="295">
        <f>ROUND(I1446*H1446,2)</f>
        <v>0</v>
      </c>
      <c r="K1446" s="291" t="s">
        <v>1</v>
      </c>
      <c r="L1446" s="296"/>
      <c r="M1446" s="297" t="s">
        <v>1</v>
      </c>
      <c r="N1446" s="298" t="s">
        <v>41</v>
      </c>
      <c r="O1446" s="92"/>
      <c r="P1446" s="236">
        <f>O1446*H1446</f>
        <v>0</v>
      </c>
      <c r="Q1446" s="236">
        <v>0.00080000000000000004</v>
      </c>
      <c r="R1446" s="236">
        <f>Q1446*H1446</f>
        <v>0.91439999999999999</v>
      </c>
      <c r="S1446" s="236">
        <v>0</v>
      </c>
      <c r="T1446" s="237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8" t="s">
        <v>532</v>
      </c>
      <c r="AT1446" s="238" t="s">
        <v>341</v>
      </c>
      <c r="AU1446" s="238" t="s">
        <v>87</v>
      </c>
      <c r="AY1446" s="18" t="s">
        <v>240</v>
      </c>
      <c r="BE1446" s="239">
        <f>IF(N1446="základní",J1446,0)</f>
        <v>0</v>
      </c>
      <c r="BF1446" s="239">
        <f>IF(N1446="snížená",J1446,0)</f>
        <v>0</v>
      </c>
      <c r="BG1446" s="239">
        <f>IF(N1446="zákl. přenesená",J1446,0)</f>
        <v>0</v>
      </c>
      <c r="BH1446" s="239">
        <f>IF(N1446="sníž. přenesená",J1446,0)</f>
        <v>0</v>
      </c>
      <c r="BI1446" s="239">
        <f>IF(N1446="nulová",J1446,0)</f>
        <v>0</v>
      </c>
      <c r="BJ1446" s="18" t="s">
        <v>84</v>
      </c>
      <c r="BK1446" s="239">
        <f>ROUND(I1446*H1446,2)</f>
        <v>0</v>
      </c>
      <c r="BL1446" s="18" t="s">
        <v>170</v>
      </c>
      <c r="BM1446" s="238" t="s">
        <v>1915</v>
      </c>
    </row>
    <row r="1447" s="13" customFormat="1">
      <c r="A1447" s="13"/>
      <c r="B1447" s="245"/>
      <c r="C1447" s="246"/>
      <c r="D1447" s="247" t="s">
        <v>251</v>
      </c>
      <c r="E1447" s="248" t="s">
        <v>1</v>
      </c>
      <c r="F1447" s="249" t="s">
        <v>1916</v>
      </c>
      <c r="G1447" s="246"/>
      <c r="H1447" s="248" t="s">
        <v>1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5" t="s">
        <v>251</v>
      </c>
      <c r="AU1447" s="255" t="s">
        <v>87</v>
      </c>
      <c r="AV1447" s="13" t="s">
        <v>84</v>
      </c>
      <c r="AW1447" s="13" t="s">
        <v>32</v>
      </c>
      <c r="AX1447" s="13" t="s">
        <v>76</v>
      </c>
      <c r="AY1447" s="255" t="s">
        <v>240</v>
      </c>
    </row>
    <row r="1448" s="14" customFormat="1">
      <c r="A1448" s="14"/>
      <c r="B1448" s="256"/>
      <c r="C1448" s="257"/>
      <c r="D1448" s="247" t="s">
        <v>251</v>
      </c>
      <c r="E1448" s="258" t="s">
        <v>1</v>
      </c>
      <c r="F1448" s="259" t="s">
        <v>1917</v>
      </c>
      <c r="G1448" s="257"/>
      <c r="H1448" s="260">
        <v>1143</v>
      </c>
      <c r="I1448" s="261"/>
      <c r="J1448" s="257"/>
      <c r="K1448" s="257"/>
      <c r="L1448" s="262"/>
      <c r="M1448" s="263"/>
      <c r="N1448" s="264"/>
      <c r="O1448" s="264"/>
      <c r="P1448" s="264"/>
      <c r="Q1448" s="264"/>
      <c r="R1448" s="264"/>
      <c r="S1448" s="264"/>
      <c r="T1448" s="26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6" t="s">
        <v>251</v>
      </c>
      <c r="AU1448" s="266" t="s">
        <v>87</v>
      </c>
      <c r="AV1448" s="14" t="s">
        <v>87</v>
      </c>
      <c r="AW1448" s="14" t="s">
        <v>32</v>
      </c>
      <c r="AX1448" s="14" t="s">
        <v>84</v>
      </c>
      <c r="AY1448" s="266" t="s">
        <v>240</v>
      </c>
    </row>
    <row r="1449" s="2" customFormat="1" ht="16.5" customHeight="1">
      <c r="A1449" s="39"/>
      <c r="B1449" s="40"/>
      <c r="C1449" s="289" t="s">
        <v>1918</v>
      </c>
      <c r="D1449" s="289" t="s">
        <v>341</v>
      </c>
      <c r="E1449" s="290" t="s">
        <v>1919</v>
      </c>
      <c r="F1449" s="291" t="s">
        <v>1920</v>
      </c>
      <c r="G1449" s="292" t="s">
        <v>520</v>
      </c>
      <c r="H1449" s="293">
        <v>2000</v>
      </c>
      <c r="I1449" s="294"/>
      <c r="J1449" s="295">
        <f>ROUND(I1449*H1449,2)</f>
        <v>0</v>
      </c>
      <c r="K1449" s="291" t="s">
        <v>1</v>
      </c>
      <c r="L1449" s="296"/>
      <c r="M1449" s="297" t="s">
        <v>1</v>
      </c>
      <c r="N1449" s="298" t="s">
        <v>41</v>
      </c>
      <c r="O1449" s="92"/>
      <c r="P1449" s="236">
        <f>O1449*H1449</f>
        <v>0</v>
      </c>
      <c r="Q1449" s="236">
        <v>5.0000000000000002E-05</v>
      </c>
      <c r="R1449" s="236">
        <f>Q1449*H1449</f>
        <v>0.10000000000000001</v>
      </c>
      <c r="S1449" s="236">
        <v>0</v>
      </c>
      <c r="T1449" s="237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8" t="s">
        <v>532</v>
      </c>
      <c r="AT1449" s="238" t="s">
        <v>341</v>
      </c>
      <c r="AU1449" s="238" t="s">
        <v>87</v>
      </c>
      <c r="AY1449" s="18" t="s">
        <v>240</v>
      </c>
      <c r="BE1449" s="239">
        <f>IF(N1449="základní",J1449,0)</f>
        <v>0</v>
      </c>
      <c r="BF1449" s="239">
        <f>IF(N1449="snížená",J1449,0)</f>
        <v>0</v>
      </c>
      <c r="BG1449" s="239">
        <f>IF(N1449="zákl. přenesená",J1449,0)</f>
        <v>0</v>
      </c>
      <c r="BH1449" s="239">
        <f>IF(N1449="sníž. přenesená",J1449,0)</f>
        <v>0</v>
      </c>
      <c r="BI1449" s="239">
        <f>IF(N1449="nulová",J1449,0)</f>
        <v>0</v>
      </c>
      <c r="BJ1449" s="18" t="s">
        <v>84</v>
      </c>
      <c r="BK1449" s="239">
        <f>ROUND(I1449*H1449,2)</f>
        <v>0</v>
      </c>
      <c r="BL1449" s="18" t="s">
        <v>170</v>
      </c>
      <c r="BM1449" s="238" t="s">
        <v>1921</v>
      </c>
    </row>
    <row r="1450" s="13" customFormat="1">
      <c r="A1450" s="13"/>
      <c r="B1450" s="245"/>
      <c r="C1450" s="246"/>
      <c r="D1450" s="247" t="s">
        <v>251</v>
      </c>
      <c r="E1450" s="248" t="s">
        <v>1</v>
      </c>
      <c r="F1450" s="249" t="s">
        <v>1922</v>
      </c>
      <c r="G1450" s="246"/>
      <c r="H1450" s="248" t="s">
        <v>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5" t="s">
        <v>251</v>
      </c>
      <c r="AU1450" s="255" t="s">
        <v>87</v>
      </c>
      <c r="AV1450" s="13" t="s">
        <v>84</v>
      </c>
      <c r="AW1450" s="13" t="s">
        <v>32</v>
      </c>
      <c r="AX1450" s="13" t="s">
        <v>76</v>
      </c>
      <c r="AY1450" s="255" t="s">
        <v>240</v>
      </c>
    </row>
    <row r="1451" s="14" customFormat="1">
      <c r="A1451" s="14"/>
      <c r="B1451" s="256"/>
      <c r="C1451" s="257"/>
      <c r="D1451" s="247" t="s">
        <v>251</v>
      </c>
      <c r="E1451" s="258" t="s">
        <v>1</v>
      </c>
      <c r="F1451" s="259" t="s">
        <v>1923</v>
      </c>
      <c r="G1451" s="257"/>
      <c r="H1451" s="260">
        <v>2000</v>
      </c>
      <c r="I1451" s="261"/>
      <c r="J1451" s="257"/>
      <c r="K1451" s="257"/>
      <c r="L1451" s="262"/>
      <c r="M1451" s="263"/>
      <c r="N1451" s="264"/>
      <c r="O1451" s="264"/>
      <c r="P1451" s="264"/>
      <c r="Q1451" s="264"/>
      <c r="R1451" s="264"/>
      <c r="S1451" s="264"/>
      <c r="T1451" s="26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6" t="s">
        <v>251</v>
      </c>
      <c r="AU1451" s="266" t="s">
        <v>87</v>
      </c>
      <c r="AV1451" s="14" t="s">
        <v>87</v>
      </c>
      <c r="AW1451" s="14" t="s">
        <v>32</v>
      </c>
      <c r="AX1451" s="14" t="s">
        <v>84</v>
      </c>
      <c r="AY1451" s="266" t="s">
        <v>240</v>
      </c>
    </row>
    <row r="1452" s="2" customFormat="1" ht="33" customHeight="1">
      <c r="A1452" s="39"/>
      <c r="B1452" s="40"/>
      <c r="C1452" s="227" t="s">
        <v>1924</v>
      </c>
      <c r="D1452" s="227" t="s">
        <v>242</v>
      </c>
      <c r="E1452" s="228" t="s">
        <v>1925</v>
      </c>
      <c r="F1452" s="229" t="s">
        <v>1926</v>
      </c>
      <c r="G1452" s="230" t="s">
        <v>344</v>
      </c>
      <c r="H1452" s="231">
        <v>8.8949999999999996</v>
      </c>
      <c r="I1452" s="232"/>
      <c r="J1452" s="233">
        <f>ROUND(I1452*H1452,2)</f>
        <v>0</v>
      </c>
      <c r="K1452" s="229" t="s">
        <v>246</v>
      </c>
      <c r="L1452" s="45"/>
      <c r="M1452" s="234" t="s">
        <v>1</v>
      </c>
      <c r="N1452" s="235" t="s">
        <v>41</v>
      </c>
      <c r="O1452" s="92"/>
      <c r="P1452" s="236">
        <f>O1452*H1452</f>
        <v>0</v>
      </c>
      <c r="Q1452" s="236">
        <v>0</v>
      </c>
      <c r="R1452" s="236">
        <f>Q1452*H1452</f>
        <v>0</v>
      </c>
      <c r="S1452" s="236">
        <v>0</v>
      </c>
      <c r="T1452" s="237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8" t="s">
        <v>170</v>
      </c>
      <c r="AT1452" s="238" t="s">
        <v>242</v>
      </c>
      <c r="AU1452" s="238" t="s">
        <v>87</v>
      </c>
      <c r="AY1452" s="18" t="s">
        <v>240</v>
      </c>
      <c r="BE1452" s="239">
        <f>IF(N1452="základní",J1452,0)</f>
        <v>0</v>
      </c>
      <c r="BF1452" s="239">
        <f>IF(N1452="snížená",J1452,0)</f>
        <v>0</v>
      </c>
      <c r="BG1452" s="239">
        <f>IF(N1452="zákl. přenesená",J1452,0)</f>
        <v>0</v>
      </c>
      <c r="BH1452" s="239">
        <f>IF(N1452="sníž. přenesená",J1452,0)</f>
        <v>0</v>
      </c>
      <c r="BI1452" s="239">
        <f>IF(N1452="nulová",J1452,0)</f>
        <v>0</v>
      </c>
      <c r="BJ1452" s="18" t="s">
        <v>84</v>
      </c>
      <c r="BK1452" s="239">
        <f>ROUND(I1452*H1452,2)</f>
        <v>0</v>
      </c>
      <c r="BL1452" s="18" t="s">
        <v>170</v>
      </c>
      <c r="BM1452" s="238" t="s">
        <v>1927</v>
      </c>
    </row>
    <row r="1453" s="2" customFormat="1">
      <c r="A1453" s="39"/>
      <c r="B1453" s="40"/>
      <c r="C1453" s="41"/>
      <c r="D1453" s="240" t="s">
        <v>249</v>
      </c>
      <c r="E1453" s="41"/>
      <c r="F1453" s="241" t="s">
        <v>1928</v>
      </c>
      <c r="G1453" s="41"/>
      <c r="H1453" s="41"/>
      <c r="I1453" s="242"/>
      <c r="J1453" s="41"/>
      <c r="K1453" s="41"/>
      <c r="L1453" s="45"/>
      <c r="M1453" s="243"/>
      <c r="N1453" s="244"/>
      <c r="O1453" s="92"/>
      <c r="P1453" s="92"/>
      <c r="Q1453" s="92"/>
      <c r="R1453" s="92"/>
      <c r="S1453" s="92"/>
      <c r="T1453" s="93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T1453" s="18" t="s">
        <v>249</v>
      </c>
      <c r="AU1453" s="18" t="s">
        <v>87</v>
      </c>
    </row>
    <row r="1454" s="12" customFormat="1" ht="22.8" customHeight="1">
      <c r="A1454" s="12"/>
      <c r="B1454" s="211"/>
      <c r="C1454" s="212"/>
      <c r="D1454" s="213" t="s">
        <v>75</v>
      </c>
      <c r="E1454" s="225" t="s">
        <v>1929</v>
      </c>
      <c r="F1454" s="225" t="s">
        <v>1930</v>
      </c>
      <c r="G1454" s="212"/>
      <c r="H1454" s="212"/>
      <c r="I1454" s="215"/>
      <c r="J1454" s="226">
        <f>BK1454</f>
        <v>0</v>
      </c>
      <c r="K1454" s="212"/>
      <c r="L1454" s="217"/>
      <c r="M1454" s="218"/>
      <c r="N1454" s="219"/>
      <c r="O1454" s="219"/>
      <c r="P1454" s="220">
        <f>SUM(P1455:P1518)</f>
        <v>0</v>
      </c>
      <c r="Q1454" s="219"/>
      <c r="R1454" s="220">
        <f>SUM(R1455:R1518)</f>
        <v>7.7127799999999986</v>
      </c>
      <c r="S1454" s="219"/>
      <c r="T1454" s="221">
        <f>SUM(T1455:T1518)</f>
        <v>0</v>
      </c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R1454" s="222" t="s">
        <v>87</v>
      </c>
      <c r="AT1454" s="223" t="s">
        <v>75</v>
      </c>
      <c r="AU1454" s="223" t="s">
        <v>84</v>
      </c>
      <c r="AY1454" s="222" t="s">
        <v>240</v>
      </c>
      <c r="BK1454" s="224">
        <f>SUM(BK1455:BK1518)</f>
        <v>0</v>
      </c>
    </row>
    <row r="1455" s="2" customFormat="1" ht="24.15" customHeight="1">
      <c r="A1455" s="39"/>
      <c r="B1455" s="40"/>
      <c r="C1455" s="227" t="s">
        <v>1931</v>
      </c>
      <c r="D1455" s="227" t="s">
        <v>242</v>
      </c>
      <c r="E1455" s="228" t="s">
        <v>1932</v>
      </c>
      <c r="F1455" s="229" t="s">
        <v>1933</v>
      </c>
      <c r="G1455" s="230" t="s">
        <v>373</v>
      </c>
      <c r="H1455" s="231">
        <v>1093</v>
      </c>
      <c r="I1455" s="232"/>
      <c r="J1455" s="233">
        <f>ROUND(I1455*H1455,2)</f>
        <v>0</v>
      </c>
      <c r="K1455" s="229" t="s">
        <v>246</v>
      </c>
      <c r="L1455" s="45"/>
      <c r="M1455" s="234" t="s">
        <v>1</v>
      </c>
      <c r="N1455" s="235" t="s">
        <v>41</v>
      </c>
      <c r="O1455" s="92"/>
      <c r="P1455" s="236">
        <f>O1455*H1455</f>
        <v>0</v>
      </c>
      <c r="Q1455" s="236">
        <v>0.00019000000000000001</v>
      </c>
      <c r="R1455" s="236">
        <f>Q1455*H1455</f>
        <v>0.20767000000000002</v>
      </c>
      <c r="S1455" s="236">
        <v>0</v>
      </c>
      <c r="T1455" s="237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8" t="s">
        <v>170</v>
      </c>
      <c r="AT1455" s="238" t="s">
        <v>242</v>
      </c>
      <c r="AU1455" s="238" t="s">
        <v>87</v>
      </c>
      <c r="AY1455" s="18" t="s">
        <v>240</v>
      </c>
      <c r="BE1455" s="239">
        <f>IF(N1455="základní",J1455,0)</f>
        <v>0</v>
      </c>
      <c r="BF1455" s="239">
        <f>IF(N1455="snížená",J1455,0)</f>
        <v>0</v>
      </c>
      <c r="BG1455" s="239">
        <f>IF(N1455="zákl. přenesená",J1455,0)</f>
        <v>0</v>
      </c>
      <c r="BH1455" s="239">
        <f>IF(N1455="sníž. přenesená",J1455,0)</f>
        <v>0</v>
      </c>
      <c r="BI1455" s="239">
        <f>IF(N1455="nulová",J1455,0)</f>
        <v>0</v>
      </c>
      <c r="BJ1455" s="18" t="s">
        <v>84</v>
      </c>
      <c r="BK1455" s="239">
        <f>ROUND(I1455*H1455,2)</f>
        <v>0</v>
      </c>
      <c r="BL1455" s="18" t="s">
        <v>170</v>
      </c>
      <c r="BM1455" s="238" t="s">
        <v>1934</v>
      </c>
    </row>
    <row r="1456" s="2" customFormat="1">
      <c r="A1456" s="39"/>
      <c r="B1456" s="40"/>
      <c r="C1456" s="41"/>
      <c r="D1456" s="240" t="s">
        <v>249</v>
      </c>
      <c r="E1456" s="41"/>
      <c r="F1456" s="241" t="s">
        <v>1935</v>
      </c>
      <c r="G1456" s="41"/>
      <c r="H1456" s="41"/>
      <c r="I1456" s="242"/>
      <c r="J1456" s="41"/>
      <c r="K1456" s="41"/>
      <c r="L1456" s="45"/>
      <c r="M1456" s="243"/>
      <c r="N1456" s="244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249</v>
      </c>
      <c r="AU1456" s="18" t="s">
        <v>87</v>
      </c>
    </row>
    <row r="1457" s="13" customFormat="1">
      <c r="A1457" s="13"/>
      <c r="B1457" s="245"/>
      <c r="C1457" s="246"/>
      <c r="D1457" s="247" t="s">
        <v>251</v>
      </c>
      <c r="E1457" s="248" t="s">
        <v>1</v>
      </c>
      <c r="F1457" s="249" t="s">
        <v>1936</v>
      </c>
      <c r="G1457" s="246"/>
      <c r="H1457" s="248" t="s">
        <v>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5" t="s">
        <v>251</v>
      </c>
      <c r="AU1457" s="255" t="s">
        <v>87</v>
      </c>
      <c r="AV1457" s="13" t="s">
        <v>84</v>
      </c>
      <c r="AW1457" s="13" t="s">
        <v>32</v>
      </c>
      <c r="AX1457" s="13" t="s">
        <v>76</v>
      </c>
      <c r="AY1457" s="255" t="s">
        <v>240</v>
      </c>
    </row>
    <row r="1458" s="13" customFormat="1">
      <c r="A1458" s="13"/>
      <c r="B1458" s="245"/>
      <c r="C1458" s="246"/>
      <c r="D1458" s="247" t="s">
        <v>251</v>
      </c>
      <c r="E1458" s="248" t="s">
        <v>1</v>
      </c>
      <c r="F1458" s="249" t="s">
        <v>1907</v>
      </c>
      <c r="G1458" s="246"/>
      <c r="H1458" s="248" t="s">
        <v>1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5" t="s">
        <v>251</v>
      </c>
      <c r="AU1458" s="255" t="s">
        <v>87</v>
      </c>
      <c r="AV1458" s="13" t="s">
        <v>84</v>
      </c>
      <c r="AW1458" s="13" t="s">
        <v>32</v>
      </c>
      <c r="AX1458" s="13" t="s">
        <v>76</v>
      </c>
      <c r="AY1458" s="255" t="s">
        <v>240</v>
      </c>
    </row>
    <row r="1459" s="13" customFormat="1">
      <c r="A1459" s="13"/>
      <c r="B1459" s="245"/>
      <c r="C1459" s="246"/>
      <c r="D1459" s="247" t="s">
        <v>251</v>
      </c>
      <c r="E1459" s="248" t="s">
        <v>1</v>
      </c>
      <c r="F1459" s="249" t="s">
        <v>1937</v>
      </c>
      <c r="G1459" s="246"/>
      <c r="H1459" s="248" t="s">
        <v>1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5" t="s">
        <v>251</v>
      </c>
      <c r="AU1459" s="255" t="s">
        <v>87</v>
      </c>
      <c r="AV1459" s="13" t="s">
        <v>84</v>
      </c>
      <c r="AW1459" s="13" t="s">
        <v>32</v>
      </c>
      <c r="AX1459" s="13" t="s">
        <v>76</v>
      </c>
      <c r="AY1459" s="255" t="s">
        <v>240</v>
      </c>
    </row>
    <row r="1460" s="14" customFormat="1">
      <c r="A1460" s="14"/>
      <c r="B1460" s="256"/>
      <c r="C1460" s="257"/>
      <c r="D1460" s="247" t="s">
        <v>251</v>
      </c>
      <c r="E1460" s="258" t="s">
        <v>1</v>
      </c>
      <c r="F1460" s="259" t="s">
        <v>1938</v>
      </c>
      <c r="G1460" s="257"/>
      <c r="H1460" s="260">
        <v>462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6" t="s">
        <v>251</v>
      </c>
      <c r="AU1460" s="266" t="s">
        <v>87</v>
      </c>
      <c r="AV1460" s="14" t="s">
        <v>87</v>
      </c>
      <c r="AW1460" s="14" t="s">
        <v>32</v>
      </c>
      <c r="AX1460" s="14" t="s">
        <v>76</v>
      </c>
      <c r="AY1460" s="266" t="s">
        <v>240</v>
      </c>
    </row>
    <row r="1461" s="13" customFormat="1">
      <c r="A1461" s="13"/>
      <c r="B1461" s="245"/>
      <c r="C1461" s="246"/>
      <c r="D1461" s="247" t="s">
        <v>251</v>
      </c>
      <c r="E1461" s="248" t="s">
        <v>1</v>
      </c>
      <c r="F1461" s="249" t="s">
        <v>1909</v>
      </c>
      <c r="G1461" s="246"/>
      <c r="H1461" s="248" t="s">
        <v>1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5" t="s">
        <v>251</v>
      </c>
      <c r="AU1461" s="255" t="s">
        <v>87</v>
      </c>
      <c r="AV1461" s="13" t="s">
        <v>84</v>
      </c>
      <c r="AW1461" s="13" t="s">
        <v>32</v>
      </c>
      <c r="AX1461" s="13" t="s">
        <v>76</v>
      </c>
      <c r="AY1461" s="255" t="s">
        <v>240</v>
      </c>
    </row>
    <row r="1462" s="13" customFormat="1">
      <c r="A1462" s="13"/>
      <c r="B1462" s="245"/>
      <c r="C1462" s="246"/>
      <c r="D1462" s="247" t="s">
        <v>251</v>
      </c>
      <c r="E1462" s="248" t="s">
        <v>1</v>
      </c>
      <c r="F1462" s="249" t="s">
        <v>1939</v>
      </c>
      <c r="G1462" s="246"/>
      <c r="H1462" s="248" t="s">
        <v>1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5" t="s">
        <v>251</v>
      </c>
      <c r="AU1462" s="255" t="s">
        <v>87</v>
      </c>
      <c r="AV1462" s="13" t="s">
        <v>84</v>
      </c>
      <c r="AW1462" s="13" t="s">
        <v>32</v>
      </c>
      <c r="AX1462" s="13" t="s">
        <v>76</v>
      </c>
      <c r="AY1462" s="255" t="s">
        <v>240</v>
      </c>
    </row>
    <row r="1463" s="14" customFormat="1">
      <c r="A1463" s="14"/>
      <c r="B1463" s="256"/>
      <c r="C1463" s="257"/>
      <c r="D1463" s="247" t="s">
        <v>251</v>
      </c>
      <c r="E1463" s="258" t="s">
        <v>1</v>
      </c>
      <c r="F1463" s="259" t="s">
        <v>1940</v>
      </c>
      <c r="G1463" s="257"/>
      <c r="H1463" s="260">
        <v>631</v>
      </c>
      <c r="I1463" s="261"/>
      <c r="J1463" s="257"/>
      <c r="K1463" s="257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6" t="s">
        <v>251</v>
      </c>
      <c r="AU1463" s="266" t="s">
        <v>87</v>
      </c>
      <c r="AV1463" s="14" t="s">
        <v>87</v>
      </c>
      <c r="AW1463" s="14" t="s">
        <v>32</v>
      </c>
      <c r="AX1463" s="14" t="s">
        <v>76</v>
      </c>
      <c r="AY1463" s="266" t="s">
        <v>240</v>
      </c>
    </row>
    <row r="1464" s="16" customFormat="1">
      <c r="A1464" s="16"/>
      <c r="B1464" s="278"/>
      <c r="C1464" s="279"/>
      <c r="D1464" s="247" t="s">
        <v>251</v>
      </c>
      <c r="E1464" s="280" t="s">
        <v>1</v>
      </c>
      <c r="F1464" s="281" t="s">
        <v>265</v>
      </c>
      <c r="G1464" s="279"/>
      <c r="H1464" s="282">
        <v>1093</v>
      </c>
      <c r="I1464" s="283"/>
      <c r="J1464" s="279"/>
      <c r="K1464" s="279"/>
      <c r="L1464" s="284"/>
      <c r="M1464" s="285"/>
      <c r="N1464" s="286"/>
      <c r="O1464" s="286"/>
      <c r="P1464" s="286"/>
      <c r="Q1464" s="286"/>
      <c r="R1464" s="286"/>
      <c r="S1464" s="286"/>
      <c r="T1464" s="287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T1464" s="288" t="s">
        <v>251</v>
      </c>
      <c r="AU1464" s="288" t="s">
        <v>87</v>
      </c>
      <c r="AV1464" s="16" t="s">
        <v>247</v>
      </c>
      <c r="AW1464" s="16" t="s">
        <v>32</v>
      </c>
      <c r="AX1464" s="16" t="s">
        <v>84</v>
      </c>
      <c r="AY1464" s="288" t="s">
        <v>240</v>
      </c>
    </row>
    <row r="1465" s="2" customFormat="1" ht="24.15" customHeight="1">
      <c r="A1465" s="39"/>
      <c r="B1465" s="40"/>
      <c r="C1465" s="289" t="s">
        <v>1941</v>
      </c>
      <c r="D1465" s="289" t="s">
        <v>341</v>
      </c>
      <c r="E1465" s="290" t="s">
        <v>1942</v>
      </c>
      <c r="F1465" s="291" t="s">
        <v>1943</v>
      </c>
      <c r="G1465" s="292" t="s">
        <v>373</v>
      </c>
      <c r="H1465" s="293">
        <v>1257</v>
      </c>
      <c r="I1465" s="294"/>
      <c r="J1465" s="295">
        <f>ROUND(I1465*H1465,2)</f>
        <v>0</v>
      </c>
      <c r="K1465" s="291" t="s">
        <v>1</v>
      </c>
      <c r="L1465" s="296"/>
      <c r="M1465" s="297" t="s">
        <v>1</v>
      </c>
      <c r="N1465" s="298" t="s">
        <v>41</v>
      </c>
      <c r="O1465" s="92"/>
      <c r="P1465" s="236">
        <f>O1465*H1465</f>
        <v>0</v>
      </c>
      <c r="Q1465" s="236">
        <v>0.00013999999999999999</v>
      </c>
      <c r="R1465" s="236">
        <f>Q1465*H1465</f>
        <v>0.17598</v>
      </c>
      <c r="S1465" s="236">
        <v>0</v>
      </c>
      <c r="T1465" s="237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8" t="s">
        <v>532</v>
      </c>
      <c r="AT1465" s="238" t="s">
        <v>341</v>
      </c>
      <c r="AU1465" s="238" t="s">
        <v>87</v>
      </c>
      <c r="AY1465" s="18" t="s">
        <v>240</v>
      </c>
      <c r="BE1465" s="239">
        <f>IF(N1465="základní",J1465,0)</f>
        <v>0</v>
      </c>
      <c r="BF1465" s="239">
        <f>IF(N1465="snížená",J1465,0)</f>
        <v>0</v>
      </c>
      <c r="BG1465" s="239">
        <f>IF(N1465="zákl. přenesená",J1465,0)</f>
        <v>0</v>
      </c>
      <c r="BH1465" s="239">
        <f>IF(N1465="sníž. přenesená",J1465,0)</f>
        <v>0</v>
      </c>
      <c r="BI1465" s="239">
        <f>IF(N1465="nulová",J1465,0)</f>
        <v>0</v>
      </c>
      <c r="BJ1465" s="18" t="s">
        <v>84</v>
      </c>
      <c r="BK1465" s="239">
        <f>ROUND(I1465*H1465,2)</f>
        <v>0</v>
      </c>
      <c r="BL1465" s="18" t="s">
        <v>170</v>
      </c>
      <c r="BM1465" s="238" t="s">
        <v>1944</v>
      </c>
    </row>
    <row r="1466" s="13" customFormat="1">
      <c r="A1466" s="13"/>
      <c r="B1466" s="245"/>
      <c r="C1466" s="246"/>
      <c r="D1466" s="247" t="s">
        <v>251</v>
      </c>
      <c r="E1466" s="248" t="s">
        <v>1</v>
      </c>
      <c r="F1466" s="249" t="s">
        <v>1945</v>
      </c>
      <c r="G1466" s="246"/>
      <c r="H1466" s="248" t="s">
        <v>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5" t="s">
        <v>251</v>
      </c>
      <c r="AU1466" s="255" t="s">
        <v>87</v>
      </c>
      <c r="AV1466" s="13" t="s">
        <v>84</v>
      </c>
      <c r="AW1466" s="13" t="s">
        <v>32</v>
      </c>
      <c r="AX1466" s="13" t="s">
        <v>76</v>
      </c>
      <c r="AY1466" s="255" t="s">
        <v>240</v>
      </c>
    </row>
    <row r="1467" s="14" customFormat="1">
      <c r="A1467" s="14"/>
      <c r="B1467" s="256"/>
      <c r="C1467" s="257"/>
      <c r="D1467" s="247" t="s">
        <v>251</v>
      </c>
      <c r="E1467" s="258" t="s">
        <v>1</v>
      </c>
      <c r="F1467" s="259" t="s">
        <v>1946</v>
      </c>
      <c r="G1467" s="257"/>
      <c r="H1467" s="260">
        <v>1257</v>
      </c>
      <c r="I1467" s="261"/>
      <c r="J1467" s="257"/>
      <c r="K1467" s="257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251</v>
      </c>
      <c r="AU1467" s="266" t="s">
        <v>87</v>
      </c>
      <c r="AV1467" s="14" t="s">
        <v>87</v>
      </c>
      <c r="AW1467" s="14" t="s">
        <v>32</v>
      </c>
      <c r="AX1467" s="14" t="s">
        <v>84</v>
      </c>
      <c r="AY1467" s="266" t="s">
        <v>240</v>
      </c>
    </row>
    <row r="1468" s="2" customFormat="1" ht="24.15" customHeight="1">
      <c r="A1468" s="39"/>
      <c r="B1468" s="40"/>
      <c r="C1468" s="227" t="s">
        <v>1947</v>
      </c>
      <c r="D1468" s="227" t="s">
        <v>242</v>
      </c>
      <c r="E1468" s="228" t="s">
        <v>1948</v>
      </c>
      <c r="F1468" s="229" t="s">
        <v>1949</v>
      </c>
      <c r="G1468" s="230" t="s">
        <v>373</v>
      </c>
      <c r="H1468" s="231">
        <v>1132</v>
      </c>
      <c r="I1468" s="232"/>
      <c r="J1468" s="233">
        <f>ROUND(I1468*H1468,2)</f>
        <v>0</v>
      </c>
      <c r="K1468" s="229" t="s">
        <v>246</v>
      </c>
      <c r="L1468" s="45"/>
      <c r="M1468" s="234" t="s">
        <v>1</v>
      </c>
      <c r="N1468" s="235" t="s">
        <v>41</v>
      </c>
      <c r="O1468" s="92"/>
      <c r="P1468" s="236">
        <f>O1468*H1468</f>
        <v>0</v>
      </c>
      <c r="Q1468" s="236">
        <v>0.00093999999999999997</v>
      </c>
      <c r="R1468" s="236">
        <f>Q1468*H1468</f>
        <v>1.0640799999999999</v>
      </c>
      <c r="S1468" s="236">
        <v>0</v>
      </c>
      <c r="T1468" s="237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8" t="s">
        <v>170</v>
      </c>
      <c r="AT1468" s="238" t="s">
        <v>242</v>
      </c>
      <c r="AU1468" s="238" t="s">
        <v>87</v>
      </c>
      <c r="AY1468" s="18" t="s">
        <v>240</v>
      </c>
      <c r="BE1468" s="239">
        <f>IF(N1468="základní",J1468,0)</f>
        <v>0</v>
      </c>
      <c r="BF1468" s="239">
        <f>IF(N1468="snížená",J1468,0)</f>
        <v>0</v>
      </c>
      <c r="BG1468" s="239">
        <f>IF(N1468="zákl. přenesená",J1468,0)</f>
        <v>0</v>
      </c>
      <c r="BH1468" s="239">
        <f>IF(N1468="sníž. přenesená",J1468,0)</f>
        <v>0</v>
      </c>
      <c r="BI1468" s="239">
        <f>IF(N1468="nulová",J1468,0)</f>
        <v>0</v>
      </c>
      <c r="BJ1468" s="18" t="s">
        <v>84</v>
      </c>
      <c r="BK1468" s="239">
        <f>ROUND(I1468*H1468,2)</f>
        <v>0</v>
      </c>
      <c r="BL1468" s="18" t="s">
        <v>170</v>
      </c>
      <c r="BM1468" s="238" t="s">
        <v>1950</v>
      </c>
    </row>
    <row r="1469" s="2" customFormat="1">
      <c r="A1469" s="39"/>
      <c r="B1469" s="40"/>
      <c r="C1469" s="41"/>
      <c r="D1469" s="240" t="s">
        <v>249</v>
      </c>
      <c r="E1469" s="41"/>
      <c r="F1469" s="241" t="s">
        <v>1951</v>
      </c>
      <c r="G1469" s="41"/>
      <c r="H1469" s="41"/>
      <c r="I1469" s="242"/>
      <c r="J1469" s="41"/>
      <c r="K1469" s="41"/>
      <c r="L1469" s="45"/>
      <c r="M1469" s="243"/>
      <c r="N1469" s="244"/>
      <c r="O1469" s="92"/>
      <c r="P1469" s="92"/>
      <c r="Q1469" s="92"/>
      <c r="R1469" s="92"/>
      <c r="S1469" s="92"/>
      <c r="T1469" s="9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249</v>
      </c>
      <c r="AU1469" s="18" t="s">
        <v>87</v>
      </c>
    </row>
    <row r="1470" s="13" customFormat="1">
      <c r="A1470" s="13"/>
      <c r="B1470" s="245"/>
      <c r="C1470" s="246"/>
      <c r="D1470" s="247" t="s">
        <v>251</v>
      </c>
      <c r="E1470" s="248" t="s">
        <v>1</v>
      </c>
      <c r="F1470" s="249" t="s">
        <v>1952</v>
      </c>
      <c r="G1470" s="246"/>
      <c r="H1470" s="248" t="s">
        <v>1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5" t="s">
        <v>251</v>
      </c>
      <c r="AU1470" s="255" t="s">
        <v>87</v>
      </c>
      <c r="AV1470" s="13" t="s">
        <v>84</v>
      </c>
      <c r="AW1470" s="13" t="s">
        <v>32</v>
      </c>
      <c r="AX1470" s="13" t="s">
        <v>76</v>
      </c>
      <c r="AY1470" s="255" t="s">
        <v>240</v>
      </c>
    </row>
    <row r="1471" s="14" customFormat="1">
      <c r="A1471" s="14"/>
      <c r="B1471" s="256"/>
      <c r="C1471" s="257"/>
      <c r="D1471" s="247" t="s">
        <v>251</v>
      </c>
      <c r="E1471" s="258" t="s">
        <v>1</v>
      </c>
      <c r="F1471" s="259" t="s">
        <v>1953</v>
      </c>
      <c r="G1471" s="257"/>
      <c r="H1471" s="260">
        <v>1110</v>
      </c>
      <c r="I1471" s="261"/>
      <c r="J1471" s="257"/>
      <c r="K1471" s="257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251</v>
      </c>
      <c r="AU1471" s="266" t="s">
        <v>87</v>
      </c>
      <c r="AV1471" s="14" t="s">
        <v>87</v>
      </c>
      <c r="AW1471" s="14" t="s">
        <v>32</v>
      </c>
      <c r="AX1471" s="14" t="s">
        <v>76</v>
      </c>
      <c r="AY1471" s="266" t="s">
        <v>240</v>
      </c>
    </row>
    <row r="1472" s="13" customFormat="1">
      <c r="A1472" s="13"/>
      <c r="B1472" s="245"/>
      <c r="C1472" s="246"/>
      <c r="D1472" s="247" t="s">
        <v>251</v>
      </c>
      <c r="E1472" s="248" t="s">
        <v>1</v>
      </c>
      <c r="F1472" s="249" t="s">
        <v>1954</v>
      </c>
      <c r="G1472" s="246"/>
      <c r="H1472" s="248" t="s">
        <v>1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5" t="s">
        <v>251</v>
      </c>
      <c r="AU1472" s="255" t="s">
        <v>87</v>
      </c>
      <c r="AV1472" s="13" t="s">
        <v>84</v>
      </c>
      <c r="AW1472" s="13" t="s">
        <v>32</v>
      </c>
      <c r="AX1472" s="13" t="s">
        <v>76</v>
      </c>
      <c r="AY1472" s="255" t="s">
        <v>240</v>
      </c>
    </row>
    <row r="1473" s="14" customFormat="1">
      <c r="A1473" s="14"/>
      <c r="B1473" s="256"/>
      <c r="C1473" s="257"/>
      <c r="D1473" s="247" t="s">
        <v>251</v>
      </c>
      <c r="E1473" s="258" t="s">
        <v>1</v>
      </c>
      <c r="F1473" s="259" t="s">
        <v>1955</v>
      </c>
      <c r="G1473" s="257"/>
      <c r="H1473" s="260">
        <v>22</v>
      </c>
      <c r="I1473" s="261"/>
      <c r="J1473" s="257"/>
      <c r="K1473" s="257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6" t="s">
        <v>251</v>
      </c>
      <c r="AU1473" s="266" t="s">
        <v>87</v>
      </c>
      <c r="AV1473" s="14" t="s">
        <v>87</v>
      </c>
      <c r="AW1473" s="14" t="s">
        <v>32</v>
      </c>
      <c r="AX1473" s="14" t="s">
        <v>76</v>
      </c>
      <c r="AY1473" s="266" t="s">
        <v>240</v>
      </c>
    </row>
    <row r="1474" s="16" customFormat="1">
      <c r="A1474" s="16"/>
      <c r="B1474" s="278"/>
      <c r="C1474" s="279"/>
      <c r="D1474" s="247" t="s">
        <v>251</v>
      </c>
      <c r="E1474" s="280" t="s">
        <v>1</v>
      </c>
      <c r="F1474" s="281" t="s">
        <v>265</v>
      </c>
      <c r="G1474" s="279"/>
      <c r="H1474" s="282">
        <v>1132</v>
      </c>
      <c r="I1474" s="283"/>
      <c r="J1474" s="279"/>
      <c r="K1474" s="279"/>
      <c r="L1474" s="284"/>
      <c r="M1474" s="285"/>
      <c r="N1474" s="286"/>
      <c r="O1474" s="286"/>
      <c r="P1474" s="286"/>
      <c r="Q1474" s="286"/>
      <c r="R1474" s="286"/>
      <c r="S1474" s="286"/>
      <c r="T1474" s="287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88" t="s">
        <v>251</v>
      </c>
      <c r="AU1474" s="288" t="s">
        <v>87</v>
      </c>
      <c r="AV1474" s="16" t="s">
        <v>247</v>
      </c>
      <c r="AW1474" s="16" t="s">
        <v>32</v>
      </c>
      <c r="AX1474" s="16" t="s">
        <v>84</v>
      </c>
      <c r="AY1474" s="288" t="s">
        <v>240</v>
      </c>
    </row>
    <row r="1475" s="2" customFormat="1" ht="16.5" customHeight="1">
      <c r="A1475" s="39"/>
      <c r="B1475" s="40"/>
      <c r="C1475" s="289" t="s">
        <v>1956</v>
      </c>
      <c r="D1475" s="289" t="s">
        <v>341</v>
      </c>
      <c r="E1475" s="290" t="s">
        <v>1957</v>
      </c>
      <c r="F1475" s="291" t="s">
        <v>1958</v>
      </c>
      <c r="G1475" s="292" t="s">
        <v>373</v>
      </c>
      <c r="H1475" s="293">
        <v>1302</v>
      </c>
      <c r="I1475" s="294"/>
      <c r="J1475" s="295">
        <f>ROUND(I1475*H1475,2)</f>
        <v>0</v>
      </c>
      <c r="K1475" s="291" t="s">
        <v>1</v>
      </c>
      <c r="L1475" s="296"/>
      <c r="M1475" s="297" t="s">
        <v>1</v>
      </c>
      <c r="N1475" s="298" t="s">
        <v>41</v>
      </c>
      <c r="O1475" s="92"/>
      <c r="P1475" s="236">
        <f>O1475*H1475</f>
        <v>0</v>
      </c>
      <c r="Q1475" s="236">
        <v>0.0047999999999999996</v>
      </c>
      <c r="R1475" s="236">
        <f>Q1475*H1475</f>
        <v>6.2495999999999992</v>
      </c>
      <c r="S1475" s="236">
        <v>0</v>
      </c>
      <c r="T1475" s="237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8" t="s">
        <v>532</v>
      </c>
      <c r="AT1475" s="238" t="s">
        <v>341</v>
      </c>
      <c r="AU1475" s="238" t="s">
        <v>87</v>
      </c>
      <c r="AY1475" s="18" t="s">
        <v>240</v>
      </c>
      <c r="BE1475" s="239">
        <f>IF(N1475="základní",J1475,0)</f>
        <v>0</v>
      </c>
      <c r="BF1475" s="239">
        <f>IF(N1475="snížená",J1475,0)</f>
        <v>0</v>
      </c>
      <c r="BG1475" s="239">
        <f>IF(N1475="zákl. přenesená",J1475,0)</f>
        <v>0</v>
      </c>
      <c r="BH1475" s="239">
        <f>IF(N1475="sníž. přenesená",J1475,0)</f>
        <v>0</v>
      </c>
      <c r="BI1475" s="239">
        <f>IF(N1475="nulová",J1475,0)</f>
        <v>0</v>
      </c>
      <c r="BJ1475" s="18" t="s">
        <v>84</v>
      </c>
      <c r="BK1475" s="239">
        <f>ROUND(I1475*H1475,2)</f>
        <v>0</v>
      </c>
      <c r="BL1475" s="18" t="s">
        <v>170</v>
      </c>
      <c r="BM1475" s="238" t="s">
        <v>1959</v>
      </c>
    </row>
    <row r="1476" s="13" customFormat="1">
      <c r="A1476" s="13"/>
      <c r="B1476" s="245"/>
      <c r="C1476" s="246"/>
      <c r="D1476" s="247" t="s">
        <v>251</v>
      </c>
      <c r="E1476" s="248" t="s">
        <v>1</v>
      </c>
      <c r="F1476" s="249" t="s">
        <v>1960</v>
      </c>
      <c r="G1476" s="246"/>
      <c r="H1476" s="248" t="s">
        <v>1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5" t="s">
        <v>251</v>
      </c>
      <c r="AU1476" s="255" t="s">
        <v>87</v>
      </c>
      <c r="AV1476" s="13" t="s">
        <v>84</v>
      </c>
      <c r="AW1476" s="13" t="s">
        <v>32</v>
      </c>
      <c r="AX1476" s="13" t="s">
        <v>76</v>
      </c>
      <c r="AY1476" s="255" t="s">
        <v>240</v>
      </c>
    </row>
    <row r="1477" s="14" customFormat="1">
      <c r="A1477" s="14"/>
      <c r="B1477" s="256"/>
      <c r="C1477" s="257"/>
      <c r="D1477" s="247" t="s">
        <v>251</v>
      </c>
      <c r="E1477" s="258" t="s">
        <v>1</v>
      </c>
      <c r="F1477" s="259" t="s">
        <v>1961</v>
      </c>
      <c r="G1477" s="257"/>
      <c r="H1477" s="260">
        <v>1302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6" t="s">
        <v>251</v>
      </c>
      <c r="AU1477" s="266" t="s">
        <v>87</v>
      </c>
      <c r="AV1477" s="14" t="s">
        <v>87</v>
      </c>
      <c r="AW1477" s="14" t="s">
        <v>32</v>
      </c>
      <c r="AX1477" s="14" t="s">
        <v>84</v>
      </c>
      <c r="AY1477" s="266" t="s">
        <v>240</v>
      </c>
    </row>
    <row r="1478" s="2" customFormat="1" ht="37.8" customHeight="1">
      <c r="A1478" s="39"/>
      <c r="B1478" s="40"/>
      <c r="C1478" s="227" t="s">
        <v>1962</v>
      </c>
      <c r="D1478" s="227" t="s">
        <v>242</v>
      </c>
      <c r="E1478" s="228" t="s">
        <v>1963</v>
      </c>
      <c r="F1478" s="229" t="s">
        <v>1964</v>
      </c>
      <c r="G1478" s="230" t="s">
        <v>373</v>
      </c>
      <c r="H1478" s="231">
        <v>5</v>
      </c>
      <c r="I1478" s="232"/>
      <c r="J1478" s="233">
        <f>ROUND(I1478*H1478,2)</f>
        <v>0</v>
      </c>
      <c r="K1478" s="229" t="s">
        <v>246</v>
      </c>
      <c r="L1478" s="45"/>
      <c r="M1478" s="234" t="s">
        <v>1</v>
      </c>
      <c r="N1478" s="235" t="s">
        <v>41</v>
      </c>
      <c r="O1478" s="92"/>
      <c r="P1478" s="236">
        <f>O1478*H1478</f>
        <v>0</v>
      </c>
      <c r="Q1478" s="236">
        <v>0</v>
      </c>
      <c r="R1478" s="236">
        <f>Q1478*H1478</f>
        <v>0</v>
      </c>
      <c r="S1478" s="236">
        <v>0</v>
      </c>
      <c r="T1478" s="237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8" t="s">
        <v>170</v>
      </c>
      <c r="AT1478" s="238" t="s">
        <v>242</v>
      </c>
      <c r="AU1478" s="238" t="s">
        <v>87</v>
      </c>
      <c r="AY1478" s="18" t="s">
        <v>240</v>
      </c>
      <c r="BE1478" s="239">
        <f>IF(N1478="základní",J1478,0)</f>
        <v>0</v>
      </c>
      <c r="BF1478" s="239">
        <f>IF(N1478="snížená",J1478,0)</f>
        <v>0</v>
      </c>
      <c r="BG1478" s="239">
        <f>IF(N1478="zákl. přenesená",J1478,0)</f>
        <v>0</v>
      </c>
      <c r="BH1478" s="239">
        <f>IF(N1478="sníž. přenesená",J1478,0)</f>
        <v>0</v>
      </c>
      <c r="BI1478" s="239">
        <f>IF(N1478="nulová",J1478,0)</f>
        <v>0</v>
      </c>
      <c r="BJ1478" s="18" t="s">
        <v>84</v>
      </c>
      <c r="BK1478" s="239">
        <f>ROUND(I1478*H1478,2)</f>
        <v>0</v>
      </c>
      <c r="BL1478" s="18" t="s">
        <v>170</v>
      </c>
      <c r="BM1478" s="238" t="s">
        <v>1965</v>
      </c>
    </row>
    <row r="1479" s="2" customFormat="1">
      <c r="A1479" s="39"/>
      <c r="B1479" s="40"/>
      <c r="C1479" s="41"/>
      <c r="D1479" s="240" t="s">
        <v>249</v>
      </c>
      <c r="E1479" s="41"/>
      <c r="F1479" s="241" t="s">
        <v>1966</v>
      </c>
      <c r="G1479" s="41"/>
      <c r="H1479" s="41"/>
      <c r="I1479" s="242"/>
      <c r="J1479" s="41"/>
      <c r="K1479" s="41"/>
      <c r="L1479" s="45"/>
      <c r="M1479" s="243"/>
      <c r="N1479" s="244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249</v>
      </c>
      <c r="AU1479" s="18" t="s">
        <v>87</v>
      </c>
    </row>
    <row r="1480" s="13" customFormat="1">
      <c r="A1480" s="13"/>
      <c r="B1480" s="245"/>
      <c r="C1480" s="246"/>
      <c r="D1480" s="247" t="s">
        <v>251</v>
      </c>
      <c r="E1480" s="248" t="s">
        <v>1</v>
      </c>
      <c r="F1480" s="249" t="s">
        <v>1967</v>
      </c>
      <c r="G1480" s="246"/>
      <c r="H1480" s="248" t="s">
        <v>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5" t="s">
        <v>251</v>
      </c>
      <c r="AU1480" s="255" t="s">
        <v>87</v>
      </c>
      <c r="AV1480" s="13" t="s">
        <v>84</v>
      </c>
      <c r="AW1480" s="13" t="s">
        <v>32</v>
      </c>
      <c r="AX1480" s="13" t="s">
        <v>76</v>
      </c>
      <c r="AY1480" s="255" t="s">
        <v>240</v>
      </c>
    </row>
    <row r="1481" s="14" customFormat="1">
      <c r="A1481" s="14"/>
      <c r="B1481" s="256"/>
      <c r="C1481" s="257"/>
      <c r="D1481" s="247" t="s">
        <v>251</v>
      </c>
      <c r="E1481" s="258" t="s">
        <v>1</v>
      </c>
      <c r="F1481" s="259" t="s">
        <v>1968</v>
      </c>
      <c r="G1481" s="257"/>
      <c r="H1481" s="260">
        <v>3.875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6" t="s">
        <v>251</v>
      </c>
      <c r="AU1481" s="266" t="s">
        <v>87</v>
      </c>
      <c r="AV1481" s="14" t="s">
        <v>87</v>
      </c>
      <c r="AW1481" s="14" t="s">
        <v>32</v>
      </c>
      <c r="AX1481" s="14" t="s">
        <v>76</v>
      </c>
      <c r="AY1481" s="266" t="s">
        <v>240</v>
      </c>
    </row>
    <row r="1482" s="14" customFormat="1">
      <c r="A1482" s="14"/>
      <c r="B1482" s="256"/>
      <c r="C1482" s="257"/>
      <c r="D1482" s="247" t="s">
        <v>251</v>
      </c>
      <c r="E1482" s="258" t="s">
        <v>1</v>
      </c>
      <c r="F1482" s="259" t="s">
        <v>1969</v>
      </c>
      <c r="G1482" s="257"/>
      <c r="H1482" s="260">
        <v>0.78000000000000003</v>
      </c>
      <c r="I1482" s="261"/>
      <c r="J1482" s="257"/>
      <c r="K1482" s="257"/>
      <c r="L1482" s="262"/>
      <c r="M1482" s="263"/>
      <c r="N1482" s="264"/>
      <c r="O1482" s="264"/>
      <c r="P1482" s="264"/>
      <c r="Q1482" s="264"/>
      <c r="R1482" s="264"/>
      <c r="S1482" s="264"/>
      <c r="T1482" s="26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6" t="s">
        <v>251</v>
      </c>
      <c r="AU1482" s="266" t="s">
        <v>87</v>
      </c>
      <c r="AV1482" s="14" t="s">
        <v>87</v>
      </c>
      <c r="AW1482" s="14" t="s">
        <v>32</v>
      </c>
      <c r="AX1482" s="14" t="s">
        <v>76</v>
      </c>
      <c r="AY1482" s="266" t="s">
        <v>240</v>
      </c>
    </row>
    <row r="1483" s="14" customFormat="1">
      <c r="A1483" s="14"/>
      <c r="B1483" s="256"/>
      <c r="C1483" s="257"/>
      <c r="D1483" s="247" t="s">
        <v>251</v>
      </c>
      <c r="E1483" s="258" t="s">
        <v>1</v>
      </c>
      <c r="F1483" s="259" t="s">
        <v>1970</v>
      </c>
      <c r="G1483" s="257"/>
      <c r="H1483" s="260">
        <v>0.34499999999999997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6" t="s">
        <v>251</v>
      </c>
      <c r="AU1483" s="266" t="s">
        <v>87</v>
      </c>
      <c r="AV1483" s="14" t="s">
        <v>87</v>
      </c>
      <c r="AW1483" s="14" t="s">
        <v>32</v>
      </c>
      <c r="AX1483" s="14" t="s">
        <v>76</v>
      </c>
      <c r="AY1483" s="266" t="s">
        <v>240</v>
      </c>
    </row>
    <row r="1484" s="16" customFormat="1">
      <c r="A1484" s="16"/>
      <c r="B1484" s="278"/>
      <c r="C1484" s="279"/>
      <c r="D1484" s="247" t="s">
        <v>251</v>
      </c>
      <c r="E1484" s="280" t="s">
        <v>1</v>
      </c>
      <c r="F1484" s="281" t="s">
        <v>265</v>
      </c>
      <c r="G1484" s="279"/>
      <c r="H1484" s="282">
        <v>5</v>
      </c>
      <c r="I1484" s="283"/>
      <c r="J1484" s="279"/>
      <c r="K1484" s="279"/>
      <c r="L1484" s="284"/>
      <c r="M1484" s="285"/>
      <c r="N1484" s="286"/>
      <c r="O1484" s="286"/>
      <c r="P1484" s="286"/>
      <c r="Q1484" s="286"/>
      <c r="R1484" s="286"/>
      <c r="S1484" s="286"/>
      <c r="T1484" s="287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88" t="s">
        <v>251</v>
      </c>
      <c r="AU1484" s="288" t="s">
        <v>87</v>
      </c>
      <c r="AV1484" s="16" t="s">
        <v>247</v>
      </c>
      <c r="AW1484" s="16" t="s">
        <v>32</v>
      </c>
      <c r="AX1484" s="16" t="s">
        <v>84</v>
      </c>
      <c r="AY1484" s="288" t="s">
        <v>240</v>
      </c>
    </row>
    <row r="1485" s="2" customFormat="1" ht="24.15" customHeight="1">
      <c r="A1485" s="39"/>
      <c r="B1485" s="40"/>
      <c r="C1485" s="289" t="s">
        <v>1971</v>
      </c>
      <c r="D1485" s="289" t="s">
        <v>341</v>
      </c>
      <c r="E1485" s="290" t="s">
        <v>1972</v>
      </c>
      <c r="F1485" s="291" t="s">
        <v>1973</v>
      </c>
      <c r="G1485" s="292" t="s">
        <v>373</v>
      </c>
      <c r="H1485" s="293">
        <v>7.5</v>
      </c>
      <c r="I1485" s="294"/>
      <c r="J1485" s="295">
        <f>ROUND(I1485*H1485,2)</f>
        <v>0</v>
      </c>
      <c r="K1485" s="291" t="s">
        <v>246</v>
      </c>
      <c r="L1485" s="296"/>
      <c r="M1485" s="297" t="s">
        <v>1</v>
      </c>
      <c r="N1485" s="298" t="s">
        <v>41</v>
      </c>
      <c r="O1485" s="92"/>
      <c r="P1485" s="236">
        <f>O1485*H1485</f>
        <v>0</v>
      </c>
      <c r="Q1485" s="236">
        <v>0.0019</v>
      </c>
      <c r="R1485" s="236">
        <f>Q1485*H1485</f>
        <v>0.014250000000000001</v>
      </c>
      <c r="S1485" s="236">
        <v>0</v>
      </c>
      <c r="T1485" s="237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8" t="s">
        <v>532</v>
      </c>
      <c r="AT1485" s="238" t="s">
        <v>341</v>
      </c>
      <c r="AU1485" s="238" t="s">
        <v>87</v>
      </c>
      <c r="AY1485" s="18" t="s">
        <v>240</v>
      </c>
      <c r="BE1485" s="239">
        <f>IF(N1485="základní",J1485,0)</f>
        <v>0</v>
      </c>
      <c r="BF1485" s="239">
        <f>IF(N1485="snížená",J1485,0)</f>
        <v>0</v>
      </c>
      <c r="BG1485" s="239">
        <f>IF(N1485="zákl. přenesená",J1485,0)</f>
        <v>0</v>
      </c>
      <c r="BH1485" s="239">
        <f>IF(N1485="sníž. přenesená",J1485,0)</f>
        <v>0</v>
      </c>
      <c r="BI1485" s="239">
        <f>IF(N1485="nulová",J1485,0)</f>
        <v>0</v>
      </c>
      <c r="BJ1485" s="18" t="s">
        <v>84</v>
      </c>
      <c r="BK1485" s="239">
        <f>ROUND(I1485*H1485,2)</f>
        <v>0</v>
      </c>
      <c r="BL1485" s="18" t="s">
        <v>170</v>
      </c>
      <c r="BM1485" s="238" t="s">
        <v>1974</v>
      </c>
    </row>
    <row r="1486" s="13" customFormat="1">
      <c r="A1486" s="13"/>
      <c r="B1486" s="245"/>
      <c r="C1486" s="246"/>
      <c r="D1486" s="247" t="s">
        <v>251</v>
      </c>
      <c r="E1486" s="248" t="s">
        <v>1</v>
      </c>
      <c r="F1486" s="249" t="s">
        <v>1975</v>
      </c>
      <c r="G1486" s="246"/>
      <c r="H1486" s="248" t="s">
        <v>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5" t="s">
        <v>251</v>
      </c>
      <c r="AU1486" s="255" t="s">
        <v>87</v>
      </c>
      <c r="AV1486" s="13" t="s">
        <v>84</v>
      </c>
      <c r="AW1486" s="13" t="s">
        <v>32</v>
      </c>
      <c r="AX1486" s="13" t="s">
        <v>76</v>
      </c>
      <c r="AY1486" s="255" t="s">
        <v>240</v>
      </c>
    </row>
    <row r="1487" s="13" customFormat="1">
      <c r="A1487" s="13"/>
      <c r="B1487" s="245"/>
      <c r="C1487" s="246"/>
      <c r="D1487" s="247" t="s">
        <v>251</v>
      </c>
      <c r="E1487" s="248" t="s">
        <v>1</v>
      </c>
      <c r="F1487" s="249" t="s">
        <v>1976</v>
      </c>
      <c r="G1487" s="246"/>
      <c r="H1487" s="248" t="s">
        <v>1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5" t="s">
        <v>251</v>
      </c>
      <c r="AU1487" s="255" t="s">
        <v>87</v>
      </c>
      <c r="AV1487" s="13" t="s">
        <v>84</v>
      </c>
      <c r="AW1487" s="13" t="s">
        <v>32</v>
      </c>
      <c r="AX1487" s="13" t="s">
        <v>76</v>
      </c>
      <c r="AY1487" s="255" t="s">
        <v>240</v>
      </c>
    </row>
    <row r="1488" s="14" customFormat="1">
      <c r="A1488" s="14"/>
      <c r="B1488" s="256"/>
      <c r="C1488" s="257"/>
      <c r="D1488" s="247" t="s">
        <v>251</v>
      </c>
      <c r="E1488" s="258" t="s">
        <v>1</v>
      </c>
      <c r="F1488" s="259" t="s">
        <v>1977</v>
      </c>
      <c r="G1488" s="257"/>
      <c r="H1488" s="260">
        <v>5.75</v>
      </c>
      <c r="I1488" s="261"/>
      <c r="J1488" s="257"/>
      <c r="K1488" s="257"/>
      <c r="L1488" s="262"/>
      <c r="M1488" s="263"/>
      <c r="N1488" s="264"/>
      <c r="O1488" s="264"/>
      <c r="P1488" s="264"/>
      <c r="Q1488" s="264"/>
      <c r="R1488" s="264"/>
      <c r="S1488" s="264"/>
      <c r="T1488" s="26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6" t="s">
        <v>251</v>
      </c>
      <c r="AU1488" s="266" t="s">
        <v>87</v>
      </c>
      <c r="AV1488" s="14" t="s">
        <v>87</v>
      </c>
      <c r="AW1488" s="14" t="s">
        <v>32</v>
      </c>
      <c r="AX1488" s="14" t="s">
        <v>76</v>
      </c>
      <c r="AY1488" s="266" t="s">
        <v>240</v>
      </c>
    </row>
    <row r="1489" s="13" customFormat="1">
      <c r="A1489" s="13"/>
      <c r="B1489" s="245"/>
      <c r="C1489" s="246"/>
      <c r="D1489" s="247" t="s">
        <v>251</v>
      </c>
      <c r="E1489" s="248" t="s">
        <v>1</v>
      </c>
      <c r="F1489" s="249" t="s">
        <v>1978</v>
      </c>
      <c r="G1489" s="246"/>
      <c r="H1489" s="248" t="s">
        <v>1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5" t="s">
        <v>251</v>
      </c>
      <c r="AU1489" s="255" t="s">
        <v>87</v>
      </c>
      <c r="AV1489" s="13" t="s">
        <v>84</v>
      </c>
      <c r="AW1489" s="13" t="s">
        <v>32</v>
      </c>
      <c r="AX1489" s="13" t="s">
        <v>76</v>
      </c>
      <c r="AY1489" s="255" t="s">
        <v>240</v>
      </c>
    </row>
    <row r="1490" s="14" customFormat="1">
      <c r="A1490" s="14"/>
      <c r="B1490" s="256"/>
      <c r="C1490" s="257"/>
      <c r="D1490" s="247" t="s">
        <v>251</v>
      </c>
      <c r="E1490" s="258" t="s">
        <v>1</v>
      </c>
      <c r="F1490" s="259" t="s">
        <v>1979</v>
      </c>
      <c r="G1490" s="257"/>
      <c r="H1490" s="260">
        <v>0.55200000000000005</v>
      </c>
      <c r="I1490" s="261"/>
      <c r="J1490" s="257"/>
      <c r="K1490" s="257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6" t="s">
        <v>251</v>
      </c>
      <c r="AU1490" s="266" t="s">
        <v>87</v>
      </c>
      <c r="AV1490" s="14" t="s">
        <v>87</v>
      </c>
      <c r="AW1490" s="14" t="s">
        <v>32</v>
      </c>
      <c r="AX1490" s="14" t="s">
        <v>76</v>
      </c>
      <c r="AY1490" s="266" t="s">
        <v>240</v>
      </c>
    </row>
    <row r="1491" s="13" customFormat="1">
      <c r="A1491" s="13"/>
      <c r="B1491" s="245"/>
      <c r="C1491" s="246"/>
      <c r="D1491" s="247" t="s">
        <v>251</v>
      </c>
      <c r="E1491" s="248" t="s">
        <v>1</v>
      </c>
      <c r="F1491" s="249" t="s">
        <v>1980</v>
      </c>
      <c r="G1491" s="246"/>
      <c r="H1491" s="248" t="s">
        <v>1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5" t="s">
        <v>251</v>
      </c>
      <c r="AU1491" s="255" t="s">
        <v>87</v>
      </c>
      <c r="AV1491" s="13" t="s">
        <v>84</v>
      </c>
      <c r="AW1491" s="13" t="s">
        <v>32</v>
      </c>
      <c r="AX1491" s="13" t="s">
        <v>76</v>
      </c>
      <c r="AY1491" s="255" t="s">
        <v>240</v>
      </c>
    </row>
    <row r="1492" s="14" customFormat="1">
      <c r="A1492" s="14"/>
      <c r="B1492" s="256"/>
      <c r="C1492" s="257"/>
      <c r="D1492" s="247" t="s">
        <v>251</v>
      </c>
      <c r="E1492" s="258" t="s">
        <v>1</v>
      </c>
      <c r="F1492" s="259" t="s">
        <v>1981</v>
      </c>
      <c r="G1492" s="257"/>
      <c r="H1492" s="260">
        <v>0.34499999999999997</v>
      </c>
      <c r="I1492" s="261"/>
      <c r="J1492" s="257"/>
      <c r="K1492" s="257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6" t="s">
        <v>251</v>
      </c>
      <c r="AU1492" s="266" t="s">
        <v>87</v>
      </c>
      <c r="AV1492" s="14" t="s">
        <v>87</v>
      </c>
      <c r="AW1492" s="14" t="s">
        <v>32</v>
      </c>
      <c r="AX1492" s="14" t="s">
        <v>76</v>
      </c>
      <c r="AY1492" s="266" t="s">
        <v>240</v>
      </c>
    </row>
    <row r="1493" s="14" customFormat="1">
      <c r="A1493" s="14"/>
      <c r="B1493" s="256"/>
      <c r="C1493" s="257"/>
      <c r="D1493" s="247" t="s">
        <v>251</v>
      </c>
      <c r="E1493" s="258" t="s">
        <v>1</v>
      </c>
      <c r="F1493" s="259" t="s">
        <v>1982</v>
      </c>
      <c r="G1493" s="257"/>
      <c r="H1493" s="260">
        <v>0.85299999999999998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6" t="s">
        <v>251</v>
      </c>
      <c r="AU1493" s="266" t="s">
        <v>87</v>
      </c>
      <c r="AV1493" s="14" t="s">
        <v>87</v>
      </c>
      <c r="AW1493" s="14" t="s">
        <v>32</v>
      </c>
      <c r="AX1493" s="14" t="s">
        <v>76</v>
      </c>
      <c r="AY1493" s="266" t="s">
        <v>240</v>
      </c>
    </row>
    <row r="1494" s="16" customFormat="1">
      <c r="A1494" s="16"/>
      <c r="B1494" s="278"/>
      <c r="C1494" s="279"/>
      <c r="D1494" s="247" t="s">
        <v>251</v>
      </c>
      <c r="E1494" s="280" t="s">
        <v>1</v>
      </c>
      <c r="F1494" s="281" t="s">
        <v>265</v>
      </c>
      <c r="G1494" s="279"/>
      <c r="H1494" s="282">
        <v>7.4999999999999991</v>
      </c>
      <c r="I1494" s="283"/>
      <c r="J1494" s="279"/>
      <c r="K1494" s="279"/>
      <c r="L1494" s="284"/>
      <c r="M1494" s="285"/>
      <c r="N1494" s="286"/>
      <c r="O1494" s="286"/>
      <c r="P1494" s="286"/>
      <c r="Q1494" s="286"/>
      <c r="R1494" s="286"/>
      <c r="S1494" s="286"/>
      <c r="T1494" s="287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T1494" s="288" t="s">
        <v>251</v>
      </c>
      <c r="AU1494" s="288" t="s">
        <v>87</v>
      </c>
      <c r="AV1494" s="16" t="s">
        <v>247</v>
      </c>
      <c r="AW1494" s="16" t="s">
        <v>32</v>
      </c>
      <c r="AX1494" s="16" t="s">
        <v>84</v>
      </c>
      <c r="AY1494" s="288" t="s">
        <v>240</v>
      </c>
    </row>
    <row r="1495" s="2" customFormat="1" ht="24.15" customHeight="1">
      <c r="A1495" s="39"/>
      <c r="B1495" s="40"/>
      <c r="C1495" s="227" t="s">
        <v>1983</v>
      </c>
      <c r="D1495" s="227" t="s">
        <v>242</v>
      </c>
      <c r="E1495" s="228" t="s">
        <v>1984</v>
      </c>
      <c r="F1495" s="229" t="s">
        <v>1985</v>
      </c>
      <c r="G1495" s="230" t="s">
        <v>520</v>
      </c>
      <c r="H1495" s="231">
        <v>8</v>
      </c>
      <c r="I1495" s="232"/>
      <c r="J1495" s="233">
        <f>ROUND(I1495*H1495,2)</f>
        <v>0</v>
      </c>
      <c r="K1495" s="229" t="s">
        <v>246</v>
      </c>
      <c r="L1495" s="45"/>
      <c r="M1495" s="234" t="s">
        <v>1</v>
      </c>
      <c r="N1495" s="235" t="s">
        <v>41</v>
      </c>
      <c r="O1495" s="92"/>
      <c r="P1495" s="236">
        <f>O1495*H1495</f>
        <v>0</v>
      </c>
      <c r="Q1495" s="236">
        <v>0</v>
      </c>
      <c r="R1495" s="236">
        <f>Q1495*H1495</f>
        <v>0</v>
      </c>
      <c r="S1495" s="236">
        <v>0</v>
      </c>
      <c r="T1495" s="237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8" t="s">
        <v>170</v>
      </c>
      <c r="AT1495" s="238" t="s">
        <v>242</v>
      </c>
      <c r="AU1495" s="238" t="s">
        <v>87</v>
      </c>
      <c r="AY1495" s="18" t="s">
        <v>240</v>
      </c>
      <c r="BE1495" s="239">
        <f>IF(N1495="základní",J1495,0)</f>
        <v>0</v>
      </c>
      <c r="BF1495" s="239">
        <f>IF(N1495="snížená",J1495,0)</f>
        <v>0</v>
      </c>
      <c r="BG1495" s="239">
        <f>IF(N1495="zákl. přenesená",J1495,0)</f>
        <v>0</v>
      </c>
      <c r="BH1495" s="239">
        <f>IF(N1495="sníž. přenesená",J1495,0)</f>
        <v>0</v>
      </c>
      <c r="BI1495" s="239">
        <f>IF(N1495="nulová",J1495,0)</f>
        <v>0</v>
      </c>
      <c r="BJ1495" s="18" t="s">
        <v>84</v>
      </c>
      <c r="BK1495" s="239">
        <f>ROUND(I1495*H1495,2)</f>
        <v>0</v>
      </c>
      <c r="BL1495" s="18" t="s">
        <v>170</v>
      </c>
      <c r="BM1495" s="238" t="s">
        <v>1986</v>
      </c>
    </row>
    <row r="1496" s="2" customFormat="1">
      <c r="A1496" s="39"/>
      <c r="B1496" s="40"/>
      <c r="C1496" s="41"/>
      <c r="D1496" s="240" t="s">
        <v>249</v>
      </c>
      <c r="E1496" s="41"/>
      <c r="F1496" s="241" t="s">
        <v>1987</v>
      </c>
      <c r="G1496" s="41"/>
      <c r="H1496" s="41"/>
      <c r="I1496" s="242"/>
      <c r="J1496" s="41"/>
      <c r="K1496" s="41"/>
      <c r="L1496" s="45"/>
      <c r="M1496" s="243"/>
      <c r="N1496" s="244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249</v>
      </c>
      <c r="AU1496" s="18" t="s">
        <v>87</v>
      </c>
    </row>
    <row r="1497" s="2" customFormat="1" ht="24.15" customHeight="1">
      <c r="A1497" s="39"/>
      <c r="B1497" s="40"/>
      <c r="C1497" s="227" t="s">
        <v>1988</v>
      </c>
      <c r="D1497" s="227" t="s">
        <v>242</v>
      </c>
      <c r="E1497" s="228" t="s">
        <v>1989</v>
      </c>
      <c r="F1497" s="229" t="s">
        <v>1990</v>
      </c>
      <c r="G1497" s="230" t="s">
        <v>520</v>
      </c>
      <c r="H1497" s="231">
        <v>8</v>
      </c>
      <c r="I1497" s="232"/>
      <c r="J1497" s="233">
        <f>ROUND(I1497*H1497,2)</f>
        <v>0</v>
      </c>
      <c r="K1497" s="229" t="s">
        <v>246</v>
      </c>
      <c r="L1497" s="45"/>
      <c r="M1497" s="234" t="s">
        <v>1</v>
      </c>
      <c r="N1497" s="235" t="s">
        <v>41</v>
      </c>
      <c r="O1497" s="92"/>
      <c r="P1497" s="236">
        <f>O1497*H1497</f>
        <v>0</v>
      </c>
      <c r="Q1497" s="236">
        <v>0</v>
      </c>
      <c r="R1497" s="236">
        <f>Q1497*H1497</f>
        <v>0</v>
      </c>
      <c r="S1497" s="236">
        <v>0</v>
      </c>
      <c r="T1497" s="237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8" t="s">
        <v>170</v>
      </c>
      <c r="AT1497" s="238" t="s">
        <v>242</v>
      </c>
      <c r="AU1497" s="238" t="s">
        <v>87</v>
      </c>
      <c r="AY1497" s="18" t="s">
        <v>240</v>
      </c>
      <c r="BE1497" s="239">
        <f>IF(N1497="základní",J1497,0)</f>
        <v>0</v>
      </c>
      <c r="BF1497" s="239">
        <f>IF(N1497="snížená",J1497,0)</f>
        <v>0</v>
      </c>
      <c r="BG1497" s="239">
        <f>IF(N1497="zákl. přenesená",J1497,0)</f>
        <v>0</v>
      </c>
      <c r="BH1497" s="239">
        <f>IF(N1497="sníž. přenesená",J1497,0)</f>
        <v>0</v>
      </c>
      <c r="BI1497" s="239">
        <f>IF(N1497="nulová",J1497,0)</f>
        <v>0</v>
      </c>
      <c r="BJ1497" s="18" t="s">
        <v>84</v>
      </c>
      <c r="BK1497" s="239">
        <f>ROUND(I1497*H1497,2)</f>
        <v>0</v>
      </c>
      <c r="BL1497" s="18" t="s">
        <v>170</v>
      </c>
      <c r="BM1497" s="238" t="s">
        <v>1991</v>
      </c>
    </row>
    <row r="1498" s="2" customFormat="1">
      <c r="A1498" s="39"/>
      <c r="B1498" s="40"/>
      <c r="C1498" s="41"/>
      <c r="D1498" s="240" t="s">
        <v>249</v>
      </c>
      <c r="E1498" s="41"/>
      <c r="F1498" s="241" t="s">
        <v>1992</v>
      </c>
      <c r="G1498" s="41"/>
      <c r="H1498" s="41"/>
      <c r="I1498" s="242"/>
      <c r="J1498" s="41"/>
      <c r="K1498" s="41"/>
      <c r="L1498" s="45"/>
      <c r="M1498" s="243"/>
      <c r="N1498" s="244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249</v>
      </c>
      <c r="AU1498" s="18" t="s">
        <v>87</v>
      </c>
    </row>
    <row r="1499" s="13" customFormat="1">
      <c r="A1499" s="13"/>
      <c r="B1499" s="245"/>
      <c r="C1499" s="246"/>
      <c r="D1499" s="247" t="s">
        <v>251</v>
      </c>
      <c r="E1499" s="248" t="s">
        <v>1</v>
      </c>
      <c r="F1499" s="249" t="s">
        <v>1993</v>
      </c>
      <c r="G1499" s="246"/>
      <c r="H1499" s="248" t="s">
        <v>1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5" t="s">
        <v>251</v>
      </c>
      <c r="AU1499" s="255" t="s">
        <v>87</v>
      </c>
      <c r="AV1499" s="13" t="s">
        <v>84</v>
      </c>
      <c r="AW1499" s="13" t="s">
        <v>32</v>
      </c>
      <c r="AX1499" s="13" t="s">
        <v>76</v>
      </c>
      <c r="AY1499" s="255" t="s">
        <v>240</v>
      </c>
    </row>
    <row r="1500" s="14" customFormat="1">
      <c r="A1500" s="14"/>
      <c r="B1500" s="256"/>
      <c r="C1500" s="257"/>
      <c r="D1500" s="247" t="s">
        <v>251</v>
      </c>
      <c r="E1500" s="258" t="s">
        <v>1</v>
      </c>
      <c r="F1500" s="259" t="s">
        <v>1994</v>
      </c>
      <c r="G1500" s="257"/>
      <c r="H1500" s="260">
        <v>8</v>
      </c>
      <c r="I1500" s="261"/>
      <c r="J1500" s="257"/>
      <c r="K1500" s="257"/>
      <c r="L1500" s="262"/>
      <c r="M1500" s="263"/>
      <c r="N1500" s="264"/>
      <c r="O1500" s="264"/>
      <c r="P1500" s="264"/>
      <c r="Q1500" s="264"/>
      <c r="R1500" s="264"/>
      <c r="S1500" s="264"/>
      <c r="T1500" s="26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6" t="s">
        <v>251</v>
      </c>
      <c r="AU1500" s="266" t="s">
        <v>87</v>
      </c>
      <c r="AV1500" s="14" t="s">
        <v>87</v>
      </c>
      <c r="AW1500" s="14" t="s">
        <v>32</v>
      </c>
      <c r="AX1500" s="14" t="s">
        <v>84</v>
      </c>
      <c r="AY1500" s="266" t="s">
        <v>240</v>
      </c>
    </row>
    <row r="1501" s="2" customFormat="1" ht="24.15" customHeight="1">
      <c r="A1501" s="39"/>
      <c r="B1501" s="40"/>
      <c r="C1501" s="227" t="s">
        <v>1995</v>
      </c>
      <c r="D1501" s="227" t="s">
        <v>242</v>
      </c>
      <c r="E1501" s="228" t="s">
        <v>1996</v>
      </c>
      <c r="F1501" s="229" t="s">
        <v>1997</v>
      </c>
      <c r="G1501" s="230" t="s">
        <v>675</v>
      </c>
      <c r="H1501" s="231">
        <v>30</v>
      </c>
      <c r="I1501" s="232"/>
      <c r="J1501" s="233">
        <f>ROUND(I1501*H1501,2)</f>
        <v>0</v>
      </c>
      <c r="K1501" s="229" t="s">
        <v>246</v>
      </c>
      <c r="L1501" s="45"/>
      <c r="M1501" s="234" t="s">
        <v>1</v>
      </c>
      <c r="N1501" s="235" t="s">
        <v>41</v>
      </c>
      <c r="O1501" s="92"/>
      <c r="P1501" s="236">
        <f>O1501*H1501</f>
        <v>0</v>
      </c>
      <c r="Q1501" s="236">
        <v>0</v>
      </c>
      <c r="R1501" s="236">
        <f>Q1501*H1501</f>
        <v>0</v>
      </c>
      <c r="S1501" s="236">
        <v>0</v>
      </c>
      <c r="T1501" s="237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8" t="s">
        <v>170</v>
      </c>
      <c r="AT1501" s="238" t="s">
        <v>242</v>
      </c>
      <c r="AU1501" s="238" t="s">
        <v>87</v>
      </c>
      <c r="AY1501" s="18" t="s">
        <v>240</v>
      </c>
      <c r="BE1501" s="239">
        <f>IF(N1501="základní",J1501,0)</f>
        <v>0</v>
      </c>
      <c r="BF1501" s="239">
        <f>IF(N1501="snížená",J1501,0)</f>
        <v>0</v>
      </c>
      <c r="BG1501" s="239">
        <f>IF(N1501="zákl. přenesená",J1501,0)</f>
        <v>0</v>
      </c>
      <c r="BH1501" s="239">
        <f>IF(N1501="sníž. přenesená",J1501,0)</f>
        <v>0</v>
      </c>
      <c r="BI1501" s="239">
        <f>IF(N1501="nulová",J1501,0)</f>
        <v>0</v>
      </c>
      <c r="BJ1501" s="18" t="s">
        <v>84</v>
      </c>
      <c r="BK1501" s="239">
        <f>ROUND(I1501*H1501,2)</f>
        <v>0</v>
      </c>
      <c r="BL1501" s="18" t="s">
        <v>170</v>
      </c>
      <c r="BM1501" s="238" t="s">
        <v>1998</v>
      </c>
    </row>
    <row r="1502" s="2" customFormat="1">
      <c r="A1502" s="39"/>
      <c r="B1502" s="40"/>
      <c r="C1502" s="41"/>
      <c r="D1502" s="240" t="s">
        <v>249</v>
      </c>
      <c r="E1502" s="41"/>
      <c r="F1502" s="241" t="s">
        <v>1999</v>
      </c>
      <c r="G1502" s="41"/>
      <c r="H1502" s="41"/>
      <c r="I1502" s="242"/>
      <c r="J1502" s="41"/>
      <c r="K1502" s="41"/>
      <c r="L1502" s="45"/>
      <c r="M1502" s="243"/>
      <c r="N1502" s="244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249</v>
      </c>
      <c r="AU1502" s="18" t="s">
        <v>87</v>
      </c>
    </row>
    <row r="1503" s="14" customFormat="1">
      <c r="A1503" s="14"/>
      <c r="B1503" s="256"/>
      <c r="C1503" s="257"/>
      <c r="D1503" s="247" t="s">
        <v>251</v>
      </c>
      <c r="E1503" s="258" t="s">
        <v>1</v>
      </c>
      <c r="F1503" s="259" t="s">
        <v>2000</v>
      </c>
      <c r="G1503" s="257"/>
      <c r="H1503" s="260">
        <v>30</v>
      </c>
      <c r="I1503" s="261"/>
      <c r="J1503" s="257"/>
      <c r="K1503" s="257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6" t="s">
        <v>251</v>
      </c>
      <c r="AU1503" s="266" t="s">
        <v>87</v>
      </c>
      <c r="AV1503" s="14" t="s">
        <v>87</v>
      </c>
      <c r="AW1503" s="14" t="s">
        <v>32</v>
      </c>
      <c r="AX1503" s="14" t="s">
        <v>84</v>
      </c>
      <c r="AY1503" s="266" t="s">
        <v>240</v>
      </c>
    </row>
    <row r="1504" s="2" customFormat="1" ht="24.15" customHeight="1">
      <c r="A1504" s="39"/>
      <c r="B1504" s="40"/>
      <c r="C1504" s="227" t="s">
        <v>2001</v>
      </c>
      <c r="D1504" s="227" t="s">
        <v>242</v>
      </c>
      <c r="E1504" s="228" t="s">
        <v>2002</v>
      </c>
      <c r="F1504" s="229" t="s">
        <v>2003</v>
      </c>
      <c r="G1504" s="230" t="s">
        <v>675</v>
      </c>
      <c r="H1504" s="231">
        <v>30</v>
      </c>
      <c r="I1504" s="232"/>
      <c r="J1504" s="233">
        <f>ROUND(I1504*H1504,2)</f>
        <v>0</v>
      </c>
      <c r="K1504" s="229" t="s">
        <v>246</v>
      </c>
      <c r="L1504" s="45"/>
      <c r="M1504" s="234" t="s">
        <v>1</v>
      </c>
      <c r="N1504" s="235" t="s">
        <v>41</v>
      </c>
      <c r="O1504" s="92"/>
      <c r="P1504" s="236">
        <f>O1504*H1504</f>
        <v>0</v>
      </c>
      <c r="Q1504" s="236">
        <v>0</v>
      </c>
      <c r="R1504" s="236">
        <f>Q1504*H1504</f>
        <v>0</v>
      </c>
      <c r="S1504" s="236">
        <v>0</v>
      </c>
      <c r="T1504" s="237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8" t="s">
        <v>170</v>
      </c>
      <c r="AT1504" s="238" t="s">
        <v>242</v>
      </c>
      <c r="AU1504" s="238" t="s">
        <v>87</v>
      </c>
      <c r="AY1504" s="18" t="s">
        <v>240</v>
      </c>
      <c r="BE1504" s="239">
        <f>IF(N1504="základní",J1504,0)</f>
        <v>0</v>
      </c>
      <c r="BF1504" s="239">
        <f>IF(N1504="snížená",J1504,0)</f>
        <v>0</v>
      </c>
      <c r="BG1504" s="239">
        <f>IF(N1504="zákl. přenesená",J1504,0)</f>
        <v>0</v>
      </c>
      <c r="BH1504" s="239">
        <f>IF(N1504="sníž. přenesená",J1504,0)</f>
        <v>0</v>
      </c>
      <c r="BI1504" s="239">
        <f>IF(N1504="nulová",J1504,0)</f>
        <v>0</v>
      </c>
      <c r="BJ1504" s="18" t="s">
        <v>84</v>
      </c>
      <c r="BK1504" s="239">
        <f>ROUND(I1504*H1504,2)</f>
        <v>0</v>
      </c>
      <c r="BL1504" s="18" t="s">
        <v>170</v>
      </c>
      <c r="BM1504" s="238" t="s">
        <v>2004</v>
      </c>
    </row>
    <row r="1505" s="2" customFormat="1">
      <c r="A1505" s="39"/>
      <c r="B1505" s="40"/>
      <c r="C1505" s="41"/>
      <c r="D1505" s="240" t="s">
        <v>249</v>
      </c>
      <c r="E1505" s="41"/>
      <c r="F1505" s="241" t="s">
        <v>2005</v>
      </c>
      <c r="G1505" s="41"/>
      <c r="H1505" s="41"/>
      <c r="I1505" s="242"/>
      <c r="J1505" s="41"/>
      <c r="K1505" s="41"/>
      <c r="L1505" s="45"/>
      <c r="M1505" s="243"/>
      <c r="N1505" s="244"/>
      <c r="O1505" s="92"/>
      <c r="P1505" s="92"/>
      <c r="Q1505" s="92"/>
      <c r="R1505" s="92"/>
      <c r="S1505" s="92"/>
      <c r="T1505" s="9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249</v>
      </c>
      <c r="AU1505" s="18" t="s">
        <v>87</v>
      </c>
    </row>
    <row r="1506" s="2" customFormat="1" ht="24.15" customHeight="1">
      <c r="A1506" s="39"/>
      <c r="B1506" s="40"/>
      <c r="C1506" s="289" t="s">
        <v>2006</v>
      </c>
      <c r="D1506" s="289" t="s">
        <v>341</v>
      </c>
      <c r="E1506" s="290" t="s">
        <v>2007</v>
      </c>
      <c r="F1506" s="291" t="s">
        <v>2008</v>
      </c>
      <c r="G1506" s="292" t="s">
        <v>675</v>
      </c>
      <c r="H1506" s="293">
        <v>33</v>
      </c>
      <c r="I1506" s="294"/>
      <c r="J1506" s="295">
        <f>ROUND(I1506*H1506,2)</f>
        <v>0</v>
      </c>
      <c r="K1506" s="291" t="s">
        <v>1</v>
      </c>
      <c r="L1506" s="296"/>
      <c r="M1506" s="297" t="s">
        <v>1</v>
      </c>
      <c r="N1506" s="298" t="s">
        <v>41</v>
      </c>
      <c r="O1506" s="92"/>
      <c r="P1506" s="236">
        <f>O1506*H1506</f>
        <v>0</v>
      </c>
      <c r="Q1506" s="236">
        <v>0</v>
      </c>
      <c r="R1506" s="236">
        <f>Q1506*H1506</f>
        <v>0</v>
      </c>
      <c r="S1506" s="236">
        <v>0</v>
      </c>
      <c r="T1506" s="237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8" t="s">
        <v>532</v>
      </c>
      <c r="AT1506" s="238" t="s">
        <v>341</v>
      </c>
      <c r="AU1506" s="238" t="s">
        <v>87</v>
      </c>
      <c r="AY1506" s="18" t="s">
        <v>240</v>
      </c>
      <c r="BE1506" s="239">
        <f>IF(N1506="základní",J1506,0)</f>
        <v>0</v>
      </c>
      <c r="BF1506" s="239">
        <f>IF(N1506="snížená",J1506,0)</f>
        <v>0</v>
      </c>
      <c r="BG1506" s="239">
        <f>IF(N1506="zákl. přenesená",J1506,0)</f>
        <v>0</v>
      </c>
      <c r="BH1506" s="239">
        <f>IF(N1506="sníž. přenesená",J1506,0)</f>
        <v>0</v>
      </c>
      <c r="BI1506" s="239">
        <f>IF(N1506="nulová",J1506,0)</f>
        <v>0</v>
      </c>
      <c r="BJ1506" s="18" t="s">
        <v>84</v>
      </c>
      <c r="BK1506" s="239">
        <f>ROUND(I1506*H1506,2)</f>
        <v>0</v>
      </c>
      <c r="BL1506" s="18" t="s">
        <v>170</v>
      </c>
      <c r="BM1506" s="238" t="s">
        <v>2009</v>
      </c>
    </row>
    <row r="1507" s="13" customFormat="1">
      <c r="A1507" s="13"/>
      <c r="B1507" s="245"/>
      <c r="C1507" s="246"/>
      <c r="D1507" s="247" t="s">
        <v>251</v>
      </c>
      <c r="E1507" s="248" t="s">
        <v>1</v>
      </c>
      <c r="F1507" s="249" t="s">
        <v>2010</v>
      </c>
      <c r="G1507" s="246"/>
      <c r="H1507" s="248" t="s">
        <v>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5" t="s">
        <v>251</v>
      </c>
      <c r="AU1507" s="255" t="s">
        <v>87</v>
      </c>
      <c r="AV1507" s="13" t="s">
        <v>84</v>
      </c>
      <c r="AW1507" s="13" t="s">
        <v>32</v>
      </c>
      <c r="AX1507" s="13" t="s">
        <v>76</v>
      </c>
      <c r="AY1507" s="255" t="s">
        <v>240</v>
      </c>
    </row>
    <row r="1508" s="14" customFormat="1">
      <c r="A1508" s="14"/>
      <c r="B1508" s="256"/>
      <c r="C1508" s="257"/>
      <c r="D1508" s="247" t="s">
        <v>251</v>
      </c>
      <c r="E1508" s="258" t="s">
        <v>1</v>
      </c>
      <c r="F1508" s="259" t="s">
        <v>2011</v>
      </c>
      <c r="G1508" s="257"/>
      <c r="H1508" s="260">
        <v>33</v>
      </c>
      <c r="I1508" s="261"/>
      <c r="J1508" s="257"/>
      <c r="K1508" s="257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6" t="s">
        <v>251</v>
      </c>
      <c r="AU1508" s="266" t="s">
        <v>87</v>
      </c>
      <c r="AV1508" s="14" t="s">
        <v>87</v>
      </c>
      <c r="AW1508" s="14" t="s">
        <v>32</v>
      </c>
      <c r="AX1508" s="14" t="s">
        <v>84</v>
      </c>
      <c r="AY1508" s="266" t="s">
        <v>240</v>
      </c>
    </row>
    <row r="1509" s="2" customFormat="1" ht="33" customHeight="1">
      <c r="A1509" s="39"/>
      <c r="B1509" s="40"/>
      <c r="C1509" s="227" t="s">
        <v>2012</v>
      </c>
      <c r="D1509" s="227" t="s">
        <v>242</v>
      </c>
      <c r="E1509" s="228" t="s">
        <v>2013</v>
      </c>
      <c r="F1509" s="229" t="s">
        <v>2014</v>
      </c>
      <c r="G1509" s="230" t="s">
        <v>675</v>
      </c>
      <c r="H1509" s="231">
        <v>1</v>
      </c>
      <c r="I1509" s="232"/>
      <c r="J1509" s="233">
        <f>ROUND(I1509*H1509,2)</f>
        <v>0</v>
      </c>
      <c r="K1509" s="229" t="s">
        <v>1</v>
      </c>
      <c r="L1509" s="45"/>
      <c r="M1509" s="234" t="s">
        <v>1</v>
      </c>
      <c r="N1509" s="235" t="s">
        <v>41</v>
      </c>
      <c r="O1509" s="92"/>
      <c r="P1509" s="236">
        <f>O1509*H1509</f>
        <v>0</v>
      </c>
      <c r="Q1509" s="236">
        <v>0</v>
      </c>
      <c r="R1509" s="236">
        <f>Q1509*H1509</f>
        <v>0</v>
      </c>
      <c r="S1509" s="236">
        <v>0</v>
      </c>
      <c r="T1509" s="237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8" t="s">
        <v>170</v>
      </c>
      <c r="AT1509" s="238" t="s">
        <v>242</v>
      </c>
      <c r="AU1509" s="238" t="s">
        <v>87</v>
      </c>
      <c r="AY1509" s="18" t="s">
        <v>240</v>
      </c>
      <c r="BE1509" s="239">
        <f>IF(N1509="základní",J1509,0)</f>
        <v>0</v>
      </c>
      <c r="BF1509" s="239">
        <f>IF(N1509="snížená",J1509,0)</f>
        <v>0</v>
      </c>
      <c r="BG1509" s="239">
        <f>IF(N1509="zákl. přenesená",J1509,0)</f>
        <v>0</v>
      </c>
      <c r="BH1509" s="239">
        <f>IF(N1509="sníž. přenesená",J1509,0)</f>
        <v>0</v>
      </c>
      <c r="BI1509" s="239">
        <f>IF(N1509="nulová",J1509,0)</f>
        <v>0</v>
      </c>
      <c r="BJ1509" s="18" t="s">
        <v>84</v>
      </c>
      <c r="BK1509" s="239">
        <f>ROUND(I1509*H1509,2)</f>
        <v>0</v>
      </c>
      <c r="BL1509" s="18" t="s">
        <v>170</v>
      </c>
      <c r="BM1509" s="238" t="s">
        <v>2015</v>
      </c>
    </row>
    <row r="1510" s="2" customFormat="1" ht="24.15" customHeight="1">
      <c r="A1510" s="39"/>
      <c r="B1510" s="40"/>
      <c r="C1510" s="227" t="s">
        <v>2016</v>
      </c>
      <c r="D1510" s="227" t="s">
        <v>242</v>
      </c>
      <c r="E1510" s="228" t="s">
        <v>2017</v>
      </c>
      <c r="F1510" s="229" t="s">
        <v>2018</v>
      </c>
      <c r="G1510" s="230" t="s">
        <v>373</v>
      </c>
      <c r="H1510" s="231">
        <v>5</v>
      </c>
      <c r="I1510" s="232"/>
      <c r="J1510" s="233">
        <f>ROUND(I1510*H1510,2)</f>
        <v>0</v>
      </c>
      <c r="K1510" s="229" t="s">
        <v>246</v>
      </c>
      <c r="L1510" s="45"/>
      <c r="M1510" s="234" t="s">
        <v>1</v>
      </c>
      <c r="N1510" s="235" t="s">
        <v>41</v>
      </c>
      <c r="O1510" s="92"/>
      <c r="P1510" s="236">
        <f>O1510*H1510</f>
        <v>0</v>
      </c>
      <c r="Q1510" s="236">
        <v>0</v>
      </c>
      <c r="R1510" s="236">
        <f>Q1510*H1510</f>
        <v>0</v>
      </c>
      <c r="S1510" s="236">
        <v>0</v>
      </c>
      <c r="T1510" s="237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8" t="s">
        <v>170</v>
      </c>
      <c r="AT1510" s="238" t="s">
        <v>242</v>
      </c>
      <c r="AU1510" s="238" t="s">
        <v>87</v>
      </c>
      <c r="AY1510" s="18" t="s">
        <v>240</v>
      </c>
      <c r="BE1510" s="239">
        <f>IF(N1510="základní",J1510,0)</f>
        <v>0</v>
      </c>
      <c r="BF1510" s="239">
        <f>IF(N1510="snížená",J1510,0)</f>
        <v>0</v>
      </c>
      <c r="BG1510" s="239">
        <f>IF(N1510="zákl. přenesená",J1510,0)</f>
        <v>0</v>
      </c>
      <c r="BH1510" s="239">
        <f>IF(N1510="sníž. přenesená",J1510,0)</f>
        <v>0</v>
      </c>
      <c r="BI1510" s="239">
        <f>IF(N1510="nulová",J1510,0)</f>
        <v>0</v>
      </c>
      <c r="BJ1510" s="18" t="s">
        <v>84</v>
      </c>
      <c r="BK1510" s="239">
        <f>ROUND(I1510*H1510,2)</f>
        <v>0</v>
      </c>
      <c r="BL1510" s="18" t="s">
        <v>170</v>
      </c>
      <c r="BM1510" s="238" t="s">
        <v>2019</v>
      </c>
    </row>
    <row r="1511" s="2" customFormat="1">
      <c r="A1511" s="39"/>
      <c r="B1511" s="40"/>
      <c r="C1511" s="41"/>
      <c r="D1511" s="240" t="s">
        <v>249</v>
      </c>
      <c r="E1511" s="41"/>
      <c r="F1511" s="241" t="s">
        <v>2020</v>
      </c>
      <c r="G1511" s="41"/>
      <c r="H1511" s="41"/>
      <c r="I1511" s="242"/>
      <c r="J1511" s="41"/>
      <c r="K1511" s="41"/>
      <c r="L1511" s="45"/>
      <c r="M1511" s="243"/>
      <c r="N1511" s="244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249</v>
      </c>
      <c r="AU1511" s="18" t="s">
        <v>87</v>
      </c>
    </row>
    <row r="1512" s="13" customFormat="1">
      <c r="A1512" s="13"/>
      <c r="B1512" s="245"/>
      <c r="C1512" s="246"/>
      <c r="D1512" s="247" t="s">
        <v>251</v>
      </c>
      <c r="E1512" s="248" t="s">
        <v>1</v>
      </c>
      <c r="F1512" s="249" t="s">
        <v>2021</v>
      </c>
      <c r="G1512" s="246"/>
      <c r="H1512" s="248" t="s">
        <v>1</v>
      </c>
      <c r="I1512" s="250"/>
      <c r="J1512" s="246"/>
      <c r="K1512" s="246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5" t="s">
        <v>251</v>
      </c>
      <c r="AU1512" s="255" t="s">
        <v>87</v>
      </c>
      <c r="AV1512" s="13" t="s">
        <v>84</v>
      </c>
      <c r="AW1512" s="13" t="s">
        <v>32</v>
      </c>
      <c r="AX1512" s="13" t="s">
        <v>76</v>
      </c>
      <c r="AY1512" s="255" t="s">
        <v>240</v>
      </c>
    </row>
    <row r="1513" s="14" customFormat="1">
      <c r="A1513" s="14"/>
      <c r="B1513" s="256"/>
      <c r="C1513" s="257"/>
      <c r="D1513" s="247" t="s">
        <v>251</v>
      </c>
      <c r="E1513" s="258" t="s">
        <v>1</v>
      </c>
      <c r="F1513" s="259" t="s">
        <v>1002</v>
      </c>
      <c r="G1513" s="257"/>
      <c r="H1513" s="260">
        <v>5</v>
      </c>
      <c r="I1513" s="261"/>
      <c r="J1513" s="257"/>
      <c r="K1513" s="257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6" t="s">
        <v>251</v>
      </c>
      <c r="AU1513" s="266" t="s">
        <v>87</v>
      </c>
      <c r="AV1513" s="14" t="s">
        <v>87</v>
      </c>
      <c r="AW1513" s="14" t="s">
        <v>32</v>
      </c>
      <c r="AX1513" s="14" t="s">
        <v>84</v>
      </c>
      <c r="AY1513" s="266" t="s">
        <v>240</v>
      </c>
    </row>
    <row r="1514" s="2" customFormat="1" ht="24.15" customHeight="1">
      <c r="A1514" s="39"/>
      <c r="B1514" s="40"/>
      <c r="C1514" s="289" t="s">
        <v>2022</v>
      </c>
      <c r="D1514" s="289" t="s">
        <v>341</v>
      </c>
      <c r="E1514" s="290" t="s">
        <v>2023</v>
      </c>
      <c r="F1514" s="291" t="s">
        <v>2024</v>
      </c>
      <c r="G1514" s="292" t="s">
        <v>373</v>
      </c>
      <c r="H1514" s="293">
        <v>6</v>
      </c>
      <c r="I1514" s="294"/>
      <c r="J1514" s="295">
        <f>ROUND(I1514*H1514,2)</f>
        <v>0</v>
      </c>
      <c r="K1514" s="291" t="s">
        <v>246</v>
      </c>
      <c r="L1514" s="296"/>
      <c r="M1514" s="297" t="s">
        <v>1</v>
      </c>
      <c r="N1514" s="298" t="s">
        <v>41</v>
      </c>
      <c r="O1514" s="92"/>
      <c r="P1514" s="236">
        <f>O1514*H1514</f>
        <v>0</v>
      </c>
      <c r="Q1514" s="236">
        <v>0.00020000000000000001</v>
      </c>
      <c r="R1514" s="236">
        <f>Q1514*H1514</f>
        <v>0.0012000000000000001</v>
      </c>
      <c r="S1514" s="236">
        <v>0</v>
      </c>
      <c r="T1514" s="237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8" t="s">
        <v>532</v>
      </c>
      <c r="AT1514" s="238" t="s">
        <v>341</v>
      </c>
      <c r="AU1514" s="238" t="s">
        <v>87</v>
      </c>
      <c r="AY1514" s="18" t="s">
        <v>240</v>
      </c>
      <c r="BE1514" s="239">
        <f>IF(N1514="základní",J1514,0)</f>
        <v>0</v>
      </c>
      <c r="BF1514" s="239">
        <f>IF(N1514="snížená",J1514,0)</f>
        <v>0</v>
      </c>
      <c r="BG1514" s="239">
        <f>IF(N1514="zákl. přenesená",J1514,0)</f>
        <v>0</v>
      </c>
      <c r="BH1514" s="239">
        <f>IF(N1514="sníž. přenesená",J1514,0)</f>
        <v>0</v>
      </c>
      <c r="BI1514" s="239">
        <f>IF(N1514="nulová",J1514,0)</f>
        <v>0</v>
      </c>
      <c r="BJ1514" s="18" t="s">
        <v>84</v>
      </c>
      <c r="BK1514" s="239">
        <f>ROUND(I1514*H1514,2)</f>
        <v>0</v>
      </c>
      <c r="BL1514" s="18" t="s">
        <v>170</v>
      </c>
      <c r="BM1514" s="238" t="s">
        <v>2025</v>
      </c>
    </row>
    <row r="1515" s="13" customFormat="1">
      <c r="A1515" s="13"/>
      <c r="B1515" s="245"/>
      <c r="C1515" s="246"/>
      <c r="D1515" s="247" t="s">
        <v>251</v>
      </c>
      <c r="E1515" s="248" t="s">
        <v>1</v>
      </c>
      <c r="F1515" s="249" t="s">
        <v>2026</v>
      </c>
      <c r="G1515" s="246"/>
      <c r="H1515" s="248" t="s">
        <v>1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5" t="s">
        <v>251</v>
      </c>
      <c r="AU1515" s="255" t="s">
        <v>87</v>
      </c>
      <c r="AV1515" s="13" t="s">
        <v>84</v>
      </c>
      <c r="AW1515" s="13" t="s">
        <v>32</v>
      </c>
      <c r="AX1515" s="13" t="s">
        <v>76</v>
      </c>
      <c r="AY1515" s="255" t="s">
        <v>240</v>
      </c>
    </row>
    <row r="1516" s="14" customFormat="1">
      <c r="A1516" s="14"/>
      <c r="B1516" s="256"/>
      <c r="C1516" s="257"/>
      <c r="D1516" s="247" t="s">
        <v>251</v>
      </c>
      <c r="E1516" s="258" t="s">
        <v>1</v>
      </c>
      <c r="F1516" s="259" t="s">
        <v>2027</v>
      </c>
      <c r="G1516" s="257"/>
      <c r="H1516" s="260">
        <v>6</v>
      </c>
      <c r="I1516" s="261"/>
      <c r="J1516" s="257"/>
      <c r="K1516" s="257"/>
      <c r="L1516" s="262"/>
      <c r="M1516" s="263"/>
      <c r="N1516" s="264"/>
      <c r="O1516" s="264"/>
      <c r="P1516" s="264"/>
      <c r="Q1516" s="264"/>
      <c r="R1516" s="264"/>
      <c r="S1516" s="264"/>
      <c r="T1516" s="26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6" t="s">
        <v>251</v>
      </c>
      <c r="AU1516" s="266" t="s">
        <v>87</v>
      </c>
      <c r="AV1516" s="14" t="s">
        <v>87</v>
      </c>
      <c r="AW1516" s="14" t="s">
        <v>32</v>
      </c>
      <c r="AX1516" s="14" t="s">
        <v>84</v>
      </c>
      <c r="AY1516" s="266" t="s">
        <v>240</v>
      </c>
    </row>
    <row r="1517" s="2" customFormat="1" ht="24.15" customHeight="1">
      <c r="A1517" s="39"/>
      <c r="B1517" s="40"/>
      <c r="C1517" s="227" t="s">
        <v>2028</v>
      </c>
      <c r="D1517" s="227" t="s">
        <v>242</v>
      </c>
      <c r="E1517" s="228" t="s">
        <v>2029</v>
      </c>
      <c r="F1517" s="229" t="s">
        <v>2030</v>
      </c>
      <c r="G1517" s="230" t="s">
        <v>344</v>
      </c>
      <c r="H1517" s="231">
        <v>7.7130000000000001</v>
      </c>
      <c r="I1517" s="232"/>
      <c r="J1517" s="233">
        <f>ROUND(I1517*H1517,2)</f>
        <v>0</v>
      </c>
      <c r="K1517" s="229" t="s">
        <v>246</v>
      </c>
      <c r="L1517" s="45"/>
      <c r="M1517" s="234" t="s">
        <v>1</v>
      </c>
      <c r="N1517" s="235" t="s">
        <v>41</v>
      </c>
      <c r="O1517" s="92"/>
      <c r="P1517" s="236">
        <f>O1517*H1517</f>
        <v>0</v>
      </c>
      <c r="Q1517" s="236">
        <v>0</v>
      </c>
      <c r="R1517" s="236">
        <f>Q1517*H1517</f>
        <v>0</v>
      </c>
      <c r="S1517" s="236">
        <v>0</v>
      </c>
      <c r="T1517" s="237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8" t="s">
        <v>170</v>
      </c>
      <c r="AT1517" s="238" t="s">
        <v>242</v>
      </c>
      <c r="AU1517" s="238" t="s">
        <v>87</v>
      </c>
      <c r="AY1517" s="18" t="s">
        <v>240</v>
      </c>
      <c r="BE1517" s="239">
        <f>IF(N1517="základní",J1517,0)</f>
        <v>0</v>
      </c>
      <c r="BF1517" s="239">
        <f>IF(N1517="snížená",J1517,0)</f>
        <v>0</v>
      </c>
      <c r="BG1517" s="239">
        <f>IF(N1517="zákl. přenesená",J1517,0)</f>
        <v>0</v>
      </c>
      <c r="BH1517" s="239">
        <f>IF(N1517="sníž. přenesená",J1517,0)</f>
        <v>0</v>
      </c>
      <c r="BI1517" s="239">
        <f>IF(N1517="nulová",J1517,0)</f>
        <v>0</v>
      </c>
      <c r="BJ1517" s="18" t="s">
        <v>84</v>
      </c>
      <c r="BK1517" s="239">
        <f>ROUND(I1517*H1517,2)</f>
        <v>0</v>
      </c>
      <c r="BL1517" s="18" t="s">
        <v>170</v>
      </c>
      <c r="BM1517" s="238" t="s">
        <v>2031</v>
      </c>
    </row>
    <row r="1518" s="2" customFormat="1">
      <c r="A1518" s="39"/>
      <c r="B1518" s="40"/>
      <c r="C1518" s="41"/>
      <c r="D1518" s="240" t="s">
        <v>249</v>
      </c>
      <c r="E1518" s="41"/>
      <c r="F1518" s="241" t="s">
        <v>2032</v>
      </c>
      <c r="G1518" s="41"/>
      <c r="H1518" s="41"/>
      <c r="I1518" s="242"/>
      <c r="J1518" s="41"/>
      <c r="K1518" s="41"/>
      <c r="L1518" s="45"/>
      <c r="M1518" s="243"/>
      <c r="N1518" s="244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249</v>
      </c>
      <c r="AU1518" s="18" t="s">
        <v>87</v>
      </c>
    </row>
    <row r="1519" s="12" customFormat="1" ht="22.8" customHeight="1">
      <c r="A1519" s="12"/>
      <c r="B1519" s="211"/>
      <c r="C1519" s="212"/>
      <c r="D1519" s="213" t="s">
        <v>75</v>
      </c>
      <c r="E1519" s="225" t="s">
        <v>2033</v>
      </c>
      <c r="F1519" s="225" t="s">
        <v>2034</v>
      </c>
      <c r="G1519" s="212"/>
      <c r="H1519" s="212"/>
      <c r="I1519" s="215"/>
      <c r="J1519" s="226">
        <f>BK1519</f>
        <v>0</v>
      </c>
      <c r="K1519" s="212"/>
      <c r="L1519" s="217"/>
      <c r="M1519" s="218"/>
      <c r="N1519" s="219"/>
      <c r="O1519" s="219"/>
      <c r="P1519" s="220">
        <f>SUM(P1520:P1635)</f>
        <v>0</v>
      </c>
      <c r="Q1519" s="219"/>
      <c r="R1519" s="220">
        <f>SUM(R1520:R1635)</f>
        <v>12.452550000000001</v>
      </c>
      <c r="S1519" s="219"/>
      <c r="T1519" s="221">
        <f>SUM(T1520:T1635)</f>
        <v>0</v>
      </c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R1519" s="222" t="s">
        <v>87</v>
      </c>
      <c r="AT1519" s="223" t="s">
        <v>75</v>
      </c>
      <c r="AU1519" s="223" t="s">
        <v>84</v>
      </c>
      <c r="AY1519" s="222" t="s">
        <v>240</v>
      </c>
      <c r="BK1519" s="224">
        <f>SUM(BK1520:BK1635)</f>
        <v>0</v>
      </c>
    </row>
    <row r="1520" s="2" customFormat="1" ht="24.15" customHeight="1">
      <c r="A1520" s="39"/>
      <c r="B1520" s="40"/>
      <c r="C1520" s="227" t="s">
        <v>2035</v>
      </c>
      <c r="D1520" s="227" t="s">
        <v>242</v>
      </c>
      <c r="E1520" s="228" t="s">
        <v>2036</v>
      </c>
      <c r="F1520" s="229" t="s">
        <v>2037</v>
      </c>
      <c r="G1520" s="230" t="s">
        <v>373</v>
      </c>
      <c r="H1520" s="231">
        <v>2532</v>
      </c>
      <c r="I1520" s="232"/>
      <c r="J1520" s="233">
        <f>ROUND(I1520*H1520,2)</f>
        <v>0</v>
      </c>
      <c r="K1520" s="229" t="s">
        <v>246</v>
      </c>
      <c r="L1520" s="45"/>
      <c r="M1520" s="234" t="s">
        <v>1</v>
      </c>
      <c r="N1520" s="235" t="s">
        <v>41</v>
      </c>
      <c r="O1520" s="92"/>
      <c r="P1520" s="236">
        <f>O1520*H1520</f>
        <v>0</v>
      </c>
      <c r="Q1520" s="236">
        <v>0</v>
      </c>
      <c r="R1520" s="236">
        <f>Q1520*H1520</f>
        <v>0</v>
      </c>
      <c r="S1520" s="236">
        <v>0</v>
      </c>
      <c r="T1520" s="237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8" t="s">
        <v>170</v>
      </c>
      <c r="AT1520" s="238" t="s">
        <v>242</v>
      </c>
      <c r="AU1520" s="238" t="s">
        <v>87</v>
      </c>
      <c r="AY1520" s="18" t="s">
        <v>240</v>
      </c>
      <c r="BE1520" s="239">
        <f>IF(N1520="základní",J1520,0)</f>
        <v>0</v>
      </c>
      <c r="BF1520" s="239">
        <f>IF(N1520="snížená",J1520,0)</f>
        <v>0</v>
      </c>
      <c r="BG1520" s="239">
        <f>IF(N1520="zákl. přenesená",J1520,0)</f>
        <v>0</v>
      </c>
      <c r="BH1520" s="239">
        <f>IF(N1520="sníž. přenesená",J1520,0)</f>
        <v>0</v>
      </c>
      <c r="BI1520" s="239">
        <f>IF(N1520="nulová",J1520,0)</f>
        <v>0</v>
      </c>
      <c r="BJ1520" s="18" t="s">
        <v>84</v>
      </c>
      <c r="BK1520" s="239">
        <f>ROUND(I1520*H1520,2)</f>
        <v>0</v>
      </c>
      <c r="BL1520" s="18" t="s">
        <v>170</v>
      </c>
      <c r="BM1520" s="238" t="s">
        <v>2038</v>
      </c>
    </row>
    <row r="1521" s="2" customFormat="1">
      <c r="A1521" s="39"/>
      <c r="B1521" s="40"/>
      <c r="C1521" s="41"/>
      <c r="D1521" s="240" t="s">
        <v>249</v>
      </c>
      <c r="E1521" s="41"/>
      <c r="F1521" s="241" t="s">
        <v>2039</v>
      </c>
      <c r="G1521" s="41"/>
      <c r="H1521" s="41"/>
      <c r="I1521" s="242"/>
      <c r="J1521" s="41"/>
      <c r="K1521" s="41"/>
      <c r="L1521" s="45"/>
      <c r="M1521" s="243"/>
      <c r="N1521" s="244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249</v>
      </c>
      <c r="AU1521" s="18" t="s">
        <v>87</v>
      </c>
    </row>
    <row r="1522" s="13" customFormat="1">
      <c r="A1522" s="13"/>
      <c r="B1522" s="245"/>
      <c r="C1522" s="246"/>
      <c r="D1522" s="247" t="s">
        <v>251</v>
      </c>
      <c r="E1522" s="248" t="s">
        <v>1</v>
      </c>
      <c r="F1522" s="249" t="s">
        <v>1907</v>
      </c>
      <c r="G1522" s="246"/>
      <c r="H1522" s="248" t="s">
        <v>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5" t="s">
        <v>251</v>
      </c>
      <c r="AU1522" s="255" t="s">
        <v>87</v>
      </c>
      <c r="AV1522" s="13" t="s">
        <v>84</v>
      </c>
      <c r="AW1522" s="13" t="s">
        <v>32</v>
      </c>
      <c r="AX1522" s="13" t="s">
        <v>76</v>
      </c>
      <c r="AY1522" s="255" t="s">
        <v>240</v>
      </c>
    </row>
    <row r="1523" s="13" customFormat="1">
      <c r="A1523" s="13"/>
      <c r="B1523" s="245"/>
      <c r="C1523" s="246"/>
      <c r="D1523" s="247" t="s">
        <v>251</v>
      </c>
      <c r="E1523" s="248" t="s">
        <v>1</v>
      </c>
      <c r="F1523" s="249" t="s">
        <v>2040</v>
      </c>
      <c r="G1523" s="246"/>
      <c r="H1523" s="248" t="s">
        <v>1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5" t="s">
        <v>251</v>
      </c>
      <c r="AU1523" s="255" t="s">
        <v>87</v>
      </c>
      <c r="AV1523" s="13" t="s">
        <v>84</v>
      </c>
      <c r="AW1523" s="13" t="s">
        <v>32</v>
      </c>
      <c r="AX1523" s="13" t="s">
        <v>76</v>
      </c>
      <c r="AY1523" s="255" t="s">
        <v>240</v>
      </c>
    </row>
    <row r="1524" s="14" customFormat="1">
      <c r="A1524" s="14"/>
      <c r="B1524" s="256"/>
      <c r="C1524" s="257"/>
      <c r="D1524" s="247" t="s">
        <v>251</v>
      </c>
      <c r="E1524" s="258" t="s">
        <v>1</v>
      </c>
      <c r="F1524" s="259" t="s">
        <v>2041</v>
      </c>
      <c r="G1524" s="257"/>
      <c r="H1524" s="260">
        <v>436.63499999999999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6" t="s">
        <v>251</v>
      </c>
      <c r="AU1524" s="266" t="s">
        <v>87</v>
      </c>
      <c r="AV1524" s="14" t="s">
        <v>87</v>
      </c>
      <c r="AW1524" s="14" t="s">
        <v>32</v>
      </c>
      <c r="AX1524" s="14" t="s">
        <v>76</v>
      </c>
      <c r="AY1524" s="266" t="s">
        <v>240</v>
      </c>
    </row>
    <row r="1525" s="13" customFormat="1">
      <c r="A1525" s="13"/>
      <c r="B1525" s="245"/>
      <c r="C1525" s="246"/>
      <c r="D1525" s="247" t="s">
        <v>251</v>
      </c>
      <c r="E1525" s="248" t="s">
        <v>1</v>
      </c>
      <c r="F1525" s="249" t="s">
        <v>2042</v>
      </c>
      <c r="G1525" s="246"/>
      <c r="H1525" s="248" t="s">
        <v>1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5" t="s">
        <v>251</v>
      </c>
      <c r="AU1525" s="255" t="s">
        <v>87</v>
      </c>
      <c r="AV1525" s="13" t="s">
        <v>84</v>
      </c>
      <c r="AW1525" s="13" t="s">
        <v>32</v>
      </c>
      <c r="AX1525" s="13" t="s">
        <v>76</v>
      </c>
      <c r="AY1525" s="255" t="s">
        <v>240</v>
      </c>
    </row>
    <row r="1526" s="14" customFormat="1">
      <c r="A1526" s="14"/>
      <c r="B1526" s="256"/>
      <c r="C1526" s="257"/>
      <c r="D1526" s="247" t="s">
        <v>251</v>
      </c>
      <c r="E1526" s="258" t="s">
        <v>1</v>
      </c>
      <c r="F1526" s="259" t="s">
        <v>1908</v>
      </c>
      <c r="G1526" s="257"/>
      <c r="H1526" s="260">
        <v>371</v>
      </c>
      <c r="I1526" s="261"/>
      <c r="J1526" s="257"/>
      <c r="K1526" s="257"/>
      <c r="L1526" s="262"/>
      <c r="M1526" s="263"/>
      <c r="N1526" s="264"/>
      <c r="O1526" s="264"/>
      <c r="P1526" s="264"/>
      <c r="Q1526" s="264"/>
      <c r="R1526" s="264"/>
      <c r="S1526" s="264"/>
      <c r="T1526" s="26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6" t="s">
        <v>251</v>
      </c>
      <c r="AU1526" s="266" t="s">
        <v>87</v>
      </c>
      <c r="AV1526" s="14" t="s">
        <v>87</v>
      </c>
      <c r="AW1526" s="14" t="s">
        <v>32</v>
      </c>
      <c r="AX1526" s="14" t="s">
        <v>76</v>
      </c>
      <c r="AY1526" s="266" t="s">
        <v>240</v>
      </c>
    </row>
    <row r="1527" s="14" customFormat="1">
      <c r="A1527" s="14"/>
      <c r="B1527" s="256"/>
      <c r="C1527" s="257"/>
      <c r="D1527" s="247" t="s">
        <v>251</v>
      </c>
      <c r="E1527" s="258" t="s">
        <v>1</v>
      </c>
      <c r="F1527" s="259" t="s">
        <v>2043</v>
      </c>
      <c r="G1527" s="257"/>
      <c r="H1527" s="260">
        <v>16.364999999999998</v>
      </c>
      <c r="I1527" s="261"/>
      <c r="J1527" s="257"/>
      <c r="K1527" s="257"/>
      <c r="L1527" s="262"/>
      <c r="M1527" s="263"/>
      <c r="N1527" s="264"/>
      <c r="O1527" s="264"/>
      <c r="P1527" s="264"/>
      <c r="Q1527" s="264"/>
      <c r="R1527" s="264"/>
      <c r="S1527" s="264"/>
      <c r="T1527" s="26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6" t="s">
        <v>251</v>
      </c>
      <c r="AU1527" s="266" t="s">
        <v>87</v>
      </c>
      <c r="AV1527" s="14" t="s">
        <v>87</v>
      </c>
      <c r="AW1527" s="14" t="s">
        <v>32</v>
      </c>
      <c r="AX1527" s="14" t="s">
        <v>76</v>
      </c>
      <c r="AY1527" s="266" t="s">
        <v>240</v>
      </c>
    </row>
    <row r="1528" s="15" customFormat="1">
      <c r="A1528" s="15"/>
      <c r="B1528" s="267"/>
      <c r="C1528" s="268"/>
      <c r="D1528" s="247" t="s">
        <v>251</v>
      </c>
      <c r="E1528" s="269" t="s">
        <v>1</v>
      </c>
      <c r="F1528" s="270" t="s">
        <v>255</v>
      </c>
      <c r="G1528" s="268"/>
      <c r="H1528" s="271">
        <v>824</v>
      </c>
      <c r="I1528" s="272"/>
      <c r="J1528" s="268"/>
      <c r="K1528" s="268"/>
      <c r="L1528" s="273"/>
      <c r="M1528" s="274"/>
      <c r="N1528" s="275"/>
      <c r="O1528" s="275"/>
      <c r="P1528" s="275"/>
      <c r="Q1528" s="275"/>
      <c r="R1528" s="275"/>
      <c r="S1528" s="275"/>
      <c r="T1528" s="276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7" t="s">
        <v>251</v>
      </c>
      <c r="AU1528" s="277" t="s">
        <v>87</v>
      </c>
      <c r="AV1528" s="15" t="s">
        <v>256</v>
      </c>
      <c r="AW1528" s="15" t="s">
        <v>32</v>
      </c>
      <c r="AX1528" s="15" t="s">
        <v>76</v>
      </c>
      <c r="AY1528" s="277" t="s">
        <v>240</v>
      </c>
    </row>
    <row r="1529" s="13" customFormat="1">
      <c r="A1529" s="13"/>
      <c r="B1529" s="245"/>
      <c r="C1529" s="246"/>
      <c r="D1529" s="247" t="s">
        <v>251</v>
      </c>
      <c r="E1529" s="248" t="s">
        <v>1</v>
      </c>
      <c r="F1529" s="249" t="s">
        <v>1909</v>
      </c>
      <c r="G1529" s="246"/>
      <c r="H1529" s="248" t="s">
        <v>1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5" t="s">
        <v>251</v>
      </c>
      <c r="AU1529" s="255" t="s">
        <v>87</v>
      </c>
      <c r="AV1529" s="13" t="s">
        <v>84</v>
      </c>
      <c r="AW1529" s="13" t="s">
        <v>32</v>
      </c>
      <c r="AX1529" s="13" t="s">
        <v>76</v>
      </c>
      <c r="AY1529" s="255" t="s">
        <v>240</v>
      </c>
    </row>
    <row r="1530" s="13" customFormat="1">
      <c r="A1530" s="13"/>
      <c r="B1530" s="245"/>
      <c r="C1530" s="246"/>
      <c r="D1530" s="247" t="s">
        <v>251</v>
      </c>
      <c r="E1530" s="248" t="s">
        <v>1</v>
      </c>
      <c r="F1530" s="249" t="s">
        <v>2040</v>
      </c>
      <c r="G1530" s="246"/>
      <c r="H1530" s="248" t="s">
        <v>1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5" t="s">
        <v>251</v>
      </c>
      <c r="AU1530" s="255" t="s">
        <v>87</v>
      </c>
      <c r="AV1530" s="13" t="s">
        <v>84</v>
      </c>
      <c r="AW1530" s="13" t="s">
        <v>32</v>
      </c>
      <c r="AX1530" s="13" t="s">
        <v>76</v>
      </c>
      <c r="AY1530" s="255" t="s">
        <v>240</v>
      </c>
    </row>
    <row r="1531" s="14" customFormat="1">
      <c r="A1531" s="14"/>
      <c r="B1531" s="256"/>
      <c r="C1531" s="257"/>
      <c r="D1531" s="247" t="s">
        <v>251</v>
      </c>
      <c r="E1531" s="258" t="s">
        <v>1</v>
      </c>
      <c r="F1531" s="259" t="s">
        <v>2044</v>
      </c>
      <c r="G1531" s="257"/>
      <c r="H1531" s="260">
        <v>603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6" t="s">
        <v>251</v>
      </c>
      <c r="AU1531" s="266" t="s">
        <v>87</v>
      </c>
      <c r="AV1531" s="14" t="s">
        <v>87</v>
      </c>
      <c r="AW1531" s="14" t="s">
        <v>32</v>
      </c>
      <c r="AX1531" s="14" t="s">
        <v>76</v>
      </c>
      <c r="AY1531" s="266" t="s">
        <v>240</v>
      </c>
    </row>
    <row r="1532" s="13" customFormat="1">
      <c r="A1532" s="13"/>
      <c r="B1532" s="245"/>
      <c r="C1532" s="246"/>
      <c r="D1532" s="247" t="s">
        <v>251</v>
      </c>
      <c r="E1532" s="248" t="s">
        <v>1</v>
      </c>
      <c r="F1532" s="249" t="s">
        <v>2045</v>
      </c>
      <c r="G1532" s="246"/>
      <c r="H1532" s="248" t="s">
        <v>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5" t="s">
        <v>251</v>
      </c>
      <c r="AU1532" s="255" t="s">
        <v>87</v>
      </c>
      <c r="AV1532" s="13" t="s">
        <v>84</v>
      </c>
      <c r="AW1532" s="13" t="s">
        <v>32</v>
      </c>
      <c r="AX1532" s="13" t="s">
        <v>76</v>
      </c>
      <c r="AY1532" s="255" t="s">
        <v>240</v>
      </c>
    </row>
    <row r="1533" s="14" customFormat="1">
      <c r="A1533" s="14"/>
      <c r="B1533" s="256"/>
      <c r="C1533" s="257"/>
      <c r="D1533" s="247" t="s">
        <v>251</v>
      </c>
      <c r="E1533" s="258" t="s">
        <v>1</v>
      </c>
      <c r="F1533" s="259" t="s">
        <v>1910</v>
      </c>
      <c r="G1533" s="257"/>
      <c r="H1533" s="260">
        <v>535.39999999999998</v>
      </c>
      <c r="I1533" s="261"/>
      <c r="J1533" s="257"/>
      <c r="K1533" s="257"/>
      <c r="L1533" s="262"/>
      <c r="M1533" s="263"/>
      <c r="N1533" s="264"/>
      <c r="O1533" s="264"/>
      <c r="P1533" s="264"/>
      <c r="Q1533" s="264"/>
      <c r="R1533" s="264"/>
      <c r="S1533" s="264"/>
      <c r="T1533" s="26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6" t="s">
        <v>251</v>
      </c>
      <c r="AU1533" s="266" t="s">
        <v>87</v>
      </c>
      <c r="AV1533" s="14" t="s">
        <v>87</v>
      </c>
      <c r="AW1533" s="14" t="s">
        <v>32</v>
      </c>
      <c r="AX1533" s="14" t="s">
        <v>76</v>
      </c>
      <c r="AY1533" s="266" t="s">
        <v>240</v>
      </c>
    </row>
    <row r="1534" s="14" customFormat="1">
      <c r="A1534" s="14"/>
      <c r="B1534" s="256"/>
      <c r="C1534" s="257"/>
      <c r="D1534" s="247" t="s">
        <v>251</v>
      </c>
      <c r="E1534" s="258" t="s">
        <v>1</v>
      </c>
      <c r="F1534" s="259" t="s">
        <v>1910</v>
      </c>
      <c r="G1534" s="257"/>
      <c r="H1534" s="260">
        <v>535.39999999999998</v>
      </c>
      <c r="I1534" s="261"/>
      <c r="J1534" s="257"/>
      <c r="K1534" s="257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6" t="s">
        <v>251</v>
      </c>
      <c r="AU1534" s="266" t="s">
        <v>87</v>
      </c>
      <c r="AV1534" s="14" t="s">
        <v>87</v>
      </c>
      <c r="AW1534" s="14" t="s">
        <v>32</v>
      </c>
      <c r="AX1534" s="14" t="s">
        <v>76</v>
      </c>
      <c r="AY1534" s="266" t="s">
        <v>240</v>
      </c>
    </row>
    <row r="1535" s="14" customFormat="1">
      <c r="A1535" s="14"/>
      <c r="B1535" s="256"/>
      <c r="C1535" s="257"/>
      <c r="D1535" s="247" t="s">
        <v>251</v>
      </c>
      <c r="E1535" s="258" t="s">
        <v>1</v>
      </c>
      <c r="F1535" s="259" t="s">
        <v>2046</v>
      </c>
      <c r="G1535" s="257"/>
      <c r="H1535" s="260">
        <v>34.200000000000003</v>
      </c>
      <c r="I1535" s="261"/>
      <c r="J1535" s="257"/>
      <c r="K1535" s="257"/>
      <c r="L1535" s="262"/>
      <c r="M1535" s="263"/>
      <c r="N1535" s="264"/>
      <c r="O1535" s="264"/>
      <c r="P1535" s="264"/>
      <c r="Q1535" s="264"/>
      <c r="R1535" s="264"/>
      <c r="S1535" s="264"/>
      <c r="T1535" s="26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6" t="s">
        <v>251</v>
      </c>
      <c r="AU1535" s="266" t="s">
        <v>87</v>
      </c>
      <c r="AV1535" s="14" t="s">
        <v>87</v>
      </c>
      <c r="AW1535" s="14" t="s">
        <v>32</v>
      </c>
      <c r="AX1535" s="14" t="s">
        <v>76</v>
      </c>
      <c r="AY1535" s="266" t="s">
        <v>240</v>
      </c>
    </row>
    <row r="1536" s="15" customFormat="1">
      <c r="A1536" s="15"/>
      <c r="B1536" s="267"/>
      <c r="C1536" s="268"/>
      <c r="D1536" s="247" t="s">
        <v>251</v>
      </c>
      <c r="E1536" s="269" t="s">
        <v>1</v>
      </c>
      <c r="F1536" s="270" t="s">
        <v>261</v>
      </c>
      <c r="G1536" s="268"/>
      <c r="H1536" s="271">
        <v>1708.0000000000002</v>
      </c>
      <c r="I1536" s="272"/>
      <c r="J1536" s="268"/>
      <c r="K1536" s="268"/>
      <c r="L1536" s="273"/>
      <c r="M1536" s="274"/>
      <c r="N1536" s="275"/>
      <c r="O1536" s="275"/>
      <c r="P1536" s="275"/>
      <c r="Q1536" s="275"/>
      <c r="R1536" s="275"/>
      <c r="S1536" s="275"/>
      <c r="T1536" s="27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77" t="s">
        <v>251</v>
      </c>
      <c r="AU1536" s="277" t="s">
        <v>87</v>
      </c>
      <c r="AV1536" s="15" t="s">
        <v>256</v>
      </c>
      <c r="AW1536" s="15" t="s">
        <v>32</v>
      </c>
      <c r="AX1536" s="15" t="s">
        <v>76</v>
      </c>
      <c r="AY1536" s="277" t="s">
        <v>240</v>
      </c>
    </row>
    <row r="1537" s="16" customFormat="1">
      <c r="A1537" s="16"/>
      <c r="B1537" s="278"/>
      <c r="C1537" s="279"/>
      <c r="D1537" s="247" t="s">
        <v>251</v>
      </c>
      <c r="E1537" s="280" t="s">
        <v>1</v>
      </c>
      <c r="F1537" s="281" t="s">
        <v>265</v>
      </c>
      <c r="G1537" s="279"/>
      <c r="H1537" s="282">
        <v>2532</v>
      </c>
      <c r="I1537" s="283"/>
      <c r="J1537" s="279"/>
      <c r="K1537" s="279"/>
      <c r="L1537" s="284"/>
      <c r="M1537" s="285"/>
      <c r="N1537" s="286"/>
      <c r="O1537" s="286"/>
      <c r="P1537" s="286"/>
      <c r="Q1537" s="286"/>
      <c r="R1537" s="286"/>
      <c r="S1537" s="286"/>
      <c r="T1537" s="287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88" t="s">
        <v>251</v>
      </c>
      <c r="AU1537" s="288" t="s">
        <v>87</v>
      </c>
      <c r="AV1537" s="16" t="s">
        <v>247</v>
      </c>
      <c r="AW1537" s="16" t="s">
        <v>32</v>
      </c>
      <c r="AX1537" s="16" t="s">
        <v>84</v>
      </c>
      <c r="AY1537" s="288" t="s">
        <v>240</v>
      </c>
    </row>
    <row r="1538" s="2" customFormat="1" ht="16.5" customHeight="1">
      <c r="A1538" s="39"/>
      <c r="B1538" s="40"/>
      <c r="C1538" s="289" t="s">
        <v>2047</v>
      </c>
      <c r="D1538" s="289" t="s">
        <v>341</v>
      </c>
      <c r="E1538" s="290" t="s">
        <v>2048</v>
      </c>
      <c r="F1538" s="291" t="s">
        <v>2049</v>
      </c>
      <c r="G1538" s="292" t="s">
        <v>373</v>
      </c>
      <c r="H1538" s="293">
        <v>2583</v>
      </c>
      <c r="I1538" s="294"/>
      <c r="J1538" s="295">
        <f>ROUND(I1538*H1538,2)</f>
        <v>0</v>
      </c>
      <c r="K1538" s="291" t="s">
        <v>1</v>
      </c>
      <c r="L1538" s="296"/>
      <c r="M1538" s="297" t="s">
        <v>1</v>
      </c>
      <c r="N1538" s="298" t="s">
        <v>41</v>
      </c>
      <c r="O1538" s="92"/>
      <c r="P1538" s="236">
        <f>O1538*H1538</f>
        <v>0</v>
      </c>
      <c r="Q1538" s="236">
        <v>0.0035000000000000001</v>
      </c>
      <c r="R1538" s="236">
        <f>Q1538*H1538</f>
        <v>9.0404999999999998</v>
      </c>
      <c r="S1538" s="236">
        <v>0</v>
      </c>
      <c r="T1538" s="237">
        <f>S1538*H1538</f>
        <v>0</v>
      </c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R1538" s="238" t="s">
        <v>532</v>
      </c>
      <c r="AT1538" s="238" t="s">
        <v>341</v>
      </c>
      <c r="AU1538" s="238" t="s">
        <v>87</v>
      </c>
      <c r="AY1538" s="18" t="s">
        <v>240</v>
      </c>
      <c r="BE1538" s="239">
        <f>IF(N1538="základní",J1538,0)</f>
        <v>0</v>
      </c>
      <c r="BF1538" s="239">
        <f>IF(N1538="snížená",J1538,0)</f>
        <v>0</v>
      </c>
      <c r="BG1538" s="239">
        <f>IF(N1538="zákl. přenesená",J1538,0)</f>
        <v>0</v>
      </c>
      <c r="BH1538" s="239">
        <f>IF(N1538="sníž. přenesená",J1538,0)</f>
        <v>0</v>
      </c>
      <c r="BI1538" s="239">
        <f>IF(N1538="nulová",J1538,0)</f>
        <v>0</v>
      </c>
      <c r="BJ1538" s="18" t="s">
        <v>84</v>
      </c>
      <c r="BK1538" s="239">
        <f>ROUND(I1538*H1538,2)</f>
        <v>0</v>
      </c>
      <c r="BL1538" s="18" t="s">
        <v>170</v>
      </c>
      <c r="BM1538" s="238" t="s">
        <v>2050</v>
      </c>
    </row>
    <row r="1539" s="13" customFormat="1">
      <c r="A1539" s="13"/>
      <c r="B1539" s="245"/>
      <c r="C1539" s="246"/>
      <c r="D1539" s="247" t="s">
        <v>251</v>
      </c>
      <c r="E1539" s="248" t="s">
        <v>1</v>
      </c>
      <c r="F1539" s="249" t="s">
        <v>2051</v>
      </c>
      <c r="G1539" s="246"/>
      <c r="H1539" s="248" t="s">
        <v>1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5" t="s">
        <v>251</v>
      </c>
      <c r="AU1539" s="255" t="s">
        <v>87</v>
      </c>
      <c r="AV1539" s="13" t="s">
        <v>84</v>
      </c>
      <c r="AW1539" s="13" t="s">
        <v>32</v>
      </c>
      <c r="AX1539" s="13" t="s">
        <v>76</v>
      </c>
      <c r="AY1539" s="255" t="s">
        <v>240</v>
      </c>
    </row>
    <row r="1540" s="14" customFormat="1">
      <c r="A1540" s="14"/>
      <c r="B1540" s="256"/>
      <c r="C1540" s="257"/>
      <c r="D1540" s="247" t="s">
        <v>251</v>
      </c>
      <c r="E1540" s="258" t="s">
        <v>1</v>
      </c>
      <c r="F1540" s="259" t="s">
        <v>2052</v>
      </c>
      <c r="G1540" s="257"/>
      <c r="H1540" s="260">
        <v>2583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6" t="s">
        <v>251</v>
      </c>
      <c r="AU1540" s="266" t="s">
        <v>87</v>
      </c>
      <c r="AV1540" s="14" t="s">
        <v>87</v>
      </c>
      <c r="AW1540" s="14" t="s">
        <v>32</v>
      </c>
      <c r="AX1540" s="14" t="s">
        <v>84</v>
      </c>
      <c r="AY1540" s="266" t="s">
        <v>240</v>
      </c>
    </row>
    <row r="1541" s="2" customFormat="1" ht="24.15" customHeight="1">
      <c r="A1541" s="39"/>
      <c r="B1541" s="40"/>
      <c r="C1541" s="227" t="s">
        <v>2053</v>
      </c>
      <c r="D1541" s="227" t="s">
        <v>242</v>
      </c>
      <c r="E1541" s="228" t="s">
        <v>2054</v>
      </c>
      <c r="F1541" s="229" t="s">
        <v>2055</v>
      </c>
      <c r="G1541" s="230" t="s">
        <v>373</v>
      </c>
      <c r="H1541" s="231">
        <v>492</v>
      </c>
      <c r="I1541" s="232"/>
      <c r="J1541" s="233">
        <f>ROUND(I1541*H1541,2)</f>
        <v>0</v>
      </c>
      <c r="K1541" s="229" t="s">
        <v>246</v>
      </c>
      <c r="L1541" s="45"/>
      <c r="M1541" s="234" t="s">
        <v>1</v>
      </c>
      <c r="N1541" s="235" t="s">
        <v>41</v>
      </c>
      <c r="O1541" s="92"/>
      <c r="P1541" s="236">
        <f>O1541*H1541</f>
        <v>0</v>
      </c>
      <c r="Q1541" s="236">
        <v>0</v>
      </c>
      <c r="R1541" s="236">
        <f>Q1541*H1541</f>
        <v>0</v>
      </c>
      <c r="S1541" s="236">
        <v>0</v>
      </c>
      <c r="T1541" s="237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8" t="s">
        <v>170</v>
      </c>
      <c r="AT1541" s="238" t="s">
        <v>242</v>
      </c>
      <c r="AU1541" s="238" t="s">
        <v>87</v>
      </c>
      <c r="AY1541" s="18" t="s">
        <v>240</v>
      </c>
      <c r="BE1541" s="239">
        <f>IF(N1541="základní",J1541,0)</f>
        <v>0</v>
      </c>
      <c r="BF1541" s="239">
        <f>IF(N1541="snížená",J1541,0)</f>
        <v>0</v>
      </c>
      <c r="BG1541" s="239">
        <f>IF(N1541="zákl. přenesená",J1541,0)</f>
        <v>0</v>
      </c>
      <c r="BH1541" s="239">
        <f>IF(N1541="sníž. přenesená",J1541,0)</f>
        <v>0</v>
      </c>
      <c r="BI1541" s="239">
        <f>IF(N1541="nulová",J1541,0)</f>
        <v>0</v>
      </c>
      <c r="BJ1541" s="18" t="s">
        <v>84</v>
      </c>
      <c r="BK1541" s="239">
        <f>ROUND(I1541*H1541,2)</f>
        <v>0</v>
      </c>
      <c r="BL1541" s="18" t="s">
        <v>170</v>
      </c>
      <c r="BM1541" s="238" t="s">
        <v>2056</v>
      </c>
    </row>
    <row r="1542" s="2" customFormat="1">
      <c r="A1542" s="39"/>
      <c r="B1542" s="40"/>
      <c r="C1542" s="41"/>
      <c r="D1542" s="240" t="s">
        <v>249</v>
      </c>
      <c r="E1542" s="41"/>
      <c r="F1542" s="241" t="s">
        <v>2057</v>
      </c>
      <c r="G1542" s="41"/>
      <c r="H1542" s="41"/>
      <c r="I1542" s="242"/>
      <c r="J1542" s="41"/>
      <c r="K1542" s="41"/>
      <c r="L1542" s="45"/>
      <c r="M1542" s="243"/>
      <c r="N1542" s="244"/>
      <c r="O1542" s="92"/>
      <c r="P1542" s="92"/>
      <c r="Q1542" s="92"/>
      <c r="R1542" s="92"/>
      <c r="S1542" s="92"/>
      <c r="T1542" s="9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249</v>
      </c>
      <c r="AU1542" s="18" t="s">
        <v>87</v>
      </c>
    </row>
    <row r="1543" s="13" customFormat="1">
      <c r="A1543" s="13"/>
      <c r="B1543" s="245"/>
      <c r="C1543" s="246"/>
      <c r="D1543" s="247" t="s">
        <v>251</v>
      </c>
      <c r="E1543" s="248" t="s">
        <v>1</v>
      </c>
      <c r="F1543" s="249" t="s">
        <v>2058</v>
      </c>
      <c r="G1543" s="246"/>
      <c r="H1543" s="248" t="s">
        <v>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5" t="s">
        <v>251</v>
      </c>
      <c r="AU1543" s="255" t="s">
        <v>87</v>
      </c>
      <c r="AV1543" s="13" t="s">
        <v>84</v>
      </c>
      <c r="AW1543" s="13" t="s">
        <v>32</v>
      </c>
      <c r="AX1543" s="13" t="s">
        <v>76</v>
      </c>
      <c r="AY1543" s="255" t="s">
        <v>240</v>
      </c>
    </row>
    <row r="1544" s="13" customFormat="1">
      <c r="A1544" s="13"/>
      <c r="B1544" s="245"/>
      <c r="C1544" s="246"/>
      <c r="D1544" s="247" t="s">
        <v>251</v>
      </c>
      <c r="E1544" s="248" t="s">
        <v>1</v>
      </c>
      <c r="F1544" s="249" t="s">
        <v>2059</v>
      </c>
      <c r="G1544" s="246"/>
      <c r="H1544" s="248" t="s">
        <v>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5" t="s">
        <v>251</v>
      </c>
      <c r="AU1544" s="255" t="s">
        <v>87</v>
      </c>
      <c r="AV1544" s="13" t="s">
        <v>84</v>
      </c>
      <c r="AW1544" s="13" t="s">
        <v>32</v>
      </c>
      <c r="AX1544" s="13" t="s">
        <v>76</v>
      </c>
      <c r="AY1544" s="255" t="s">
        <v>240</v>
      </c>
    </row>
    <row r="1545" s="14" customFormat="1">
      <c r="A1545" s="14"/>
      <c r="B1545" s="256"/>
      <c r="C1545" s="257"/>
      <c r="D1545" s="247" t="s">
        <v>251</v>
      </c>
      <c r="E1545" s="258" t="s">
        <v>1</v>
      </c>
      <c r="F1545" s="259" t="s">
        <v>2060</v>
      </c>
      <c r="G1545" s="257"/>
      <c r="H1545" s="260">
        <v>139.03</v>
      </c>
      <c r="I1545" s="261"/>
      <c r="J1545" s="257"/>
      <c r="K1545" s="257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6" t="s">
        <v>251</v>
      </c>
      <c r="AU1545" s="266" t="s">
        <v>87</v>
      </c>
      <c r="AV1545" s="14" t="s">
        <v>87</v>
      </c>
      <c r="AW1545" s="14" t="s">
        <v>32</v>
      </c>
      <c r="AX1545" s="14" t="s">
        <v>76</v>
      </c>
      <c r="AY1545" s="266" t="s">
        <v>240</v>
      </c>
    </row>
    <row r="1546" s="14" customFormat="1">
      <c r="A1546" s="14"/>
      <c r="B1546" s="256"/>
      <c r="C1546" s="257"/>
      <c r="D1546" s="247" t="s">
        <v>251</v>
      </c>
      <c r="E1546" s="258" t="s">
        <v>1</v>
      </c>
      <c r="F1546" s="259" t="s">
        <v>2061</v>
      </c>
      <c r="G1546" s="257"/>
      <c r="H1546" s="260">
        <v>35.009999999999998</v>
      </c>
      <c r="I1546" s="261"/>
      <c r="J1546" s="257"/>
      <c r="K1546" s="257"/>
      <c r="L1546" s="262"/>
      <c r="M1546" s="263"/>
      <c r="N1546" s="264"/>
      <c r="O1546" s="264"/>
      <c r="P1546" s="264"/>
      <c r="Q1546" s="264"/>
      <c r="R1546" s="264"/>
      <c r="S1546" s="264"/>
      <c r="T1546" s="26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6" t="s">
        <v>251</v>
      </c>
      <c r="AU1546" s="266" t="s">
        <v>87</v>
      </c>
      <c r="AV1546" s="14" t="s">
        <v>87</v>
      </c>
      <c r="AW1546" s="14" t="s">
        <v>32</v>
      </c>
      <c r="AX1546" s="14" t="s">
        <v>76</v>
      </c>
      <c r="AY1546" s="266" t="s">
        <v>240</v>
      </c>
    </row>
    <row r="1547" s="14" customFormat="1">
      <c r="A1547" s="14"/>
      <c r="B1547" s="256"/>
      <c r="C1547" s="257"/>
      <c r="D1547" s="247" t="s">
        <v>251</v>
      </c>
      <c r="E1547" s="258" t="s">
        <v>1</v>
      </c>
      <c r="F1547" s="259" t="s">
        <v>2062</v>
      </c>
      <c r="G1547" s="257"/>
      <c r="H1547" s="260">
        <v>6.96</v>
      </c>
      <c r="I1547" s="261"/>
      <c r="J1547" s="257"/>
      <c r="K1547" s="257"/>
      <c r="L1547" s="262"/>
      <c r="M1547" s="263"/>
      <c r="N1547" s="264"/>
      <c r="O1547" s="264"/>
      <c r="P1547" s="264"/>
      <c r="Q1547" s="264"/>
      <c r="R1547" s="264"/>
      <c r="S1547" s="264"/>
      <c r="T1547" s="26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6" t="s">
        <v>251</v>
      </c>
      <c r="AU1547" s="266" t="s">
        <v>87</v>
      </c>
      <c r="AV1547" s="14" t="s">
        <v>87</v>
      </c>
      <c r="AW1547" s="14" t="s">
        <v>32</v>
      </c>
      <c r="AX1547" s="14" t="s">
        <v>76</v>
      </c>
      <c r="AY1547" s="266" t="s">
        <v>240</v>
      </c>
    </row>
    <row r="1548" s="15" customFormat="1">
      <c r="A1548" s="15"/>
      <c r="B1548" s="267"/>
      <c r="C1548" s="268"/>
      <c r="D1548" s="247" t="s">
        <v>251</v>
      </c>
      <c r="E1548" s="269" t="s">
        <v>1</v>
      </c>
      <c r="F1548" s="270" t="s">
        <v>2063</v>
      </c>
      <c r="G1548" s="268"/>
      <c r="H1548" s="271">
        <v>181</v>
      </c>
      <c r="I1548" s="272"/>
      <c r="J1548" s="268"/>
      <c r="K1548" s="268"/>
      <c r="L1548" s="273"/>
      <c r="M1548" s="274"/>
      <c r="N1548" s="275"/>
      <c r="O1548" s="275"/>
      <c r="P1548" s="275"/>
      <c r="Q1548" s="275"/>
      <c r="R1548" s="275"/>
      <c r="S1548" s="275"/>
      <c r="T1548" s="276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7" t="s">
        <v>251</v>
      </c>
      <c r="AU1548" s="277" t="s">
        <v>87</v>
      </c>
      <c r="AV1548" s="15" t="s">
        <v>256</v>
      </c>
      <c r="AW1548" s="15" t="s">
        <v>32</v>
      </c>
      <c r="AX1548" s="15" t="s">
        <v>76</v>
      </c>
      <c r="AY1548" s="277" t="s">
        <v>240</v>
      </c>
    </row>
    <row r="1549" s="13" customFormat="1">
      <c r="A1549" s="13"/>
      <c r="B1549" s="245"/>
      <c r="C1549" s="246"/>
      <c r="D1549" s="247" t="s">
        <v>251</v>
      </c>
      <c r="E1549" s="248" t="s">
        <v>1</v>
      </c>
      <c r="F1549" s="249" t="s">
        <v>2064</v>
      </c>
      <c r="G1549" s="246"/>
      <c r="H1549" s="248" t="s">
        <v>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5" t="s">
        <v>251</v>
      </c>
      <c r="AU1549" s="255" t="s">
        <v>87</v>
      </c>
      <c r="AV1549" s="13" t="s">
        <v>84</v>
      </c>
      <c r="AW1549" s="13" t="s">
        <v>32</v>
      </c>
      <c r="AX1549" s="13" t="s">
        <v>76</v>
      </c>
      <c r="AY1549" s="255" t="s">
        <v>240</v>
      </c>
    </row>
    <row r="1550" s="14" customFormat="1">
      <c r="A1550" s="14"/>
      <c r="B1550" s="256"/>
      <c r="C1550" s="257"/>
      <c r="D1550" s="247" t="s">
        <v>251</v>
      </c>
      <c r="E1550" s="258" t="s">
        <v>1</v>
      </c>
      <c r="F1550" s="259" t="s">
        <v>2065</v>
      </c>
      <c r="G1550" s="257"/>
      <c r="H1550" s="260">
        <v>49.140000000000001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6" t="s">
        <v>251</v>
      </c>
      <c r="AU1550" s="266" t="s">
        <v>87</v>
      </c>
      <c r="AV1550" s="14" t="s">
        <v>87</v>
      </c>
      <c r="AW1550" s="14" t="s">
        <v>32</v>
      </c>
      <c r="AX1550" s="14" t="s">
        <v>76</v>
      </c>
      <c r="AY1550" s="266" t="s">
        <v>240</v>
      </c>
    </row>
    <row r="1551" s="14" customFormat="1">
      <c r="A1551" s="14"/>
      <c r="B1551" s="256"/>
      <c r="C1551" s="257"/>
      <c r="D1551" s="247" t="s">
        <v>251</v>
      </c>
      <c r="E1551" s="258" t="s">
        <v>1</v>
      </c>
      <c r="F1551" s="259" t="s">
        <v>2066</v>
      </c>
      <c r="G1551" s="257"/>
      <c r="H1551" s="260">
        <v>2.8599999999999999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6" t="s">
        <v>251</v>
      </c>
      <c r="AU1551" s="266" t="s">
        <v>87</v>
      </c>
      <c r="AV1551" s="14" t="s">
        <v>87</v>
      </c>
      <c r="AW1551" s="14" t="s">
        <v>32</v>
      </c>
      <c r="AX1551" s="14" t="s">
        <v>76</v>
      </c>
      <c r="AY1551" s="266" t="s">
        <v>240</v>
      </c>
    </row>
    <row r="1552" s="15" customFormat="1">
      <c r="A1552" s="15"/>
      <c r="B1552" s="267"/>
      <c r="C1552" s="268"/>
      <c r="D1552" s="247" t="s">
        <v>251</v>
      </c>
      <c r="E1552" s="269" t="s">
        <v>1</v>
      </c>
      <c r="F1552" s="270" t="s">
        <v>2067</v>
      </c>
      <c r="G1552" s="268"/>
      <c r="H1552" s="271">
        <v>52</v>
      </c>
      <c r="I1552" s="272"/>
      <c r="J1552" s="268"/>
      <c r="K1552" s="268"/>
      <c r="L1552" s="273"/>
      <c r="M1552" s="274"/>
      <c r="N1552" s="275"/>
      <c r="O1552" s="275"/>
      <c r="P1552" s="275"/>
      <c r="Q1552" s="275"/>
      <c r="R1552" s="275"/>
      <c r="S1552" s="275"/>
      <c r="T1552" s="276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77" t="s">
        <v>251</v>
      </c>
      <c r="AU1552" s="277" t="s">
        <v>87</v>
      </c>
      <c r="AV1552" s="15" t="s">
        <v>256</v>
      </c>
      <c r="AW1552" s="15" t="s">
        <v>32</v>
      </c>
      <c r="AX1552" s="15" t="s">
        <v>76</v>
      </c>
      <c r="AY1552" s="277" t="s">
        <v>240</v>
      </c>
    </row>
    <row r="1553" s="13" customFormat="1">
      <c r="A1553" s="13"/>
      <c r="B1553" s="245"/>
      <c r="C1553" s="246"/>
      <c r="D1553" s="247" t="s">
        <v>251</v>
      </c>
      <c r="E1553" s="248" t="s">
        <v>1</v>
      </c>
      <c r="F1553" s="249" t="s">
        <v>2068</v>
      </c>
      <c r="G1553" s="246"/>
      <c r="H1553" s="248" t="s">
        <v>1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5" t="s">
        <v>251</v>
      </c>
      <c r="AU1553" s="255" t="s">
        <v>87</v>
      </c>
      <c r="AV1553" s="13" t="s">
        <v>84</v>
      </c>
      <c r="AW1553" s="13" t="s">
        <v>32</v>
      </c>
      <c r="AX1553" s="13" t="s">
        <v>76</v>
      </c>
      <c r="AY1553" s="255" t="s">
        <v>240</v>
      </c>
    </row>
    <row r="1554" s="14" customFormat="1">
      <c r="A1554" s="14"/>
      <c r="B1554" s="256"/>
      <c r="C1554" s="257"/>
      <c r="D1554" s="247" t="s">
        <v>251</v>
      </c>
      <c r="E1554" s="258" t="s">
        <v>1</v>
      </c>
      <c r="F1554" s="259" t="s">
        <v>2069</v>
      </c>
      <c r="G1554" s="257"/>
      <c r="H1554" s="260">
        <v>40.789999999999999</v>
      </c>
      <c r="I1554" s="261"/>
      <c r="J1554" s="257"/>
      <c r="K1554" s="257"/>
      <c r="L1554" s="262"/>
      <c r="M1554" s="263"/>
      <c r="N1554" s="264"/>
      <c r="O1554" s="264"/>
      <c r="P1554" s="264"/>
      <c r="Q1554" s="264"/>
      <c r="R1554" s="264"/>
      <c r="S1554" s="264"/>
      <c r="T1554" s="26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6" t="s">
        <v>251</v>
      </c>
      <c r="AU1554" s="266" t="s">
        <v>87</v>
      </c>
      <c r="AV1554" s="14" t="s">
        <v>87</v>
      </c>
      <c r="AW1554" s="14" t="s">
        <v>32</v>
      </c>
      <c r="AX1554" s="14" t="s">
        <v>76</v>
      </c>
      <c r="AY1554" s="266" t="s">
        <v>240</v>
      </c>
    </row>
    <row r="1555" s="14" customFormat="1">
      <c r="A1555" s="14"/>
      <c r="B1555" s="256"/>
      <c r="C1555" s="257"/>
      <c r="D1555" s="247" t="s">
        <v>251</v>
      </c>
      <c r="E1555" s="258" t="s">
        <v>1</v>
      </c>
      <c r="F1555" s="259" t="s">
        <v>2070</v>
      </c>
      <c r="G1555" s="257"/>
      <c r="H1555" s="260">
        <v>2.21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251</v>
      </c>
      <c r="AU1555" s="266" t="s">
        <v>87</v>
      </c>
      <c r="AV1555" s="14" t="s">
        <v>87</v>
      </c>
      <c r="AW1555" s="14" t="s">
        <v>32</v>
      </c>
      <c r="AX1555" s="14" t="s">
        <v>76</v>
      </c>
      <c r="AY1555" s="266" t="s">
        <v>240</v>
      </c>
    </row>
    <row r="1556" s="15" customFormat="1">
      <c r="A1556" s="15"/>
      <c r="B1556" s="267"/>
      <c r="C1556" s="268"/>
      <c r="D1556" s="247" t="s">
        <v>251</v>
      </c>
      <c r="E1556" s="269" t="s">
        <v>1</v>
      </c>
      <c r="F1556" s="270" t="s">
        <v>2071</v>
      </c>
      <c r="G1556" s="268"/>
      <c r="H1556" s="271">
        <v>43</v>
      </c>
      <c r="I1556" s="272"/>
      <c r="J1556" s="268"/>
      <c r="K1556" s="268"/>
      <c r="L1556" s="273"/>
      <c r="M1556" s="274"/>
      <c r="N1556" s="275"/>
      <c r="O1556" s="275"/>
      <c r="P1556" s="275"/>
      <c r="Q1556" s="275"/>
      <c r="R1556" s="275"/>
      <c r="S1556" s="275"/>
      <c r="T1556" s="27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7" t="s">
        <v>251</v>
      </c>
      <c r="AU1556" s="277" t="s">
        <v>87</v>
      </c>
      <c r="AV1556" s="15" t="s">
        <v>256</v>
      </c>
      <c r="AW1556" s="15" t="s">
        <v>32</v>
      </c>
      <c r="AX1556" s="15" t="s">
        <v>76</v>
      </c>
      <c r="AY1556" s="277" t="s">
        <v>240</v>
      </c>
    </row>
    <row r="1557" s="13" customFormat="1">
      <c r="A1557" s="13"/>
      <c r="B1557" s="245"/>
      <c r="C1557" s="246"/>
      <c r="D1557" s="247" t="s">
        <v>251</v>
      </c>
      <c r="E1557" s="248" t="s">
        <v>1</v>
      </c>
      <c r="F1557" s="249" t="s">
        <v>1855</v>
      </c>
      <c r="G1557" s="246"/>
      <c r="H1557" s="248" t="s">
        <v>1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5" t="s">
        <v>251</v>
      </c>
      <c r="AU1557" s="255" t="s">
        <v>87</v>
      </c>
      <c r="AV1557" s="13" t="s">
        <v>84</v>
      </c>
      <c r="AW1557" s="13" t="s">
        <v>32</v>
      </c>
      <c r="AX1557" s="13" t="s">
        <v>76</v>
      </c>
      <c r="AY1557" s="255" t="s">
        <v>240</v>
      </c>
    </row>
    <row r="1558" s="14" customFormat="1">
      <c r="A1558" s="14"/>
      <c r="B1558" s="256"/>
      <c r="C1558" s="257"/>
      <c r="D1558" s="247" t="s">
        <v>251</v>
      </c>
      <c r="E1558" s="258" t="s">
        <v>1</v>
      </c>
      <c r="F1558" s="259" t="s">
        <v>2072</v>
      </c>
      <c r="G1558" s="257"/>
      <c r="H1558" s="260">
        <v>162.94999999999999</v>
      </c>
      <c r="I1558" s="261"/>
      <c r="J1558" s="257"/>
      <c r="K1558" s="257"/>
      <c r="L1558" s="262"/>
      <c r="M1558" s="263"/>
      <c r="N1558" s="264"/>
      <c r="O1558" s="264"/>
      <c r="P1558" s="264"/>
      <c r="Q1558" s="264"/>
      <c r="R1558" s="264"/>
      <c r="S1558" s="264"/>
      <c r="T1558" s="26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6" t="s">
        <v>251</v>
      </c>
      <c r="AU1558" s="266" t="s">
        <v>87</v>
      </c>
      <c r="AV1558" s="14" t="s">
        <v>87</v>
      </c>
      <c r="AW1558" s="14" t="s">
        <v>32</v>
      </c>
      <c r="AX1558" s="14" t="s">
        <v>76</v>
      </c>
      <c r="AY1558" s="266" t="s">
        <v>240</v>
      </c>
    </row>
    <row r="1559" s="14" customFormat="1">
      <c r="A1559" s="14"/>
      <c r="B1559" s="256"/>
      <c r="C1559" s="257"/>
      <c r="D1559" s="247" t="s">
        <v>251</v>
      </c>
      <c r="E1559" s="258" t="s">
        <v>1</v>
      </c>
      <c r="F1559" s="259" t="s">
        <v>2073</v>
      </c>
      <c r="G1559" s="257"/>
      <c r="H1559" s="260">
        <v>7.0499999999999998</v>
      </c>
      <c r="I1559" s="261"/>
      <c r="J1559" s="257"/>
      <c r="K1559" s="257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6" t="s">
        <v>251</v>
      </c>
      <c r="AU1559" s="266" t="s">
        <v>87</v>
      </c>
      <c r="AV1559" s="14" t="s">
        <v>87</v>
      </c>
      <c r="AW1559" s="14" t="s">
        <v>32</v>
      </c>
      <c r="AX1559" s="14" t="s">
        <v>76</v>
      </c>
      <c r="AY1559" s="266" t="s">
        <v>240</v>
      </c>
    </row>
    <row r="1560" s="15" customFormat="1">
      <c r="A1560" s="15"/>
      <c r="B1560" s="267"/>
      <c r="C1560" s="268"/>
      <c r="D1560" s="247" t="s">
        <v>251</v>
      </c>
      <c r="E1560" s="269" t="s">
        <v>1</v>
      </c>
      <c r="F1560" s="270" t="s">
        <v>2074</v>
      </c>
      <c r="G1560" s="268"/>
      <c r="H1560" s="271">
        <v>170</v>
      </c>
      <c r="I1560" s="272"/>
      <c r="J1560" s="268"/>
      <c r="K1560" s="268"/>
      <c r="L1560" s="273"/>
      <c r="M1560" s="274"/>
      <c r="N1560" s="275"/>
      <c r="O1560" s="275"/>
      <c r="P1560" s="275"/>
      <c r="Q1560" s="275"/>
      <c r="R1560" s="275"/>
      <c r="S1560" s="275"/>
      <c r="T1560" s="276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7" t="s">
        <v>251</v>
      </c>
      <c r="AU1560" s="277" t="s">
        <v>87</v>
      </c>
      <c r="AV1560" s="15" t="s">
        <v>256</v>
      </c>
      <c r="AW1560" s="15" t="s">
        <v>32</v>
      </c>
      <c r="AX1560" s="15" t="s">
        <v>76</v>
      </c>
      <c r="AY1560" s="277" t="s">
        <v>240</v>
      </c>
    </row>
    <row r="1561" s="13" customFormat="1">
      <c r="A1561" s="13"/>
      <c r="B1561" s="245"/>
      <c r="C1561" s="246"/>
      <c r="D1561" s="247" t="s">
        <v>251</v>
      </c>
      <c r="E1561" s="248" t="s">
        <v>1</v>
      </c>
      <c r="F1561" s="249" t="s">
        <v>2075</v>
      </c>
      <c r="G1561" s="246"/>
      <c r="H1561" s="248" t="s">
        <v>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5" t="s">
        <v>251</v>
      </c>
      <c r="AU1561" s="255" t="s">
        <v>87</v>
      </c>
      <c r="AV1561" s="13" t="s">
        <v>84</v>
      </c>
      <c r="AW1561" s="13" t="s">
        <v>32</v>
      </c>
      <c r="AX1561" s="13" t="s">
        <v>76</v>
      </c>
      <c r="AY1561" s="255" t="s">
        <v>240</v>
      </c>
    </row>
    <row r="1562" s="14" customFormat="1">
      <c r="A1562" s="14"/>
      <c r="B1562" s="256"/>
      <c r="C1562" s="257"/>
      <c r="D1562" s="247" t="s">
        <v>251</v>
      </c>
      <c r="E1562" s="258" t="s">
        <v>1</v>
      </c>
      <c r="F1562" s="259" t="s">
        <v>2076</v>
      </c>
      <c r="G1562" s="257"/>
      <c r="H1562" s="260">
        <v>43.950000000000003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6" t="s">
        <v>251</v>
      </c>
      <c r="AU1562" s="266" t="s">
        <v>87</v>
      </c>
      <c r="AV1562" s="14" t="s">
        <v>87</v>
      </c>
      <c r="AW1562" s="14" t="s">
        <v>32</v>
      </c>
      <c r="AX1562" s="14" t="s">
        <v>76</v>
      </c>
      <c r="AY1562" s="266" t="s">
        <v>240</v>
      </c>
    </row>
    <row r="1563" s="14" customFormat="1">
      <c r="A1563" s="14"/>
      <c r="B1563" s="256"/>
      <c r="C1563" s="257"/>
      <c r="D1563" s="247" t="s">
        <v>251</v>
      </c>
      <c r="E1563" s="258" t="s">
        <v>1</v>
      </c>
      <c r="F1563" s="259" t="s">
        <v>2077</v>
      </c>
      <c r="G1563" s="257"/>
      <c r="H1563" s="260">
        <v>2.0499999999999998</v>
      </c>
      <c r="I1563" s="261"/>
      <c r="J1563" s="257"/>
      <c r="K1563" s="257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6" t="s">
        <v>251</v>
      </c>
      <c r="AU1563" s="266" t="s">
        <v>87</v>
      </c>
      <c r="AV1563" s="14" t="s">
        <v>87</v>
      </c>
      <c r="AW1563" s="14" t="s">
        <v>32</v>
      </c>
      <c r="AX1563" s="14" t="s">
        <v>76</v>
      </c>
      <c r="AY1563" s="266" t="s">
        <v>240</v>
      </c>
    </row>
    <row r="1564" s="15" customFormat="1">
      <c r="A1564" s="15"/>
      <c r="B1564" s="267"/>
      <c r="C1564" s="268"/>
      <c r="D1564" s="247" t="s">
        <v>251</v>
      </c>
      <c r="E1564" s="269" t="s">
        <v>1</v>
      </c>
      <c r="F1564" s="270" t="s">
        <v>2078</v>
      </c>
      <c r="G1564" s="268"/>
      <c r="H1564" s="271">
        <v>46</v>
      </c>
      <c r="I1564" s="272"/>
      <c r="J1564" s="268"/>
      <c r="K1564" s="268"/>
      <c r="L1564" s="273"/>
      <c r="M1564" s="274"/>
      <c r="N1564" s="275"/>
      <c r="O1564" s="275"/>
      <c r="P1564" s="275"/>
      <c r="Q1564" s="275"/>
      <c r="R1564" s="275"/>
      <c r="S1564" s="275"/>
      <c r="T1564" s="276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77" t="s">
        <v>251</v>
      </c>
      <c r="AU1564" s="277" t="s">
        <v>87</v>
      </c>
      <c r="AV1564" s="15" t="s">
        <v>256</v>
      </c>
      <c r="AW1564" s="15" t="s">
        <v>32</v>
      </c>
      <c r="AX1564" s="15" t="s">
        <v>76</v>
      </c>
      <c r="AY1564" s="277" t="s">
        <v>240</v>
      </c>
    </row>
    <row r="1565" s="16" customFormat="1">
      <c r="A1565" s="16"/>
      <c r="B1565" s="278"/>
      <c r="C1565" s="279"/>
      <c r="D1565" s="247" t="s">
        <v>251</v>
      </c>
      <c r="E1565" s="280" t="s">
        <v>1</v>
      </c>
      <c r="F1565" s="281" t="s">
        <v>265</v>
      </c>
      <c r="G1565" s="279"/>
      <c r="H1565" s="282">
        <v>492</v>
      </c>
      <c r="I1565" s="283"/>
      <c r="J1565" s="279"/>
      <c r="K1565" s="279"/>
      <c r="L1565" s="284"/>
      <c r="M1565" s="285"/>
      <c r="N1565" s="286"/>
      <c r="O1565" s="286"/>
      <c r="P1565" s="286"/>
      <c r="Q1565" s="286"/>
      <c r="R1565" s="286"/>
      <c r="S1565" s="286"/>
      <c r="T1565" s="287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88" t="s">
        <v>251</v>
      </c>
      <c r="AU1565" s="288" t="s">
        <v>87</v>
      </c>
      <c r="AV1565" s="16" t="s">
        <v>247</v>
      </c>
      <c r="AW1565" s="16" t="s">
        <v>32</v>
      </c>
      <c r="AX1565" s="16" t="s">
        <v>84</v>
      </c>
      <c r="AY1565" s="288" t="s">
        <v>240</v>
      </c>
    </row>
    <row r="1566" s="2" customFormat="1" ht="24.15" customHeight="1">
      <c r="A1566" s="39"/>
      <c r="B1566" s="40"/>
      <c r="C1566" s="289" t="s">
        <v>2079</v>
      </c>
      <c r="D1566" s="289" t="s">
        <v>341</v>
      </c>
      <c r="E1566" s="290" t="s">
        <v>2080</v>
      </c>
      <c r="F1566" s="291" t="s">
        <v>2081</v>
      </c>
      <c r="G1566" s="292" t="s">
        <v>373</v>
      </c>
      <c r="H1566" s="293">
        <v>502</v>
      </c>
      <c r="I1566" s="294"/>
      <c r="J1566" s="295">
        <f>ROUND(I1566*H1566,2)</f>
        <v>0</v>
      </c>
      <c r="K1566" s="291" t="s">
        <v>246</v>
      </c>
      <c r="L1566" s="296"/>
      <c r="M1566" s="297" t="s">
        <v>1</v>
      </c>
      <c r="N1566" s="298" t="s">
        <v>41</v>
      </c>
      <c r="O1566" s="92"/>
      <c r="P1566" s="236">
        <f>O1566*H1566</f>
        <v>0</v>
      </c>
      <c r="Q1566" s="236">
        <v>0.0023999999999999998</v>
      </c>
      <c r="R1566" s="236">
        <f>Q1566*H1566</f>
        <v>1.2047999999999999</v>
      </c>
      <c r="S1566" s="236">
        <v>0</v>
      </c>
      <c r="T1566" s="237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8" t="s">
        <v>532</v>
      </c>
      <c r="AT1566" s="238" t="s">
        <v>341</v>
      </c>
      <c r="AU1566" s="238" t="s">
        <v>87</v>
      </c>
      <c r="AY1566" s="18" t="s">
        <v>240</v>
      </c>
      <c r="BE1566" s="239">
        <f>IF(N1566="základní",J1566,0)</f>
        <v>0</v>
      </c>
      <c r="BF1566" s="239">
        <f>IF(N1566="snížená",J1566,0)</f>
        <v>0</v>
      </c>
      <c r="BG1566" s="239">
        <f>IF(N1566="zákl. přenesená",J1566,0)</f>
        <v>0</v>
      </c>
      <c r="BH1566" s="239">
        <f>IF(N1566="sníž. přenesená",J1566,0)</f>
        <v>0</v>
      </c>
      <c r="BI1566" s="239">
        <f>IF(N1566="nulová",J1566,0)</f>
        <v>0</v>
      </c>
      <c r="BJ1566" s="18" t="s">
        <v>84</v>
      </c>
      <c r="BK1566" s="239">
        <f>ROUND(I1566*H1566,2)</f>
        <v>0</v>
      </c>
      <c r="BL1566" s="18" t="s">
        <v>170</v>
      </c>
      <c r="BM1566" s="238" t="s">
        <v>2082</v>
      </c>
    </row>
    <row r="1567" s="13" customFormat="1">
      <c r="A1567" s="13"/>
      <c r="B1567" s="245"/>
      <c r="C1567" s="246"/>
      <c r="D1567" s="247" t="s">
        <v>251</v>
      </c>
      <c r="E1567" s="248" t="s">
        <v>1</v>
      </c>
      <c r="F1567" s="249" t="s">
        <v>2083</v>
      </c>
      <c r="G1567" s="246"/>
      <c r="H1567" s="248" t="s">
        <v>1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5" t="s">
        <v>251</v>
      </c>
      <c r="AU1567" s="255" t="s">
        <v>87</v>
      </c>
      <c r="AV1567" s="13" t="s">
        <v>84</v>
      </c>
      <c r="AW1567" s="13" t="s">
        <v>32</v>
      </c>
      <c r="AX1567" s="13" t="s">
        <v>76</v>
      </c>
      <c r="AY1567" s="255" t="s">
        <v>240</v>
      </c>
    </row>
    <row r="1568" s="13" customFormat="1">
      <c r="A1568" s="13"/>
      <c r="B1568" s="245"/>
      <c r="C1568" s="246"/>
      <c r="D1568" s="247" t="s">
        <v>251</v>
      </c>
      <c r="E1568" s="248" t="s">
        <v>1</v>
      </c>
      <c r="F1568" s="249" t="s">
        <v>2084</v>
      </c>
      <c r="G1568" s="246"/>
      <c r="H1568" s="248" t="s">
        <v>1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5" t="s">
        <v>251</v>
      </c>
      <c r="AU1568" s="255" t="s">
        <v>87</v>
      </c>
      <c r="AV1568" s="13" t="s">
        <v>84</v>
      </c>
      <c r="AW1568" s="13" t="s">
        <v>32</v>
      </c>
      <c r="AX1568" s="13" t="s">
        <v>76</v>
      </c>
      <c r="AY1568" s="255" t="s">
        <v>240</v>
      </c>
    </row>
    <row r="1569" s="14" customFormat="1">
      <c r="A1569" s="14"/>
      <c r="B1569" s="256"/>
      <c r="C1569" s="257"/>
      <c r="D1569" s="247" t="s">
        <v>251</v>
      </c>
      <c r="E1569" s="258" t="s">
        <v>1</v>
      </c>
      <c r="F1569" s="259" t="s">
        <v>2085</v>
      </c>
      <c r="G1569" s="257"/>
      <c r="H1569" s="260">
        <v>502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251</v>
      </c>
      <c r="AU1569" s="266" t="s">
        <v>87</v>
      </c>
      <c r="AV1569" s="14" t="s">
        <v>87</v>
      </c>
      <c r="AW1569" s="14" t="s">
        <v>32</v>
      </c>
      <c r="AX1569" s="14" t="s">
        <v>84</v>
      </c>
      <c r="AY1569" s="266" t="s">
        <v>240</v>
      </c>
    </row>
    <row r="1570" s="2" customFormat="1" ht="24.15" customHeight="1">
      <c r="A1570" s="39"/>
      <c r="B1570" s="40"/>
      <c r="C1570" s="227" t="s">
        <v>2086</v>
      </c>
      <c r="D1570" s="227" t="s">
        <v>242</v>
      </c>
      <c r="E1570" s="228" t="s">
        <v>2087</v>
      </c>
      <c r="F1570" s="229" t="s">
        <v>2088</v>
      </c>
      <c r="G1570" s="230" t="s">
        <v>373</v>
      </c>
      <c r="H1570" s="231">
        <v>542</v>
      </c>
      <c r="I1570" s="232"/>
      <c r="J1570" s="233">
        <f>ROUND(I1570*H1570,2)</f>
        <v>0</v>
      </c>
      <c r="K1570" s="229" t="s">
        <v>246</v>
      </c>
      <c r="L1570" s="45"/>
      <c r="M1570" s="234" t="s">
        <v>1</v>
      </c>
      <c r="N1570" s="235" t="s">
        <v>41</v>
      </c>
      <c r="O1570" s="92"/>
      <c r="P1570" s="236">
        <f>O1570*H1570</f>
        <v>0</v>
      </c>
      <c r="Q1570" s="236">
        <v>0</v>
      </c>
      <c r="R1570" s="236">
        <f>Q1570*H1570</f>
        <v>0</v>
      </c>
      <c r="S1570" s="236">
        <v>0</v>
      </c>
      <c r="T1570" s="237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8" t="s">
        <v>170</v>
      </c>
      <c r="AT1570" s="238" t="s">
        <v>242</v>
      </c>
      <c r="AU1570" s="238" t="s">
        <v>87</v>
      </c>
      <c r="AY1570" s="18" t="s">
        <v>240</v>
      </c>
      <c r="BE1570" s="239">
        <f>IF(N1570="základní",J1570,0)</f>
        <v>0</v>
      </c>
      <c r="BF1570" s="239">
        <f>IF(N1570="snížená",J1570,0)</f>
        <v>0</v>
      </c>
      <c r="BG1570" s="239">
        <f>IF(N1570="zákl. přenesená",J1570,0)</f>
        <v>0</v>
      </c>
      <c r="BH1570" s="239">
        <f>IF(N1570="sníž. přenesená",J1570,0)</f>
        <v>0</v>
      </c>
      <c r="BI1570" s="239">
        <f>IF(N1570="nulová",J1570,0)</f>
        <v>0</v>
      </c>
      <c r="BJ1570" s="18" t="s">
        <v>84</v>
      </c>
      <c r="BK1570" s="239">
        <f>ROUND(I1570*H1570,2)</f>
        <v>0</v>
      </c>
      <c r="BL1570" s="18" t="s">
        <v>170</v>
      </c>
      <c r="BM1570" s="238" t="s">
        <v>2089</v>
      </c>
    </row>
    <row r="1571" s="2" customFormat="1">
      <c r="A1571" s="39"/>
      <c r="B1571" s="40"/>
      <c r="C1571" s="41"/>
      <c r="D1571" s="240" t="s">
        <v>249</v>
      </c>
      <c r="E1571" s="41"/>
      <c r="F1571" s="241" t="s">
        <v>2090</v>
      </c>
      <c r="G1571" s="41"/>
      <c r="H1571" s="41"/>
      <c r="I1571" s="242"/>
      <c r="J1571" s="41"/>
      <c r="K1571" s="41"/>
      <c r="L1571" s="45"/>
      <c r="M1571" s="243"/>
      <c r="N1571" s="244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249</v>
      </c>
      <c r="AU1571" s="18" t="s">
        <v>87</v>
      </c>
    </row>
    <row r="1572" s="13" customFormat="1">
      <c r="A1572" s="13"/>
      <c r="B1572" s="245"/>
      <c r="C1572" s="246"/>
      <c r="D1572" s="247" t="s">
        <v>251</v>
      </c>
      <c r="E1572" s="248" t="s">
        <v>1</v>
      </c>
      <c r="F1572" s="249" t="s">
        <v>2091</v>
      </c>
      <c r="G1572" s="246"/>
      <c r="H1572" s="248" t="s">
        <v>1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5" t="s">
        <v>251</v>
      </c>
      <c r="AU1572" s="255" t="s">
        <v>87</v>
      </c>
      <c r="AV1572" s="13" t="s">
        <v>84</v>
      </c>
      <c r="AW1572" s="13" t="s">
        <v>32</v>
      </c>
      <c r="AX1572" s="13" t="s">
        <v>76</v>
      </c>
      <c r="AY1572" s="255" t="s">
        <v>240</v>
      </c>
    </row>
    <row r="1573" s="13" customFormat="1">
      <c r="A1573" s="13"/>
      <c r="B1573" s="245"/>
      <c r="C1573" s="246"/>
      <c r="D1573" s="247" t="s">
        <v>251</v>
      </c>
      <c r="E1573" s="248" t="s">
        <v>1</v>
      </c>
      <c r="F1573" s="249" t="s">
        <v>2092</v>
      </c>
      <c r="G1573" s="246"/>
      <c r="H1573" s="248" t="s">
        <v>1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5" t="s">
        <v>251</v>
      </c>
      <c r="AU1573" s="255" t="s">
        <v>87</v>
      </c>
      <c r="AV1573" s="13" t="s">
        <v>84</v>
      </c>
      <c r="AW1573" s="13" t="s">
        <v>32</v>
      </c>
      <c r="AX1573" s="13" t="s">
        <v>76</v>
      </c>
      <c r="AY1573" s="255" t="s">
        <v>240</v>
      </c>
    </row>
    <row r="1574" s="14" customFormat="1">
      <c r="A1574" s="14"/>
      <c r="B1574" s="256"/>
      <c r="C1574" s="257"/>
      <c r="D1574" s="247" t="s">
        <v>251</v>
      </c>
      <c r="E1574" s="258" t="s">
        <v>1</v>
      </c>
      <c r="F1574" s="259" t="s">
        <v>2093</v>
      </c>
      <c r="G1574" s="257"/>
      <c r="H1574" s="260">
        <v>542</v>
      </c>
      <c r="I1574" s="261"/>
      <c r="J1574" s="257"/>
      <c r="K1574" s="257"/>
      <c r="L1574" s="262"/>
      <c r="M1574" s="263"/>
      <c r="N1574" s="264"/>
      <c r="O1574" s="264"/>
      <c r="P1574" s="264"/>
      <c r="Q1574" s="264"/>
      <c r="R1574" s="264"/>
      <c r="S1574" s="264"/>
      <c r="T1574" s="26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6" t="s">
        <v>251</v>
      </c>
      <c r="AU1574" s="266" t="s">
        <v>87</v>
      </c>
      <c r="AV1574" s="14" t="s">
        <v>87</v>
      </c>
      <c r="AW1574" s="14" t="s">
        <v>32</v>
      </c>
      <c r="AX1574" s="14" t="s">
        <v>84</v>
      </c>
      <c r="AY1574" s="266" t="s">
        <v>240</v>
      </c>
    </row>
    <row r="1575" s="2" customFormat="1" ht="24.15" customHeight="1">
      <c r="A1575" s="39"/>
      <c r="B1575" s="40"/>
      <c r="C1575" s="289" t="s">
        <v>2094</v>
      </c>
      <c r="D1575" s="289" t="s">
        <v>341</v>
      </c>
      <c r="E1575" s="290" t="s">
        <v>2095</v>
      </c>
      <c r="F1575" s="291" t="s">
        <v>2096</v>
      </c>
      <c r="G1575" s="292" t="s">
        <v>373</v>
      </c>
      <c r="H1575" s="293">
        <v>624</v>
      </c>
      <c r="I1575" s="294"/>
      <c r="J1575" s="295">
        <f>ROUND(I1575*H1575,2)</f>
        <v>0</v>
      </c>
      <c r="K1575" s="291" t="s">
        <v>246</v>
      </c>
      <c r="L1575" s="296"/>
      <c r="M1575" s="297" t="s">
        <v>1</v>
      </c>
      <c r="N1575" s="298" t="s">
        <v>41</v>
      </c>
      <c r="O1575" s="92"/>
      <c r="P1575" s="236">
        <f>O1575*H1575</f>
        <v>0</v>
      </c>
      <c r="Q1575" s="236">
        <v>0.00050000000000000001</v>
      </c>
      <c r="R1575" s="236">
        <f>Q1575*H1575</f>
        <v>0.312</v>
      </c>
      <c r="S1575" s="236">
        <v>0</v>
      </c>
      <c r="T1575" s="237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8" t="s">
        <v>532</v>
      </c>
      <c r="AT1575" s="238" t="s">
        <v>341</v>
      </c>
      <c r="AU1575" s="238" t="s">
        <v>87</v>
      </c>
      <c r="AY1575" s="18" t="s">
        <v>240</v>
      </c>
      <c r="BE1575" s="239">
        <f>IF(N1575="základní",J1575,0)</f>
        <v>0</v>
      </c>
      <c r="BF1575" s="239">
        <f>IF(N1575="snížená",J1575,0)</f>
        <v>0</v>
      </c>
      <c r="BG1575" s="239">
        <f>IF(N1575="zákl. přenesená",J1575,0)</f>
        <v>0</v>
      </c>
      <c r="BH1575" s="239">
        <f>IF(N1575="sníž. přenesená",J1575,0)</f>
        <v>0</v>
      </c>
      <c r="BI1575" s="239">
        <f>IF(N1575="nulová",J1575,0)</f>
        <v>0</v>
      </c>
      <c r="BJ1575" s="18" t="s">
        <v>84</v>
      </c>
      <c r="BK1575" s="239">
        <f>ROUND(I1575*H1575,2)</f>
        <v>0</v>
      </c>
      <c r="BL1575" s="18" t="s">
        <v>170</v>
      </c>
      <c r="BM1575" s="238" t="s">
        <v>2097</v>
      </c>
    </row>
    <row r="1576" s="13" customFormat="1">
      <c r="A1576" s="13"/>
      <c r="B1576" s="245"/>
      <c r="C1576" s="246"/>
      <c r="D1576" s="247" t="s">
        <v>251</v>
      </c>
      <c r="E1576" s="248" t="s">
        <v>1</v>
      </c>
      <c r="F1576" s="249" t="s">
        <v>2098</v>
      </c>
      <c r="G1576" s="246"/>
      <c r="H1576" s="248" t="s">
        <v>1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5" t="s">
        <v>251</v>
      </c>
      <c r="AU1576" s="255" t="s">
        <v>87</v>
      </c>
      <c r="AV1576" s="13" t="s">
        <v>84</v>
      </c>
      <c r="AW1576" s="13" t="s">
        <v>32</v>
      </c>
      <c r="AX1576" s="13" t="s">
        <v>76</v>
      </c>
      <c r="AY1576" s="255" t="s">
        <v>240</v>
      </c>
    </row>
    <row r="1577" s="14" customFormat="1">
      <c r="A1577" s="14"/>
      <c r="B1577" s="256"/>
      <c r="C1577" s="257"/>
      <c r="D1577" s="247" t="s">
        <v>251</v>
      </c>
      <c r="E1577" s="258" t="s">
        <v>1</v>
      </c>
      <c r="F1577" s="259" t="s">
        <v>2099</v>
      </c>
      <c r="G1577" s="257"/>
      <c r="H1577" s="260">
        <v>624</v>
      </c>
      <c r="I1577" s="261"/>
      <c r="J1577" s="257"/>
      <c r="K1577" s="257"/>
      <c r="L1577" s="262"/>
      <c r="M1577" s="263"/>
      <c r="N1577" s="264"/>
      <c r="O1577" s="264"/>
      <c r="P1577" s="264"/>
      <c r="Q1577" s="264"/>
      <c r="R1577" s="264"/>
      <c r="S1577" s="264"/>
      <c r="T1577" s="26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6" t="s">
        <v>251</v>
      </c>
      <c r="AU1577" s="266" t="s">
        <v>87</v>
      </c>
      <c r="AV1577" s="14" t="s">
        <v>87</v>
      </c>
      <c r="AW1577" s="14" t="s">
        <v>32</v>
      </c>
      <c r="AX1577" s="14" t="s">
        <v>84</v>
      </c>
      <c r="AY1577" s="266" t="s">
        <v>240</v>
      </c>
    </row>
    <row r="1578" s="2" customFormat="1" ht="24.15" customHeight="1">
      <c r="A1578" s="39"/>
      <c r="B1578" s="40"/>
      <c r="C1578" s="227" t="s">
        <v>2100</v>
      </c>
      <c r="D1578" s="227" t="s">
        <v>242</v>
      </c>
      <c r="E1578" s="228" t="s">
        <v>2101</v>
      </c>
      <c r="F1578" s="229" t="s">
        <v>2102</v>
      </c>
      <c r="G1578" s="230" t="s">
        <v>373</v>
      </c>
      <c r="H1578" s="231">
        <v>10</v>
      </c>
      <c r="I1578" s="232"/>
      <c r="J1578" s="233">
        <f>ROUND(I1578*H1578,2)</f>
        <v>0</v>
      </c>
      <c r="K1578" s="229" t="s">
        <v>246</v>
      </c>
      <c r="L1578" s="45"/>
      <c r="M1578" s="234" t="s">
        <v>1</v>
      </c>
      <c r="N1578" s="235" t="s">
        <v>41</v>
      </c>
      <c r="O1578" s="92"/>
      <c r="P1578" s="236">
        <f>O1578*H1578</f>
        <v>0</v>
      </c>
      <c r="Q1578" s="236">
        <v>0.0060000000000000001</v>
      </c>
      <c r="R1578" s="236">
        <f>Q1578*H1578</f>
        <v>0.059999999999999998</v>
      </c>
      <c r="S1578" s="236">
        <v>0</v>
      </c>
      <c r="T1578" s="237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8" t="s">
        <v>170</v>
      </c>
      <c r="AT1578" s="238" t="s">
        <v>242</v>
      </c>
      <c r="AU1578" s="238" t="s">
        <v>87</v>
      </c>
      <c r="AY1578" s="18" t="s">
        <v>240</v>
      </c>
      <c r="BE1578" s="239">
        <f>IF(N1578="základní",J1578,0)</f>
        <v>0</v>
      </c>
      <c r="BF1578" s="239">
        <f>IF(N1578="snížená",J1578,0)</f>
        <v>0</v>
      </c>
      <c r="BG1578" s="239">
        <f>IF(N1578="zákl. přenesená",J1578,0)</f>
        <v>0</v>
      </c>
      <c r="BH1578" s="239">
        <f>IF(N1578="sníž. přenesená",J1578,0)</f>
        <v>0</v>
      </c>
      <c r="BI1578" s="239">
        <f>IF(N1578="nulová",J1578,0)</f>
        <v>0</v>
      </c>
      <c r="BJ1578" s="18" t="s">
        <v>84</v>
      </c>
      <c r="BK1578" s="239">
        <f>ROUND(I1578*H1578,2)</f>
        <v>0</v>
      </c>
      <c r="BL1578" s="18" t="s">
        <v>170</v>
      </c>
      <c r="BM1578" s="238" t="s">
        <v>2103</v>
      </c>
    </row>
    <row r="1579" s="2" customFormat="1">
      <c r="A1579" s="39"/>
      <c r="B1579" s="40"/>
      <c r="C1579" s="41"/>
      <c r="D1579" s="240" t="s">
        <v>249</v>
      </c>
      <c r="E1579" s="41"/>
      <c r="F1579" s="241" t="s">
        <v>2104</v>
      </c>
      <c r="G1579" s="41"/>
      <c r="H1579" s="41"/>
      <c r="I1579" s="242"/>
      <c r="J1579" s="41"/>
      <c r="K1579" s="41"/>
      <c r="L1579" s="45"/>
      <c r="M1579" s="243"/>
      <c r="N1579" s="244"/>
      <c r="O1579" s="92"/>
      <c r="P1579" s="92"/>
      <c r="Q1579" s="92"/>
      <c r="R1579" s="92"/>
      <c r="S1579" s="92"/>
      <c r="T1579" s="9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249</v>
      </c>
      <c r="AU1579" s="18" t="s">
        <v>87</v>
      </c>
    </row>
    <row r="1580" s="13" customFormat="1">
      <c r="A1580" s="13"/>
      <c r="B1580" s="245"/>
      <c r="C1580" s="246"/>
      <c r="D1580" s="247" t="s">
        <v>251</v>
      </c>
      <c r="E1580" s="248" t="s">
        <v>1</v>
      </c>
      <c r="F1580" s="249" t="s">
        <v>2105</v>
      </c>
      <c r="G1580" s="246"/>
      <c r="H1580" s="248" t="s">
        <v>1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5" t="s">
        <v>251</v>
      </c>
      <c r="AU1580" s="255" t="s">
        <v>87</v>
      </c>
      <c r="AV1580" s="13" t="s">
        <v>84</v>
      </c>
      <c r="AW1580" s="13" t="s">
        <v>32</v>
      </c>
      <c r="AX1580" s="13" t="s">
        <v>76</v>
      </c>
      <c r="AY1580" s="255" t="s">
        <v>240</v>
      </c>
    </row>
    <row r="1581" s="14" customFormat="1">
      <c r="A1581" s="14"/>
      <c r="B1581" s="256"/>
      <c r="C1581" s="257"/>
      <c r="D1581" s="247" t="s">
        <v>251</v>
      </c>
      <c r="E1581" s="258" t="s">
        <v>1</v>
      </c>
      <c r="F1581" s="259" t="s">
        <v>2106</v>
      </c>
      <c r="G1581" s="257"/>
      <c r="H1581" s="260">
        <v>5.25</v>
      </c>
      <c r="I1581" s="261"/>
      <c r="J1581" s="257"/>
      <c r="K1581" s="257"/>
      <c r="L1581" s="262"/>
      <c r="M1581" s="263"/>
      <c r="N1581" s="264"/>
      <c r="O1581" s="264"/>
      <c r="P1581" s="264"/>
      <c r="Q1581" s="264"/>
      <c r="R1581" s="264"/>
      <c r="S1581" s="264"/>
      <c r="T1581" s="26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6" t="s">
        <v>251</v>
      </c>
      <c r="AU1581" s="266" t="s">
        <v>87</v>
      </c>
      <c r="AV1581" s="14" t="s">
        <v>87</v>
      </c>
      <c r="AW1581" s="14" t="s">
        <v>32</v>
      </c>
      <c r="AX1581" s="14" t="s">
        <v>76</v>
      </c>
      <c r="AY1581" s="266" t="s">
        <v>240</v>
      </c>
    </row>
    <row r="1582" s="14" customFormat="1">
      <c r="A1582" s="14"/>
      <c r="B1582" s="256"/>
      <c r="C1582" s="257"/>
      <c r="D1582" s="247" t="s">
        <v>251</v>
      </c>
      <c r="E1582" s="258" t="s">
        <v>1</v>
      </c>
      <c r="F1582" s="259" t="s">
        <v>2107</v>
      </c>
      <c r="G1582" s="257"/>
      <c r="H1582" s="260">
        <v>0.75</v>
      </c>
      <c r="I1582" s="261"/>
      <c r="J1582" s="257"/>
      <c r="K1582" s="257"/>
      <c r="L1582" s="262"/>
      <c r="M1582" s="263"/>
      <c r="N1582" s="264"/>
      <c r="O1582" s="264"/>
      <c r="P1582" s="264"/>
      <c r="Q1582" s="264"/>
      <c r="R1582" s="264"/>
      <c r="S1582" s="264"/>
      <c r="T1582" s="26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6" t="s">
        <v>251</v>
      </c>
      <c r="AU1582" s="266" t="s">
        <v>87</v>
      </c>
      <c r="AV1582" s="14" t="s">
        <v>87</v>
      </c>
      <c r="AW1582" s="14" t="s">
        <v>32</v>
      </c>
      <c r="AX1582" s="14" t="s">
        <v>76</v>
      </c>
      <c r="AY1582" s="266" t="s">
        <v>240</v>
      </c>
    </row>
    <row r="1583" s="15" customFormat="1">
      <c r="A1583" s="15"/>
      <c r="B1583" s="267"/>
      <c r="C1583" s="268"/>
      <c r="D1583" s="247" t="s">
        <v>251</v>
      </c>
      <c r="E1583" s="269" t="s">
        <v>1</v>
      </c>
      <c r="F1583" s="270" t="s">
        <v>2108</v>
      </c>
      <c r="G1583" s="268"/>
      <c r="H1583" s="271">
        <v>6</v>
      </c>
      <c r="I1583" s="272"/>
      <c r="J1583" s="268"/>
      <c r="K1583" s="268"/>
      <c r="L1583" s="273"/>
      <c r="M1583" s="274"/>
      <c r="N1583" s="275"/>
      <c r="O1583" s="275"/>
      <c r="P1583" s="275"/>
      <c r="Q1583" s="275"/>
      <c r="R1583" s="275"/>
      <c r="S1583" s="275"/>
      <c r="T1583" s="276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7" t="s">
        <v>251</v>
      </c>
      <c r="AU1583" s="277" t="s">
        <v>87</v>
      </c>
      <c r="AV1583" s="15" t="s">
        <v>256</v>
      </c>
      <c r="AW1583" s="15" t="s">
        <v>32</v>
      </c>
      <c r="AX1583" s="15" t="s">
        <v>76</v>
      </c>
      <c r="AY1583" s="277" t="s">
        <v>240</v>
      </c>
    </row>
    <row r="1584" s="13" customFormat="1">
      <c r="A1584" s="13"/>
      <c r="B1584" s="245"/>
      <c r="C1584" s="246"/>
      <c r="D1584" s="247" t="s">
        <v>251</v>
      </c>
      <c r="E1584" s="248" t="s">
        <v>1</v>
      </c>
      <c r="F1584" s="249" t="s">
        <v>1470</v>
      </c>
      <c r="G1584" s="246"/>
      <c r="H1584" s="248" t="s">
        <v>1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5" t="s">
        <v>251</v>
      </c>
      <c r="AU1584" s="255" t="s">
        <v>87</v>
      </c>
      <c r="AV1584" s="13" t="s">
        <v>84</v>
      </c>
      <c r="AW1584" s="13" t="s">
        <v>32</v>
      </c>
      <c r="AX1584" s="13" t="s">
        <v>76</v>
      </c>
      <c r="AY1584" s="255" t="s">
        <v>240</v>
      </c>
    </row>
    <row r="1585" s="14" customFormat="1">
      <c r="A1585" s="14"/>
      <c r="B1585" s="256"/>
      <c r="C1585" s="257"/>
      <c r="D1585" s="247" t="s">
        <v>251</v>
      </c>
      <c r="E1585" s="258" t="s">
        <v>1</v>
      </c>
      <c r="F1585" s="259" t="s">
        <v>1471</v>
      </c>
      <c r="G1585" s="257"/>
      <c r="H1585" s="260">
        <v>4</v>
      </c>
      <c r="I1585" s="261"/>
      <c r="J1585" s="257"/>
      <c r="K1585" s="257"/>
      <c r="L1585" s="262"/>
      <c r="M1585" s="263"/>
      <c r="N1585" s="264"/>
      <c r="O1585" s="264"/>
      <c r="P1585" s="264"/>
      <c r="Q1585" s="264"/>
      <c r="R1585" s="264"/>
      <c r="S1585" s="264"/>
      <c r="T1585" s="26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6" t="s">
        <v>251</v>
      </c>
      <c r="AU1585" s="266" t="s">
        <v>87</v>
      </c>
      <c r="AV1585" s="14" t="s">
        <v>87</v>
      </c>
      <c r="AW1585" s="14" t="s">
        <v>32</v>
      </c>
      <c r="AX1585" s="14" t="s">
        <v>76</v>
      </c>
      <c r="AY1585" s="266" t="s">
        <v>240</v>
      </c>
    </row>
    <row r="1586" s="15" customFormat="1">
      <c r="A1586" s="15"/>
      <c r="B1586" s="267"/>
      <c r="C1586" s="268"/>
      <c r="D1586" s="247" t="s">
        <v>251</v>
      </c>
      <c r="E1586" s="269" t="s">
        <v>1</v>
      </c>
      <c r="F1586" s="270" t="s">
        <v>261</v>
      </c>
      <c r="G1586" s="268"/>
      <c r="H1586" s="271">
        <v>4</v>
      </c>
      <c r="I1586" s="272"/>
      <c r="J1586" s="268"/>
      <c r="K1586" s="268"/>
      <c r="L1586" s="273"/>
      <c r="M1586" s="274"/>
      <c r="N1586" s="275"/>
      <c r="O1586" s="275"/>
      <c r="P1586" s="275"/>
      <c r="Q1586" s="275"/>
      <c r="R1586" s="275"/>
      <c r="S1586" s="275"/>
      <c r="T1586" s="276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7" t="s">
        <v>251</v>
      </c>
      <c r="AU1586" s="277" t="s">
        <v>87</v>
      </c>
      <c r="AV1586" s="15" t="s">
        <v>256</v>
      </c>
      <c r="AW1586" s="15" t="s">
        <v>32</v>
      </c>
      <c r="AX1586" s="15" t="s">
        <v>76</v>
      </c>
      <c r="AY1586" s="277" t="s">
        <v>240</v>
      </c>
    </row>
    <row r="1587" s="16" customFormat="1">
      <c r="A1587" s="16"/>
      <c r="B1587" s="278"/>
      <c r="C1587" s="279"/>
      <c r="D1587" s="247" t="s">
        <v>251</v>
      </c>
      <c r="E1587" s="280" t="s">
        <v>1</v>
      </c>
      <c r="F1587" s="281" t="s">
        <v>265</v>
      </c>
      <c r="G1587" s="279"/>
      <c r="H1587" s="282">
        <v>10</v>
      </c>
      <c r="I1587" s="283"/>
      <c r="J1587" s="279"/>
      <c r="K1587" s="279"/>
      <c r="L1587" s="284"/>
      <c r="M1587" s="285"/>
      <c r="N1587" s="286"/>
      <c r="O1587" s="286"/>
      <c r="P1587" s="286"/>
      <c r="Q1587" s="286"/>
      <c r="R1587" s="286"/>
      <c r="S1587" s="286"/>
      <c r="T1587" s="287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T1587" s="288" t="s">
        <v>251</v>
      </c>
      <c r="AU1587" s="288" t="s">
        <v>87</v>
      </c>
      <c r="AV1587" s="16" t="s">
        <v>247</v>
      </c>
      <c r="AW1587" s="16" t="s">
        <v>32</v>
      </c>
      <c r="AX1587" s="16" t="s">
        <v>84</v>
      </c>
      <c r="AY1587" s="288" t="s">
        <v>240</v>
      </c>
    </row>
    <row r="1588" s="2" customFormat="1" ht="24.15" customHeight="1">
      <c r="A1588" s="39"/>
      <c r="B1588" s="40"/>
      <c r="C1588" s="289" t="s">
        <v>2109</v>
      </c>
      <c r="D1588" s="289" t="s">
        <v>341</v>
      </c>
      <c r="E1588" s="290" t="s">
        <v>1085</v>
      </c>
      <c r="F1588" s="291" t="s">
        <v>1086</v>
      </c>
      <c r="G1588" s="292" t="s">
        <v>373</v>
      </c>
      <c r="H1588" s="293">
        <v>6.2999999999999998</v>
      </c>
      <c r="I1588" s="294"/>
      <c r="J1588" s="295">
        <f>ROUND(I1588*H1588,2)</f>
        <v>0</v>
      </c>
      <c r="K1588" s="291" t="s">
        <v>246</v>
      </c>
      <c r="L1588" s="296"/>
      <c r="M1588" s="297" t="s">
        <v>1</v>
      </c>
      <c r="N1588" s="298" t="s">
        <v>41</v>
      </c>
      <c r="O1588" s="92"/>
      <c r="P1588" s="236">
        <f>O1588*H1588</f>
        <v>0</v>
      </c>
      <c r="Q1588" s="236">
        <v>0.0030000000000000001</v>
      </c>
      <c r="R1588" s="236">
        <f>Q1588*H1588</f>
        <v>0.0189</v>
      </c>
      <c r="S1588" s="236">
        <v>0</v>
      </c>
      <c r="T1588" s="237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38" t="s">
        <v>532</v>
      </c>
      <c r="AT1588" s="238" t="s">
        <v>341</v>
      </c>
      <c r="AU1588" s="238" t="s">
        <v>87</v>
      </c>
      <c r="AY1588" s="18" t="s">
        <v>240</v>
      </c>
      <c r="BE1588" s="239">
        <f>IF(N1588="základní",J1588,0)</f>
        <v>0</v>
      </c>
      <c r="BF1588" s="239">
        <f>IF(N1588="snížená",J1588,0)</f>
        <v>0</v>
      </c>
      <c r="BG1588" s="239">
        <f>IF(N1588="zákl. přenesená",J1588,0)</f>
        <v>0</v>
      </c>
      <c r="BH1588" s="239">
        <f>IF(N1588="sníž. přenesená",J1588,0)</f>
        <v>0</v>
      </c>
      <c r="BI1588" s="239">
        <f>IF(N1588="nulová",J1588,0)</f>
        <v>0</v>
      </c>
      <c r="BJ1588" s="18" t="s">
        <v>84</v>
      </c>
      <c r="BK1588" s="239">
        <f>ROUND(I1588*H1588,2)</f>
        <v>0</v>
      </c>
      <c r="BL1588" s="18" t="s">
        <v>170</v>
      </c>
      <c r="BM1588" s="238" t="s">
        <v>2110</v>
      </c>
    </row>
    <row r="1589" s="13" customFormat="1">
      <c r="A1589" s="13"/>
      <c r="B1589" s="245"/>
      <c r="C1589" s="246"/>
      <c r="D1589" s="247" t="s">
        <v>251</v>
      </c>
      <c r="E1589" s="248" t="s">
        <v>1</v>
      </c>
      <c r="F1589" s="249" t="s">
        <v>2111</v>
      </c>
      <c r="G1589" s="246"/>
      <c r="H1589" s="248" t="s">
        <v>1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5" t="s">
        <v>251</v>
      </c>
      <c r="AU1589" s="255" t="s">
        <v>87</v>
      </c>
      <c r="AV1589" s="13" t="s">
        <v>84</v>
      </c>
      <c r="AW1589" s="13" t="s">
        <v>32</v>
      </c>
      <c r="AX1589" s="13" t="s">
        <v>76</v>
      </c>
      <c r="AY1589" s="255" t="s">
        <v>240</v>
      </c>
    </row>
    <row r="1590" s="14" customFormat="1">
      <c r="A1590" s="14"/>
      <c r="B1590" s="256"/>
      <c r="C1590" s="257"/>
      <c r="D1590" s="247" t="s">
        <v>251</v>
      </c>
      <c r="E1590" s="258" t="s">
        <v>1</v>
      </c>
      <c r="F1590" s="259" t="s">
        <v>2112</v>
      </c>
      <c r="G1590" s="257"/>
      <c r="H1590" s="260">
        <v>6.2999999999999998</v>
      </c>
      <c r="I1590" s="261"/>
      <c r="J1590" s="257"/>
      <c r="K1590" s="257"/>
      <c r="L1590" s="262"/>
      <c r="M1590" s="263"/>
      <c r="N1590" s="264"/>
      <c r="O1590" s="264"/>
      <c r="P1590" s="264"/>
      <c r="Q1590" s="264"/>
      <c r="R1590" s="264"/>
      <c r="S1590" s="264"/>
      <c r="T1590" s="26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6" t="s">
        <v>251</v>
      </c>
      <c r="AU1590" s="266" t="s">
        <v>87</v>
      </c>
      <c r="AV1590" s="14" t="s">
        <v>87</v>
      </c>
      <c r="AW1590" s="14" t="s">
        <v>32</v>
      </c>
      <c r="AX1590" s="14" t="s">
        <v>84</v>
      </c>
      <c r="AY1590" s="266" t="s">
        <v>240</v>
      </c>
    </row>
    <row r="1591" s="2" customFormat="1" ht="24.15" customHeight="1">
      <c r="A1591" s="39"/>
      <c r="B1591" s="40"/>
      <c r="C1591" s="289" t="s">
        <v>2113</v>
      </c>
      <c r="D1591" s="289" t="s">
        <v>341</v>
      </c>
      <c r="E1591" s="290" t="s">
        <v>2114</v>
      </c>
      <c r="F1591" s="291" t="s">
        <v>2115</v>
      </c>
      <c r="G1591" s="292" t="s">
        <v>373</v>
      </c>
      <c r="H1591" s="293">
        <v>4.2000000000000002</v>
      </c>
      <c r="I1591" s="294"/>
      <c r="J1591" s="295">
        <f>ROUND(I1591*H1591,2)</f>
        <v>0</v>
      </c>
      <c r="K1591" s="291" t="s">
        <v>246</v>
      </c>
      <c r="L1591" s="296"/>
      <c r="M1591" s="297" t="s">
        <v>1</v>
      </c>
      <c r="N1591" s="298" t="s">
        <v>41</v>
      </c>
      <c r="O1591" s="92"/>
      <c r="P1591" s="236">
        <f>O1591*H1591</f>
        <v>0</v>
      </c>
      <c r="Q1591" s="236">
        <v>0.00075000000000000002</v>
      </c>
      <c r="R1591" s="236">
        <f>Q1591*H1591</f>
        <v>0.00315</v>
      </c>
      <c r="S1591" s="236">
        <v>0</v>
      </c>
      <c r="T1591" s="237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8" t="s">
        <v>532</v>
      </c>
      <c r="AT1591" s="238" t="s">
        <v>341</v>
      </c>
      <c r="AU1591" s="238" t="s">
        <v>87</v>
      </c>
      <c r="AY1591" s="18" t="s">
        <v>240</v>
      </c>
      <c r="BE1591" s="239">
        <f>IF(N1591="základní",J1591,0)</f>
        <v>0</v>
      </c>
      <c r="BF1591" s="239">
        <f>IF(N1591="snížená",J1591,0)</f>
        <v>0</v>
      </c>
      <c r="BG1591" s="239">
        <f>IF(N1591="zákl. přenesená",J1591,0)</f>
        <v>0</v>
      </c>
      <c r="BH1591" s="239">
        <f>IF(N1591="sníž. přenesená",J1591,0)</f>
        <v>0</v>
      </c>
      <c r="BI1591" s="239">
        <f>IF(N1591="nulová",J1591,0)</f>
        <v>0</v>
      </c>
      <c r="BJ1591" s="18" t="s">
        <v>84</v>
      </c>
      <c r="BK1591" s="239">
        <f>ROUND(I1591*H1591,2)</f>
        <v>0</v>
      </c>
      <c r="BL1591" s="18" t="s">
        <v>170</v>
      </c>
      <c r="BM1591" s="238" t="s">
        <v>2116</v>
      </c>
    </row>
    <row r="1592" s="13" customFormat="1">
      <c r="A1592" s="13"/>
      <c r="B1592" s="245"/>
      <c r="C1592" s="246"/>
      <c r="D1592" s="247" t="s">
        <v>251</v>
      </c>
      <c r="E1592" s="248" t="s">
        <v>1</v>
      </c>
      <c r="F1592" s="249" t="s">
        <v>2117</v>
      </c>
      <c r="G1592" s="246"/>
      <c r="H1592" s="248" t="s">
        <v>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5" t="s">
        <v>251</v>
      </c>
      <c r="AU1592" s="255" t="s">
        <v>87</v>
      </c>
      <c r="AV1592" s="13" t="s">
        <v>84</v>
      </c>
      <c r="AW1592" s="13" t="s">
        <v>32</v>
      </c>
      <c r="AX1592" s="13" t="s">
        <v>76</v>
      </c>
      <c r="AY1592" s="255" t="s">
        <v>240</v>
      </c>
    </row>
    <row r="1593" s="14" customFormat="1">
      <c r="A1593" s="14"/>
      <c r="B1593" s="256"/>
      <c r="C1593" s="257"/>
      <c r="D1593" s="247" t="s">
        <v>251</v>
      </c>
      <c r="E1593" s="258" t="s">
        <v>1</v>
      </c>
      <c r="F1593" s="259" t="s">
        <v>2118</v>
      </c>
      <c r="G1593" s="257"/>
      <c r="H1593" s="260">
        <v>4.2000000000000002</v>
      </c>
      <c r="I1593" s="261"/>
      <c r="J1593" s="257"/>
      <c r="K1593" s="257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6" t="s">
        <v>251</v>
      </c>
      <c r="AU1593" s="266" t="s">
        <v>87</v>
      </c>
      <c r="AV1593" s="14" t="s">
        <v>87</v>
      </c>
      <c r="AW1593" s="14" t="s">
        <v>32</v>
      </c>
      <c r="AX1593" s="14" t="s">
        <v>84</v>
      </c>
      <c r="AY1593" s="266" t="s">
        <v>240</v>
      </c>
    </row>
    <row r="1594" s="2" customFormat="1" ht="24.15" customHeight="1">
      <c r="A1594" s="39"/>
      <c r="B1594" s="40"/>
      <c r="C1594" s="227" t="s">
        <v>2119</v>
      </c>
      <c r="D1594" s="227" t="s">
        <v>242</v>
      </c>
      <c r="E1594" s="228" t="s">
        <v>2120</v>
      </c>
      <c r="F1594" s="229" t="s">
        <v>2121</v>
      </c>
      <c r="G1594" s="230" t="s">
        <v>520</v>
      </c>
      <c r="H1594" s="231">
        <v>733</v>
      </c>
      <c r="I1594" s="232"/>
      <c r="J1594" s="233">
        <f>ROUND(I1594*H1594,2)</f>
        <v>0</v>
      </c>
      <c r="K1594" s="229" t="s">
        <v>246</v>
      </c>
      <c r="L1594" s="45"/>
      <c r="M1594" s="234" t="s">
        <v>1</v>
      </c>
      <c r="N1594" s="235" t="s">
        <v>41</v>
      </c>
      <c r="O1594" s="92"/>
      <c r="P1594" s="236">
        <f>O1594*H1594</f>
        <v>0</v>
      </c>
      <c r="Q1594" s="236">
        <v>0</v>
      </c>
      <c r="R1594" s="236">
        <f>Q1594*H1594</f>
        <v>0</v>
      </c>
      <c r="S1594" s="236">
        <v>0</v>
      </c>
      <c r="T1594" s="237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8" t="s">
        <v>170</v>
      </c>
      <c r="AT1594" s="238" t="s">
        <v>242</v>
      </c>
      <c r="AU1594" s="238" t="s">
        <v>87</v>
      </c>
      <c r="AY1594" s="18" t="s">
        <v>240</v>
      </c>
      <c r="BE1594" s="239">
        <f>IF(N1594="základní",J1594,0)</f>
        <v>0</v>
      </c>
      <c r="BF1594" s="239">
        <f>IF(N1594="snížená",J1594,0)</f>
        <v>0</v>
      </c>
      <c r="BG1594" s="239">
        <f>IF(N1594="zákl. přenesená",J1594,0)</f>
        <v>0</v>
      </c>
      <c r="BH1594" s="239">
        <f>IF(N1594="sníž. přenesená",J1594,0)</f>
        <v>0</v>
      </c>
      <c r="BI1594" s="239">
        <f>IF(N1594="nulová",J1594,0)</f>
        <v>0</v>
      </c>
      <c r="BJ1594" s="18" t="s">
        <v>84</v>
      </c>
      <c r="BK1594" s="239">
        <f>ROUND(I1594*H1594,2)</f>
        <v>0</v>
      </c>
      <c r="BL1594" s="18" t="s">
        <v>170</v>
      </c>
      <c r="BM1594" s="238" t="s">
        <v>2122</v>
      </c>
    </row>
    <row r="1595" s="2" customFormat="1">
      <c r="A1595" s="39"/>
      <c r="B1595" s="40"/>
      <c r="C1595" s="41"/>
      <c r="D1595" s="240" t="s">
        <v>249</v>
      </c>
      <c r="E1595" s="41"/>
      <c r="F1595" s="241" t="s">
        <v>2123</v>
      </c>
      <c r="G1595" s="41"/>
      <c r="H1595" s="41"/>
      <c r="I1595" s="242"/>
      <c r="J1595" s="41"/>
      <c r="K1595" s="41"/>
      <c r="L1595" s="45"/>
      <c r="M1595" s="243"/>
      <c r="N1595" s="244"/>
      <c r="O1595" s="92"/>
      <c r="P1595" s="92"/>
      <c r="Q1595" s="92"/>
      <c r="R1595" s="92"/>
      <c r="S1595" s="92"/>
      <c r="T1595" s="9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T1595" s="18" t="s">
        <v>249</v>
      </c>
      <c r="AU1595" s="18" t="s">
        <v>87</v>
      </c>
    </row>
    <row r="1596" s="13" customFormat="1">
      <c r="A1596" s="13"/>
      <c r="B1596" s="245"/>
      <c r="C1596" s="246"/>
      <c r="D1596" s="247" t="s">
        <v>251</v>
      </c>
      <c r="E1596" s="248" t="s">
        <v>1</v>
      </c>
      <c r="F1596" s="249" t="s">
        <v>2124</v>
      </c>
      <c r="G1596" s="246"/>
      <c r="H1596" s="248" t="s">
        <v>1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5" t="s">
        <v>251</v>
      </c>
      <c r="AU1596" s="255" t="s">
        <v>87</v>
      </c>
      <c r="AV1596" s="13" t="s">
        <v>84</v>
      </c>
      <c r="AW1596" s="13" t="s">
        <v>32</v>
      </c>
      <c r="AX1596" s="13" t="s">
        <v>76</v>
      </c>
      <c r="AY1596" s="255" t="s">
        <v>240</v>
      </c>
    </row>
    <row r="1597" s="13" customFormat="1">
      <c r="A1597" s="13"/>
      <c r="B1597" s="245"/>
      <c r="C1597" s="246"/>
      <c r="D1597" s="247" t="s">
        <v>251</v>
      </c>
      <c r="E1597" s="248" t="s">
        <v>1</v>
      </c>
      <c r="F1597" s="249" t="s">
        <v>2125</v>
      </c>
      <c r="G1597" s="246"/>
      <c r="H1597" s="248" t="s">
        <v>1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5" t="s">
        <v>251</v>
      </c>
      <c r="AU1597" s="255" t="s">
        <v>87</v>
      </c>
      <c r="AV1597" s="13" t="s">
        <v>84</v>
      </c>
      <c r="AW1597" s="13" t="s">
        <v>32</v>
      </c>
      <c r="AX1597" s="13" t="s">
        <v>76</v>
      </c>
      <c r="AY1597" s="255" t="s">
        <v>240</v>
      </c>
    </row>
    <row r="1598" s="14" customFormat="1">
      <c r="A1598" s="14"/>
      <c r="B1598" s="256"/>
      <c r="C1598" s="257"/>
      <c r="D1598" s="247" t="s">
        <v>251</v>
      </c>
      <c r="E1598" s="258" t="s">
        <v>1</v>
      </c>
      <c r="F1598" s="259" t="s">
        <v>2126</v>
      </c>
      <c r="G1598" s="257"/>
      <c r="H1598" s="260">
        <v>124.90000000000001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6" t="s">
        <v>251</v>
      </c>
      <c r="AU1598" s="266" t="s">
        <v>87</v>
      </c>
      <c r="AV1598" s="14" t="s">
        <v>87</v>
      </c>
      <c r="AW1598" s="14" t="s">
        <v>32</v>
      </c>
      <c r="AX1598" s="14" t="s">
        <v>76</v>
      </c>
      <c r="AY1598" s="266" t="s">
        <v>240</v>
      </c>
    </row>
    <row r="1599" s="14" customFormat="1">
      <c r="A1599" s="14"/>
      <c r="B1599" s="256"/>
      <c r="C1599" s="257"/>
      <c r="D1599" s="247" t="s">
        <v>251</v>
      </c>
      <c r="E1599" s="258" t="s">
        <v>1</v>
      </c>
      <c r="F1599" s="259" t="s">
        <v>2127</v>
      </c>
      <c r="G1599" s="257"/>
      <c r="H1599" s="260">
        <v>13.1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6" t="s">
        <v>251</v>
      </c>
      <c r="AU1599" s="266" t="s">
        <v>87</v>
      </c>
      <c r="AV1599" s="14" t="s">
        <v>87</v>
      </c>
      <c r="AW1599" s="14" t="s">
        <v>32</v>
      </c>
      <c r="AX1599" s="14" t="s">
        <v>76</v>
      </c>
      <c r="AY1599" s="266" t="s">
        <v>240</v>
      </c>
    </row>
    <row r="1600" s="15" customFormat="1">
      <c r="A1600" s="15"/>
      <c r="B1600" s="267"/>
      <c r="C1600" s="268"/>
      <c r="D1600" s="247" t="s">
        <v>251</v>
      </c>
      <c r="E1600" s="269" t="s">
        <v>1</v>
      </c>
      <c r="F1600" s="270" t="s">
        <v>255</v>
      </c>
      <c r="G1600" s="268"/>
      <c r="H1600" s="271">
        <v>138</v>
      </c>
      <c r="I1600" s="272"/>
      <c r="J1600" s="268"/>
      <c r="K1600" s="268"/>
      <c r="L1600" s="273"/>
      <c r="M1600" s="274"/>
      <c r="N1600" s="275"/>
      <c r="O1600" s="275"/>
      <c r="P1600" s="275"/>
      <c r="Q1600" s="275"/>
      <c r="R1600" s="275"/>
      <c r="S1600" s="275"/>
      <c r="T1600" s="276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77" t="s">
        <v>251</v>
      </c>
      <c r="AU1600" s="277" t="s">
        <v>87</v>
      </c>
      <c r="AV1600" s="15" t="s">
        <v>256</v>
      </c>
      <c r="AW1600" s="15" t="s">
        <v>32</v>
      </c>
      <c r="AX1600" s="15" t="s">
        <v>76</v>
      </c>
      <c r="AY1600" s="277" t="s">
        <v>240</v>
      </c>
    </row>
    <row r="1601" s="13" customFormat="1">
      <c r="A1601" s="13"/>
      <c r="B1601" s="245"/>
      <c r="C1601" s="246"/>
      <c r="D1601" s="247" t="s">
        <v>251</v>
      </c>
      <c r="E1601" s="248" t="s">
        <v>1</v>
      </c>
      <c r="F1601" s="249" t="s">
        <v>2128</v>
      </c>
      <c r="G1601" s="246"/>
      <c r="H1601" s="248" t="s">
        <v>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5" t="s">
        <v>251</v>
      </c>
      <c r="AU1601" s="255" t="s">
        <v>87</v>
      </c>
      <c r="AV1601" s="13" t="s">
        <v>84</v>
      </c>
      <c r="AW1601" s="13" t="s">
        <v>32</v>
      </c>
      <c r="AX1601" s="13" t="s">
        <v>76</v>
      </c>
      <c r="AY1601" s="255" t="s">
        <v>240</v>
      </c>
    </row>
    <row r="1602" s="13" customFormat="1">
      <c r="A1602" s="13"/>
      <c r="B1602" s="245"/>
      <c r="C1602" s="246"/>
      <c r="D1602" s="247" t="s">
        <v>251</v>
      </c>
      <c r="E1602" s="248" t="s">
        <v>1</v>
      </c>
      <c r="F1602" s="249" t="s">
        <v>2129</v>
      </c>
      <c r="G1602" s="246"/>
      <c r="H1602" s="248" t="s">
        <v>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5" t="s">
        <v>251</v>
      </c>
      <c r="AU1602" s="255" t="s">
        <v>87</v>
      </c>
      <c r="AV1602" s="13" t="s">
        <v>84</v>
      </c>
      <c r="AW1602" s="13" t="s">
        <v>32</v>
      </c>
      <c r="AX1602" s="13" t="s">
        <v>76</v>
      </c>
      <c r="AY1602" s="255" t="s">
        <v>240</v>
      </c>
    </row>
    <row r="1603" s="14" customFormat="1">
      <c r="A1603" s="14"/>
      <c r="B1603" s="256"/>
      <c r="C1603" s="257"/>
      <c r="D1603" s="247" t="s">
        <v>251</v>
      </c>
      <c r="E1603" s="258" t="s">
        <v>1</v>
      </c>
      <c r="F1603" s="259" t="s">
        <v>2130</v>
      </c>
      <c r="G1603" s="257"/>
      <c r="H1603" s="260">
        <v>203.15000000000001</v>
      </c>
      <c r="I1603" s="261"/>
      <c r="J1603" s="257"/>
      <c r="K1603" s="257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6" t="s">
        <v>251</v>
      </c>
      <c r="AU1603" s="266" t="s">
        <v>87</v>
      </c>
      <c r="AV1603" s="14" t="s">
        <v>87</v>
      </c>
      <c r="AW1603" s="14" t="s">
        <v>32</v>
      </c>
      <c r="AX1603" s="14" t="s">
        <v>76</v>
      </c>
      <c r="AY1603" s="266" t="s">
        <v>240</v>
      </c>
    </row>
    <row r="1604" s="14" customFormat="1">
      <c r="A1604" s="14"/>
      <c r="B1604" s="256"/>
      <c r="C1604" s="257"/>
      <c r="D1604" s="247" t="s">
        <v>251</v>
      </c>
      <c r="E1604" s="258" t="s">
        <v>1</v>
      </c>
      <c r="F1604" s="259" t="s">
        <v>2131</v>
      </c>
      <c r="G1604" s="257"/>
      <c r="H1604" s="260">
        <v>182.09999999999999</v>
      </c>
      <c r="I1604" s="261"/>
      <c r="J1604" s="257"/>
      <c r="K1604" s="257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251</v>
      </c>
      <c r="AU1604" s="266" t="s">
        <v>87</v>
      </c>
      <c r="AV1604" s="14" t="s">
        <v>87</v>
      </c>
      <c r="AW1604" s="14" t="s">
        <v>32</v>
      </c>
      <c r="AX1604" s="14" t="s">
        <v>76</v>
      </c>
      <c r="AY1604" s="266" t="s">
        <v>240</v>
      </c>
    </row>
    <row r="1605" s="14" customFormat="1">
      <c r="A1605" s="14"/>
      <c r="B1605" s="256"/>
      <c r="C1605" s="257"/>
      <c r="D1605" s="247" t="s">
        <v>251</v>
      </c>
      <c r="E1605" s="258" t="s">
        <v>1</v>
      </c>
      <c r="F1605" s="259" t="s">
        <v>2132</v>
      </c>
      <c r="G1605" s="257"/>
      <c r="H1605" s="260">
        <v>181.30000000000001</v>
      </c>
      <c r="I1605" s="261"/>
      <c r="J1605" s="257"/>
      <c r="K1605" s="257"/>
      <c r="L1605" s="262"/>
      <c r="M1605" s="263"/>
      <c r="N1605" s="264"/>
      <c r="O1605" s="264"/>
      <c r="P1605" s="264"/>
      <c r="Q1605" s="264"/>
      <c r="R1605" s="264"/>
      <c r="S1605" s="264"/>
      <c r="T1605" s="26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6" t="s">
        <v>251</v>
      </c>
      <c r="AU1605" s="266" t="s">
        <v>87</v>
      </c>
      <c r="AV1605" s="14" t="s">
        <v>87</v>
      </c>
      <c r="AW1605" s="14" t="s">
        <v>32</v>
      </c>
      <c r="AX1605" s="14" t="s">
        <v>76</v>
      </c>
      <c r="AY1605" s="266" t="s">
        <v>240</v>
      </c>
    </row>
    <row r="1606" s="14" customFormat="1">
      <c r="A1606" s="14"/>
      <c r="B1606" s="256"/>
      <c r="C1606" s="257"/>
      <c r="D1606" s="247" t="s">
        <v>251</v>
      </c>
      <c r="E1606" s="258" t="s">
        <v>1</v>
      </c>
      <c r="F1606" s="259" t="s">
        <v>2133</v>
      </c>
      <c r="G1606" s="257"/>
      <c r="H1606" s="260">
        <v>28.449999999999999</v>
      </c>
      <c r="I1606" s="261"/>
      <c r="J1606" s="257"/>
      <c r="K1606" s="257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251</v>
      </c>
      <c r="AU1606" s="266" t="s">
        <v>87</v>
      </c>
      <c r="AV1606" s="14" t="s">
        <v>87</v>
      </c>
      <c r="AW1606" s="14" t="s">
        <v>32</v>
      </c>
      <c r="AX1606" s="14" t="s">
        <v>76</v>
      </c>
      <c r="AY1606" s="266" t="s">
        <v>240</v>
      </c>
    </row>
    <row r="1607" s="15" customFormat="1">
      <c r="A1607" s="15"/>
      <c r="B1607" s="267"/>
      <c r="C1607" s="268"/>
      <c r="D1607" s="247" t="s">
        <v>251</v>
      </c>
      <c r="E1607" s="269" t="s">
        <v>1</v>
      </c>
      <c r="F1607" s="270" t="s">
        <v>261</v>
      </c>
      <c r="G1607" s="268"/>
      <c r="H1607" s="271">
        <v>595</v>
      </c>
      <c r="I1607" s="272"/>
      <c r="J1607" s="268"/>
      <c r="K1607" s="268"/>
      <c r="L1607" s="273"/>
      <c r="M1607" s="274"/>
      <c r="N1607" s="275"/>
      <c r="O1607" s="275"/>
      <c r="P1607" s="275"/>
      <c r="Q1607" s="275"/>
      <c r="R1607" s="275"/>
      <c r="S1607" s="275"/>
      <c r="T1607" s="276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77" t="s">
        <v>251</v>
      </c>
      <c r="AU1607" s="277" t="s">
        <v>87</v>
      </c>
      <c r="AV1607" s="15" t="s">
        <v>256</v>
      </c>
      <c r="AW1607" s="15" t="s">
        <v>32</v>
      </c>
      <c r="AX1607" s="15" t="s">
        <v>76</v>
      </c>
      <c r="AY1607" s="277" t="s">
        <v>240</v>
      </c>
    </row>
    <row r="1608" s="16" customFormat="1">
      <c r="A1608" s="16"/>
      <c r="B1608" s="278"/>
      <c r="C1608" s="279"/>
      <c r="D1608" s="247" t="s">
        <v>251</v>
      </c>
      <c r="E1608" s="280" t="s">
        <v>1</v>
      </c>
      <c r="F1608" s="281" t="s">
        <v>265</v>
      </c>
      <c r="G1608" s="279"/>
      <c r="H1608" s="282">
        <v>733</v>
      </c>
      <c r="I1608" s="283"/>
      <c r="J1608" s="279"/>
      <c r="K1608" s="279"/>
      <c r="L1608" s="284"/>
      <c r="M1608" s="285"/>
      <c r="N1608" s="286"/>
      <c r="O1608" s="286"/>
      <c r="P1608" s="286"/>
      <c r="Q1608" s="286"/>
      <c r="R1608" s="286"/>
      <c r="S1608" s="286"/>
      <c r="T1608" s="287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8" t="s">
        <v>251</v>
      </c>
      <c r="AU1608" s="288" t="s">
        <v>87</v>
      </c>
      <c r="AV1608" s="16" t="s">
        <v>247</v>
      </c>
      <c r="AW1608" s="16" t="s">
        <v>32</v>
      </c>
      <c r="AX1608" s="16" t="s">
        <v>84</v>
      </c>
      <c r="AY1608" s="288" t="s">
        <v>240</v>
      </c>
    </row>
    <row r="1609" s="2" customFormat="1" ht="16.5" customHeight="1">
      <c r="A1609" s="39"/>
      <c r="B1609" s="40"/>
      <c r="C1609" s="289" t="s">
        <v>2134</v>
      </c>
      <c r="D1609" s="289" t="s">
        <v>341</v>
      </c>
      <c r="E1609" s="290" t="s">
        <v>2135</v>
      </c>
      <c r="F1609" s="291" t="s">
        <v>2136</v>
      </c>
      <c r="G1609" s="292" t="s">
        <v>520</v>
      </c>
      <c r="H1609" s="293">
        <v>625</v>
      </c>
      <c r="I1609" s="294"/>
      <c r="J1609" s="295">
        <f>ROUND(I1609*H1609,2)</f>
        <v>0</v>
      </c>
      <c r="K1609" s="291" t="s">
        <v>1</v>
      </c>
      <c r="L1609" s="296"/>
      <c r="M1609" s="297" t="s">
        <v>1</v>
      </c>
      <c r="N1609" s="298" t="s">
        <v>41</v>
      </c>
      <c r="O1609" s="92"/>
      <c r="P1609" s="236">
        <f>O1609*H1609</f>
        <v>0</v>
      </c>
      <c r="Q1609" s="236">
        <v>0.00029999999999999997</v>
      </c>
      <c r="R1609" s="236">
        <f>Q1609*H1609</f>
        <v>0.18749999999999997</v>
      </c>
      <c r="S1609" s="236">
        <v>0</v>
      </c>
      <c r="T1609" s="237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8" t="s">
        <v>532</v>
      </c>
      <c r="AT1609" s="238" t="s">
        <v>341</v>
      </c>
      <c r="AU1609" s="238" t="s">
        <v>87</v>
      </c>
      <c r="AY1609" s="18" t="s">
        <v>240</v>
      </c>
      <c r="BE1609" s="239">
        <f>IF(N1609="základní",J1609,0)</f>
        <v>0</v>
      </c>
      <c r="BF1609" s="239">
        <f>IF(N1609="snížená",J1609,0)</f>
        <v>0</v>
      </c>
      <c r="BG1609" s="239">
        <f>IF(N1609="zákl. přenesená",J1609,0)</f>
        <v>0</v>
      </c>
      <c r="BH1609" s="239">
        <f>IF(N1609="sníž. přenesená",J1609,0)</f>
        <v>0</v>
      </c>
      <c r="BI1609" s="239">
        <f>IF(N1609="nulová",J1609,0)</f>
        <v>0</v>
      </c>
      <c r="BJ1609" s="18" t="s">
        <v>84</v>
      </c>
      <c r="BK1609" s="239">
        <f>ROUND(I1609*H1609,2)</f>
        <v>0</v>
      </c>
      <c r="BL1609" s="18" t="s">
        <v>170</v>
      </c>
      <c r="BM1609" s="238" t="s">
        <v>2137</v>
      </c>
    </row>
    <row r="1610" s="13" customFormat="1">
      <c r="A1610" s="13"/>
      <c r="B1610" s="245"/>
      <c r="C1610" s="246"/>
      <c r="D1610" s="247" t="s">
        <v>251</v>
      </c>
      <c r="E1610" s="248" t="s">
        <v>1</v>
      </c>
      <c r="F1610" s="249" t="s">
        <v>2138</v>
      </c>
      <c r="G1610" s="246"/>
      <c r="H1610" s="248" t="s">
        <v>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5" t="s">
        <v>251</v>
      </c>
      <c r="AU1610" s="255" t="s">
        <v>87</v>
      </c>
      <c r="AV1610" s="13" t="s">
        <v>84</v>
      </c>
      <c r="AW1610" s="13" t="s">
        <v>32</v>
      </c>
      <c r="AX1610" s="13" t="s">
        <v>76</v>
      </c>
      <c r="AY1610" s="255" t="s">
        <v>240</v>
      </c>
    </row>
    <row r="1611" s="14" customFormat="1">
      <c r="A1611" s="14"/>
      <c r="B1611" s="256"/>
      <c r="C1611" s="257"/>
      <c r="D1611" s="247" t="s">
        <v>251</v>
      </c>
      <c r="E1611" s="258" t="s">
        <v>1</v>
      </c>
      <c r="F1611" s="259" t="s">
        <v>2139</v>
      </c>
      <c r="G1611" s="257"/>
      <c r="H1611" s="260">
        <v>625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6" t="s">
        <v>251</v>
      </c>
      <c r="AU1611" s="266" t="s">
        <v>87</v>
      </c>
      <c r="AV1611" s="14" t="s">
        <v>87</v>
      </c>
      <c r="AW1611" s="14" t="s">
        <v>32</v>
      </c>
      <c r="AX1611" s="14" t="s">
        <v>84</v>
      </c>
      <c r="AY1611" s="266" t="s">
        <v>240</v>
      </c>
    </row>
    <row r="1612" s="2" customFormat="1" ht="16.5" customHeight="1">
      <c r="A1612" s="39"/>
      <c r="B1612" s="40"/>
      <c r="C1612" s="289" t="s">
        <v>2140</v>
      </c>
      <c r="D1612" s="289" t="s">
        <v>341</v>
      </c>
      <c r="E1612" s="290" t="s">
        <v>2141</v>
      </c>
      <c r="F1612" s="291" t="s">
        <v>2142</v>
      </c>
      <c r="G1612" s="292" t="s">
        <v>520</v>
      </c>
      <c r="H1612" s="293">
        <v>145</v>
      </c>
      <c r="I1612" s="294"/>
      <c r="J1612" s="295">
        <f>ROUND(I1612*H1612,2)</f>
        <v>0</v>
      </c>
      <c r="K1612" s="291" t="s">
        <v>1</v>
      </c>
      <c r="L1612" s="296"/>
      <c r="M1612" s="297" t="s">
        <v>1</v>
      </c>
      <c r="N1612" s="298" t="s">
        <v>41</v>
      </c>
      <c r="O1612" s="92"/>
      <c r="P1612" s="236">
        <f>O1612*H1612</f>
        <v>0</v>
      </c>
      <c r="Q1612" s="236">
        <v>0.00029999999999999997</v>
      </c>
      <c r="R1612" s="236">
        <f>Q1612*H1612</f>
        <v>0.043499999999999997</v>
      </c>
      <c r="S1612" s="236">
        <v>0</v>
      </c>
      <c r="T1612" s="237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8" t="s">
        <v>532</v>
      </c>
      <c r="AT1612" s="238" t="s">
        <v>341</v>
      </c>
      <c r="AU1612" s="238" t="s">
        <v>87</v>
      </c>
      <c r="AY1612" s="18" t="s">
        <v>240</v>
      </c>
      <c r="BE1612" s="239">
        <f>IF(N1612="základní",J1612,0)</f>
        <v>0</v>
      </c>
      <c r="BF1612" s="239">
        <f>IF(N1612="snížená",J1612,0)</f>
        <v>0</v>
      </c>
      <c r="BG1612" s="239">
        <f>IF(N1612="zákl. přenesená",J1612,0)</f>
        <v>0</v>
      </c>
      <c r="BH1612" s="239">
        <f>IF(N1612="sníž. přenesená",J1612,0)</f>
        <v>0</v>
      </c>
      <c r="BI1612" s="239">
        <f>IF(N1612="nulová",J1612,0)</f>
        <v>0</v>
      </c>
      <c r="BJ1612" s="18" t="s">
        <v>84</v>
      </c>
      <c r="BK1612" s="239">
        <f>ROUND(I1612*H1612,2)</f>
        <v>0</v>
      </c>
      <c r="BL1612" s="18" t="s">
        <v>170</v>
      </c>
      <c r="BM1612" s="238" t="s">
        <v>2143</v>
      </c>
    </row>
    <row r="1613" s="13" customFormat="1">
      <c r="A1613" s="13"/>
      <c r="B1613" s="245"/>
      <c r="C1613" s="246"/>
      <c r="D1613" s="247" t="s">
        <v>251</v>
      </c>
      <c r="E1613" s="248" t="s">
        <v>1</v>
      </c>
      <c r="F1613" s="249" t="s">
        <v>2144</v>
      </c>
      <c r="G1613" s="246"/>
      <c r="H1613" s="248" t="s">
        <v>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5" t="s">
        <v>251</v>
      </c>
      <c r="AU1613" s="255" t="s">
        <v>87</v>
      </c>
      <c r="AV1613" s="13" t="s">
        <v>84</v>
      </c>
      <c r="AW1613" s="13" t="s">
        <v>32</v>
      </c>
      <c r="AX1613" s="13" t="s">
        <v>76</v>
      </c>
      <c r="AY1613" s="255" t="s">
        <v>240</v>
      </c>
    </row>
    <row r="1614" s="14" customFormat="1">
      <c r="A1614" s="14"/>
      <c r="B1614" s="256"/>
      <c r="C1614" s="257"/>
      <c r="D1614" s="247" t="s">
        <v>251</v>
      </c>
      <c r="E1614" s="258" t="s">
        <v>1</v>
      </c>
      <c r="F1614" s="259" t="s">
        <v>2145</v>
      </c>
      <c r="G1614" s="257"/>
      <c r="H1614" s="260">
        <v>145</v>
      </c>
      <c r="I1614" s="261"/>
      <c r="J1614" s="257"/>
      <c r="K1614" s="257"/>
      <c r="L1614" s="262"/>
      <c r="M1614" s="263"/>
      <c r="N1614" s="264"/>
      <c r="O1614" s="264"/>
      <c r="P1614" s="264"/>
      <c r="Q1614" s="264"/>
      <c r="R1614" s="264"/>
      <c r="S1614" s="264"/>
      <c r="T1614" s="26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6" t="s">
        <v>251</v>
      </c>
      <c r="AU1614" s="266" t="s">
        <v>87</v>
      </c>
      <c r="AV1614" s="14" t="s">
        <v>87</v>
      </c>
      <c r="AW1614" s="14" t="s">
        <v>32</v>
      </c>
      <c r="AX1614" s="14" t="s">
        <v>84</v>
      </c>
      <c r="AY1614" s="266" t="s">
        <v>240</v>
      </c>
    </row>
    <row r="1615" s="2" customFormat="1" ht="24.15" customHeight="1">
      <c r="A1615" s="39"/>
      <c r="B1615" s="40"/>
      <c r="C1615" s="227" t="s">
        <v>2146</v>
      </c>
      <c r="D1615" s="227" t="s">
        <v>242</v>
      </c>
      <c r="E1615" s="228" t="s">
        <v>2101</v>
      </c>
      <c r="F1615" s="229" t="s">
        <v>2102</v>
      </c>
      <c r="G1615" s="230" t="s">
        <v>373</v>
      </c>
      <c r="H1615" s="231">
        <v>159</v>
      </c>
      <c r="I1615" s="232"/>
      <c r="J1615" s="233">
        <f>ROUND(I1615*H1615,2)</f>
        <v>0</v>
      </c>
      <c r="K1615" s="229" t="s">
        <v>246</v>
      </c>
      <c r="L1615" s="45"/>
      <c r="M1615" s="234" t="s">
        <v>1</v>
      </c>
      <c r="N1615" s="235" t="s">
        <v>41</v>
      </c>
      <c r="O1615" s="92"/>
      <c r="P1615" s="236">
        <f>O1615*H1615</f>
        <v>0</v>
      </c>
      <c r="Q1615" s="236">
        <v>0.0060000000000000001</v>
      </c>
      <c r="R1615" s="236">
        <f>Q1615*H1615</f>
        <v>0.95400000000000007</v>
      </c>
      <c r="S1615" s="236">
        <v>0</v>
      </c>
      <c r="T1615" s="237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8" t="s">
        <v>170</v>
      </c>
      <c r="AT1615" s="238" t="s">
        <v>242</v>
      </c>
      <c r="AU1615" s="238" t="s">
        <v>87</v>
      </c>
      <c r="AY1615" s="18" t="s">
        <v>240</v>
      </c>
      <c r="BE1615" s="239">
        <f>IF(N1615="základní",J1615,0)</f>
        <v>0</v>
      </c>
      <c r="BF1615" s="239">
        <f>IF(N1615="snížená",J1615,0)</f>
        <v>0</v>
      </c>
      <c r="BG1615" s="239">
        <f>IF(N1615="zákl. přenesená",J1615,0)</f>
        <v>0</v>
      </c>
      <c r="BH1615" s="239">
        <f>IF(N1615="sníž. přenesená",J1615,0)</f>
        <v>0</v>
      </c>
      <c r="BI1615" s="239">
        <f>IF(N1615="nulová",J1615,0)</f>
        <v>0</v>
      </c>
      <c r="BJ1615" s="18" t="s">
        <v>84</v>
      </c>
      <c r="BK1615" s="239">
        <f>ROUND(I1615*H1615,2)</f>
        <v>0</v>
      </c>
      <c r="BL1615" s="18" t="s">
        <v>170</v>
      </c>
      <c r="BM1615" s="238" t="s">
        <v>2147</v>
      </c>
    </row>
    <row r="1616" s="2" customFormat="1">
      <c r="A1616" s="39"/>
      <c r="B1616" s="40"/>
      <c r="C1616" s="41"/>
      <c r="D1616" s="240" t="s">
        <v>249</v>
      </c>
      <c r="E1616" s="41"/>
      <c r="F1616" s="241" t="s">
        <v>2104</v>
      </c>
      <c r="G1616" s="41"/>
      <c r="H1616" s="41"/>
      <c r="I1616" s="242"/>
      <c r="J1616" s="41"/>
      <c r="K1616" s="41"/>
      <c r="L1616" s="45"/>
      <c r="M1616" s="243"/>
      <c r="N1616" s="244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249</v>
      </c>
      <c r="AU1616" s="18" t="s">
        <v>87</v>
      </c>
    </row>
    <row r="1617" s="13" customFormat="1">
      <c r="A1617" s="13"/>
      <c r="B1617" s="245"/>
      <c r="C1617" s="246"/>
      <c r="D1617" s="247" t="s">
        <v>251</v>
      </c>
      <c r="E1617" s="248" t="s">
        <v>1</v>
      </c>
      <c r="F1617" s="249" t="s">
        <v>2148</v>
      </c>
      <c r="G1617" s="246"/>
      <c r="H1617" s="248" t="s">
        <v>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5" t="s">
        <v>251</v>
      </c>
      <c r="AU1617" s="255" t="s">
        <v>87</v>
      </c>
      <c r="AV1617" s="13" t="s">
        <v>84</v>
      </c>
      <c r="AW1617" s="13" t="s">
        <v>32</v>
      </c>
      <c r="AX1617" s="13" t="s">
        <v>76</v>
      </c>
      <c r="AY1617" s="255" t="s">
        <v>240</v>
      </c>
    </row>
    <row r="1618" s="14" customFormat="1">
      <c r="A1618" s="14"/>
      <c r="B1618" s="256"/>
      <c r="C1618" s="257"/>
      <c r="D1618" s="247" t="s">
        <v>251</v>
      </c>
      <c r="E1618" s="258" t="s">
        <v>1</v>
      </c>
      <c r="F1618" s="259" t="s">
        <v>1831</v>
      </c>
      <c r="G1618" s="257"/>
      <c r="H1618" s="260">
        <v>41.700000000000003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6" t="s">
        <v>251</v>
      </c>
      <c r="AU1618" s="266" t="s">
        <v>87</v>
      </c>
      <c r="AV1618" s="14" t="s">
        <v>87</v>
      </c>
      <c r="AW1618" s="14" t="s">
        <v>32</v>
      </c>
      <c r="AX1618" s="14" t="s">
        <v>76</v>
      </c>
      <c r="AY1618" s="266" t="s">
        <v>240</v>
      </c>
    </row>
    <row r="1619" s="14" customFormat="1">
      <c r="A1619" s="14"/>
      <c r="B1619" s="256"/>
      <c r="C1619" s="257"/>
      <c r="D1619" s="247" t="s">
        <v>251</v>
      </c>
      <c r="E1619" s="258" t="s">
        <v>1</v>
      </c>
      <c r="F1619" s="259" t="s">
        <v>816</v>
      </c>
      <c r="G1619" s="257"/>
      <c r="H1619" s="260">
        <v>4.2999999999999998</v>
      </c>
      <c r="I1619" s="261"/>
      <c r="J1619" s="257"/>
      <c r="K1619" s="257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6" t="s">
        <v>251</v>
      </c>
      <c r="AU1619" s="266" t="s">
        <v>87</v>
      </c>
      <c r="AV1619" s="14" t="s">
        <v>87</v>
      </c>
      <c r="AW1619" s="14" t="s">
        <v>32</v>
      </c>
      <c r="AX1619" s="14" t="s">
        <v>76</v>
      </c>
      <c r="AY1619" s="266" t="s">
        <v>240</v>
      </c>
    </row>
    <row r="1620" s="15" customFormat="1">
      <c r="A1620" s="15"/>
      <c r="B1620" s="267"/>
      <c r="C1620" s="268"/>
      <c r="D1620" s="247" t="s">
        <v>251</v>
      </c>
      <c r="E1620" s="269" t="s">
        <v>1</v>
      </c>
      <c r="F1620" s="270" t="s">
        <v>255</v>
      </c>
      <c r="G1620" s="268"/>
      <c r="H1620" s="271">
        <v>46</v>
      </c>
      <c r="I1620" s="272"/>
      <c r="J1620" s="268"/>
      <c r="K1620" s="268"/>
      <c r="L1620" s="273"/>
      <c r="M1620" s="274"/>
      <c r="N1620" s="275"/>
      <c r="O1620" s="275"/>
      <c r="P1620" s="275"/>
      <c r="Q1620" s="275"/>
      <c r="R1620" s="275"/>
      <c r="S1620" s="275"/>
      <c r="T1620" s="27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7" t="s">
        <v>251</v>
      </c>
      <c r="AU1620" s="277" t="s">
        <v>87</v>
      </c>
      <c r="AV1620" s="15" t="s">
        <v>256</v>
      </c>
      <c r="AW1620" s="15" t="s">
        <v>32</v>
      </c>
      <c r="AX1620" s="15" t="s">
        <v>76</v>
      </c>
      <c r="AY1620" s="277" t="s">
        <v>240</v>
      </c>
    </row>
    <row r="1621" s="13" customFormat="1">
      <c r="A1621" s="13"/>
      <c r="B1621" s="245"/>
      <c r="C1621" s="246"/>
      <c r="D1621" s="247" t="s">
        <v>251</v>
      </c>
      <c r="E1621" s="248" t="s">
        <v>1</v>
      </c>
      <c r="F1621" s="249" t="s">
        <v>2149</v>
      </c>
      <c r="G1621" s="246"/>
      <c r="H1621" s="248" t="s">
        <v>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5" t="s">
        <v>251</v>
      </c>
      <c r="AU1621" s="255" t="s">
        <v>87</v>
      </c>
      <c r="AV1621" s="13" t="s">
        <v>84</v>
      </c>
      <c r="AW1621" s="13" t="s">
        <v>32</v>
      </c>
      <c r="AX1621" s="13" t="s">
        <v>76</v>
      </c>
      <c r="AY1621" s="255" t="s">
        <v>240</v>
      </c>
    </row>
    <row r="1622" s="14" customFormat="1">
      <c r="A1622" s="14"/>
      <c r="B1622" s="256"/>
      <c r="C1622" s="257"/>
      <c r="D1622" s="247" t="s">
        <v>251</v>
      </c>
      <c r="E1622" s="258" t="s">
        <v>1</v>
      </c>
      <c r="F1622" s="259" t="s">
        <v>1830</v>
      </c>
      <c r="G1622" s="257"/>
      <c r="H1622" s="260">
        <v>102</v>
      </c>
      <c r="I1622" s="261"/>
      <c r="J1622" s="257"/>
      <c r="K1622" s="257"/>
      <c r="L1622" s="262"/>
      <c r="M1622" s="263"/>
      <c r="N1622" s="264"/>
      <c r="O1622" s="264"/>
      <c r="P1622" s="264"/>
      <c r="Q1622" s="264"/>
      <c r="R1622" s="264"/>
      <c r="S1622" s="264"/>
      <c r="T1622" s="26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6" t="s">
        <v>251</v>
      </c>
      <c r="AU1622" s="266" t="s">
        <v>87</v>
      </c>
      <c r="AV1622" s="14" t="s">
        <v>87</v>
      </c>
      <c r="AW1622" s="14" t="s">
        <v>32</v>
      </c>
      <c r="AX1622" s="14" t="s">
        <v>76</v>
      </c>
      <c r="AY1622" s="266" t="s">
        <v>240</v>
      </c>
    </row>
    <row r="1623" s="14" customFormat="1">
      <c r="A1623" s="14"/>
      <c r="B1623" s="256"/>
      <c r="C1623" s="257"/>
      <c r="D1623" s="247" t="s">
        <v>251</v>
      </c>
      <c r="E1623" s="258" t="s">
        <v>1</v>
      </c>
      <c r="F1623" s="259" t="s">
        <v>2150</v>
      </c>
      <c r="G1623" s="257"/>
      <c r="H1623" s="260">
        <v>11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6" t="s">
        <v>251</v>
      </c>
      <c r="AU1623" s="266" t="s">
        <v>87</v>
      </c>
      <c r="AV1623" s="14" t="s">
        <v>87</v>
      </c>
      <c r="AW1623" s="14" t="s">
        <v>32</v>
      </c>
      <c r="AX1623" s="14" t="s">
        <v>76</v>
      </c>
      <c r="AY1623" s="266" t="s">
        <v>240</v>
      </c>
    </row>
    <row r="1624" s="15" customFormat="1">
      <c r="A1624" s="15"/>
      <c r="B1624" s="267"/>
      <c r="C1624" s="268"/>
      <c r="D1624" s="247" t="s">
        <v>251</v>
      </c>
      <c r="E1624" s="269" t="s">
        <v>1</v>
      </c>
      <c r="F1624" s="270" t="s">
        <v>261</v>
      </c>
      <c r="G1624" s="268"/>
      <c r="H1624" s="271">
        <v>113</v>
      </c>
      <c r="I1624" s="272"/>
      <c r="J1624" s="268"/>
      <c r="K1624" s="268"/>
      <c r="L1624" s="273"/>
      <c r="M1624" s="274"/>
      <c r="N1624" s="275"/>
      <c r="O1624" s="275"/>
      <c r="P1624" s="275"/>
      <c r="Q1624" s="275"/>
      <c r="R1624" s="275"/>
      <c r="S1624" s="275"/>
      <c r="T1624" s="276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77" t="s">
        <v>251</v>
      </c>
      <c r="AU1624" s="277" t="s">
        <v>87</v>
      </c>
      <c r="AV1624" s="15" t="s">
        <v>256</v>
      </c>
      <c r="AW1624" s="15" t="s">
        <v>32</v>
      </c>
      <c r="AX1624" s="15" t="s">
        <v>76</v>
      </c>
      <c r="AY1624" s="277" t="s">
        <v>240</v>
      </c>
    </row>
    <row r="1625" s="16" customFormat="1">
      <c r="A1625" s="16"/>
      <c r="B1625" s="278"/>
      <c r="C1625" s="279"/>
      <c r="D1625" s="247" t="s">
        <v>251</v>
      </c>
      <c r="E1625" s="280" t="s">
        <v>1</v>
      </c>
      <c r="F1625" s="281" t="s">
        <v>265</v>
      </c>
      <c r="G1625" s="279"/>
      <c r="H1625" s="282">
        <v>159</v>
      </c>
      <c r="I1625" s="283"/>
      <c r="J1625" s="279"/>
      <c r="K1625" s="279"/>
      <c r="L1625" s="284"/>
      <c r="M1625" s="285"/>
      <c r="N1625" s="286"/>
      <c r="O1625" s="286"/>
      <c r="P1625" s="286"/>
      <c r="Q1625" s="286"/>
      <c r="R1625" s="286"/>
      <c r="S1625" s="286"/>
      <c r="T1625" s="287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88" t="s">
        <v>251</v>
      </c>
      <c r="AU1625" s="288" t="s">
        <v>87</v>
      </c>
      <c r="AV1625" s="16" t="s">
        <v>247</v>
      </c>
      <c r="AW1625" s="16" t="s">
        <v>32</v>
      </c>
      <c r="AX1625" s="16" t="s">
        <v>84</v>
      </c>
      <c r="AY1625" s="288" t="s">
        <v>240</v>
      </c>
    </row>
    <row r="1626" s="2" customFormat="1" ht="24.15" customHeight="1">
      <c r="A1626" s="39"/>
      <c r="B1626" s="40"/>
      <c r="C1626" s="289" t="s">
        <v>2151</v>
      </c>
      <c r="D1626" s="289" t="s">
        <v>341</v>
      </c>
      <c r="E1626" s="290" t="s">
        <v>1085</v>
      </c>
      <c r="F1626" s="291" t="s">
        <v>1086</v>
      </c>
      <c r="G1626" s="292" t="s">
        <v>373</v>
      </c>
      <c r="H1626" s="293">
        <v>47</v>
      </c>
      <c r="I1626" s="294"/>
      <c r="J1626" s="295">
        <f>ROUND(I1626*H1626,2)</f>
        <v>0</v>
      </c>
      <c r="K1626" s="291" t="s">
        <v>246</v>
      </c>
      <c r="L1626" s="296"/>
      <c r="M1626" s="297" t="s">
        <v>1</v>
      </c>
      <c r="N1626" s="298" t="s">
        <v>41</v>
      </c>
      <c r="O1626" s="92"/>
      <c r="P1626" s="236">
        <f>O1626*H1626</f>
        <v>0</v>
      </c>
      <c r="Q1626" s="236">
        <v>0.0030000000000000001</v>
      </c>
      <c r="R1626" s="236">
        <f>Q1626*H1626</f>
        <v>0.14100000000000001</v>
      </c>
      <c r="S1626" s="236">
        <v>0</v>
      </c>
      <c r="T1626" s="237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8" t="s">
        <v>320</v>
      </c>
      <c r="AT1626" s="238" t="s">
        <v>341</v>
      </c>
      <c r="AU1626" s="238" t="s">
        <v>87</v>
      </c>
      <c r="AY1626" s="18" t="s">
        <v>240</v>
      </c>
      <c r="BE1626" s="239">
        <f>IF(N1626="základní",J1626,0)</f>
        <v>0</v>
      </c>
      <c r="BF1626" s="239">
        <f>IF(N1626="snížená",J1626,0)</f>
        <v>0</v>
      </c>
      <c r="BG1626" s="239">
        <f>IF(N1626="zákl. přenesená",J1626,0)</f>
        <v>0</v>
      </c>
      <c r="BH1626" s="239">
        <f>IF(N1626="sníž. přenesená",J1626,0)</f>
        <v>0</v>
      </c>
      <c r="BI1626" s="239">
        <f>IF(N1626="nulová",J1626,0)</f>
        <v>0</v>
      </c>
      <c r="BJ1626" s="18" t="s">
        <v>84</v>
      </c>
      <c r="BK1626" s="239">
        <f>ROUND(I1626*H1626,2)</f>
        <v>0</v>
      </c>
      <c r="BL1626" s="18" t="s">
        <v>247</v>
      </c>
      <c r="BM1626" s="238" t="s">
        <v>2152</v>
      </c>
    </row>
    <row r="1627" s="13" customFormat="1">
      <c r="A1627" s="13"/>
      <c r="B1627" s="245"/>
      <c r="C1627" s="246"/>
      <c r="D1627" s="247" t="s">
        <v>251</v>
      </c>
      <c r="E1627" s="248" t="s">
        <v>1</v>
      </c>
      <c r="F1627" s="249" t="s">
        <v>1046</v>
      </c>
      <c r="G1627" s="246"/>
      <c r="H1627" s="248" t="s">
        <v>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5" t="s">
        <v>251</v>
      </c>
      <c r="AU1627" s="255" t="s">
        <v>87</v>
      </c>
      <c r="AV1627" s="13" t="s">
        <v>84</v>
      </c>
      <c r="AW1627" s="13" t="s">
        <v>32</v>
      </c>
      <c r="AX1627" s="13" t="s">
        <v>76</v>
      </c>
      <c r="AY1627" s="255" t="s">
        <v>240</v>
      </c>
    </row>
    <row r="1628" s="13" customFormat="1">
      <c r="A1628" s="13"/>
      <c r="B1628" s="245"/>
      <c r="C1628" s="246"/>
      <c r="D1628" s="247" t="s">
        <v>251</v>
      </c>
      <c r="E1628" s="248" t="s">
        <v>1</v>
      </c>
      <c r="F1628" s="249" t="s">
        <v>2153</v>
      </c>
      <c r="G1628" s="246"/>
      <c r="H1628" s="248" t="s">
        <v>1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5" t="s">
        <v>251</v>
      </c>
      <c r="AU1628" s="255" t="s">
        <v>87</v>
      </c>
      <c r="AV1628" s="13" t="s">
        <v>84</v>
      </c>
      <c r="AW1628" s="13" t="s">
        <v>32</v>
      </c>
      <c r="AX1628" s="13" t="s">
        <v>76</v>
      </c>
      <c r="AY1628" s="255" t="s">
        <v>240</v>
      </c>
    </row>
    <row r="1629" s="14" customFormat="1">
      <c r="A1629" s="14"/>
      <c r="B1629" s="256"/>
      <c r="C1629" s="257"/>
      <c r="D1629" s="247" t="s">
        <v>251</v>
      </c>
      <c r="E1629" s="258" t="s">
        <v>1</v>
      </c>
      <c r="F1629" s="259" t="s">
        <v>2154</v>
      </c>
      <c r="G1629" s="257"/>
      <c r="H1629" s="260">
        <v>47</v>
      </c>
      <c r="I1629" s="261"/>
      <c r="J1629" s="257"/>
      <c r="K1629" s="257"/>
      <c r="L1629" s="262"/>
      <c r="M1629" s="263"/>
      <c r="N1629" s="264"/>
      <c r="O1629" s="264"/>
      <c r="P1629" s="264"/>
      <c r="Q1629" s="264"/>
      <c r="R1629" s="264"/>
      <c r="S1629" s="264"/>
      <c r="T1629" s="26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6" t="s">
        <v>251</v>
      </c>
      <c r="AU1629" s="266" t="s">
        <v>87</v>
      </c>
      <c r="AV1629" s="14" t="s">
        <v>87</v>
      </c>
      <c r="AW1629" s="14" t="s">
        <v>32</v>
      </c>
      <c r="AX1629" s="14" t="s">
        <v>84</v>
      </c>
      <c r="AY1629" s="266" t="s">
        <v>240</v>
      </c>
    </row>
    <row r="1630" s="2" customFormat="1" ht="24.15" customHeight="1">
      <c r="A1630" s="39"/>
      <c r="B1630" s="40"/>
      <c r="C1630" s="289" t="s">
        <v>2155</v>
      </c>
      <c r="D1630" s="289" t="s">
        <v>341</v>
      </c>
      <c r="E1630" s="290" t="s">
        <v>1117</v>
      </c>
      <c r="F1630" s="291" t="s">
        <v>1118</v>
      </c>
      <c r="G1630" s="292" t="s">
        <v>373</v>
      </c>
      <c r="H1630" s="293">
        <v>116</v>
      </c>
      <c r="I1630" s="294"/>
      <c r="J1630" s="295">
        <f>ROUND(I1630*H1630,2)</f>
        <v>0</v>
      </c>
      <c r="K1630" s="291" t="s">
        <v>246</v>
      </c>
      <c r="L1630" s="296"/>
      <c r="M1630" s="297" t="s">
        <v>1</v>
      </c>
      <c r="N1630" s="298" t="s">
        <v>41</v>
      </c>
      <c r="O1630" s="92"/>
      <c r="P1630" s="236">
        <f>O1630*H1630</f>
        <v>0</v>
      </c>
      <c r="Q1630" s="236">
        <v>0.0041999999999999997</v>
      </c>
      <c r="R1630" s="236">
        <f>Q1630*H1630</f>
        <v>0.48719999999999997</v>
      </c>
      <c r="S1630" s="236">
        <v>0</v>
      </c>
      <c r="T1630" s="237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38" t="s">
        <v>320</v>
      </c>
      <c r="AT1630" s="238" t="s">
        <v>341</v>
      </c>
      <c r="AU1630" s="238" t="s">
        <v>87</v>
      </c>
      <c r="AY1630" s="18" t="s">
        <v>240</v>
      </c>
      <c r="BE1630" s="239">
        <f>IF(N1630="základní",J1630,0)</f>
        <v>0</v>
      </c>
      <c r="BF1630" s="239">
        <f>IF(N1630="snížená",J1630,0)</f>
        <v>0</v>
      </c>
      <c r="BG1630" s="239">
        <f>IF(N1630="zákl. přenesená",J1630,0)</f>
        <v>0</v>
      </c>
      <c r="BH1630" s="239">
        <f>IF(N1630="sníž. přenesená",J1630,0)</f>
        <v>0</v>
      </c>
      <c r="BI1630" s="239">
        <f>IF(N1630="nulová",J1630,0)</f>
        <v>0</v>
      </c>
      <c r="BJ1630" s="18" t="s">
        <v>84</v>
      </c>
      <c r="BK1630" s="239">
        <f>ROUND(I1630*H1630,2)</f>
        <v>0</v>
      </c>
      <c r="BL1630" s="18" t="s">
        <v>247</v>
      </c>
      <c r="BM1630" s="238" t="s">
        <v>2156</v>
      </c>
    </row>
    <row r="1631" s="13" customFormat="1">
      <c r="A1631" s="13"/>
      <c r="B1631" s="245"/>
      <c r="C1631" s="246"/>
      <c r="D1631" s="247" t="s">
        <v>251</v>
      </c>
      <c r="E1631" s="248" t="s">
        <v>1</v>
      </c>
      <c r="F1631" s="249" t="s">
        <v>1046</v>
      </c>
      <c r="G1631" s="246"/>
      <c r="H1631" s="248" t="s">
        <v>1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5" t="s">
        <v>251</v>
      </c>
      <c r="AU1631" s="255" t="s">
        <v>87</v>
      </c>
      <c r="AV1631" s="13" t="s">
        <v>84</v>
      </c>
      <c r="AW1631" s="13" t="s">
        <v>32</v>
      </c>
      <c r="AX1631" s="13" t="s">
        <v>76</v>
      </c>
      <c r="AY1631" s="255" t="s">
        <v>240</v>
      </c>
    </row>
    <row r="1632" s="13" customFormat="1">
      <c r="A1632" s="13"/>
      <c r="B1632" s="245"/>
      <c r="C1632" s="246"/>
      <c r="D1632" s="247" t="s">
        <v>251</v>
      </c>
      <c r="E1632" s="248" t="s">
        <v>1</v>
      </c>
      <c r="F1632" s="249" t="s">
        <v>2157</v>
      </c>
      <c r="G1632" s="246"/>
      <c r="H1632" s="248" t="s">
        <v>1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5" t="s">
        <v>251</v>
      </c>
      <c r="AU1632" s="255" t="s">
        <v>87</v>
      </c>
      <c r="AV1632" s="13" t="s">
        <v>84</v>
      </c>
      <c r="AW1632" s="13" t="s">
        <v>32</v>
      </c>
      <c r="AX1632" s="13" t="s">
        <v>76</v>
      </c>
      <c r="AY1632" s="255" t="s">
        <v>240</v>
      </c>
    </row>
    <row r="1633" s="14" customFormat="1">
      <c r="A1633" s="14"/>
      <c r="B1633" s="256"/>
      <c r="C1633" s="257"/>
      <c r="D1633" s="247" t="s">
        <v>251</v>
      </c>
      <c r="E1633" s="258" t="s">
        <v>1</v>
      </c>
      <c r="F1633" s="259" t="s">
        <v>2158</v>
      </c>
      <c r="G1633" s="257"/>
      <c r="H1633" s="260">
        <v>116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6" t="s">
        <v>251</v>
      </c>
      <c r="AU1633" s="266" t="s">
        <v>87</v>
      </c>
      <c r="AV1633" s="14" t="s">
        <v>87</v>
      </c>
      <c r="AW1633" s="14" t="s">
        <v>32</v>
      </c>
      <c r="AX1633" s="14" t="s">
        <v>84</v>
      </c>
      <c r="AY1633" s="266" t="s">
        <v>240</v>
      </c>
    </row>
    <row r="1634" s="2" customFormat="1" ht="24.15" customHeight="1">
      <c r="A1634" s="39"/>
      <c r="B1634" s="40"/>
      <c r="C1634" s="227" t="s">
        <v>2159</v>
      </c>
      <c r="D1634" s="227" t="s">
        <v>242</v>
      </c>
      <c r="E1634" s="228" t="s">
        <v>2160</v>
      </c>
      <c r="F1634" s="229" t="s">
        <v>2161</v>
      </c>
      <c r="G1634" s="230" t="s">
        <v>344</v>
      </c>
      <c r="H1634" s="231">
        <v>11.824</v>
      </c>
      <c r="I1634" s="232"/>
      <c r="J1634" s="233">
        <f>ROUND(I1634*H1634,2)</f>
        <v>0</v>
      </c>
      <c r="K1634" s="229" t="s">
        <v>246</v>
      </c>
      <c r="L1634" s="45"/>
      <c r="M1634" s="234" t="s">
        <v>1</v>
      </c>
      <c r="N1634" s="235" t="s">
        <v>41</v>
      </c>
      <c r="O1634" s="92"/>
      <c r="P1634" s="236">
        <f>O1634*H1634</f>
        <v>0</v>
      </c>
      <c r="Q1634" s="236">
        <v>0</v>
      </c>
      <c r="R1634" s="236">
        <f>Q1634*H1634</f>
        <v>0</v>
      </c>
      <c r="S1634" s="236">
        <v>0</v>
      </c>
      <c r="T1634" s="237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38" t="s">
        <v>247</v>
      </c>
      <c r="AT1634" s="238" t="s">
        <v>242</v>
      </c>
      <c r="AU1634" s="238" t="s">
        <v>87</v>
      </c>
      <c r="AY1634" s="18" t="s">
        <v>240</v>
      </c>
      <c r="BE1634" s="239">
        <f>IF(N1634="základní",J1634,0)</f>
        <v>0</v>
      </c>
      <c r="BF1634" s="239">
        <f>IF(N1634="snížená",J1634,0)</f>
        <v>0</v>
      </c>
      <c r="BG1634" s="239">
        <f>IF(N1634="zákl. přenesená",J1634,0)</f>
        <v>0</v>
      </c>
      <c r="BH1634" s="239">
        <f>IF(N1634="sníž. přenesená",J1634,0)</f>
        <v>0</v>
      </c>
      <c r="BI1634" s="239">
        <f>IF(N1634="nulová",J1634,0)</f>
        <v>0</v>
      </c>
      <c r="BJ1634" s="18" t="s">
        <v>84</v>
      </c>
      <c r="BK1634" s="239">
        <f>ROUND(I1634*H1634,2)</f>
        <v>0</v>
      </c>
      <c r="BL1634" s="18" t="s">
        <v>247</v>
      </c>
      <c r="BM1634" s="238" t="s">
        <v>2162</v>
      </c>
    </row>
    <row r="1635" s="2" customFormat="1">
      <c r="A1635" s="39"/>
      <c r="B1635" s="40"/>
      <c r="C1635" s="41"/>
      <c r="D1635" s="240" t="s">
        <v>249</v>
      </c>
      <c r="E1635" s="41"/>
      <c r="F1635" s="241" t="s">
        <v>2163</v>
      </c>
      <c r="G1635" s="41"/>
      <c r="H1635" s="41"/>
      <c r="I1635" s="242"/>
      <c r="J1635" s="41"/>
      <c r="K1635" s="41"/>
      <c r="L1635" s="45"/>
      <c r="M1635" s="243"/>
      <c r="N1635" s="244"/>
      <c r="O1635" s="92"/>
      <c r="P1635" s="92"/>
      <c r="Q1635" s="92"/>
      <c r="R1635" s="92"/>
      <c r="S1635" s="92"/>
      <c r="T1635" s="93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T1635" s="18" t="s">
        <v>249</v>
      </c>
      <c r="AU1635" s="18" t="s">
        <v>87</v>
      </c>
    </row>
    <row r="1636" s="12" customFormat="1" ht="22.8" customHeight="1">
      <c r="A1636" s="12"/>
      <c r="B1636" s="211"/>
      <c r="C1636" s="212"/>
      <c r="D1636" s="213" t="s">
        <v>75</v>
      </c>
      <c r="E1636" s="225" t="s">
        <v>2164</v>
      </c>
      <c r="F1636" s="225" t="s">
        <v>2165</v>
      </c>
      <c r="G1636" s="212"/>
      <c r="H1636" s="212"/>
      <c r="I1636" s="215"/>
      <c r="J1636" s="226">
        <f>BK1636</f>
        <v>0</v>
      </c>
      <c r="K1636" s="212"/>
      <c r="L1636" s="217"/>
      <c r="M1636" s="218"/>
      <c r="N1636" s="219"/>
      <c r="O1636" s="219"/>
      <c r="P1636" s="220">
        <f>SUM(P1637:P1889)</f>
        <v>0</v>
      </c>
      <c r="Q1636" s="219"/>
      <c r="R1636" s="220">
        <f>SUM(R1637:R1889)</f>
        <v>36.249894049999995</v>
      </c>
      <c r="S1636" s="219"/>
      <c r="T1636" s="221">
        <f>SUM(T1637:T1889)</f>
        <v>0</v>
      </c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R1636" s="222" t="s">
        <v>87</v>
      </c>
      <c r="AT1636" s="223" t="s">
        <v>75</v>
      </c>
      <c r="AU1636" s="223" t="s">
        <v>84</v>
      </c>
      <c r="AY1636" s="222" t="s">
        <v>240</v>
      </c>
      <c r="BK1636" s="224">
        <f>SUM(BK1637:BK1889)</f>
        <v>0</v>
      </c>
    </row>
    <row r="1637" s="2" customFormat="1" ht="33" customHeight="1">
      <c r="A1637" s="39"/>
      <c r="B1637" s="40"/>
      <c r="C1637" s="227" t="s">
        <v>2166</v>
      </c>
      <c r="D1637" s="227" t="s">
        <v>242</v>
      </c>
      <c r="E1637" s="228" t="s">
        <v>2167</v>
      </c>
      <c r="F1637" s="229" t="s">
        <v>2168</v>
      </c>
      <c r="G1637" s="230" t="s">
        <v>373</v>
      </c>
      <c r="H1637" s="231">
        <v>1110</v>
      </c>
      <c r="I1637" s="232"/>
      <c r="J1637" s="233">
        <f>ROUND(I1637*H1637,2)</f>
        <v>0</v>
      </c>
      <c r="K1637" s="229" t="s">
        <v>246</v>
      </c>
      <c r="L1637" s="45"/>
      <c r="M1637" s="234" t="s">
        <v>1</v>
      </c>
      <c r="N1637" s="235" t="s">
        <v>41</v>
      </c>
      <c r="O1637" s="92"/>
      <c r="P1637" s="236">
        <f>O1637*H1637</f>
        <v>0</v>
      </c>
      <c r="Q1637" s="236">
        <v>0</v>
      </c>
      <c r="R1637" s="236">
        <f>Q1637*H1637</f>
        <v>0</v>
      </c>
      <c r="S1637" s="236">
        <v>0</v>
      </c>
      <c r="T1637" s="237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8" t="s">
        <v>170</v>
      </c>
      <c r="AT1637" s="238" t="s">
        <v>242</v>
      </c>
      <c r="AU1637" s="238" t="s">
        <v>87</v>
      </c>
      <c r="AY1637" s="18" t="s">
        <v>240</v>
      </c>
      <c r="BE1637" s="239">
        <f>IF(N1637="základní",J1637,0)</f>
        <v>0</v>
      </c>
      <c r="BF1637" s="239">
        <f>IF(N1637="snížená",J1637,0)</f>
        <v>0</v>
      </c>
      <c r="BG1637" s="239">
        <f>IF(N1637="zákl. přenesená",J1637,0)</f>
        <v>0</v>
      </c>
      <c r="BH1637" s="239">
        <f>IF(N1637="sníž. přenesená",J1637,0)</f>
        <v>0</v>
      </c>
      <c r="BI1637" s="239">
        <f>IF(N1637="nulová",J1637,0)</f>
        <v>0</v>
      </c>
      <c r="BJ1637" s="18" t="s">
        <v>84</v>
      </c>
      <c r="BK1637" s="239">
        <f>ROUND(I1637*H1637,2)</f>
        <v>0</v>
      </c>
      <c r="BL1637" s="18" t="s">
        <v>170</v>
      </c>
      <c r="BM1637" s="238" t="s">
        <v>2169</v>
      </c>
    </row>
    <row r="1638" s="2" customFormat="1">
      <c r="A1638" s="39"/>
      <c r="B1638" s="40"/>
      <c r="C1638" s="41"/>
      <c r="D1638" s="240" t="s">
        <v>249</v>
      </c>
      <c r="E1638" s="41"/>
      <c r="F1638" s="241" t="s">
        <v>2170</v>
      </c>
      <c r="G1638" s="41"/>
      <c r="H1638" s="41"/>
      <c r="I1638" s="242"/>
      <c r="J1638" s="41"/>
      <c r="K1638" s="41"/>
      <c r="L1638" s="45"/>
      <c r="M1638" s="243"/>
      <c r="N1638" s="244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249</v>
      </c>
      <c r="AU1638" s="18" t="s">
        <v>87</v>
      </c>
    </row>
    <row r="1639" s="13" customFormat="1">
      <c r="A1639" s="13"/>
      <c r="B1639" s="245"/>
      <c r="C1639" s="246"/>
      <c r="D1639" s="247" t="s">
        <v>251</v>
      </c>
      <c r="E1639" s="248" t="s">
        <v>1</v>
      </c>
      <c r="F1639" s="249" t="s">
        <v>1907</v>
      </c>
      <c r="G1639" s="246"/>
      <c r="H1639" s="248" t="s">
        <v>1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5" t="s">
        <v>251</v>
      </c>
      <c r="AU1639" s="255" t="s">
        <v>87</v>
      </c>
      <c r="AV1639" s="13" t="s">
        <v>84</v>
      </c>
      <c r="AW1639" s="13" t="s">
        <v>32</v>
      </c>
      <c r="AX1639" s="13" t="s">
        <v>76</v>
      </c>
      <c r="AY1639" s="255" t="s">
        <v>240</v>
      </c>
    </row>
    <row r="1640" s="14" customFormat="1">
      <c r="A1640" s="14"/>
      <c r="B1640" s="256"/>
      <c r="C1640" s="257"/>
      <c r="D1640" s="247" t="s">
        <v>251</v>
      </c>
      <c r="E1640" s="258" t="s">
        <v>1</v>
      </c>
      <c r="F1640" s="259" t="s">
        <v>2171</v>
      </c>
      <c r="G1640" s="257"/>
      <c r="H1640" s="260">
        <v>324.22500000000002</v>
      </c>
      <c r="I1640" s="261"/>
      <c r="J1640" s="257"/>
      <c r="K1640" s="257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6" t="s">
        <v>251</v>
      </c>
      <c r="AU1640" s="266" t="s">
        <v>87</v>
      </c>
      <c r="AV1640" s="14" t="s">
        <v>87</v>
      </c>
      <c r="AW1640" s="14" t="s">
        <v>32</v>
      </c>
      <c r="AX1640" s="14" t="s">
        <v>76</v>
      </c>
      <c r="AY1640" s="266" t="s">
        <v>240</v>
      </c>
    </row>
    <row r="1641" s="14" customFormat="1">
      <c r="A1641" s="14"/>
      <c r="B1641" s="256"/>
      <c r="C1641" s="257"/>
      <c r="D1641" s="247" t="s">
        <v>251</v>
      </c>
      <c r="E1641" s="258" t="s">
        <v>1</v>
      </c>
      <c r="F1641" s="259" t="s">
        <v>2172</v>
      </c>
      <c r="G1641" s="257"/>
      <c r="H1641" s="260">
        <v>127.997</v>
      </c>
      <c r="I1641" s="261"/>
      <c r="J1641" s="257"/>
      <c r="K1641" s="257"/>
      <c r="L1641" s="262"/>
      <c r="M1641" s="263"/>
      <c r="N1641" s="264"/>
      <c r="O1641" s="264"/>
      <c r="P1641" s="264"/>
      <c r="Q1641" s="264"/>
      <c r="R1641" s="264"/>
      <c r="S1641" s="264"/>
      <c r="T1641" s="26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6" t="s">
        <v>251</v>
      </c>
      <c r="AU1641" s="266" t="s">
        <v>87</v>
      </c>
      <c r="AV1641" s="14" t="s">
        <v>87</v>
      </c>
      <c r="AW1641" s="14" t="s">
        <v>32</v>
      </c>
      <c r="AX1641" s="14" t="s">
        <v>76</v>
      </c>
      <c r="AY1641" s="266" t="s">
        <v>240</v>
      </c>
    </row>
    <row r="1642" s="14" customFormat="1">
      <c r="A1642" s="14"/>
      <c r="B1642" s="256"/>
      <c r="C1642" s="257"/>
      <c r="D1642" s="247" t="s">
        <v>251</v>
      </c>
      <c r="E1642" s="258" t="s">
        <v>1</v>
      </c>
      <c r="F1642" s="259" t="s">
        <v>2173</v>
      </c>
      <c r="G1642" s="257"/>
      <c r="H1642" s="260">
        <v>9.7780000000000005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6" t="s">
        <v>251</v>
      </c>
      <c r="AU1642" s="266" t="s">
        <v>87</v>
      </c>
      <c r="AV1642" s="14" t="s">
        <v>87</v>
      </c>
      <c r="AW1642" s="14" t="s">
        <v>32</v>
      </c>
      <c r="AX1642" s="14" t="s">
        <v>76</v>
      </c>
      <c r="AY1642" s="266" t="s">
        <v>240</v>
      </c>
    </row>
    <row r="1643" s="15" customFormat="1">
      <c r="A1643" s="15"/>
      <c r="B1643" s="267"/>
      <c r="C1643" s="268"/>
      <c r="D1643" s="247" t="s">
        <v>251</v>
      </c>
      <c r="E1643" s="269" t="s">
        <v>1</v>
      </c>
      <c r="F1643" s="270" t="s">
        <v>255</v>
      </c>
      <c r="G1643" s="268"/>
      <c r="H1643" s="271">
        <v>462.00000000000006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77" t="s">
        <v>251</v>
      </c>
      <c r="AU1643" s="277" t="s">
        <v>87</v>
      </c>
      <c r="AV1643" s="15" t="s">
        <v>256</v>
      </c>
      <c r="AW1643" s="15" t="s">
        <v>32</v>
      </c>
      <c r="AX1643" s="15" t="s">
        <v>76</v>
      </c>
      <c r="AY1643" s="277" t="s">
        <v>240</v>
      </c>
    </row>
    <row r="1644" s="13" customFormat="1">
      <c r="A1644" s="13"/>
      <c r="B1644" s="245"/>
      <c r="C1644" s="246"/>
      <c r="D1644" s="247" t="s">
        <v>251</v>
      </c>
      <c r="E1644" s="248" t="s">
        <v>1</v>
      </c>
      <c r="F1644" s="249" t="s">
        <v>1909</v>
      </c>
      <c r="G1644" s="246"/>
      <c r="H1644" s="248" t="s">
        <v>1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5" t="s">
        <v>251</v>
      </c>
      <c r="AU1644" s="255" t="s">
        <v>87</v>
      </c>
      <c r="AV1644" s="13" t="s">
        <v>84</v>
      </c>
      <c r="AW1644" s="13" t="s">
        <v>32</v>
      </c>
      <c r="AX1644" s="13" t="s">
        <v>76</v>
      </c>
      <c r="AY1644" s="255" t="s">
        <v>240</v>
      </c>
    </row>
    <row r="1645" s="14" customFormat="1">
      <c r="A1645" s="14"/>
      <c r="B1645" s="256"/>
      <c r="C1645" s="257"/>
      <c r="D1645" s="247" t="s">
        <v>251</v>
      </c>
      <c r="E1645" s="258" t="s">
        <v>1</v>
      </c>
      <c r="F1645" s="259" t="s">
        <v>2174</v>
      </c>
      <c r="G1645" s="257"/>
      <c r="H1645" s="260">
        <v>332.46499999999997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6" t="s">
        <v>251</v>
      </c>
      <c r="AU1645" s="266" t="s">
        <v>87</v>
      </c>
      <c r="AV1645" s="14" t="s">
        <v>87</v>
      </c>
      <c r="AW1645" s="14" t="s">
        <v>32</v>
      </c>
      <c r="AX1645" s="14" t="s">
        <v>76</v>
      </c>
      <c r="AY1645" s="266" t="s">
        <v>240</v>
      </c>
    </row>
    <row r="1646" s="14" customFormat="1">
      <c r="A1646" s="14"/>
      <c r="B1646" s="256"/>
      <c r="C1646" s="257"/>
      <c r="D1646" s="247" t="s">
        <v>251</v>
      </c>
      <c r="E1646" s="258" t="s">
        <v>1</v>
      </c>
      <c r="F1646" s="259" t="s">
        <v>2175</v>
      </c>
      <c r="G1646" s="257"/>
      <c r="H1646" s="260">
        <v>65.021000000000001</v>
      </c>
      <c r="I1646" s="261"/>
      <c r="J1646" s="257"/>
      <c r="K1646" s="257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6" t="s">
        <v>251</v>
      </c>
      <c r="AU1646" s="266" t="s">
        <v>87</v>
      </c>
      <c r="AV1646" s="14" t="s">
        <v>87</v>
      </c>
      <c r="AW1646" s="14" t="s">
        <v>32</v>
      </c>
      <c r="AX1646" s="14" t="s">
        <v>76</v>
      </c>
      <c r="AY1646" s="266" t="s">
        <v>240</v>
      </c>
    </row>
    <row r="1647" s="14" customFormat="1">
      <c r="A1647" s="14"/>
      <c r="B1647" s="256"/>
      <c r="C1647" s="257"/>
      <c r="D1647" s="247" t="s">
        <v>251</v>
      </c>
      <c r="E1647" s="258" t="s">
        <v>1</v>
      </c>
      <c r="F1647" s="259" t="s">
        <v>2176</v>
      </c>
      <c r="G1647" s="257"/>
      <c r="H1647" s="260">
        <v>221.13200000000001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6" t="s">
        <v>251</v>
      </c>
      <c r="AU1647" s="266" t="s">
        <v>87</v>
      </c>
      <c r="AV1647" s="14" t="s">
        <v>87</v>
      </c>
      <c r="AW1647" s="14" t="s">
        <v>32</v>
      </c>
      <c r="AX1647" s="14" t="s">
        <v>76</v>
      </c>
      <c r="AY1647" s="266" t="s">
        <v>240</v>
      </c>
    </row>
    <row r="1648" s="14" customFormat="1">
      <c r="A1648" s="14"/>
      <c r="B1648" s="256"/>
      <c r="C1648" s="257"/>
      <c r="D1648" s="247" t="s">
        <v>251</v>
      </c>
      <c r="E1648" s="258" t="s">
        <v>1</v>
      </c>
      <c r="F1648" s="259" t="s">
        <v>2177</v>
      </c>
      <c r="G1648" s="257"/>
      <c r="H1648" s="260">
        <v>12.382</v>
      </c>
      <c r="I1648" s="261"/>
      <c r="J1648" s="257"/>
      <c r="K1648" s="257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6" t="s">
        <v>251</v>
      </c>
      <c r="AU1648" s="266" t="s">
        <v>87</v>
      </c>
      <c r="AV1648" s="14" t="s">
        <v>87</v>
      </c>
      <c r="AW1648" s="14" t="s">
        <v>32</v>
      </c>
      <c r="AX1648" s="14" t="s">
        <v>76</v>
      </c>
      <c r="AY1648" s="266" t="s">
        <v>240</v>
      </c>
    </row>
    <row r="1649" s="15" customFormat="1">
      <c r="A1649" s="15"/>
      <c r="B1649" s="267"/>
      <c r="C1649" s="268"/>
      <c r="D1649" s="247" t="s">
        <v>251</v>
      </c>
      <c r="E1649" s="269" t="s">
        <v>1</v>
      </c>
      <c r="F1649" s="270" t="s">
        <v>261</v>
      </c>
      <c r="G1649" s="268"/>
      <c r="H1649" s="271">
        <v>630.99999999999989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7" t="s">
        <v>251</v>
      </c>
      <c r="AU1649" s="277" t="s">
        <v>87</v>
      </c>
      <c r="AV1649" s="15" t="s">
        <v>256</v>
      </c>
      <c r="AW1649" s="15" t="s">
        <v>32</v>
      </c>
      <c r="AX1649" s="15" t="s">
        <v>76</v>
      </c>
      <c r="AY1649" s="277" t="s">
        <v>240</v>
      </c>
    </row>
    <row r="1650" s="13" customFormat="1">
      <c r="A1650" s="13"/>
      <c r="B1650" s="245"/>
      <c r="C1650" s="246"/>
      <c r="D1650" s="247" t="s">
        <v>251</v>
      </c>
      <c r="E1650" s="248" t="s">
        <v>1</v>
      </c>
      <c r="F1650" s="249" t="s">
        <v>2178</v>
      </c>
      <c r="G1650" s="246"/>
      <c r="H1650" s="248" t="s">
        <v>1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5" t="s">
        <v>251</v>
      </c>
      <c r="AU1650" s="255" t="s">
        <v>87</v>
      </c>
      <c r="AV1650" s="13" t="s">
        <v>84</v>
      </c>
      <c r="AW1650" s="13" t="s">
        <v>32</v>
      </c>
      <c r="AX1650" s="13" t="s">
        <v>76</v>
      </c>
      <c r="AY1650" s="255" t="s">
        <v>240</v>
      </c>
    </row>
    <row r="1651" s="14" customFormat="1">
      <c r="A1651" s="14"/>
      <c r="B1651" s="256"/>
      <c r="C1651" s="257"/>
      <c r="D1651" s="247" t="s">
        <v>251</v>
      </c>
      <c r="E1651" s="258" t="s">
        <v>1</v>
      </c>
      <c r="F1651" s="259" t="s">
        <v>2179</v>
      </c>
      <c r="G1651" s="257"/>
      <c r="H1651" s="260">
        <v>16.797000000000001</v>
      </c>
      <c r="I1651" s="261"/>
      <c r="J1651" s="257"/>
      <c r="K1651" s="257"/>
      <c r="L1651" s="262"/>
      <c r="M1651" s="263"/>
      <c r="N1651" s="264"/>
      <c r="O1651" s="264"/>
      <c r="P1651" s="264"/>
      <c r="Q1651" s="264"/>
      <c r="R1651" s="264"/>
      <c r="S1651" s="264"/>
      <c r="T1651" s="26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6" t="s">
        <v>251</v>
      </c>
      <c r="AU1651" s="266" t="s">
        <v>87</v>
      </c>
      <c r="AV1651" s="14" t="s">
        <v>87</v>
      </c>
      <c r="AW1651" s="14" t="s">
        <v>32</v>
      </c>
      <c r="AX1651" s="14" t="s">
        <v>76</v>
      </c>
      <c r="AY1651" s="266" t="s">
        <v>240</v>
      </c>
    </row>
    <row r="1652" s="14" customFormat="1">
      <c r="A1652" s="14"/>
      <c r="B1652" s="256"/>
      <c r="C1652" s="257"/>
      <c r="D1652" s="247" t="s">
        <v>251</v>
      </c>
      <c r="E1652" s="258" t="s">
        <v>1</v>
      </c>
      <c r="F1652" s="259" t="s">
        <v>2180</v>
      </c>
      <c r="G1652" s="257"/>
      <c r="H1652" s="260">
        <v>0.20300000000000001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6" t="s">
        <v>251</v>
      </c>
      <c r="AU1652" s="266" t="s">
        <v>87</v>
      </c>
      <c r="AV1652" s="14" t="s">
        <v>87</v>
      </c>
      <c r="AW1652" s="14" t="s">
        <v>32</v>
      </c>
      <c r="AX1652" s="14" t="s">
        <v>76</v>
      </c>
      <c r="AY1652" s="266" t="s">
        <v>240</v>
      </c>
    </row>
    <row r="1653" s="15" customFormat="1">
      <c r="A1653" s="15"/>
      <c r="B1653" s="267"/>
      <c r="C1653" s="268"/>
      <c r="D1653" s="247" t="s">
        <v>251</v>
      </c>
      <c r="E1653" s="269" t="s">
        <v>1</v>
      </c>
      <c r="F1653" s="270" t="s">
        <v>264</v>
      </c>
      <c r="G1653" s="268"/>
      <c r="H1653" s="271">
        <v>17</v>
      </c>
      <c r="I1653" s="272"/>
      <c r="J1653" s="268"/>
      <c r="K1653" s="268"/>
      <c r="L1653" s="273"/>
      <c r="M1653" s="274"/>
      <c r="N1653" s="275"/>
      <c r="O1653" s="275"/>
      <c r="P1653" s="275"/>
      <c r="Q1653" s="275"/>
      <c r="R1653" s="275"/>
      <c r="S1653" s="275"/>
      <c r="T1653" s="27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77" t="s">
        <v>251</v>
      </c>
      <c r="AU1653" s="277" t="s">
        <v>87</v>
      </c>
      <c r="AV1653" s="15" t="s">
        <v>256</v>
      </c>
      <c r="AW1653" s="15" t="s">
        <v>32</v>
      </c>
      <c r="AX1653" s="15" t="s">
        <v>76</v>
      </c>
      <c r="AY1653" s="277" t="s">
        <v>240</v>
      </c>
    </row>
    <row r="1654" s="16" customFormat="1">
      <c r="A1654" s="16"/>
      <c r="B1654" s="278"/>
      <c r="C1654" s="279"/>
      <c r="D1654" s="247" t="s">
        <v>251</v>
      </c>
      <c r="E1654" s="280" t="s">
        <v>1</v>
      </c>
      <c r="F1654" s="281" t="s">
        <v>265</v>
      </c>
      <c r="G1654" s="279"/>
      <c r="H1654" s="282">
        <v>1110</v>
      </c>
      <c r="I1654" s="283"/>
      <c r="J1654" s="279"/>
      <c r="K1654" s="279"/>
      <c r="L1654" s="284"/>
      <c r="M1654" s="285"/>
      <c r="N1654" s="286"/>
      <c r="O1654" s="286"/>
      <c r="P1654" s="286"/>
      <c r="Q1654" s="286"/>
      <c r="R1654" s="286"/>
      <c r="S1654" s="286"/>
      <c r="T1654" s="287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88" t="s">
        <v>251</v>
      </c>
      <c r="AU1654" s="288" t="s">
        <v>87</v>
      </c>
      <c r="AV1654" s="16" t="s">
        <v>247</v>
      </c>
      <c r="AW1654" s="16" t="s">
        <v>32</v>
      </c>
      <c r="AX1654" s="16" t="s">
        <v>84</v>
      </c>
      <c r="AY1654" s="288" t="s">
        <v>240</v>
      </c>
    </row>
    <row r="1655" s="2" customFormat="1" ht="24.15" customHeight="1">
      <c r="A1655" s="39"/>
      <c r="B1655" s="40"/>
      <c r="C1655" s="227" t="s">
        <v>2181</v>
      </c>
      <c r="D1655" s="227" t="s">
        <v>242</v>
      </c>
      <c r="E1655" s="228" t="s">
        <v>2182</v>
      </c>
      <c r="F1655" s="229" t="s">
        <v>2183</v>
      </c>
      <c r="G1655" s="230" t="s">
        <v>520</v>
      </c>
      <c r="H1655" s="231">
        <v>256</v>
      </c>
      <c r="I1655" s="232"/>
      <c r="J1655" s="233">
        <f>ROUND(I1655*H1655,2)</f>
        <v>0</v>
      </c>
      <c r="K1655" s="229" t="s">
        <v>1</v>
      </c>
      <c r="L1655" s="45"/>
      <c r="M1655" s="234" t="s">
        <v>1</v>
      </c>
      <c r="N1655" s="235" t="s">
        <v>41</v>
      </c>
      <c r="O1655" s="92"/>
      <c r="P1655" s="236">
        <f>O1655*H1655</f>
        <v>0</v>
      </c>
      <c r="Q1655" s="236">
        <v>0</v>
      </c>
      <c r="R1655" s="236">
        <f>Q1655*H1655</f>
        <v>0</v>
      </c>
      <c r="S1655" s="236">
        <v>0</v>
      </c>
      <c r="T1655" s="237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8" t="s">
        <v>170</v>
      </c>
      <c r="AT1655" s="238" t="s">
        <v>242</v>
      </c>
      <c r="AU1655" s="238" t="s">
        <v>87</v>
      </c>
      <c r="AY1655" s="18" t="s">
        <v>240</v>
      </c>
      <c r="BE1655" s="239">
        <f>IF(N1655="základní",J1655,0)</f>
        <v>0</v>
      </c>
      <c r="BF1655" s="239">
        <f>IF(N1655="snížená",J1655,0)</f>
        <v>0</v>
      </c>
      <c r="BG1655" s="239">
        <f>IF(N1655="zákl. přenesená",J1655,0)</f>
        <v>0</v>
      </c>
      <c r="BH1655" s="239">
        <f>IF(N1655="sníž. přenesená",J1655,0)</f>
        <v>0</v>
      </c>
      <c r="BI1655" s="239">
        <f>IF(N1655="nulová",J1655,0)</f>
        <v>0</v>
      </c>
      <c r="BJ1655" s="18" t="s">
        <v>84</v>
      </c>
      <c r="BK1655" s="239">
        <f>ROUND(I1655*H1655,2)</f>
        <v>0</v>
      </c>
      <c r="BL1655" s="18" t="s">
        <v>170</v>
      </c>
      <c r="BM1655" s="238" t="s">
        <v>2184</v>
      </c>
    </row>
    <row r="1656" s="14" customFormat="1">
      <c r="A1656" s="14"/>
      <c r="B1656" s="256"/>
      <c r="C1656" s="257"/>
      <c r="D1656" s="247" t="s">
        <v>251</v>
      </c>
      <c r="E1656" s="258" t="s">
        <v>1</v>
      </c>
      <c r="F1656" s="259" t="s">
        <v>2185</v>
      </c>
      <c r="G1656" s="257"/>
      <c r="H1656" s="260">
        <v>82</v>
      </c>
      <c r="I1656" s="261"/>
      <c r="J1656" s="257"/>
      <c r="K1656" s="257"/>
      <c r="L1656" s="262"/>
      <c r="M1656" s="263"/>
      <c r="N1656" s="264"/>
      <c r="O1656" s="264"/>
      <c r="P1656" s="264"/>
      <c r="Q1656" s="264"/>
      <c r="R1656" s="264"/>
      <c r="S1656" s="264"/>
      <c r="T1656" s="26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6" t="s">
        <v>251</v>
      </c>
      <c r="AU1656" s="266" t="s">
        <v>87</v>
      </c>
      <c r="AV1656" s="14" t="s">
        <v>87</v>
      </c>
      <c r="AW1656" s="14" t="s">
        <v>32</v>
      </c>
      <c r="AX1656" s="14" t="s">
        <v>76</v>
      </c>
      <c r="AY1656" s="266" t="s">
        <v>240</v>
      </c>
    </row>
    <row r="1657" s="14" customFormat="1">
      <c r="A1657" s="14"/>
      <c r="B1657" s="256"/>
      <c r="C1657" s="257"/>
      <c r="D1657" s="247" t="s">
        <v>251</v>
      </c>
      <c r="E1657" s="258" t="s">
        <v>1</v>
      </c>
      <c r="F1657" s="259" t="s">
        <v>2186</v>
      </c>
      <c r="G1657" s="257"/>
      <c r="H1657" s="260">
        <v>147.5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6" t="s">
        <v>251</v>
      </c>
      <c r="AU1657" s="266" t="s">
        <v>87</v>
      </c>
      <c r="AV1657" s="14" t="s">
        <v>87</v>
      </c>
      <c r="AW1657" s="14" t="s">
        <v>32</v>
      </c>
      <c r="AX1657" s="14" t="s">
        <v>76</v>
      </c>
      <c r="AY1657" s="266" t="s">
        <v>240</v>
      </c>
    </row>
    <row r="1658" s="14" customFormat="1">
      <c r="A1658" s="14"/>
      <c r="B1658" s="256"/>
      <c r="C1658" s="257"/>
      <c r="D1658" s="247" t="s">
        <v>251</v>
      </c>
      <c r="E1658" s="258" t="s">
        <v>1</v>
      </c>
      <c r="F1658" s="259" t="s">
        <v>2187</v>
      </c>
      <c r="G1658" s="257"/>
      <c r="H1658" s="260">
        <v>14.300000000000001</v>
      </c>
      <c r="I1658" s="261"/>
      <c r="J1658" s="257"/>
      <c r="K1658" s="257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6" t="s">
        <v>251</v>
      </c>
      <c r="AU1658" s="266" t="s">
        <v>87</v>
      </c>
      <c r="AV1658" s="14" t="s">
        <v>87</v>
      </c>
      <c r="AW1658" s="14" t="s">
        <v>32</v>
      </c>
      <c r="AX1658" s="14" t="s">
        <v>76</v>
      </c>
      <c r="AY1658" s="266" t="s">
        <v>240</v>
      </c>
    </row>
    <row r="1659" s="14" customFormat="1">
      <c r="A1659" s="14"/>
      <c r="B1659" s="256"/>
      <c r="C1659" s="257"/>
      <c r="D1659" s="247" t="s">
        <v>251</v>
      </c>
      <c r="E1659" s="258" t="s">
        <v>1</v>
      </c>
      <c r="F1659" s="259" t="s">
        <v>2188</v>
      </c>
      <c r="G1659" s="257"/>
      <c r="H1659" s="260">
        <v>12.199999999999999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6" t="s">
        <v>251</v>
      </c>
      <c r="AU1659" s="266" t="s">
        <v>87</v>
      </c>
      <c r="AV1659" s="14" t="s">
        <v>87</v>
      </c>
      <c r="AW1659" s="14" t="s">
        <v>32</v>
      </c>
      <c r="AX1659" s="14" t="s">
        <v>76</v>
      </c>
      <c r="AY1659" s="266" t="s">
        <v>240</v>
      </c>
    </row>
    <row r="1660" s="16" customFormat="1">
      <c r="A1660" s="16"/>
      <c r="B1660" s="278"/>
      <c r="C1660" s="279"/>
      <c r="D1660" s="247" t="s">
        <v>251</v>
      </c>
      <c r="E1660" s="280" t="s">
        <v>1</v>
      </c>
      <c r="F1660" s="281" t="s">
        <v>265</v>
      </c>
      <c r="G1660" s="279"/>
      <c r="H1660" s="282">
        <v>256</v>
      </c>
      <c r="I1660" s="283"/>
      <c r="J1660" s="279"/>
      <c r="K1660" s="279"/>
      <c r="L1660" s="284"/>
      <c r="M1660" s="285"/>
      <c r="N1660" s="286"/>
      <c r="O1660" s="286"/>
      <c r="P1660" s="286"/>
      <c r="Q1660" s="286"/>
      <c r="R1660" s="286"/>
      <c r="S1660" s="286"/>
      <c r="T1660" s="287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88" t="s">
        <v>251</v>
      </c>
      <c r="AU1660" s="288" t="s">
        <v>87</v>
      </c>
      <c r="AV1660" s="16" t="s">
        <v>247</v>
      </c>
      <c r="AW1660" s="16" t="s">
        <v>32</v>
      </c>
      <c r="AX1660" s="16" t="s">
        <v>84</v>
      </c>
      <c r="AY1660" s="288" t="s">
        <v>240</v>
      </c>
    </row>
    <row r="1661" s="2" customFormat="1" ht="24.15" customHeight="1">
      <c r="A1661" s="39"/>
      <c r="B1661" s="40"/>
      <c r="C1661" s="227" t="s">
        <v>2189</v>
      </c>
      <c r="D1661" s="227" t="s">
        <v>242</v>
      </c>
      <c r="E1661" s="228" t="s">
        <v>2190</v>
      </c>
      <c r="F1661" s="229" t="s">
        <v>2191</v>
      </c>
      <c r="G1661" s="230" t="s">
        <v>520</v>
      </c>
      <c r="H1661" s="231">
        <v>5</v>
      </c>
      <c r="I1661" s="232"/>
      <c r="J1661" s="233">
        <f>ROUND(I1661*H1661,2)</f>
        <v>0</v>
      </c>
      <c r="K1661" s="229" t="s">
        <v>1</v>
      </c>
      <c r="L1661" s="45"/>
      <c r="M1661" s="234" t="s">
        <v>1</v>
      </c>
      <c r="N1661" s="235" t="s">
        <v>41</v>
      </c>
      <c r="O1661" s="92"/>
      <c r="P1661" s="236">
        <f>O1661*H1661</f>
        <v>0</v>
      </c>
      <c r="Q1661" s="236">
        <v>0</v>
      </c>
      <c r="R1661" s="236">
        <f>Q1661*H1661</f>
        <v>0</v>
      </c>
      <c r="S1661" s="236">
        <v>0</v>
      </c>
      <c r="T1661" s="237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8" t="s">
        <v>170</v>
      </c>
      <c r="AT1661" s="238" t="s">
        <v>242</v>
      </c>
      <c r="AU1661" s="238" t="s">
        <v>87</v>
      </c>
      <c r="AY1661" s="18" t="s">
        <v>240</v>
      </c>
      <c r="BE1661" s="239">
        <f>IF(N1661="základní",J1661,0)</f>
        <v>0</v>
      </c>
      <c r="BF1661" s="239">
        <f>IF(N1661="snížená",J1661,0)</f>
        <v>0</v>
      </c>
      <c r="BG1661" s="239">
        <f>IF(N1661="zákl. přenesená",J1661,0)</f>
        <v>0</v>
      </c>
      <c r="BH1661" s="239">
        <f>IF(N1661="sníž. přenesená",J1661,0)</f>
        <v>0</v>
      </c>
      <c r="BI1661" s="239">
        <f>IF(N1661="nulová",J1661,0)</f>
        <v>0</v>
      </c>
      <c r="BJ1661" s="18" t="s">
        <v>84</v>
      </c>
      <c r="BK1661" s="239">
        <f>ROUND(I1661*H1661,2)</f>
        <v>0</v>
      </c>
      <c r="BL1661" s="18" t="s">
        <v>170</v>
      </c>
      <c r="BM1661" s="238" t="s">
        <v>2192</v>
      </c>
    </row>
    <row r="1662" s="13" customFormat="1">
      <c r="A1662" s="13"/>
      <c r="B1662" s="245"/>
      <c r="C1662" s="246"/>
      <c r="D1662" s="247" t="s">
        <v>251</v>
      </c>
      <c r="E1662" s="248" t="s">
        <v>1</v>
      </c>
      <c r="F1662" s="249" t="s">
        <v>2193</v>
      </c>
      <c r="G1662" s="246"/>
      <c r="H1662" s="248" t="s">
        <v>1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5" t="s">
        <v>251</v>
      </c>
      <c r="AU1662" s="255" t="s">
        <v>87</v>
      </c>
      <c r="AV1662" s="13" t="s">
        <v>84</v>
      </c>
      <c r="AW1662" s="13" t="s">
        <v>32</v>
      </c>
      <c r="AX1662" s="13" t="s">
        <v>76</v>
      </c>
      <c r="AY1662" s="255" t="s">
        <v>240</v>
      </c>
    </row>
    <row r="1663" s="13" customFormat="1">
      <c r="A1663" s="13"/>
      <c r="B1663" s="245"/>
      <c r="C1663" s="246"/>
      <c r="D1663" s="247" t="s">
        <v>251</v>
      </c>
      <c r="E1663" s="248" t="s">
        <v>1</v>
      </c>
      <c r="F1663" s="249" t="s">
        <v>2194</v>
      </c>
      <c r="G1663" s="246"/>
      <c r="H1663" s="248" t="s">
        <v>1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5" t="s">
        <v>251</v>
      </c>
      <c r="AU1663" s="255" t="s">
        <v>87</v>
      </c>
      <c r="AV1663" s="13" t="s">
        <v>84</v>
      </c>
      <c r="AW1663" s="13" t="s">
        <v>32</v>
      </c>
      <c r="AX1663" s="13" t="s">
        <v>76</v>
      </c>
      <c r="AY1663" s="255" t="s">
        <v>240</v>
      </c>
    </row>
    <row r="1664" s="14" customFormat="1">
      <c r="A1664" s="14"/>
      <c r="B1664" s="256"/>
      <c r="C1664" s="257"/>
      <c r="D1664" s="247" t="s">
        <v>251</v>
      </c>
      <c r="E1664" s="258" t="s">
        <v>1</v>
      </c>
      <c r="F1664" s="259" t="s">
        <v>2195</v>
      </c>
      <c r="G1664" s="257"/>
      <c r="H1664" s="260">
        <v>5</v>
      </c>
      <c r="I1664" s="261"/>
      <c r="J1664" s="257"/>
      <c r="K1664" s="257"/>
      <c r="L1664" s="262"/>
      <c r="M1664" s="263"/>
      <c r="N1664" s="264"/>
      <c r="O1664" s="264"/>
      <c r="P1664" s="264"/>
      <c r="Q1664" s="264"/>
      <c r="R1664" s="264"/>
      <c r="S1664" s="264"/>
      <c r="T1664" s="26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6" t="s">
        <v>251</v>
      </c>
      <c r="AU1664" s="266" t="s">
        <v>87</v>
      </c>
      <c r="AV1664" s="14" t="s">
        <v>87</v>
      </c>
      <c r="AW1664" s="14" t="s">
        <v>32</v>
      </c>
      <c r="AX1664" s="14" t="s">
        <v>84</v>
      </c>
      <c r="AY1664" s="266" t="s">
        <v>240</v>
      </c>
    </row>
    <row r="1665" s="2" customFormat="1" ht="24.15" customHeight="1">
      <c r="A1665" s="39"/>
      <c r="B1665" s="40"/>
      <c r="C1665" s="227" t="s">
        <v>2196</v>
      </c>
      <c r="D1665" s="227" t="s">
        <v>242</v>
      </c>
      <c r="E1665" s="228" t="s">
        <v>2197</v>
      </c>
      <c r="F1665" s="229" t="s">
        <v>2198</v>
      </c>
      <c r="G1665" s="230" t="s">
        <v>520</v>
      </c>
      <c r="H1665" s="231">
        <v>12.5</v>
      </c>
      <c r="I1665" s="232"/>
      <c r="J1665" s="233">
        <f>ROUND(I1665*H1665,2)</f>
        <v>0</v>
      </c>
      <c r="K1665" s="229" t="s">
        <v>1</v>
      </c>
      <c r="L1665" s="45"/>
      <c r="M1665" s="234" t="s">
        <v>1</v>
      </c>
      <c r="N1665" s="235" t="s">
        <v>41</v>
      </c>
      <c r="O1665" s="92"/>
      <c r="P1665" s="236">
        <f>O1665*H1665</f>
        <v>0</v>
      </c>
      <c r="Q1665" s="236">
        <v>0</v>
      </c>
      <c r="R1665" s="236">
        <f>Q1665*H1665</f>
        <v>0</v>
      </c>
      <c r="S1665" s="236">
        <v>0</v>
      </c>
      <c r="T1665" s="237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8" t="s">
        <v>170</v>
      </c>
      <c r="AT1665" s="238" t="s">
        <v>242</v>
      </c>
      <c r="AU1665" s="238" t="s">
        <v>87</v>
      </c>
      <c r="AY1665" s="18" t="s">
        <v>240</v>
      </c>
      <c r="BE1665" s="239">
        <f>IF(N1665="základní",J1665,0)</f>
        <v>0</v>
      </c>
      <c r="BF1665" s="239">
        <f>IF(N1665="snížená",J1665,0)</f>
        <v>0</v>
      </c>
      <c r="BG1665" s="239">
        <f>IF(N1665="zákl. přenesená",J1665,0)</f>
        <v>0</v>
      </c>
      <c r="BH1665" s="239">
        <f>IF(N1665="sníž. přenesená",J1665,0)</f>
        <v>0</v>
      </c>
      <c r="BI1665" s="239">
        <f>IF(N1665="nulová",J1665,0)</f>
        <v>0</v>
      </c>
      <c r="BJ1665" s="18" t="s">
        <v>84</v>
      </c>
      <c r="BK1665" s="239">
        <f>ROUND(I1665*H1665,2)</f>
        <v>0</v>
      </c>
      <c r="BL1665" s="18" t="s">
        <v>170</v>
      </c>
      <c r="BM1665" s="238" t="s">
        <v>2199</v>
      </c>
    </row>
    <row r="1666" s="13" customFormat="1">
      <c r="A1666" s="13"/>
      <c r="B1666" s="245"/>
      <c r="C1666" s="246"/>
      <c r="D1666" s="247" t="s">
        <v>251</v>
      </c>
      <c r="E1666" s="248" t="s">
        <v>1</v>
      </c>
      <c r="F1666" s="249" t="s">
        <v>2200</v>
      </c>
      <c r="G1666" s="246"/>
      <c r="H1666" s="248" t="s">
        <v>1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5" t="s">
        <v>251</v>
      </c>
      <c r="AU1666" s="255" t="s">
        <v>87</v>
      </c>
      <c r="AV1666" s="13" t="s">
        <v>84</v>
      </c>
      <c r="AW1666" s="13" t="s">
        <v>32</v>
      </c>
      <c r="AX1666" s="13" t="s">
        <v>76</v>
      </c>
      <c r="AY1666" s="255" t="s">
        <v>240</v>
      </c>
    </row>
    <row r="1667" s="13" customFormat="1">
      <c r="A1667" s="13"/>
      <c r="B1667" s="245"/>
      <c r="C1667" s="246"/>
      <c r="D1667" s="247" t="s">
        <v>251</v>
      </c>
      <c r="E1667" s="248" t="s">
        <v>1</v>
      </c>
      <c r="F1667" s="249" t="s">
        <v>2201</v>
      </c>
      <c r="G1667" s="246"/>
      <c r="H1667" s="248" t="s">
        <v>1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5" t="s">
        <v>251</v>
      </c>
      <c r="AU1667" s="255" t="s">
        <v>87</v>
      </c>
      <c r="AV1667" s="13" t="s">
        <v>84</v>
      </c>
      <c r="AW1667" s="13" t="s">
        <v>32</v>
      </c>
      <c r="AX1667" s="13" t="s">
        <v>76</v>
      </c>
      <c r="AY1667" s="255" t="s">
        <v>240</v>
      </c>
    </row>
    <row r="1668" s="14" customFormat="1">
      <c r="A1668" s="14"/>
      <c r="B1668" s="256"/>
      <c r="C1668" s="257"/>
      <c r="D1668" s="247" t="s">
        <v>251</v>
      </c>
      <c r="E1668" s="258" t="s">
        <v>1</v>
      </c>
      <c r="F1668" s="259" t="s">
        <v>2202</v>
      </c>
      <c r="G1668" s="257"/>
      <c r="H1668" s="260">
        <v>12.5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6" t="s">
        <v>251</v>
      </c>
      <c r="AU1668" s="266" t="s">
        <v>87</v>
      </c>
      <c r="AV1668" s="14" t="s">
        <v>87</v>
      </c>
      <c r="AW1668" s="14" t="s">
        <v>32</v>
      </c>
      <c r="AX1668" s="14" t="s">
        <v>84</v>
      </c>
      <c r="AY1668" s="266" t="s">
        <v>240</v>
      </c>
    </row>
    <row r="1669" s="2" customFormat="1" ht="24.15" customHeight="1">
      <c r="A1669" s="39"/>
      <c r="B1669" s="40"/>
      <c r="C1669" s="227" t="s">
        <v>2203</v>
      </c>
      <c r="D1669" s="227" t="s">
        <v>242</v>
      </c>
      <c r="E1669" s="228" t="s">
        <v>2204</v>
      </c>
      <c r="F1669" s="229" t="s">
        <v>2205</v>
      </c>
      <c r="G1669" s="230" t="s">
        <v>373</v>
      </c>
      <c r="H1669" s="231">
        <v>1093</v>
      </c>
      <c r="I1669" s="232"/>
      <c r="J1669" s="233">
        <f>ROUND(I1669*H1669,2)</f>
        <v>0</v>
      </c>
      <c r="K1669" s="229" t="s">
        <v>246</v>
      </c>
      <c r="L1669" s="45"/>
      <c r="M1669" s="234" t="s">
        <v>1</v>
      </c>
      <c r="N1669" s="235" t="s">
        <v>41</v>
      </c>
      <c r="O1669" s="92"/>
      <c r="P1669" s="236">
        <f>O1669*H1669</f>
        <v>0</v>
      </c>
      <c r="Q1669" s="236">
        <v>0</v>
      </c>
      <c r="R1669" s="236">
        <f>Q1669*H1669</f>
        <v>0</v>
      </c>
      <c r="S1669" s="236">
        <v>0</v>
      </c>
      <c r="T1669" s="237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8" t="s">
        <v>170</v>
      </c>
      <c r="AT1669" s="238" t="s">
        <v>242</v>
      </c>
      <c r="AU1669" s="238" t="s">
        <v>87</v>
      </c>
      <c r="AY1669" s="18" t="s">
        <v>240</v>
      </c>
      <c r="BE1669" s="239">
        <f>IF(N1669="základní",J1669,0)</f>
        <v>0</v>
      </c>
      <c r="BF1669" s="239">
        <f>IF(N1669="snížená",J1669,0)</f>
        <v>0</v>
      </c>
      <c r="BG1669" s="239">
        <f>IF(N1669="zákl. přenesená",J1669,0)</f>
        <v>0</v>
      </c>
      <c r="BH1669" s="239">
        <f>IF(N1669="sníž. přenesená",J1669,0)</f>
        <v>0</v>
      </c>
      <c r="BI1669" s="239">
        <f>IF(N1669="nulová",J1669,0)</f>
        <v>0</v>
      </c>
      <c r="BJ1669" s="18" t="s">
        <v>84</v>
      </c>
      <c r="BK1669" s="239">
        <f>ROUND(I1669*H1669,2)</f>
        <v>0</v>
      </c>
      <c r="BL1669" s="18" t="s">
        <v>170</v>
      </c>
      <c r="BM1669" s="238" t="s">
        <v>2206</v>
      </c>
    </row>
    <row r="1670" s="2" customFormat="1">
      <c r="A1670" s="39"/>
      <c r="B1670" s="40"/>
      <c r="C1670" s="41"/>
      <c r="D1670" s="240" t="s">
        <v>249</v>
      </c>
      <c r="E1670" s="41"/>
      <c r="F1670" s="241" t="s">
        <v>2207</v>
      </c>
      <c r="G1670" s="41"/>
      <c r="H1670" s="41"/>
      <c r="I1670" s="242"/>
      <c r="J1670" s="41"/>
      <c r="K1670" s="41"/>
      <c r="L1670" s="45"/>
      <c r="M1670" s="243"/>
      <c r="N1670" s="244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249</v>
      </c>
      <c r="AU1670" s="18" t="s">
        <v>87</v>
      </c>
    </row>
    <row r="1671" s="13" customFormat="1">
      <c r="A1671" s="13"/>
      <c r="B1671" s="245"/>
      <c r="C1671" s="246"/>
      <c r="D1671" s="247" t="s">
        <v>251</v>
      </c>
      <c r="E1671" s="248" t="s">
        <v>1</v>
      </c>
      <c r="F1671" s="249" t="s">
        <v>2208</v>
      </c>
      <c r="G1671" s="246"/>
      <c r="H1671" s="248" t="s">
        <v>1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5" t="s">
        <v>251</v>
      </c>
      <c r="AU1671" s="255" t="s">
        <v>87</v>
      </c>
      <c r="AV1671" s="13" t="s">
        <v>84</v>
      </c>
      <c r="AW1671" s="13" t="s">
        <v>32</v>
      </c>
      <c r="AX1671" s="13" t="s">
        <v>76</v>
      </c>
      <c r="AY1671" s="255" t="s">
        <v>240</v>
      </c>
    </row>
    <row r="1672" s="13" customFormat="1">
      <c r="A1672" s="13"/>
      <c r="B1672" s="245"/>
      <c r="C1672" s="246"/>
      <c r="D1672" s="247" t="s">
        <v>251</v>
      </c>
      <c r="E1672" s="248" t="s">
        <v>1</v>
      </c>
      <c r="F1672" s="249" t="s">
        <v>2209</v>
      </c>
      <c r="G1672" s="246"/>
      <c r="H1672" s="248" t="s">
        <v>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5" t="s">
        <v>251</v>
      </c>
      <c r="AU1672" s="255" t="s">
        <v>87</v>
      </c>
      <c r="AV1672" s="13" t="s">
        <v>84</v>
      </c>
      <c r="AW1672" s="13" t="s">
        <v>32</v>
      </c>
      <c r="AX1672" s="13" t="s">
        <v>76</v>
      </c>
      <c r="AY1672" s="255" t="s">
        <v>240</v>
      </c>
    </row>
    <row r="1673" s="14" customFormat="1">
      <c r="A1673" s="14"/>
      <c r="B1673" s="256"/>
      <c r="C1673" s="257"/>
      <c r="D1673" s="247" t="s">
        <v>251</v>
      </c>
      <c r="E1673" s="258" t="s">
        <v>1</v>
      </c>
      <c r="F1673" s="259" t="s">
        <v>2210</v>
      </c>
      <c r="G1673" s="257"/>
      <c r="H1673" s="260">
        <v>1093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6" t="s">
        <v>251</v>
      </c>
      <c r="AU1673" s="266" t="s">
        <v>87</v>
      </c>
      <c r="AV1673" s="14" t="s">
        <v>87</v>
      </c>
      <c r="AW1673" s="14" t="s">
        <v>32</v>
      </c>
      <c r="AX1673" s="14" t="s">
        <v>84</v>
      </c>
      <c r="AY1673" s="266" t="s">
        <v>240</v>
      </c>
    </row>
    <row r="1674" s="2" customFormat="1" ht="24.15" customHeight="1">
      <c r="A1674" s="39"/>
      <c r="B1674" s="40"/>
      <c r="C1674" s="227" t="s">
        <v>2211</v>
      </c>
      <c r="D1674" s="227" t="s">
        <v>242</v>
      </c>
      <c r="E1674" s="228" t="s">
        <v>2212</v>
      </c>
      <c r="F1674" s="229" t="s">
        <v>2213</v>
      </c>
      <c r="G1674" s="230" t="s">
        <v>373</v>
      </c>
      <c r="H1674" s="231">
        <v>107</v>
      </c>
      <c r="I1674" s="232"/>
      <c r="J1674" s="233">
        <f>ROUND(I1674*H1674,2)</f>
        <v>0</v>
      </c>
      <c r="K1674" s="229" t="s">
        <v>246</v>
      </c>
      <c r="L1674" s="45"/>
      <c r="M1674" s="234" t="s">
        <v>1</v>
      </c>
      <c r="N1674" s="235" t="s">
        <v>41</v>
      </c>
      <c r="O1674" s="92"/>
      <c r="P1674" s="236">
        <f>O1674*H1674</f>
        <v>0</v>
      </c>
      <c r="Q1674" s="236">
        <v>0</v>
      </c>
      <c r="R1674" s="236">
        <f>Q1674*H1674</f>
        <v>0</v>
      </c>
      <c r="S1674" s="236">
        <v>0</v>
      </c>
      <c r="T1674" s="237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8" t="s">
        <v>170</v>
      </c>
      <c r="AT1674" s="238" t="s">
        <v>242</v>
      </c>
      <c r="AU1674" s="238" t="s">
        <v>87</v>
      </c>
      <c r="AY1674" s="18" t="s">
        <v>240</v>
      </c>
      <c r="BE1674" s="239">
        <f>IF(N1674="základní",J1674,0)</f>
        <v>0</v>
      </c>
      <c r="BF1674" s="239">
        <f>IF(N1674="snížená",J1674,0)</f>
        <v>0</v>
      </c>
      <c r="BG1674" s="239">
        <f>IF(N1674="zákl. přenesená",J1674,0)</f>
        <v>0</v>
      </c>
      <c r="BH1674" s="239">
        <f>IF(N1674="sníž. přenesená",J1674,0)</f>
        <v>0</v>
      </c>
      <c r="BI1674" s="239">
        <f>IF(N1674="nulová",J1674,0)</f>
        <v>0</v>
      </c>
      <c r="BJ1674" s="18" t="s">
        <v>84</v>
      </c>
      <c r="BK1674" s="239">
        <f>ROUND(I1674*H1674,2)</f>
        <v>0</v>
      </c>
      <c r="BL1674" s="18" t="s">
        <v>170</v>
      </c>
      <c r="BM1674" s="238" t="s">
        <v>2214</v>
      </c>
    </row>
    <row r="1675" s="2" customFormat="1">
      <c r="A1675" s="39"/>
      <c r="B1675" s="40"/>
      <c r="C1675" s="41"/>
      <c r="D1675" s="240" t="s">
        <v>249</v>
      </c>
      <c r="E1675" s="41"/>
      <c r="F1675" s="241" t="s">
        <v>2215</v>
      </c>
      <c r="G1675" s="41"/>
      <c r="H1675" s="41"/>
      <c r="I1675" s="242"/>
      <c r="J1675" s="41"/>
      <c r="K1675" s="41"/>
      <c r="L1675" s="45"/>
      <c r="M1675" s="243"/>
      <c r="N1675" s="244"/>
      <c r="O1675" s="92"/>
      <c r="P1675" s="92"/>
      <c r="Q1675" s="92"/>
      <c r="R1675" s="92"/>
      <c r="S1675" s="92"/>
      <c r="T1675" s="9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T1675" s="18" t="s">
        <v>249</v>
      </c>
      <c r="AU1675" s="18" t="s">
        <v>87</v>
      </c>
    </row>
    <row r="1676" s="13" customFormat="1">
      <c r="A1676" s="13"/>
      <c r="B1676" s="245"/>
      <c r="C1676" s="246"/>
      <c r="D1676" s="247" t="s">
        <v>251</v>
      </c>
      <c r="E1676" s="248" t="s">
        <v>1</v>
      </c>
      <c r="F1676" s="249" t="s">
        <v>2216</v>
      </c>
      <c r="G1676" s="246"/>
      <c r="H1676" s="248" t="s">
        <v>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5" t="s">
        <v>251</v>
      </c>
      <c r="AU1676" s="255" t="s">
        <v>87</v>
      </c>
      <c r="AV1676" s="13" t="s">
        <v>84</v>
      </c>
      <c r="AW1676" s="13" t="s">
        <v>32</v>
      </c>
      <c r="AX1676" s="13" t="s">
        <v>76</v>
      </c>
      <c r="AY1676" s="255" t="s">
        <v>240</v>
      </c>
    </row>
    <row r="1677" s="13" customFormat="1">
      <c r="A1677" s="13"/>
      <c r="B1677" s="245"/>
      <c r="C1677" s="246"/>
      <c r="D1677" s="247" t="s">
        <v>251</v>
      </c>
      <c r="E1677" s="248" t="s">
        <v>1</v>
      </c>
      <c r="F1677" s="249" t="s">
        <v>2217</v>
      </c>
      <c r="G1677" s="246"/>
      <c r="H1677" s="248" t="s">
        <v>1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5" t="s">
        <v>251</v>
      </c>
      <c r="AU1677" s="255" t="s">
        <v>87</v>
      </c>
      <c r="AV1677" s="13" t="s">
        <v>84</v>
      </c>
      <c r="AW1677" s="13" t="s">
        <v>32</v>
      </c>
      <c r="AX1677" s="13" t="s">
        <v>76</v>
      </c>
      <c r="AY1677" s="255" t="s">
        <v>240</v>
      </c>
    </row>
    <row r="1678" s="14" customFormat="1">
      <c r="A1678" s="14"/>
      <c r="B1678" s="256"/>
      <c r="C1678" s="257"/>
      <c r="D1678" s="247" t="s">
        <v>251</v>
      </c>
      <c r="E1678" s="258" t="s">
        <v>1</v>
      </c>
      <c r="F1678" s="259" t="s">
        <v>2218</v>
      </c>
      <c r="G1678" s="257"/>
      <c r="H1678" s="260">
        <v>57</v>
      </c>
      <c r="I1678" s="261"/>
      <c r="J1678" s="257"/>
      <c r="K1678" s="257"/>
      <c r="L1678" s="262"/>
      <c r="M1678" s="263"/>
      <c r="N1678" s="264"/>
      <c r="O1678" s="264"/>
      <c r="P1678" s="264"/>
      <c r="Q1678" s="264"/>
      <c r="R1678" s="264"/>
      <c r="S1678" s="264"/>
      <c r="T1678" s="26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6" t="s">
        <v>251</v>
      </c>
      <c r="AU1678" s="266" t="s">
        <v>87</v>
      </c>
      <c r="AV1678" s="14" t="s">
        <v>87</v>
      </c>
      <c r="AW1678" s="14" t="s">
        <v>32</v>
      </c>
      <c r="AX1678" s="14" t="s">
        <v>76</v>
      </c>
      <c r="AY1678" s="266" t="s">
        <v>240</v>
      </c>
    </row>
    <row r="1679" s="13" customFormat="1">
      <c r="A1679" s="13"/>
      <c r="B1679" s="245"/>
      <c r="C1679" s="246"/>
      <c r="D1679" s="247" t="s">
        <v>251</v>
      </c>
      <c r="E1679" s="248" t="s">
        <v>1</v>
      </c>
      <c r="F1679" s="249" t="s">
        <v>2219</v>
      </c>
      <c r="G1679" s="246"/>
      <c r="H1679" s="248" t="s">
        <v>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5" t="s">
        <v>251</v>
      </c>
      <c r="AU1679" s="255" t="s">
        <v>87</v>
      </c>
      <c r="AV1679" s="13" t="s">
        <v>84</v>
      </c>
      <c r="AW1679" s="13" t="s">
        <v>32</v>
      </c>
      <c r="AX1679" s="13" t="s">
        <v>76</v>
      </c>
      <c r="AY1679" s="255" t="s">
        <v>240</v>
      </c>
    </row>
    <row r="1680" s="13" customFormat="1">
      <c r="A1680" s="13"/>
      <c r="B1680" s="245"/>
      <c r="C1680" s="246"/>
      <c r="D1680" s="247" t="s">
        <v>251</v>
      </c>
      <c r="E1680" s="248" t="s">
        <v>1</v>
      </c>
      <c r="F1680" s="249" t="s">
        <v>2220</v>
      </c>
      <c r="G1680" s="246"/>
      <c r="H1680" s="248" t="s">
        <v>1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5" t="s">
        <v>251</v>
      </c>
      <c r="AU1680" s="255" t="s">
        <v>87</v>
      </c>
      <c r="AV1680" s="13" t="s">
        <v>84</v>
      </c>
      <c r="AW1680" s="13" t="s">
        <v>32</v>
      </c>
      <c r="AX1680" s="13" t="s">
        <v>76</v>
      </c>
      <c r="AY1680" s="255" t="s">
        <v>240</v>
      </c>
    </row>
    <row r="1681" s="14" customFormat="1">
      <c r="A1681" s="14"/>
      <c r="B1681" s="256"/>
      <c r="C1681" s="257"/>
      <c r="D1681" s="247" t="s">
        <v>251</v>
      </c>
      <c r="E1681" s="258" t="s">
        <v>1</v>
      </c>
      <c r="F1681" s="259" t="s">
        <v>823</v>
      </c>
      <c r="G1681" s="257"/>
      <c r="H1681" s="260">
        <v>2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6" t="s">
        <v>251</v>
      </c>
      <c r="AU1681" s="266" t="s">
        <v>87</v>
      </c>
      <c r="AV1681" s="14" t="s">
        <v>87</v>
      </c>
      <c r="AW1681" s="14" t="s">
        <v>32</v>
      </c>
      <c r="AX1681" s="14" t="s">
        <v>76</v>
      </c>
      <c r="AY1681" s="266" t="s">
        <v>240</v>
      </c>
    </row>
    <row r="1682" s="13" customFormat="1">
      <c r="A1682" s="13"/>
      <c r="B1682" s="245"/>
      <c r="C1682" s="246"/>
      <c r="D1682" s="247" t="s">
        <v>251</v>
      </c>
      <c r="E1682" s="248" t="s">
        <v>1</v>
      </c>
      <c r="F1682" s="249" t="s">
        <v>2221</v>
      </c>
      <c r="G1682" s="246"/>
      <c r="H1682" s="248" t="s">
        <v>1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5" t="s">
        <v>251</v>
      </c>
      <c r="AU1682" s="255" t="s">
        <v>87</v>
      </c>
      <c r="AV1682" s="13" t="s">
        <v>84</v>
      </c>
      <c r="AW1682" s="13" t="s">
        <v>32</v>
      </c>
      <c r="AX1682" s="13" t="s">
        <v>76</v>
      </c>
      <c r="AY1682" s="255" t="s">
        <v>240</v>
      </c>
    </row>
    <row r="1683" s="14" customFormat="1">
      <c r="A1683" s="14"/>
      <c r="B1683" s="256"/>
      <c r="C1683" s="257"/>
      <c r="D1683" s="247" t="s">
        <v>251</v>
      </c>
      <c r="E1683" s="258" t="s">
        <v>1</v>
      </c>
      <c r="F1683" s="259" t="s">
        <v>2222</v>
      </c>
      <c r="G1683" s="257"/>
      <c r="H1683" s="260">
        <v>3.7000000000000002</v>
      </c>
      <c r="I1683" s="261"/>
      <c r="J1683" s="257"/>
      <c r="K1683" s="257"/>
      <c r="L1683" s="262"/>
      <c r="M1683" s="263"/>
      <c r="N1683" s="264"/>
      <c r="O1683" s="264"/>
      <c r="P1683" s="264"/>
      <c r="Q1683" s="264"/>
      <c r="R1683" s="264"/>
      <c r="S1683" s="264"/>
      <c r="T1683" s="26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6" t="s">
        <v>251</v>
      </c>
      <c r="AU1683" s="266" t="s">
        <v>87</v>
      </c>
      <c r="AV1683" s="14" t="s">
        <v>87</v>
      </c>
      <c r="AW1683" s="14" t="s">
        <v>32</v>
      </c>
      <c r="AX1683" s="14" t="s">
        <v>76</v>
      </c>
      <c r="AY1683" s="266" t="s">
        <v>240</v>
      </c>
    </row>
    <row r="1684" s="13" customFormat="1">
      <c r="A1684" s="13"/>
      <c r="B1684" s="245"/>
      <c r="C1684" s="246"/>
      <c r="D1684" s="247" t="s">
        <v>251</v>
      </c>
      <c r="E1684" s="248" t="s">
        <v>1</v>
      </c>
      <c r="F1684" s="249" t="s">
        <v>2223</v>
      </c>
      <c r="G1684" s="246"/>
      <c r="H1684" s="248" t="s">
        <v>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5" t="s">
        <v>251</v>
      </c>
      <c r="AU1684" s="255" t="s">
        <v>87</v>
      </c>
      <c r="AV1684" s="13" t="s">
        <v>84</v>
      </c>
      <c r="AW1684" s="13" t="s">
        <v>32</v>
      </c>
      <c r="AX1684" s="13" t="s">
        <v>76</v>
      </c>
      <c r="AY1684" s="255" t="s">
        <v>240</v>
      </c>
    </row>
    <row r="1685" s="13" customFormat="1">
      <c r="A1685" s="13"/>
      <c r="B1685" s="245"/>
      <c r="C1685" s="246"/>
      <c r="D1685" s="247" t="s">
        <v>251</v>
      </c>
      <c r="E1685" s="248" t="s">
        <v>1</v>
      </c>
      <c r="F1685" s="249" t="s">
        <v>2224</v>
      </c>
      <c r="G1685" s="246"/>
      <c r="H1685" s="248" t="s">
        <v>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5" t="s">
        <v>251</v>
      </c>
      <c r="AU1685" s="255" t="s">
        <v>87</v>
      </c>
      <c r="AV1685" s="13" t="s">
        <v>84</v>
      </c>
      <c r="AW1685" s="13" t="s">
        <v>32</v>
      </c>
      <c r="AX1685" s="13" t="s">
        <v>76</v>
      </c>
      <c r="AY1685" s="255" t="s">
        <v>240</v>
      </c>
    </row>
    <row r="1686" s="14" customFormat="1">
      <c r="A1686" s="14"/>
      <c r="B1686" s="256"/>
      <c r="C1686" s="257"/>
      <c r="D1686" s="247" t="s">
        <v>251</v>
      </c>
      <c r="E1686" s="258" t="s">
        <v>1</v>
      </c>
      <c r="F1686" s="259" t="s">
        <v>2225</v>
      </c>
      <c r="G1686" s="257"/>
      <c r="H1686" s="260">
        <v>42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6" t="s">
        <v>251</v>
      </c>
      <c r="AU1686" s="266" t="s">
        <v>87</v>
      </c>
      <c r="AV1686" s="14" t="s">
        <v>87</v>
      </c>
      <c r="AW1686" s="14" t="s">
        <v>32</v>
      </c>
      <c r="AX1686" s="14" t="s">
        <v>76</v>
      </c>
      <c r="AY1686" s="266" t="s">
        <v>240</v>
      </c>
    </row>
    <row r="1687" s="13" customFormat="1">
      <c r="A1687" s="13"/>
      <c r="B1687" s="245"/>
      <c r="C1687" s="246"/>
      <c r="D1687" s="247" t="s">
        <v>251</v>
      </c>
      <c r="E1687" s="248" t="s">
        <v>1</v>
      </c>
      <c r="F1687" s="249" t="s">
        <v>2226</v>
      </c>
      <c r="G1687" s="246"/>
      <c r="H1687" s="248" t="s">
        <v>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5" t="s">
        <v>251</v>
      </c>
      <c r="AU1687" s="255" t="s">
        <v>87</v>
      </c>
      <c r="AV1687" s="13" t="s">
        <v>84</v>
      </c>
      <c r="AW1687" s="13" t="s">
        <v>32</v>
      </c>
      <c r="AX1687" s="13" t="s">
        <v>76</v>
      </c>
      <c r="AY1687" s="255" t="s">
        <v>240</v>
      </c>
    </row>
    <row r="1688" s="14" customFormat="1">
      <c r="A1688" s="14"/>
      <c r="B1688" s="256"/>
      <c r="C1688" s="257"/>
      <c r="D1688" s="247" t="s">
        <v>251</v>
      </c>
      <c r="E1688" s="258" t="s">
        <v>1</v>
      </c>
      <c r="F1688" s="259" t="s">
        <v>823</v>
      </c>
      <c r="G1688" s="257"/>
      <c r="H1688" s="260">
        <v>2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6" t="s">
        <v>251</v>
      </c>
      <c r="AU1688" s="266" t="s">
        <v>87</v>
      </c>
      <c r="AV1688" s="14" t="s">
        <v>87</v>
      </c>
      <c r="AW1688" s="14" t="s">
        <v>32</v>
      </c>
      <c r="AX1688" s="14" t="s">
        <v>76</v>
      </c>
      <c r="AY1688" s="266" t="s">
        <v>240</v>
      </c>
    </row>
    <row r="1689" s="14" customFormat="1">
      <c r="A1689" s="14"/>
      <c r="B1689" s="256"/>
      <c r="C1689" s="257"/>
      <c r="D1689" s="247" t="s">
        <v>251</v>
      </c>
      <c r="E1689" s="258" t="s">
        <v>1</v>
      </c>
      <c r="F1689" s="259" t="s">
        <v>441</v>
      </c>
      <c r="G1689" s="257"/>
      <c r="H1689" s="260">
        <v>0.29999999999999999</v>
      </c>
      <c r="I1689" s="261"/>
      <c r="J1689" s="257"/>
      <c r="K1689" s="257"/>
      <c r="L1689" s="262"/>
      <c r="M1689" s="263"/>
      <c r="N1689" s="264"/>
      <c r="O1689" s="264"/>
      <c r="P1689" s="264"/>
      <c r="Q1689" s="264"/>
      <c r="R1689" s="264"/>
      <c r="S1689" s="264"/>
      <c r="T1689" s="26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6" t="s">
        <v>251</v>
      </c>
      <c r="AU1689" s="266" t="s">
        <v>87</v>
      </c>
      <c r="AV1689" s="14" t="s">
        <v>87</v>
      </c>
      <c r="AW1689" s="14" t="s">
        <v>32</v>
      </c>
      <c r="AX1689" s="14" t="s">
        <v>76</v>
      </c>
      <c r="AY1689" s="266" t="s">
        <v>240</v>
      </c>
    </row>
    <row r="1690" s="16" customFormat="1">
      <c r="A1690" s="16"/>
      <c r="B1690" s="278"/>
      <c r="C1690" s="279"/>
      <c r="D1690" s="247" t="s">
        <v>251</v>
      </c>
      <c r="E1690" s="280" t="s">
        <v>1</v>
      </c>
      <c r="F1690" s="281" t="s">
        <v>265</v>
      </c>
      <c r="G1690" s="279"/>
      <c r="H1690" s="282">
        <v>107</v>
      </c>
      <c r="I1690" s="283"/>
      <c r="J1690" s="279"/>
      <c r="K1690" s="279"/>
      <c r="L1690" s="284"/>
      <c r="M1690" s="285"/>
      <c r="N1690" s="286"/>
      <c r="O1690" s="286"/>
      <c r="P1690" s="286"/>
      <c r="Q1690" s="286"/>
      <c r="R1690" s="286"/>
      <c r="S1690" s="286"/>
      <c r="T1690" s="287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T1690" s="288" t="s">
        <v>251</v>
      </c>
      <c r="AU1690" s="288" t="s">
        <v>87</v>
      </c>
      <c r="AV1690" s="16" t="s">
        <v>247</v>
      </c>
      <c r="AW1690" s="16" t="s">
        <v>32</v>
      </c>
      <c r="AX1690" s="16" t="s">
        <v>84</v>
      </c>
      <c r="AY1690" s="288" t="s">
        <v>240</v>
      </c>
    </row>
    <row r="1691" s="2" customFormat="1" ht="16.5" customHeight="1">
      <c r="A1691" s="39"/>
      <c r="B1691" s="40"/>
      <c r="C1691" s="227" t="s">
        <v>2227</v>
      </c>
      <c r="D1691" s="227" t="s">
        <v>242</v>
      </c>
      <c r="E1691" s="228" t="s">
        <v>2228</v>
      </c>
      <c r="F1691" s="229" t="s">
        <v>2229</v>
      </c>
      <c r="G1691" s="230" t="s">
        <v>520</v>
      </c>
      <c r="H1691" s="231">
        <v>1323</v>
      </c>
      <c r="I1691" s="232"/>
      <c r="J1691" s="233">
        <f>ROUND(I1691*H1691,2)</f>
        <v>0</v>
      </c>
      <c r="K1691" s="229" t="s">
        <v>246</v>
      </c>
      <c r="L1691" s="45"/>
      <c r="M1691" s="234" t="s">
        <v>1</v>
      </c>
      <c r="N1691" s="235" t="s">
        <v>41</v>
      </c>
      <c r="O1691" s="92"/>
      <c r="P1691" s="236">
        <f>O1691*H1691</f>
        <v>0</v>
      </c>
      <c r="Q1691" s="236">
        <v>0</v>
      </c>
      <c r="R1691" s="236">
        <f>Q1691*H1691</f>
        <v>0</v>
      </c>
      <c r="S1691" s="236">
        <v>0</v>
      </c>
      <c r="T1691" s="237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8" t="s">
        <v>170</v>
      </c>
      <c r="AT1691" s="238" t="s">
        <v>242</v>
      </c>
      <c r="AU1691" s="238" t="s">
        <v>87</v>
      </c>
      <c r="AY1691" s="18" t="s">
        <v>240</v>
      </c>
      <c r="BE1691" s="239">
        <f>IF(N1691="základní",J1691,0)</f>
        <v>0</v>
      </c>
      <c r="BF1691" s="239">
        <f>IF(N1691="snížená",J1691,0)</f>
        <v>0</v>
      </c>
      <c r="BG1691" s="239">
        <f>IF(N1691="zákl. přenesená",J1691,0)</f>
        <v>0</v>
      </c>
      <c r="BH1691" s="239">
        <f>IF(N1691="sníž. přenesená",J1691,0)</f>
        <v>0</v>
      </c>
      <c r="BI1691" s="239">
        <f>IF(N1691="nulová",J1691,0)</f>
        <v>0</v>
      </c>
      <c r="BJ1691" s="18" t="s">
        <v>84</v>
      </c>
      <c r="BK1691" s="239">
        <f>ROUND(I1691*H1691,2)</f>
        <v>0</v>
      </c>
      <c r="BL1691" s="18" t="s">
        <v>170</v>
      </c>
      <c r="BM1691" s="238" t="s">
        <v>2230</v>
      </c>
    </row>
    <row r="1692" s="2" customFormat="1">
      <c r="A1692" s="39"/>
      <c r="B1692" s="40"/>
      <c r="C1692" s="41"/>
      <c r="D1692" s="240" t="s">
        <v>249</v>
      </c>
      <c r="E1692" s="41"/>
      <c r="F1692" s="241" t="s">
        <v>2231</v>
      </c>
      <c r="G1692" s="41"/>
      <c r="H1692" s="41"/>
      <c r="I1692" s="242"/>
      <c r="J1692" s="41"/>
      <c r="K1692" s="41"/>
      <c r="L1692" s="45"/>
      <c r="M1692" s="243"/>
      <c r="N1692" s="244"/>
      <c r="O1692" s="92"/>
      <c r="P1692" s="92"/>
      <c r="Q1692" s="92"/>
      <c r="R1692" s="92"/>
      <c r="S1692" s="92"/>
      <c r="T1692" s="9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249</v>
      </c>
      <c r="AU1692" s="18" t="s">
        <v>87</v>
      </c>
    </row>
    <row r="1693" s="14" customFormat="1">
      <c r="A1693" s="14"/>
      <c r="B1693" s="256"/>
      <c r="C1693" s="257"/>
      <c r="D1693" s="247" t="s">
        <v>251</v>
      </c>
      <c r="E1693" s="258" t="s">
        <v>1</v>
      </c>
      <c r="F1693" s="259" t="s">
        <v>2232</v>
      </c>
      <c r="G1693" s="257"/>
      <c r="H1693" s="260">
        <v>1260</v>
      </c>
      <c r="I1693" s="261"/>
      <c r="J1693" s="257"/>
      <c r="K1693" s="257"/>
      <c r="L1693" s="262"/>
      <c r="M1693" s="263"/>
      <c r="N1693" s="264"/>
      <c r="O1693" s="264"/>
      <c r="P1693" s="264"/>
      <c r="Q1693" s="264"/>
      <c r="R1693" s="264"/>
      <c r="S1693" s="264"/>
      <c r="T1693" s="26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6" t="s">
        <v>251</v>
      </c>
      <c r="AU1693" s="266" t="s">
        <v>87</v>
      </c>
      <c r="AV1693" s="14" t="s">
        <v>87</v>
      </c>
      <c r="AW1693" s="14" t="s">
        <v>32</v>
      </c>
      <c r="AX1693" s="14" t="s">
        <v>76</v>
      </c>
      <c r="AY1693" s="266" t="s">
        <v>240</v>
      </c>
    </row>
    <row r="1694" s="14" customFormat="1">
      <c r="A1694" s="14"/>
      <c r="B1694" s="256"/>
      <c r="C1694" s="257"/>
      <c r="D1694" s="247" t="s">
        <v>251</v>
      </c>
      <c r="E1694" s="258" t="s">
        <v>1</v>
      </c>
      <c r="F1694" s="259" t="s">
        <v>2233</v>
      </c>
      <c r="G1694" s="257"/>
      <c r="H1694" s="260">
        <v>63</v>
      </c>
      <c r="I1694" s="261"/>
      <c r="J1694" s="257"/>
      <c r="K1694" s="257"/>
      <c r="L1694" s="262"/>
      <c r="M1694" s="263"/>
      <c r="N1694" s="264"/>
      <c r="O1694" s="264"/>
      <c r="P1694" s="264"/>
      <c r="Q1694" s="264"/>
      <c r="R1694" s="264"/>
      <c r="S1694" s="264"/>
      <c r="T1694" s="26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6" t="s">
        <v>251</v>
      </c>
      <c r="AU1694" s="266" t="s">
        <v>87</v>
      </c>
      <c r="AV1694" s="14" t="s">
        <v>87</v>
      </c>
      <c r="AW1694" s="14" t="s">
        <v>32</v>
      </c>
      <c r="AX1694" s="14" t="s">
        <v>76</v>
      </c>
      <c r="AY1694" s="266" t="s">
        <v>240</v>
      </c>
    </row>
    <row r="1695" s="16" customFormat="1">
      <c r="A1695" s="16"/>
      <c r="B1695" s="278"/>
      <c r="C1695" s="279"/>
      <c r="D1695" s="247" t="s">
        <v>251</v>
      </c>
      <c r="E1695" s="280" t="s">
        <v>1</v>
      </c>
      <c r="F1695" s="281" t="s">
        <v>265</v>
      </c>
      <c r="G1695" s="279"/>
      <c r="H1695" s="282">
        <v>1323</v>
      </c>
      <c r="I1695" s="283"/>
      <c r="J1695" s="279"/>
      <c r="K1695" s="279"/>
      <c r="L1695" s="284"/>
      <c r="M1695" s="285"/>
      <c r="N1695" s="286"/>
      <c r="O1695" s="286"/>
      <c r="P1695" s="286"/>
      <c r="Q1695" s="286"/>
      <c r="R1695" s="286"/>
      <c r="S1695" s="286"/>
      <c r="T1695" s="287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T1695" s="288" t="s">
        <v>251</v>
      </c>
      <c r="AU1695" s="288" t="s">
        <v>87</v>
      </c>
      <c r="AV1695" s="16" t="s">
        <v>247</v>
      </c>
      <c r="AW1695" s="16" t="s">
        <v>32</v>
      </c>
      <c r="AX1695" s="16" t="s">
        <v>84</v>
      </c>
      <c r="AY1695" s="288" t="s">
        <v>240</v>
      </c>
    </row>
    <row r="1696" s="2" customFormat="1" ht="24.15" customHeight="1">
      <c r="A1696" s="39"/>
      <c r="B1696" s="40"/>
      <c r="C1696" s="227" t="s">
        <v>2234</v>
      </c>
      <c r="D1696" s="227" t="s">
        <v>242</v>
      </c>
      <c r="E1696" s="228" t="s">
        <v>2235</v>
      </c>
      <c r="F1696" s="229" t="s">
        <v>2236</v>
      </c>
      <c r="G1696" s="230" t="s">
        <v>245</v>
      </c>
      <c r="H1696" s="231">
        <v>39.412999999999997</v>
      </c>
      <c r="I1696" s="232"/>
      <c r="J1696" s="233">
        <f>ROUND(I1696*H1696,2)</f>
        <v>0</v>
      </c>
      <c r="K1696" s="229" t="s">
        <v>246</v>
      </c>
      <c r="L1696" s="45"/>
      <c r="M1696" s="234" t="s">
        <v>1</v>
      </c>
      <c r="N1696" s="235" t="s">
        <v>41</v>
      </c>
      <c r="O1696" s="92"/>
      <c r="P1696" s="236">
        <f>O1696*H1696</f>
        <v>0</v>
      </c>
      <c r="Q1696" s="236">
        <v>0.023369999999999998</v>
      </c>
      <c r="R1696" s="236">
        <f>Q1696*H1696</f>
        <v>0.92108180999999989</v>
      </c>
      <c r="S1696" s="236">
        <v>0</v>
      </c>
      <c r="T1696" s="237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8" t="s">
        <v>170</v>
      </c>
      <c r="AT1696" s="238" t="s">
        <v>242</v>
      </c>
      <c r="AU1696" s="238" t="s">
        <v>87</v>
      </c>
      <c r="AY1696" s="18" t="s">
        <v>240</v>
      </c>
      <c r="BE1696" s="239">
        <f>IF(N1696="základní",J1696,0)</f>
        <v>0</v>
      </c>
      <c r="BF1696" s="239">
        <f>IF(N1696="snížená",J1696,0)</f>
        <v>0</v>
      </c>
      <c r="BG1696" s="239">
        <f>IF(N1696="zákl. přenesená",J1696,0)</f>
        <v>0</v>
      </c>
      <c r="BH1696" s="239">
        <f>IF(N1696="sníž. přenesená",J1696,0)</f>
        <v>0</v>
      </c>
      <c r="BI1696" s="239">
        <f>IF(N1696="nulová",J1696,0)</f>
        <v>0</v>
      </c>
      <c r="BJ1696" s="18" t="s">
        <v>84</v>
      </c>
      <c r="BK1696" s="239">
        <f>ROUND(I1696*H1696,2)</f>
        <v>0</v>
      </c>
      <c r="BL1696" s="18" t="s">
        <v>170</v>
      </c>
      <c r="BM1696" s="238" t="s">
        <v>2237</v>
      </c>
    </row>
    <row r="1697" s="2" customFormat="1">
      <c r="A1697" s="39"/>
      <c r="B1697" s="40"/>
      <c r="C1697" s="41"/>
      <c r="D1697" s="240" t="s">
        <v>249</v>
      </c>
      <c r="E1697" s="41"/>
      <c r="F1697" s="241" t="s">
        <v>2238</v>
      </c>
      <c r="G1697" s="41"/>
      <c r="H1697" s="41"/>
      <c r="I1697" s="242"/>
      <c r="J1697" s="41"/>
      <c r="K1697" s="41"/>
      <c r="L1697" s="45"/>
      <c r="M1697" s="243"/>
      <c r="N1697" s="244"/>
      <c r="O1697" s="92"/>
      <c r="P1697" s="92"/>
      <c r="Q1697" s="92"/>
      <c r="R1697" s="92"/>
      <c r="S1697" s="92"/>
      <c r="T1697" s="93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18" t="s">
        <v>249</v>
      </c>
      <c r="AU1697" s="18" t="s">
        <v>87</v>
      </c>
    </row>
    <row r="1698" s="13" customFormat="1">
      <c r="A1698" s="13"/>
      <c r="B1698" s="245"/>
      <c r="C1698" s="246"/>
      <c r="D1698" s="247" t="s">
        <v>251</v>
      </c>
      <c r="E1698" s="248" t="s">
        <v>1</v>
      </c>
      <c r="F1698" s="249" t="s">
        <v>2239</v>
      </c>
      <c r="G1698" s="246"/>
      <c r="H1698" s="248" t="s">
        <v>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5" t="s">
        <v>251</v>
      </c>
      <c r="AU1698" s="255" t="s">
        <v>87</v>
      </c>
      <c r="AV1698" s="13" t="s">
        <v>84</v>
      </c>
      <c r="AW1698" s="13" t="s">
        <v>32</v>
      </c>
      <c r="AX1698" s="13" t="s">
        <v>76</v>
      </c>
      <c r="AY1698" s="255" t="s">
        <v>240</v>
      </c>
    </row>
    <row r="1699" s="14" customFormat="1">
      <c r="A1699" s="14"/>
      <c r="B1699" s="256"/>
      <c r="C1699" s="257"/>
      <c r="D1699" s="247" t="s">
        <v>251</v>
      </c>
      <c r="E1699" s="258" t="s">
        <v>1</v>
      </c>
      <c r="F1699" s="259" t="s">
        <v>2240</v>
      </c>
      <c r="G1699" s="257"/>
      <c r="H1699" s="260">
        <v>31.184000000000001</v>
      </c>
      <c r="I1699" s="261"/>
      <c r="J1699" s="257"/>
      <c r="K1699" s="257"/>
      <c r="L1699" s="262"/>
      <c r="M1699" s="263"/>
      <c r="N1699" s="264"/>
      <c r="O1699" s="264"/>
      <c r="P1699" s="264"/>
      <c r="Q1699" s="264"/>
      <c r="R1699" s="264"/>
      <c r="S1699" s="264"/>
      <c r="T1699" s="26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6" t="s">
        <v>251</v>
      </c>
      <c r="AU1699" s="266" t="s">
        <v>87</v>
      </c>
      <c r="AV1699" s="14" t="s">
        <v>87</v>
      </c>
      <c r="AW1699" s="14" t="s">
        <v>32</v>
      </c>
      <c r="AX1699" s="14" t="s">
        <v>76</v>
      </c>
      <c r="AY1699" s="266" t="s">
        <v>240</v>
      </c>
    </row>
    <row r="1700" s="13" customFormat="1">
      <c r="A1700" s="13"/>
      <c r="B1700" s="245"/>
      <c r="C1700" s="246"/>
      <c r="D1700" s="247" t="s">
        <v>251</v>
      </c>
      <c r="E1700" s="248" t="s">
        <v>1</v>
      </c>
      <c r="F1700" s="249" t="s">
        <v>2241</v>
      </c>
      <c r="G1700" s="246"/>
      <c r="H1700" s="248" t="s">
        <v>1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5" t="s">
        <v>251</v>
      </c>
      <c r="AU1700" s="255" t="s">
        <v>87</v>
      </c>
      <c r="AV1700" s="13" t="s">
        <v>84</v>
      </c>
      <c r="AW1700" s="13" t="s">
        <v>32</v>
      </c>
      <c r="AX1700" s="13" t="s">
        <v>76</v>
      </c>
      <c r="AY1700" s="255" t="s">
        <v>240</v>
      </c>
    </row>
    <row r="1701" s="14" customFormat="1">
      <c r="A1701" s="14"/>
      <c r="B1701" s="256"/>
      <c r="C1701" s="257"/>
      <c r="D1701" s="247" t="s">
        <v>251</v>
      </c>
      <c r="E1701" s="258" t="s">
        <v>1</v>
      </c>
      <c r="F1701" s="259" t="s">
        <v>2242</v>
      </c>
      <c r="G1701" s="257"/>
      <c r="H1701" s="260">
        <v>7.9729999999999999</v>
      </c>
      <c r="I1701" s="261"/>
      <c r="J1701" s="257"/>
      <c r="K1701" s="257"/>
      <c r="L1701" s="262"/>
      <c r="M1701" s="263"/>
      <c r="N1701" s="264"/>
      <c r="O1701" s="264"/>
      <c r="P1701" s="264"/>
      <c r="Q1701" s="264"/>
      <c r="R1701" s="264"/>
      <c r="S1701" s="264"/>
      <c r="T1701" s="26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6" t="s">
        <v>251</v>
      </c>
      <c r="AU1701" s="266" t="s">
        <v>87</v>
      </c>
      <c r="AV1701" s="14" t="s">
        <v>87</v>
      </c>
      <c r="AW1701" s="14" t="s">
        <v>32</v>
      </c>
      <c r="AX1701" s="14" t="s">
        <v>76</v>
      </c>
      <c r="AY1701" s="266" t="s">
        <v>240</v>
      </c>
    </row>
    <row r="1702" s="13" customFormat="1">
      <c r="A1702" s="13"/>
      <c r="B1702" s="245"/>
      <c r="C1702" s="246"/>
      <c r="D1702" s="247" t="s">
        <v>251</v>
      </c>
      <c r="E1702" s="248" t="s">
        <v>1</v>
      </c>
      <c r="F1702" s="249" t="s">
        <v>2243</v>
      </c>
      <c r="G1702" s="246"/>
      <c r="H1702" s="248" t="s">
        <v>1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5" t="s">
        <v>251</v>
      </c>
      <c r="AU1702" s="255" t="s">
        <v>87</v>
      </c>
      <c r="AV1702" s="13" t="s">
        <v>84</v>
      </c>
      <c r="AW1702" s="13" t="s">
        <v>32</v>
      </c>
      <c r="AX1702" s="13" t="s">
        <v>76</v>
      </c>
      <c r="AY1702" s="255" t="s">
        <v>240</v>
      </c>
    </row>
    <row r="1703" s="14" customFormat="1">
      <c r="A1703" s="14"/>
      <c r="B1703" s="256"/>
      <c r="C1703" s="257"/>
      <c r="D1703" s="247" t="s">
        <v>251</v>
      </c>
      <c r="E1703" s="258" t="s">
        <v>1</v>
      </c>
      <c r="F1703" s="259" t="s">
        <v>2244</v>
      </c>
      <c r="G1703" s="257"/>
      <c r="H1703" s="260">
        <v>0.10000000000000001</v>
      </c>
      <c r="I1703" s="261"/>
      <c r="J1703" s="257"/>
      <c r="K1703" s="257"/>
      <c r="L1703" s="262"/>
      <c r="M1703" s="263"/>
      <c r="N1703" s="264"/>
      <c r="O1703" s="264"/>
      <c r="P1703" s="264"/>
      <c r="Q1703" s="264"/>
      <c r="R1703" s="264"/>
      <c r="S1703" s="264"/>
      <c r="T1703" s="26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6" t="s">
        <v>251</v>
      </c>
      <c r="AU1703" s="266" t="s">
        <v>87</v>
      </c>
      <c r="AV1703" s="14" t="s">
        <v>87</v>
      </c>
      <c r="AW1703" s="14" t="s">
        <v>32</v>
      </c>
      <c r="AX1703" s="14" t="s">
        <v>76</v>
      </c>
      <c r="AY1703" s="266" t="s">
        <v>240</v>
      </c>
    </row>
    <row r="1704" s="13" customFormat="1">
      <c r="A1704" s="13"/>
      <c r="B1704" s="245"/>
      <c r="C1704" s="246"/>
      <c r="D1704" s="247" t="s">
        <v>251</v>
      </c>
      <c r="E1704" s="248" t="s">
        <v>1</v>
      </c>
      <c r="F1704" s="249" t="s">
        <v>2245</v>
      </c>
      <c r="G1704" s="246"/>
      <c r="H1704" s="248" t="s">
        <v>1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5" t="s">
        <v>251</v>
      </c>
      <c r="AU1704" s="255" t="s">
        <v>87</v>
      </c>
      <c r="AV1704" s="13" t="s">
        <v>84</v>
      </c>
      <c r="AW1704" s="13" t="s">
        <v>32</v>
      </c>
      <c r="AX1704" s="13" t="s">
        <v>76</v>
      </c>
      <c r="AY1704" s="255" t="s">
        <v>240</v>
      </c>
    </row>
    <row r="1705" s="14" customFormat="1">
      <c r="A1705" s="14"/>
      <c r="B1705" s="256"/>
      <c r="C1705" s="257"/>
      <c r="D1705" s="247" t="s">
        <v>251</v>
      </c>
      <c r="E1705" s="258" t="s">
        <v>1</v>
      </c>
      <c r="F1705" s="259" t="s">
        <v>2246</v>
      </c>
      <c r="G1705" s="257"/>
      <c r="H1705" s="260">
        <v>0.084000000000000005</v>
      </c>
      <c r="I1705" s="261"/>
      <c r="J1705" s="257"/>
      <c r="K1705" s="257"/>
      <c r="L1705" s="262"/>
      <c r="M1705" s="263"/>
      <c r="N1705" s="264"/>
      <c r="O1705" s="264"/>
      <c r="P1705" s="264"/>
      <c r="Q1705" s="264"/>
      <c r="R1705" s="264"/>
      <c r="S1705" s="264"/>
      <c r="T1705" s="26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6" t="s">
        <v>251</v>
      </c>
      <c r="AU1705" s="266" t="s">
        <v>87</v>
      </c>
      <c r="AV1705" s="14" t="s">
        <v>87</v>
      </c>
      <c r="AW1705" s="14" t="s">
        <v>32</v>
      </c>
      <c r="AX1705" s="14" t="s">
        <v>76</v>
      </c>
      <c r="AY1705" s="266" t="s">
        <v>240</v>
      </c>
    </row>
    <row r="1706" s="13" customFormat="1">
      <c r="A1706" s="13"/>
      <c r="B1706" s="245"/>
      <c r="C1706" s="246"/>
      <c r="D1706" s="247" t="s">
        <v>251</v>
      </c>
      <c r="E1706" s="248" t="s">
        <v>1</v>
      </c>
      <c r="F1706" s="249" t="s">
        <v>2247</v>
      </c>
      <c r="G1706" s="246"/>
      <c r="H1706" s="248" t="s">
        <v>1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5" t="s">
        <v>251</v>
      </c>
      <c r="AU1706" s="255" t="s">
        <v>87</v>
      </c>
      <c r="AV1706" s="13" t="s">
        <v>84</v>
      </c>
      <c r="AW1706" s="13" t="s">
        <v>32</v>
      </c>
      <c r="AX1706" s="13" t="s">
        <v>76</v>
      </c>
      <c r="AY1706" s="255" t="s">
        <v>240</v>
      </c>
    </row>
    <row r="1707" s="14" customFormat="1">
      <c r="A1707" s="14"/>
      <c r="B1707" s="256"/>
      <c r="C1707" s="257"/>
      <c r="D1707" s="247" t="s">
        <v>251</v>
      </c>
      <c r="E1707" s="258" t="s">
        <v>1</v>
      </c>
      <c r="F1707" s="259" t="s">
        <v>2248</v>
      </c>
      <c r="G1707" s="257"/>
      <c r="H1707" s="260">
        <v>0.071999999999999995</v>
      </c>
      <c r="I1707" s="261"/>
      <c r="J1707" s="257"/>
      <c r="K1707" s="257"/>
      <c r="L1707" s="262"/>
      <c r="M1707" s="263"/>
      <c r="N1707" s="264"/>
      <c r="O1707" s="264"/>
      <c r="P1707" s="264"/>
      <c r="Q1707" s="264"/>
      <c r="R1707" s="264"/>
      <c r="S1707" s="264"/>
      <c r="T1707" s="26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6" t="s">
        <v>251</v>
      </c>
      <c r="AU1707" s="266" t="s">
        <v>87</v>
      </c>
      <c r="AV1707" s="14" t="s">
        <v>87</v>
      </c>
      <c r="AW1707" s="14" t="s">
        <v>32</v>
      </c>
      <c r="AX1707" s="14" t="s">
        <v>76</v>
      </c>
      <c r="AY1707" s="266" t="s">
        <v>240</v>
      </c>
    </row>
    <row r="1708" s="16" customFormat="1">
      <c r="A1708" s="16"/>
      <c r="B1708" s="278"/>
      <c r="C1708" s="279"/>
      <c r="D1708" s="247" t="s">
        <v>251</v>
      </c>
      <c r="E1708" s="280" t="s">
        <v>1</v>
      </c>
      <c r="F1708" s="281" t="s">
        <v>265</v>
      </c>
      <c r="G1708" s="279"/>
      <c r="H1708" s="282">
        <v>39.413000000000011</v>
      </c>
      <c r="I1708" s="283"/>
      <c r="J1708" s="279"/>
      <c r="K1708" s="279"/>
      <c r="L1708" s="284"/>
      <c r="M1708" s="285"/>
      <c r="N1708" s="286"/>
      <c r="O1708" s="286"/>
      <c r="P1708" s="286"/>
      <c r="Q1708" s="286"/>
      <c r="R1708" s="286"/>
      <c r="S1708" s="286"/>
      <c r="T1708" s="287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88" t="s">
        <v>251</v>
      </c>
      <c r="AU1708" s="288" t="s">
        <v>87</v>
      </c>
      <c r="AV1708" s="16" t="s">
        <v>247</v>
      </c>
      <c r="AW1708" s="16" t="s">
        <v>32</v>
      </c>
      <c r="AX1708" s="16" t="s">
        <v>84</v>
      </c>
      <c r="AY1708" s="288" t="s">
        <v>240</v>
      </c>
    </row>
    <row r="1709" s="2" customFormat="1" ht="16.5" customHeight="1">
      <c r="A1709" s="39"/>
      <c r="B1709" s="40"/>
      <c r="C1709" s="227" t="s">
        <v>2249</v>
      </c>
      <c r="D1709" s="227" t="s">
        <v>242</v>
      </c>
      <c r="E1709" s="228" t="s">
        <v>2250</v>
      </c>
      <c r="F1709" s="229" t="s">
        <v>2251</v>
      </c>
      <c r="G1709" s="230" t="s">
        <v>373</v>
      </c>
      <c r="H1709" s="231">
        <v>34</v>
      </c>
      <c r="I1709" s="232"/>
      <c r="J1709" s="233">
        <f>ROUND(I1709*H1709,2)</f>
        <v>0</v>
      </c>
      <c r="K1709" s="229" t="s">
        <v>246</v>
      </c>
      <c r="L1709" s="45"/>
      <c r="M1709" s="234" t="s">
        <v>1</v>
      </c>
      <c r="N1709" s="235" t="s">
        <v>41</v>
      </c>
      <c r="O1709" s="92"/>
      <c r="P1709" s="236">
        <f>O1709*H1709</f>
        <v>0</v>
      </c>
      <c r="Q1709" s="236">
        <v>0</v>
      </c>
      <c r="R1709" s="236">
        <f>Q1709*H1709</f>
        <v>0</v>
      </c>
      <c r="S1709" s="236">
        <v>0</v>
      </c>
      <c r="T1709" s="237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8" t="s">
        <v>170</v>
      </c>
      <c r="AT1709" s="238" t="s">
        <v>242</v>
      </c>
      <c r="AU1709" s="238" t="s">
        <v>87</v>
      </c>
      <c r="AY1709" s="18" t="s">
        <v>240</v>
      </c>
      <c r="BE1709" s="239">
        <f>IF(N1709="základní",J1709,0)</f>
        <v>0</v>
      </c>
      <c r="BF1709" s="239">
        <f>IF(N1709="snížená",J1709,0)</f>
        <v>0</v>
      </c>
      <c r="BG1709" s="239">
        <f>IF(N1709="zákl. přenesená",J1709,0)</f>
        <v>0</v>
      </c>
      <c r="BH1709" s="239">
        <f>IF(N1709="sníž. přenesená",J1709,0)</f>
        <v>0</v>
      </c>
      <c r="BI1709" s="239">
        <f>IF(N1709="nulová",J1709,0)</f>
        <v>0</v>
      </c>
      <c r="BJ1709" s="18" t="s">
        <v>84</v>
      </c>
      <c r="BK1709" s="239">
        <f>ROUND(I1709*H1709,2)</f>
        <v>0</v>
      </c>
      <c r="BL1709" s="18" t="s">
        <v>170</v>
      </c>
      <c r="BM1709" s="238" t="s">
        <v>2252</v>
      </c>
    </row>
    <row r="1710" s="2" customFormat="1">
      <c r="A1710" s="39"/>
      <c r="B1710" s="40"/>
      <c r="C1710" s="41"/>
      <c r="D1710" s="240" t="s">
        <v>249</v>
      </c>
      <c r="E1710" s="41"/>
      <c r="F1710" s="241" t="s">
        <v>2253</v>
      </c>
      <c r="G1710" s="41"/>
      <c r="H1710" s="41"/>
      <c r="I1710" s="242"/>
      <c r="J1710" s="41"/>
      <c r="K1710" s="41"/>
      <c r="L1710" s="45"/>
      <c r="M1710" s="243"/>
      <c r="N1710" s="244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249</v>
      </c>
      <c r="AU1710" s="18" t="s">
        <v>87</v>
      </c>
    </row>
    <row r="1711" s="13" customFormat="1">
      <c r="A1711" s="13"/>
      <c r="B1711" s="245"/>
      <c r="C1711" s="246"/>
      <c r="D1711" s="247" t="s">
        <v>251</v>
      </c>
      <c r="E1711" s="248" t="s">
        <v>1</v>
      </c>
      <c r="F1711" s="249" t="s">
        <v>2254</v>
      </c>
      <c r="G1711" s="246"/>
      <c r="H1711" s="248" t="s">
        <v>1</v>
      </c>
      <c r="I1711" s="250"/>
      <c r="J1711" s="246"/>
      <c r="K1711" s="246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5" t="s">
        <v>251</v>
      </c>
      <c r="AU1711" s="255" t="s">
        <v>87</v>
      </c>
      <c r="AV1711" s="13" t="s">
        <v>84</v>
      </c>
      <c r="AW1711" s="13" t="s">
        <v>32</v>
      </c>
      <c r="AX1711" s="13" t="s">
        <v>76</v>
      </c>
      <c r="AY1711" s="255" t="s">
        <v>240</v>
      </c>
    </row>
    <row r="1712" s="14" customFormat="1">
      <c r="A1712" s="14"/>
      <c r="B1712" s="256"/>
      <c r="C1712" s="257"/>
      <c r="D1712" s="247" t="s">
        <v>251</v>
      </c>
      <c r="E1712" s="258" t="s">
        <v>1</v>
      </c>
      <c r="F1712" s="259" t="s">
        <v>2255</v>
      </c>
      <c r="G1712" s="257"/>
      <c r="H1712" s="260">
        <v>32.369999999999997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6" t="s">
        <v>251</v>
      </c>
      <c r="AU1712" s="266" t="s">
        <v>87</v>
      </c>
      <c r="AV1712" s="14" t="s">
        <v>87</v>
      </c>
      <c r="AW1712" s="14" t="s">
        <v>32</v>
      </c>
      <c r="AX1712" s="14" t="s">
        <v>76</v>
      </c>
      <c r="AY1712" s="266" t="s">
        <v>240</v>
      </c>
    </row>
    <row r="1713" s="14" customFormat="1">
      <c r="A1713" s="14"/>
      <c r="B1713" s="256"/>
      <c r="C1713" s="257"/>
      <c r="D1713" s="247" t="s">
        <v>251</v>
      </c>
      <c r="E1713" s="258" t="s">
        <v>1</v>
      </c>
      <c r="F1713" s="259" t="s">
        <v>2256</v>
      </c>
      <c r="G1713" s="257"/>
      <c r="H1713" s="260">
        <v>1.6299999999999999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6" t="s">
        <v>251</v>
      </c>
      <c r="AU1713" s="266" t="s">
        <v>87</v>
      </c>
      <c r="AV1713" s="14" t="s">
        <v>87</v>
      </c>
      <c r="AW1713" s="14" t="s">
        <v>32</v>
      </c>
      <c r="AX1713" s="14" t="s">
        <v>76</v>
      </c>
      <c r="AY1713" s="266" t="s">
        <v>240</v>
      </c>
    </row>
    <row r="1714" s="16" customFormat="1">
      <c r="A1714" s="16"/>
      <c r="B1714" s="278"/>
      <c r="C1714" s="279"/>
      <c r="D1714" s="247" t="s">
        <v>251</v>
      </c>
      <c r="E1714" s="280" t="s">
        <v>1</v>
      </c>
      <c r="F1714" s="281" t="s">
        <v>265</v>
      </c>
      <c r="G1714" s="279"/>
      <c r="H1714" s="282">
        <v>34</v>
      </c>
      <c r="I1714" s="283"/>
      <c r="J1714" s="279"/>
      <c r="K1714" s="279"/>
      <c r="L1714" s="284"/>
      <c r="M1714" s="285"/>
      <c r="N1714" s="286"/>
      <c r="O1714" s="286"/>
      <c r="P1714" s="286"/>
      <c r="Q1714" s="286"/>
      <c r="R1714" s="286"/>
      <c r="S1714" s="286"/>
      <c r="T1714" s="287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88" t="s">
        <v>251</v>
      </c>
      <c r="AU1714" s="288" t="s">
        <v>87</v>
      </c>
      <c r="AV1714" s="16" t="s">
        <v>247</v>
      </c>
      <c r="AW1714" s="16" t="s">
        <v>32</v>
      </c>
      <c r="AX1714" s="16" t="s">
        <v>84</v>
      </c>
      <c r="AY1714" s="288" t="s">
        <v>240</v>
      </c>
    </row>
    <row r="1715" s="2" customFormat="1" ht="24.15" customHeight="1">
      <c r="A1715" s="39"/>
      <c r="B1715" s="40"/>
      <c r="C1715" s="227" t="s">
        <v>2257</v>
      </c>
      <c r="D1715" s="227" t="s">
        <v>242</v>
      </c>
      <c r="E1715" s="228" t="s">
        <v>2258</v>
      </c>
      <c r="F1715" s="229" t="s">
        <v>2259</v>
      </c>
      <c r="G1715" s="230" t="s">
        <v>373</v>
      </c>
      <c r="H1715" s="231">
        <v>34</v>
      </c>
      <c r="I1715" s="232"/>
      <c r="J1715" s="233">
        <f>ROUND(I1715*H1715,2)</f>
        <v>0</v>
      </c>
      <c r="K1715" s="229" t="s">
        <v>246</v>
      </c>
      <c r="L1715" s="45"/>
      <c r="M1715" s="234" t="s">
        <v>1</v>
      </c>
      <c r="N1715" s="235" t="s">
        <v>41</v>
      </c>
      <c r="O1715" s="92"/>
      <c r="P1715" s="236">
        <f>O1715*H1715</f>
        <v>0</v>
      </c>
      <c r="Q1715" s="236">
        <v>0.00018000000000000001</v>
      </c>
      <c r="R1715" s="236">
        <f>Q1715*H1715</f>
        <v>0.0061200000000000004</v>
      </c>
      <c r="S1715" s="236">
        <v>0</v>
      </c>
      <c r="T1715" s="237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38" t="s">
        <v>170</v>
      </c>
      <c r="AT1715" s="238" t="s">
        <v>242</v>
      </c>
      <c r="AU1715" s="238" t="s">
        <v>87</v>
      </c>
      <c r="AY1715" s="18" t="s">
        <v>240</v>
      </c>
      <c r="BE1715" s="239">
        <f>IF(N1715="základní",J1715,0)</f>
        <v>0</v>
      </c>
      <c r="BF1715" s="239">
        <f>IF(N1715="snížená",J1715,0)</f>
        <v>0</v>
      </c>
      <c r="BG1715" s="239">
        <f>IF(N1715="zákl. přenesená",J1715,0)</f>
        <v>0</v>
      </c>
      <c r="BH1715" s="239">
        <f>IF(N1715="sníž. přenesená",J1715,0)</f>
        <v>0</v>
      </c>
      <c r="BI1715" s="239">
        <f>IF(N1715="nulová",J1715,0)</f>
        <v>0</v>
      </c>
      <c r="BJ1715" s="18" t="s">
        <v>84</v>
      </c>
      <c r="BK1715" s="239">
        <f>ROUND(I1715*H1715,2)</f>
        <v>0</v>
      </c>
      <c r="BL1715" s="18" t="s">
        <v>170</v>
      </c>
      <c r="BM1715" s="238" t="s">
        <v>2260</v>
      </c>
    </row>
    <row r="1716" s="2" customFormat="1">
      <c r="A1716" s="39"/>
      <c r="B1716" s="40"/>
      <c r="C1716" s="41"/>
      <c r="D1716" s="240" t="s">
        <v>249</v>
      </c>
      <c r="E1716" s="41"/>
      <c r="F1716" s="241" t="s">
        <v>2261</v>
      </c>
      <c r="G1716" s="41"/>
      <c r="H1716" s="41"/>
      <c r="I1716" s="242"/>
      <c r="J1716" s="41"/>
      <c r="K1716" s="41"/>
      <c r="L1716" s="45"/>
      <c r="M1716" s="243"/>
      <c r="N1716" s="244"/>
      <c r="O1716" s="92"/>
      <c r="P1716" s="92"/>
      <c r="Q1716" s="92"/>
      <c r="R1716" s="92"/>
      <c r="S1716" s="92"/>
      <c r="T1716" s="93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T1716" s="18" t="s">
        <v>249</v>
      </c>
      <c r="AU1716" s="18" t="s">
        <v>87</v>
      </c>
    </row>
    <row r="1717" s="13" customFormat="1">
      <c r="A1717" s="13"/>
      <c r="B1717" s="245"/>
      <c r="C1717" s="246"/>
      <c r="D1717" s="247" t="s">
        <v>251</v>
      </c>
      <c r="E1717" s="248" t="s">
        <v>1</v>
      </c>
      <c r="F1717" s="249" t="s">
        <v>2262</v>
      </c>
      <c r="G1717" s="246"/>
      <c r="H1717" s="248" t="s">
        <v>1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5" t="s">
        <v>251</v>
      </c>
      <c r="AU1717" s="255" t="s">
        <v>87</v>
      </c>
      <c r="AV1717" s="13" t="s">
        <v>84</v>
      </c>
      <c r="AW1717" s="13" t="s">
        <v>32</v>
      </c>
      <c r="AX1717" s="13" t="s">
        <v>76</v>
      </c>
      <c r="AY1717" s="255" t="s">
        <v>240</v>
      </c>
    </row>
    <row r="1718" s="14" customFormat="1">
      <c r="A1718" s="14"/>
      <c r="B1718" s="256"/>
      <c r="C1718" s="257"/>
      <c r="D1718" s="247" t="s">
        <v>251</v>
      </c>
      <c r="E1718" s="258" t="s">
        <v>1</v>
      </c>
      <c r="F1718" s="259" t="s">
        <v>542</v>
      </c>
      <c r="G1718" s="257"/>
      <c r="H1718" s="260">
        <v>34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6" t="s">
        <v>251</v>
      </c>
      <c r="AU1718" s="266" t="s">
        <v>87</v>
      </c>
      <c r="AV1718" s="14" t="s">
        <v>87</v>
      </c>
      <c r="AW1718" s="14" t="s">
        <v>32</v>
      </c>
      <c r="AX1718" s="14" t="s">
        <v>84</v>
      </c>
      <c r="AY1718" s="266" t="s">
        <v>240</v>
      </c>
    </row>
    <row r="1719" s="2" customFormat="1" ht="21.75" customHeight="1">
      <c r="A1719" s="39"/>
      <c r="B1719" s="40"/>
      <c r="C1719" s="289" t="s">
        <v>2263</v>
      </c>
      <c r="D1719" s="289" t="s">
        <v>341</v>
      </c>
      <c r="E1719" s="290" t="s">
        <v>2264</v>
      </c>
      <c r="F1719" s="291" t="s">
        <v>2265</v>
      </c>
      <c r="G1719" s="292" t="s">
        <v>245</v>
      </c>
      <c r="H1719" s="293">
        <v>35.529000000000003</v>
      </c>
      <c r="I1719" s="294"/>
      <c r="J1719" s="295">
        <f>ROUND(I1719*H1719,2)</f>
        <v>0</v>
      </c>
      <c r="K1719" s="291" t="s">
        <v>246</v>
      </c>
      <c r="L1719" s="296"/>
      <c r="M1719" s="297" t="s">
        <v>1</v>
      </c>
      <c r="N1719" s="298" t="s">
        <v>41</v>
      </c>
      <c r="O1719" s="92"/>
      <c r="P1719" s="236">
        <f>O1719*H1719</f>
        <v>0</v>
      </c>
      <c r="Q1719" s="236">
        <v>0.55000000000000004</v>
      </c>
      <c r="R1719" s="236">
        <f>Q1719*H1719</f>
        <v>19.540950000000002</v>
      </c>
      <c r="S1719" s="236">
        <v>0</v>
      </c>
      <c r="T1719" s="237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8" t="s">
        <v>532</v>
      </c>
      <c r="AT1719" s="238" t="s">
        <v>341</v>
      </c>
      <c r="AU1719" s="238" t="s">
        <v>87</v>
      </c>
      <c r="AY1719" s="18" t="s">
        <v>240</v>
      </c>
      <c r="BE1719" s="239">
        <f>IF(N1719="základní",J1719,0)</f>
        <v>0</v>
      </c>
      <c r="BF1719" s="239">
        <f>IF(N1719="snížená",J1719,0)</f>
        <v>0</v>
      </c>
      <c r="BG1719" s="239">
        <f>IF(N1719="zákl. přenesená",J1719,0)</f>
        <v>0</v>
      </c>
      <c r="BH1719" s="239">
        <f>IF(N1719="sníž. přenesená",J1719,0)</f>
        <v>0</v>
      </c>
      <c r="BI1719" s="239">
        <f>IF(N1719="nulová",J1719,0)</f>
        <v>0</v>
      </c>
      <c r="BJ1719" s="18" t="s">
        <v>84</v>
      </c>
      <c r="BK1719" s="239">
        <f>ROUND(I1719*H1719,2)</f>
        <v>0</v>
      </c>
      <c r="BL1719" s="18" t="s">
        <v>170</v>
      </c>
      <c r="BM1719" s="238" t="s">
        <v>2266</v>
      </c>
    </row>
    <row r="1720" s="13" customFormat="1">
      <c r="A1720" s="13"/>
      <c r="B1720" s="245"/>
      <c r="C1720" s="246"/>
      <c r="D1720" s="247" t="s">
        <v>251</v>
      </c>
      <c r="E1720" s="248" t="s">
        <v>1</v>
      </c>
      <c r="F1720" s="249" t="s">
        <v>2267</v>
      </c>
      <c r="G1720" s="246"/>
      <c r="H1720" s="248" t="s">
        <v>1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5" t="s">
        <v>251</v>
      </c>
      <c r="AU1720" s="255" t="s">
        <v>87</v>
      </c>
      <c r="AV1720" s="13" t="s">
        <v>84</v>
      </c>
      <c r="AW1720" s="13" t="s">
        <v>32</v>
      </c>
      <c r="AX1720" s="13" t="s">
        <v>76</v>
      </c>
      <c r="AY1720" s="255" t="s">
        <v>240</v>
      </c>
    </row>
    <row r="1721" s="14" customFormat="1">
      <c r="A1721" s="14"/>
      <c r="B1721" s="256"/>
      <c r="C1721" s="257"/>
      <c r="D1721" s="247" t="s">
        <v>251</v>
      </c>
      <c r="E1721" s="258" t="s">
        <v>1</v>
      </c>
      <c r="F1721" s="259" t="s">
        <v>2268</v>
      </c>
      <c r="G1721" s="257"/>
      <c r="H1721" s="260">
        <v>30.524999999999999</v>
      </c>
      <c r="I1721" s="261"/>
      <c r="J1721" s="257"/>
      <c r="K1721" s="257"/>
      <c r="L1721" s="262"/>
      <c r="M1721" s="263"/>
      <c r="N1721" s="264"/>
      <c r="O1721" s="264"/>
      <c r="P1721" s="264"/>
      <c r="Q1721" s="264"/>
      <c r="R1721" s="264"/>
      <c r="S1721" s="264"/>
      <c r="T1721" s="26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6" t="s">
        <v>251</v>
      </c>
      <c r="AU1721" s="266" t="s">
        <v>87</v>
      </c>
      <c r="AV1721" s="14" t="s">
        <v>87</v>
      </c>
      <c r="AW1721" s="14" t="s">
        <v>32</v>
      </c>
      <c r="AX1721" s="14" t="s">
        <v>76</v>
      </c>
      <c r="AY1721" s="266" t="s">
        <v>240</v>
      </c>
    </row>
    <row r="1722" s="13" customFormat="1">
      <c r="A1722" s="13"/>
      <c r="B1722" s="245"/>
      <c r="C1722" s="246"/>
      <c r="D1722" s="247" t="s">
        <v>251</v>
      </c>
      <c r="E1722" s="248" t="s">
        <v>1</v>
      </c>
      <c r="F1722" s="249" t="s">
        <v>2269</v>
      </c>
      <c r="G1722" s="246"/>
      <c r="H1722" s="248" t="s">
        <v>1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5" t="s">
        <v>251</v>
      </c>
      <c r="AU1722" s="255" t="s">
        <v>87</v>
      </c>
      <c r="AV1722" s="13" t="s">
        <v>84</v>
      </c>
      <c r="AW1722" s="13" t="s">
        <v>32</v>
      </c>
      <c r="AX1722" s="13" t="s">
        <v>76</v>
      </c>
      <c r="AY1722" s="255" t="s">
        <v>240</v>
      </c>
    </row>
    <row r="1723" s="14" customFormat="1">
      <c r="A1723" s="14"/>
      <c r="B1723" s="256"/>
      <c r="C1723" s="257"/>
      <c r="D1723" s="247" t="s">
        <v>251</v>
      </c>
      <c r="E1723" s="258" t="s">
        <v>1</v>
      </c>
      <c r="F1723" s="259" t="s">
        <v>2270</v>
      </c>
      <c r="G1723" s="257"/>
      <c r="H1723" s="260">
        <v>1.1259999999999999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6" t="s">
        <v>251</v>
      </c>
      <c r="AU1723" s="266" t="s">
        <v>87</v>
      </c>
      <c r="AV1723" s="14" t="s">
        <v>87</v>
      </c>
      <c r="AW1723" s="14" t="s">
        <v>32</v>
      </c>
      <c r="AX1723" s="14" t="s">
        <v>76</v>
      </c>
      <c r="AY1723" s="266" t="s">
        <v>240</v>
      </c>
    </row>
    <row r="1724" s="15" customFormat="1">
      <c r="A1724" s="15"/>
      <c r="B1724" s="267"/>
      <c r="C1724" s="268"/>
      <c r="D1724" s="247" t="s">
        <v>251</v>
      </c>
      <c r="E1724" s="269" t="s">
        <v>1</v>
      </c>
      <c r="F1724" s="270" t="s">
        <v>255</v>
      </c>
      <c r="G1724" s="268"/>
      <c r="H1724" s="271">
        <v>31.651</v>
      </c>
      <c r="I1724" s="272"/>
      <c r="J1724" s="268"/>
      <c r="K1724" s="268"/>
      <c r="L1724" s="273"/>
      <c r="M1724" s="274"/>
      <c r="N1724" s="275"/>
      <c r="O1724" s="275"/>
      <c r="P1724" s="275"/>
      <c r="Q1724" s="275"/>
      <c r="R1724" s="275"/>
      <c r="S1724" s="275"/>
      <c r="T1724" s="27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7" t="s">
        <v>251</v>
      </c>
      <c r="AU1724" s="277" t="s">
        <v>87</v>
      </c>
      <c r="AV1724" s="15" t="s">
        <v>256</v>
      </c>
      <c r="AW1724" s="15" t="s">
        <v>32</v>
      </c>
      <c r="AX1724" s="15" t="s">
        <v>76</v>
      </c>
      <c r="AY1724" s="277" t="s">
        <v>240</v>
      </c>
    </row>
    <row r="1725" s="13" customFormat="1">
      <c r="A1725" s="13"/>
      <c r="B1725" s="245"/>
      <c r="C1725" s="246"/>
      <c r="D1725" s="247" t="s">
        <v>251</v>
      </c>
      <c r="E1725" s="248" t="s">
        <v>1</v>
      </c>
      <c r="F1725" s="249" t="s">
        <v>2271</v>
      </c>
      <c r="G1725" s="246"/>
      <c r="H1725" s="248" t="s">
        <v>1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5" t="s">
        <v>251</v>
      </c>
      <c r="AU1725" s="255" t="s">
        <v>87</v>
      </c>
      <c r="AV1725" s="13" t="s">
        <v>84</v>
      </c>
      <c r="AW1725" s="13" t="s">
        <v>32</v>
      </c>
      <c r="AX1725" s="13" t="s">
        <v>76</v>
      </c>
      <c r="AY1725" s="255" t="s">
        <v>240</v>
      </c>
    </row>
    <row r="1726" s="14" customFormat="1">
      <c r="A1726" s="14"/>
      <c r="B1726" s="256"/>
      <c r="C1726" s="257"/>
      <c r="D1726" s="247" t="s">
        <v>251</v>
      </c>
      <c r="E1726" s="258" t="s">
        <v>1</v>
      </c>
      <c r="F1726" s="259" t="s">
        <v>2272</v>
      </c>
      <c r="G1726" s="257"/>
      <c r="H1726" s="260">
        <v>0.93500000000000005</v>
      </c>
      <c r="I1726" s="261"/>
      <c r="J1726" s="257"/>
      <c r="K1726" s="257"/>
      <c r="L1726" s="262"/>
      <c r="M1726" s="263"/>
      <c r="N1726" s="264"/>
      <c r="O1726" s="264"/>
      <c r="P1726" s="264"/>
      <c r="Q1726" s="264"/>
      <c r="R1726" s="264"/>
      <c r="S1726" s="264"/>
      <c r="T1726" s="26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6" t="s">
        <v>251</v>
      </c>
      <c r="AU1726" s="266" t="s">
        <v>87</v>
      </c>
      <c r="AV1726" s="14" t="s">
        <v>87</v>
      </c>
      <c r="AW1726" s="14" t="s">
        <v>32</v>
      </c>
      <c r="AX1726" s="14" t="s">
        <v>76</v>
      </c>
      <c r="AY1726" s="266" t="s">
        <v>240</v>
      </c>
    </row>
    <row r="1727" s="15" customFormat="1">
      <c r="A1727" s="15"/>
      <c r="B1727" s="267"/>
      <c r="C1727" s="268"/>
      <c r="D1727" s="247" t="s">
        <v>251</v>
      </c>
      <c r="E1727" s="269" t="s">
        <v>1</v>
      </c>
      <c r="F1727" s="270" t="s">
        <v>2273</v>
      </c>
      <c r="G1727" s="268"/>
      <c r="H1727" s="271">
        <v>0.93500000000000005</v>
      </c>
      <c r="I1727" s="272"/>
      <c r="J1727" s="268"/>
      <c r="K1727" s="268"/>
      <c r="L1727" s="273"/>
      <c r="M1727" s="274"/>
      <c r="N1727" s="275"/>
      <c r="O1727" s="275"/>
      <c r="P1727" s="275"/>
      <c r="Q1727" s="275"/>
      <c r="R1727" s="275"/>
      <c r="S1727" s="275"/>
      <c r="T1727" s="276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77" t="s">
        <v>251</v>
      </c>
      <c r="AU1727" s="277" t="s">
        <v>87</v>
      </c>
      <c r="AV1727" s="15" t="s">
        <v>256</v>
      </c>
      <c r="AW1727" s="15" t="s">
        <v>32</v>
      </c>
      <c r="AX1727" s="15" t="s">
        <v>76</v>
      </c>
      <c r="AY1727" s="277" t="s">
        <v>240</v>
      </c>
    </row>
    <row r="1728" s="13" customFormat="1">
      <c r="A1728" s="13"/>
      <c r="B1728" s="245"/>
      <c r="C1728" s="246"/>
      <c r="D1728" s="247" t="s">
        <v>251</v>
      </c>
      <c r="E1728" s="248" t="s">
        <v>1</v>
      </c>
      <c r="F1728" s="249" t="s">
        <v>2274</v>
      </c>
      <c r="G1728" s="246"/>
      <c r="H1728" s="248" t="s">
        <v>1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5" t="s">
        <v>251</v>
      </c>
      <c r="AU1728" s="255" t="s">
        <v>87</v>
      </c>
      <c r="AV1728" s="13" t="s">
        <v>84</v>
      </c>
      <c r="AW1728" s="13" t="s">
        <v>32</v>
      </c>
      <c r="AX1728" s="13" t="s">
        <v>76</v>
      </c>
      <c r="AY1728" s="255" t="s">
        <v>240</v>
      </c>
    </row>
    <row r="1729" s="14" customFormat="1">
      <c r="A1729" s="14"/>
      <c r="B1729" s="256"/>
      <c r="C1729" s="257"/>
      <c r="D1729" s="247" t="s">
        <v>251</v>
      </c>
      <c r="E1729" s="258" t="s">
        <v>1</v>
      </c>
      <c r="F1729" s="259" t="s">
        <v>2275</v>
      </c>
      <c r="G1729" s="257"/>
      <c r="H1729" s="260">
        <v>2.9430000000000001</v>
      </c>
      <c r="I1729" s="261"/>
      <c r="J1729" s="257"/>
      <c r="K1729" s="257"/>
      <c r="L1729" s="262"/>
      <c r="M1729" s="263"/>
      <c r="N1729" s="264"/>
      <c r="O1729" s="264"/>
      <c r="P1729" s="264"/>
      <c r="Q1729" s="264"/>
      <c r="R1729" s="264"/>
      <c r="S1729" s="264"/>
      <c r="T1729" s="26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6" t="s">
        <v>251</v>
      </c>
      <c r="AU1729" s="266" t="s">
        <v>87</v>
      </c>
      <c r="AV1729" s="14" t="s">
        <v>87</v>
      </c>
      <c r="AW1729" s="14" t="s">
        <v>32</v>
      </c>
      <c r="AX1729" s="14" t="s">
        <v>76</v>
      </c>
      <c r="AY1729" s="266" t="s">
        <v>240</v>
      </c>
    </row>
    <row r="1730" s="16" customFormat="1">
      <c r="A1730" s="16"/>
      <c r="B1730" s="278"/>
      <c r="C1730" s="279"/>
      <c r="D1730" s="247" t="s">
        <v>251</v>
      </c>
      <c r="E1730" s="280" t="s">
        <v>1</v>
      </c>
      <c r="F1730" s="281" t="s">
        <v>265</v>
      </c>
      <c r="G1730" s="279"/>
      <c r="H1730" s="282">
        <v>35.528999999999996</v>
      </c>
      <c r="I1730" s="283"/>
      <c r="J1730" s="279"/>
      <c r="K1730" s="279"/>
      <c r="L1730" s="284"/>
      <c r="M1730" s="285"/>
      <c r="N1730" s="286"/>
      <c r="O1730" s="286"/>
      <c r="P1730" s="286"/>
      <c r="Q1730" s="286"/>
      <c r="R1730" s="286"/>
      <c r="S1730" s="286"/>
      <c r="T1730" s="287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88" t="s">
        <v>251</v>
      </c>
      <c r="AU1730" s="288" t="s">
        <v>87</v>
      </c>
      <c r="AV1730" s="16" t="s">
        <v>247</v>
      </c>
      <c r="AW1730" s="16" t="s">
        <v>32</v>
      </c>
      <c r="AX1730" s="16" t="s">
        <v>84</v>
      </c>
      <c r="AY1730" s="288" t="s">
        <v>240</v>
      </c>
    </row>
    <row r="1731" s="2" customFormat="1" ht="16.5" customHeight="1">
      <c r="A1731" s="39"/>
      <c r="B1731" s="40"/>
      <c r="C1731" s="289" t="s">
        <v>2276</v>
      </c>
      <c r="D1731" s="289" t="s">
        <v>341</v>
      </c>
      <c r="E1731" s="290" t="s">
        <v>2277</v>
      </c>
      <c r="F1731" s="291" t="s">
        <v>2278</v>
      </c>
      <c r="G1731" s="292" t="s">
        <v>245</v>
      </c>
      <c r="H1731" s="293">
        <v>7.9729999999999999</v>
      </c>
      <c r="I1731" s="294"/>
      <c r="J1731" s="295">
        <f>ROUND(I1731*H1731,2)</f>
        <v>0</v>
      </c>
      <c r="K1731" s="291" t="s">
        <v>246</v>
      </c>
      <c r="L1731" s="296"/>
      <c r="M1731" s="297" t="s">
        <v>1</v>
      </c>
      <c r="N1731" s="298" t="s">
        <v>41</v>
      </c>
      <c r="O1731" s="92"/>
      <c r="P1731" s="236">
        <f>O1731*H1731</f>
        <v>0</v>
      </c>
      <c r="Q1731" s="236">
        <v>0.55000000000000004</v>
      </c>
      <c r="R1731" s="236">
        <f>Q1731*H1731</f>
        <v>4.3851500000000003</v>
      </c>
      <c r="S1731" s="236">
        <v>0</v>
      </c>
      <c r="T1731" s="237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8" t="s">
        <v>532</v>
      </c>
      <c r="AT1731" s="238" t="s">
        <v>341</v>
      </c>
      <c r="AU1731" s="238" t="s">
        <v>87</v>
      </c>
      <c r="AY1731" s="18" t="s">
        <v>240</v>
      </c>
      <c r="BE1731" s="239">
        <f>IF(N1731="základní",J1731,0)</f>
        <v>0</v>
      </c>
      <c r="BF1731" s="239">
        <f>IF(N1731="snížená",J1731,0)</f>
        <v>0</v>
      </c>
      <c r="BG1731" s="239">
        <f>IF(N1731="zákl. přenesená",J1731,0)</f>
        <v>0</v>
      </c>
      <c r="BH1731" s="239">
        <f>IF(N1731="sníž. přenesená",J1731,0)</f>
        <v>0</v>
      </c>
      <c r="BI1731" s="239">
        <f>IF(N1731="nulová",J1731,0)</f>
        <v>0</v>
      </c>
      <c r="BJ1731" s="18" t="s">
        <v>84</v>
      </c>
      <c r="BK1731" s="239">
        <f>ROUND(I1731*H1731,2)</f>
        <v>0</v>
      </c>
      <c r="BL1731" s="18" t="s">
        <v>170</v>
      </c>
      <c r="BM1731" s="238" t="s">
        <v>2279</v>
      </c>
    </row>
    <row r="1732" s="13" customFormat="1">
      <c r="A1732" s="13"/>
      <c r="B1732" s="245"/>
      <c r="C1732" s="246"/>
      <c r="D1732" s="247" t="s">
        <v>251</v>
      </c>
      <c r="E1732" s="248" t="s">
        <v>1</v>
      </c>
      <c r="F1732" s="249" t="s">
        <v>2280</v>
      </c>
      <c r="G1732" s="246"/>
      <c r="H1732" s="248" t="s">
        <v>1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5" t="s">
        <v>251</v>
      </c>
      <c r="AU1732" s="255" t="s">
        <v>87</v>
      </c>
      <c r="AV1732" s="13" t="s">
        <v>84</v>
      </c>
      <c r="AW1732" s="13" t="s">
        <v>32</v>
      </c>
      <c r="AX1732" s="13" t="s">
        <v>76</v>
      </c>
      <c r="AY1732" s="255" t="s">
        <v>240</v>
      </c>
    </row>
    <row r="1733" s="13" customFormat="1">
      <c r="A1733" s="13"/>
      <c r="B1733" s="245"/>
      <c r="C1733" s="246"/>
      <c r="D1733" s="247" t="s">
        <v>251</v>
      </c>
      <c r="E1733" s="248" t="s">
        <v>1</v>
      </c>
      <c r="F1733" s="249" t="s">
        <v>2281</v>
      </c>
      <c r="G1733" s="246"/>
      <c r="H1733" s="248" t="s">
        <v>1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5" t="s">
        <v>251</v>
      </c>
      <c r="AU1733" s="255" t="s">
        <v>87</v>
      </c>
      <c r="AV1733" s="13" t="s">
        <v>84</v>
      </c>
      <c r="AW1733" s="13" t="s">
        <v>32</v>
      </c>
      <c r="AX1733" s="13" t="s">
        <v>76</v>
      </c>
      <c r="AY1733" s="255" t="s">
        <v>240</v>
      </c>
    </row>
    <row r="1734" s="14" customFormat="1">
      <c r="A1734" s="14"/>
      <c r="B1734" s="256"/>
      <c r="C1734" s="257"/>
      <c r="D1734" s="247" t="s">
        <v>251</v>
      </c>
      <c r="E1734" s="258" t="s">
        <v>1</v>
      </c>
      <c r="F1734" s="259" t="s">
        <v>2282</v>
      </c>
      <c r="G1734" s="257"/>
      <c r="H1734" s="260">
        <v>3.6070000000000002</v>
      </c>
      <c r="I1734" s="261"/>
      <c r="J1734" s="257"/>
      <c r="K1734" s="257"/>
      <c r="L1734" s="262"/>
      <c r="M1734" s="263"/>
      <c r="N1734" s="264"/>
      <c r="O1734" s="264"/>
      <c r="P1734" s="264"/>
      <c r="Q1734" s="264"/>
      <c r="R1734" s="264"/>
      <c r="S1734" s="264"/>
      <c r="T1734" s="26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6" t="s">
        <v>251</v>
      </c>
      <c r="AU1734" s="266" t="s">
        <v>87</v>
      </c>
      <c r="AV1734" s="14" t="s">
        <v>87</v>
      </c>
      <c r="AW1734" s="14" t="s">
        <v>32</v>
      </c>
      <c r="AX1734" s="14" t="s">
        <v>76</v>
      </c>
      <c r="AY1734" s="266" t="s">
        <v>240</v>
      </c>
    </row>
    <row r="1735" s="13" customFormat="1">
      <c r="A1735" s="13"/>
      <c r="B1735" s="245"/>
      <c r="C1735" s="246"/>
      <c r="D1735" s="247" t="s">
        <v>251</v>
      </c>
      <c r="E1735" s="248" t="s">
        <v>1</v>
      </c>
      <c r="F1735" s="249" t="s">
        <v>2283</v>
      </c>
      <c r="G1735" s="246"/>
      <c r="H1735" s="248" t="s">
        <v>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5" t="s">
        <v>251</v>
      </c>
      <c r="AU1735" s="255" t="s">
        <v>87</v>
      </c>
      <c r="AV1735" s="13" t="s">
        <v>84</v>
      </c>
      <c r="AW1735" s="13" t="s">
        <v>32</v>
      </c>
      <c r="AX1735" s="13" t="s">
        <v>76</v>
      </c>
      <c r="AY1735" s="255" t="s">
        <v>240</v>
      </c>
    </row>
    <row r="1736" s="14" customFormat="1">
      <c r="A1736" s="14"/>
      <c r="B1736" s="256"/>
      <c r="C1736" s="257"/>
      <c r="D1736" s="247" t="s">
        <v>251</v>
      </c>
      <c r="E1736" s="258" t="s">
        <v>1</v>
      </c>
      <c r="F1736" s="259" t="s">
        <v>2284</v>
      </c>
      <c r="G1736" s="257"/>
      <c r="H1736" s="260">
        <v>4.3659999999999997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6" t="s">
        <v>251</v>
      </c>
      <c r="AU1736" s="266" t="s">
        <v>87</v>
      </c>
      <c r="AV1736" s="14" t="s">
        <v>87</v>
      </c>
      <c r="AW1736" s="14" t="s">
        <v>32</v>
      </c>
      <c r="AX1736" s="14" t="s">
        <v>76</v>
      </c>
      <c r="AY1736" s="266" t="s">
        <v>240</v>
      </c>
    </row>
    <row r="1737" s="16" customFormat="1">
      <c r="A1737" s="16"/>
      <c r="B1737" s="278"/>
      <c r="C1737" s="279"/>
      <c r="D1737" s="247" t="s">
        <v>251</v>
      </c>
      <c r="E1737" s="280" t="s">
        <v>1</v>
      </c>
      <c r="F1737" s="281" t="s">
        <v>265</v>
      </c>
      <c r="G1737" s="279"/>
      <c r="H1737" s="282">
        <v>7.9729999999999999</v>
      </c>
      <c r="I1737" s="283"/>
      <c r="J1737" s="279"/>
      <c r="K1737" s="279"/>
      <c r="L1737" s="284"/>
      <c r="M1737" s="285"/>
      <c r="N1737" s="286"/>
      <c r="O1737" s="286"/>
      <c r="P1737" s="286"/>
      <c r="Q1737" s="286"/>
      <c r="R1737" s="286"/>
      <c r="S1737" s="286"/>
      <c r="T1737" s="287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T1737" s="288" t="s">
        <v>251</v>
      </c>
      <c r="AU1737" s="288" t="s">
        <v>87</v>
      </c>
      <c r="AV1737" s="16" t="s">
        <v>247</v>
      </c>
      <c r="AW1737" s="16" t="s">
        <v>32</v>
      </c>
      <c r="AX1737" s="16" t="s">
        <v>84</v>
      </c>
      <c r="AY1737" s="288" t="s">
        <v>240</v>
      </c>
    </row>
    <row r="1738" s="2" customFormat="1" ht="16.5" customHeight="1">
      <c r="A1738" s="39"/>
      <c r="B1738" s="40"/>
      <c r="C1738" s="227" t="s">
        <v>2285</v>
      </c>
      <c r="D1738" s="227" t="s">
        <v>242</v>
      </c>
      <c r="E1738" s="228" t="s">
        <v>2286</v>
      </c>
      <c r="F1738" s="229" t="s">
        <v>2287</v>
      </c>
      <c r="G1738" s="230" t="s">
        <v>520</v>
      </c>
      <c r="H1738" s="231">
        <v>1804</v>
      </c>
      <c r="I1738" s="232"/>
      <c r="J1738" s="233">
        <f>ROUND(I1738*H1738,2)</f>
        <v>0</v>
      </c>
      <c r="K1738" s="229" t="s">
        <v>246</v>
      </c>
      <c r="L1738" s="45"/>
      <c r="M1738" s="234" t="s">
        <v>1</v>
      </c>
      <c r="N1738" s="235" t="s">
        <v>41</v>
      </c>
      <c r="O1738" s="92"/>
      <c r="P1738" s="236">
        <f>O1738*H1738</f>
        <v>0</v>
      </c>
      <c r="Q1738" s="236">
        <v>1.0000000000000001E-05</v>
      </c>
      <c r="R1738" s="236">
        <f>Q1738*H1738</f>
        <v>0.01804</v>
      </c>
      <c r="S1738" s="236">
        <v>0</v>
      </c>
      <c r="T1738" s="237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8" t="s">
        <v>170</v>
      </c>
      <c r="AT1738" s="238" t="s">
        <v>242</v>
      </c>
      <c r="AU1738" s="238" t="s">
        <v>87</v>
      </c>
      <c r="AY1738" s="18" t="s">
        <v>240</v>
      </c>
      <c r="BE1738" s="239">
        <f>IF(N1738="základní",J1738,0)</f>
        <v>0</v>
      </c>
      <c r="BF1738" s="239">
        <f>IF(N1738="snížená",J1738,0)</f>
        <v>0</v>
      </c>
      <c r="BG1738" s="239">
        <f>IF(N1738="zákl. přenesená",J1738,0)</f>
        <v>0</v>
      </c>
      <c r="BH1738" s="239">
        <f>IF(N1738="sníž. přenesená",J1738,0)</f>
        <v>0</v>
      </c>
      <c r="BI1738" s="239">
        <f>IF(N1738="nulová",J1738,0)</f>
        <v>0</v>
      </c>
      <c r="BJ1738" s="18" t="s">
        <v>84</v>
      </c>
      <c r="BK1738" s="239">
        <f>ROUND(I1738*H1738,2)</f>
        <v>0</v>
      </c>
      <c r="BL1738" s="18" t="s">
        <v>170</v>
      </c>
      <c r="BM1738" s="238" t="s">
        <v>2288</v>
      </c>
    </row>
    <row r="1739" s="2" customFormat="1">
      <c r="A1739" s="39"/>
      <c r="B1739" s="40"/>
      <c r="C1739" s="41"/>
      <c r="D1739" s="240" t="s">
        <v>249</v>
      </c>
      <c r="E1739" s="41"/>
      <c r="F1739" s="241" t="s">
        <v>2289</v>
      </c>
      <c r="G1739" s="41"/>
      <c r="H1739" s="41"/>
      <c r="I1739" s="242"/>
      <c r="J1739" s="41"/>
      <c r="K1739" s="41"/>
      <c r="L1739" s="45"/>
      <c r="M1739" s="243"/>
      <c r="N1739" s="244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249</v>
      </c>
      <c r="AU1739" s="18" t="s">
        <v>87</v>
      </c>
    </row>
    <row r="1740" s="13" customFormat="1">
      <c r="A1740" s="13"/>
      <c r="B1740" s="245"/>
      <c r="C1740" s="246"/>
      <c r="D1740" s="247" t="s">
        <v>251</v>
      </c>
      <c r="E1740" s="248" t="s">
        <v>1</v>
      </c>
      <c r="F1740" s="249" t="s">
        <v>2290</v>
      </c>
      <c r="G1740" s="246"/>
      <c r="H1740" s="248" t="s">
        <v>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5" t="s">
        <v>251</v>
      </c>
      <c r="AU1740" s="255" t="s">
        <v>87</v>
      </c>
      <c r="AV1740" s="13" t="s">
        <v>84</v>
      </c>
      <c r="AW1740" s="13" t="s">
        <v>32</v>
      </c>
      <c r="AX1740" s="13" t="s">
        <v>76</v>
      </c>
      <c r="AY1740" s="255" t="s">
        <v>240</v>
      </c>
    </row>
    <row r="1741" s="13" customFormat="1">
      <c r="A1741" s="13"/>
      <c r="B1741" s="245"/>
      <c r="C1741" s="246"/>
      <c r="D1741" s="247" t="s">
        <v>251</v>
      </c>
      <c r="E1741" s="248" t="s">
        <v>1</v>
      </c>
      <c r="F1741" s="249" t="s">
        <v>2291</v>
      </c>
      <c r="G1741" s="246"/>
      <c r="H1741" s="248" t="s">
        <v>1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5" t="s">
        <v>251</v>
      </c>
      <c r="AU1741" s="255" t="s">
        <v>87</v>
      </c>
      <c r="AV1741" s="13" t="s">
        <v>84</v>
      </c>
      <c r="AW1741" s="13" t="s">
        <v>32</v>
      </c>
      <c r="AX1741" s="13" t="s">
        <v>76</v>
      </c>
      <c r="AY1741" s="255" t="s">
        <v>240</v>
      </c>
    </row>
    <row r="1742" s="14" customFormat="1">
      <c r="A1742" s="14"/>
      <c r="B1742" s="256"/>
      <c r="C1742" s="257"/>
      <c r="D1742" s="247" t="s">
        <v>251</v>
      </c>
      <c r="E1742" s="258" t="s">
        <v>1</v>
      </c>
      <c r="F1742" s="259" t="s">
        <v>2292</v>
      </c>
      <c r="G1742" s="257"/>
      <c r="H1742" s="260">
        <v>447.10000000000002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6" t="s">
        <v>251</v>
      </c>
      <c r="AU1742" s="266" t="s">
        <v>87</v>
      </c>
      <c r="AV1742" s="14" t="s">
        <v>87</v>
      </c>
      <c r="AW1742" s="14" t="s">
        <v>32</v>
      </c>
      <c r="AX1742" s="14" t="s">
        <v>76</v>
      </c>
      <c r="AY1742" s="266" t="s">
        <v>240</v>
      </c>
    </row>
    <row r="1743" s="14" customFormat="1">
      <c r="A1743" s="14"/>
      <c r="B1743" s="256"/>
      <c r="C1743" s="257"/>
      <c r="D1743" s="247" t="s">
        <v>251</v>
      </c>
      <c r="E1743" s="258" t="s">
        <v>1</v>
      </c>
      <c r="F1743" s="259" t="s">
        <v>2293</v>
      </c>
      <c r="G1743" s="257"/>
      <c r="H1743" s="260">
        <v>22.899999999999999</v>
      </c>
      <c r="I1743" s="261"/>
      <c r="J1743" s="257"/>
      <c r="K1743" s="257"/>
      <c r="L1743" s="262"/>
      <c r="M1743" s="263"/>
      <c r="N1743" s="264"/>
      <c r="O1743" s="264"/>
      <c r="P1743" s="264"/>
      <c r="Q1743" s="264"/>
      <c r="R1743" s="264"/>
      <c r="S1743" s="264"/>
      <c r="T1743" s="26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6" t="s">
        <v>251</v>
      </c>
      <c r="AU1743" s="266" t="s">
        <v>87</v>
      </c>
      <c r="AV1743" s="14" t="s">
        <v>87</v>
      </c>
      <c r="AW1743" s="14" t="s">
        <v>32</v>
      </c>
      <c r="AX1743" s="14" t="s">
        <v>76</v>
      </c>
      <c r="AY1743" s="266" t="s">
        <v>240</v>
      </c>
    </row>
    <row r="1744" s="13" customFormat="1">
      <c r="A1744" s="13"/>
      <c r="B1744" s="245"/>
      <c r="C1744" s="246"/>
      <c r="D1744" s="247" t="s">
        <v>251</v>
      </c>
      <c r="E1744" s="248" t="s">
        <v>1</v>
      </c>
      <c r="F1744" s="249" t="s">
        <v>2294</v>
      </c>
      <c r="G1744" s="246"/>
      <c r="H1744" s="248" t="s">
        <v>1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5" t="s">
        <v>251</v>
      </c>
      <c r="AU1744" s="255" t="s">
        <v>87</v>
      </c>
      <c r="AV1744" s="13" t="s">
        <v>84</v>
      </c>
      <c r="AW1744" s="13" t="s">
        <v>32</v>
      </c>
      <c r="AX1744" s="13" t="s">
        <v>76</v>
      </c>
      <c r="AY1744" s="255" t="s">
        <v>240</v>
      </c>
    </row>
    <row r="1745" s="13" customFormat="1">
      <c r="A1745" s="13"/>
      <c r="B1745" s="245"/>
      <c r="C1745" s="246"/>
      <c r="D1745" s="247" t="s">
        <v>251</v>
      </c>
      <c r="E1745" s="248" t="s">
        <v>1</v>
      </c>
      <c r="F1745" s="249" t="s">
        <v>2295</v>
      </c>
      <c r="G1745" s="246"/>
      <c r="H1745" s="248" t="s">
        <v>1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5" t="s">
        <v>251</v>
      </c>
      <c r="AU1745" s="255" t="s">
        <v>87</v>
      </c>
      <c r="AV1745" s="13" t="s">
        <v>84</v>
      </c>
      <c r="AW1745" s="13" t="s">
        <v>32</v>
      </c>
      <c r="AX1745" s="13" t="s">
        <v>76</v>
      </c>
      <c r="AY1745" s="255" t="s">
        <v>240</v>
      </c>
    </row>
    <row r="1746" s="14" customFormat="1">
      <c r="A1746" s="14"/>
      <c r="B1746" s="256"/>
      <c r="C1746" s="257"/>
      <c r="D1746" s="247" t="s">
        <v>251</v>
      </c>
      <c r="E1746" s="258" t="s">
        <v>1</v>
      </c>
      <c r="F1746" s="259" t="s">
        <v>2296</v>
      </c>
      <c r="G1746" s="257"/>
      <c r="H1746" s="260">
        <v>1295</v>
      </c>
      <c r="I1746" s="261"/>
      <c r="J1746" s="257"/>
      <c r="K1746" s="257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6" t="s">
        <v>251</v>
      </c>
      <c r="AU1746" s="266" t="s">
        <v>87</v>
      </c>
      <c r="AV1746" s="14" t="s">
        <v>87</v>
      </c>
      <c r="AW1746" s="14" t="s">
        <v>32</v>
      </c>
      <c r="AX1746" s="14" t="s">
        <v>76</v>
      </c>
      <c r="AY1746" s="266" t="s">
        <v>240</v>
      </c>
    </row>
    <row r="1747" s="14" customFormat="1">
      <c r="A1747" s="14"/>
      <c r="B1747" s="256"/>
      <c r="C1747" s="257"/>
      <c r="D1747" s="247" t="s">
        <v>251</v>
      </c>
      <c r="E1747" s="258" t="s">
        <v>1</v>
      </c>
      <c r="F1747" s="259" t="s">
        <v>2297</v>
      </c>
      <c r="G1747" s="257"/>
      <c r="H1747" s="260">
        <v>39</v>
      </c>
      <c r="I1747" s="261"/>
      <c r="J1747" s="257"/>
      <c r="K1747" s="257"/>
      <c r="L1747" s="262"/>
      <c r="M1747" s="263"/>
      <c r="N1747" s="264"/>
      <c r="O1747" s="264"/>
      <c r="P1747" s="264"/>
      <c r="Q1747" s="264"/>
      <c r="R1747" s="264"/>
      <c r="S1747" s="264"/>
      <c r="T1747" s="265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6" t="s">
        <v>251</v>
      </c>
      <c r="AU1747" s="266" t="s">
        <v>87</v>
      </c>
      <c r="AV1747" s="14" t="s">
        <v>87</v>
      </c>
      <c r="AW1747" s="14" t="s">
        <v>32</v>
      </c>
      <c r="AX1747" s="14" t="s">
        <v>76</v>
      </c>
      <c r="AY1747" s="266" t="s">
        <v>240</v>
      </c>
    </row>
    <row r="1748" s="16" customFormat="1">
      <c r="A1748" s="16"/>
      <c r="B1748" s="278"/>
      <c r="C1748" s="279"/>
      <c r="D1748" s="247" t="s">
        <v>251</v>
      </c>
      <c r="E1748" s="280" t="s">
        <v>1</v>
      </c>
      <c r="F1748" s="281" t="s">
        <v>265</v>
      </c>
      <c r="G1748" s="279"/>
      <c r="H1748" s="282">
        <v>1804</v>
      </c>
      <c r="I1748" s="283"/>
      <c r="J1748" s="279"/>
      <c r="K1748" s="279"/>
      <c r="L1748" s="284"/>
      <c r="M1748" s="285"/>
      <c r="N1748" s="286"/>
      <c r="O1748" s="286"/>
      <c r="P1748" s="286"/>
      <c r="Q1748" s="286"/>
      <c r="R1748" s="286"/>
      <c r="S1748" s="286"/>
      <c r="T1748" s="287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88" t="s">
        <v>251</v>
      </c>
      <c r="AU1748" s="288" t="s">
        <v>87</v>
      </c>
      <c r="AV1748" s="16" t="s">
        <v>247</v>
      </c>
      <c r="AW1748" s="16" t="s">
        <v>32</v>
      </c>
      <c r="AX1748" s="16" t="s">
        <v>84</v>
      </c>
      <c r="AY1748" s="288" t="s">
        <v>240</v>
      </c>
    </row>
    <row r="1749" s="2" customFormat="1" ht="33" customHeight="1">
      <c r="A1749" s="39"/>
      <c r="B1749" s="40"/>
      <c r="C1749" s="227" t="s">
        <v>2298</v>
      </c>
      <c r="D1749" s="227" t="s">
        <v>242</v>
      </c>
      <c r="E1749" s="228" t="s">
        <v>2299</v>
      </c>
      <c r="F1749" s="229" t="s">
        <v>2300</v>
      </c>
      <c r="G1749" s="230" t="s">
        <v>373</v>
      </c>
      <c r="H1749" s="231">
        <v>5.0999999999999996</v>
      </c>
      <c r="I1749" s="232"/>
      <c r="J1749" s="233">
        <f>ROUND(I1749*H1749,2)</f>
        <v>0</v>
      </c>
      <c r="K1749" s="229" t="s">
        <v>1</v>
      </c>
      <c r="L1749" s="45"/>
      <c r="M1749" s="234" t="s">
        <v>1</v>
      </c>
      <c r="N1749" s="235" t="s">
        <v>41</v>
      </c>
      <c r="O1749" s="92"/>
      <c r="P1749" s="236">
        <f>O1749*H1749</f>
        <v>0</v>
      </c>
      <c r="Q1749" s="236">
        <v>0</v>
      </c>
      <c r="R1749" s="236">
        <f>Q1749*H1749</f>
        <v>0</v>
      </c>
      <c r="S1749" s="236">
        <v>0</v>
      </c>
      <c r="T1749" s="237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8" t="s">
        <v>170</v>
      </c>
      <c r="AT1749" s="238" t="s">
        <v>242</v>
      </c>
      <c r="AU1749" s="238" t="s">
        <v>87</v>
      </c>
      <c r="AY1749" s="18" t="s">
        <v>240</v>
      </c>
      <c r="BE1749" s="239">
        <f>IF(N1749="základní",J1749,0)</f>
        <v>0</v>
      </c>
      <c r="BF1749" s="239">
        <f>IF(N1749="snížená",J1749,0)</f>
        <v>0</v>
      </c>
      <c r="BG1749" s="239">
        <f>IF(N1749="zákl. přenesená",J1749,0)</f>
        <v>0</v>
      </c>
      <c r="BH1749" s="239">
        <f>IF(N1749="sníž. přenesená",J1749,0)</f>
        <v>0</v>
      </c>
      <c r="BI1749" s="239">
        <f>IF(N1749="nulová",J1749,0)</f>
        <v>0</v>
      </c>
      <c r="BJ1749" s="18" t="s">
        <v>84</v>
      </c>
      <c r="BK1749" s="239">
        <f>ROUND(I1749*H1749,2)</f>
        <v>0</v>
      </c>
      <c r="BL1749" s="18" t="s">
        <v>170</v>
      </c>
      <c r="BM1749" s="238" t="s">
        <v>2301</v>
      </c>
    </row>
    <row r="1750" s="13" customFormat="1">
      <c r="A1750" s="13"/>
      <c r="B1750" s="245"/>
      <c r="C1750" s="246"/>
      <c r="D1750" s="247" t="s">
        <v>251</v>
      </c>
      <c r="E1750" s="248" t="s">
        <v>1</v>
      </c>
      <c r="F1750" s="249" t="s">
        <v>2302</v>
      </c>
      <c r="G1750" s="246"/>
      <c r="H1750" s="248" t="s">
        <v>1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5" t="s">
        <v>251</v>
      </c>
      <c r="AU1750" s="255" t="s">
        <v>87</v>
      </c>
      <c r="AV1750" s="13" t="s">
        <v>84</v>
      </c>
      <c r="AW1750" s="13" t="s">
        <v>32</v>
      </c>
      <c r="AX1750" s="13" t="s">
        <v>76</v>
      </c>
      <c r="AY1750" s="255" t="s">
        <v>240</v>
      </c>
    </row>
    <row r="1751" s="14" customFormat="1">
      <c r="A1751" s="14"/>
      <c r="B1751" s="256"/>
      <c r="C1751" s="257"/>
      <c r="D1751" s="247" t="s">
        <v>251</v>
      </c>
      <c r="E1751" s="258" t="s">
        <v>1</v>
      </c>
      <c r="F1751" s="259" t="s">
        <v>2303</v>
      </c>
      <c r="G1751" s="257"/>
      <c r="H1751" s="260">
        <v>5.04</v>
      </c>
      <c r="I1751" s="261"/>
      <c r="J1751" s="257"/>
      <c r="K1751" s="257"/>
      <c r="L1751" s="262"/>
      <c r="M1751" s="263"/>
      <c r="N1751" s="264"/>
      <c r="O1751" s="264"/>
      <c r="P1751" s="264"/>
      <c r="Q1751" s="264"/>
      <c r="R1751" s="264"/>
      <c r="S1751" s="264"/>
      <c r="T1751" s="26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6" t="s">
        <v>251</v>
      </c>
      <c r="AU1751" s="266" t="s">
        <v>87</v>
      </c>
      <c r="AV1751" s="14" t="s">
        <v>87</v>
      </c>
      <c r="AW1751" s="14" t="s">
        <v>32</v>
      </c>
      <c r="AX1751" s="14" t="s">
        <v>76</v>
      </c>
      <c r="AY1751" s="266" t="s">
        <v>240</v>
      </c>
    </row>
    <row r="1752" s="14" customFormat="1">
      <c r="A1752" s="14"/>
      <c r="B1752" s="256"/>
      <c r="C1752" s="257"/>
      <c r="D1752" s="247" t="s">
        <v>251</v>
      </c>
      <c r="E1752" s="258" t="s">
        <v>1</v>
      </c>
      <c r="F1752" s="259" t="s">
        <v>2304</v>
      </c>
      <c r="G1752" s="257"/>
      <c r="H1752" s="260">
        <v>0.059999999999999998</v>
      </c>
      <c r="I1752" s="261"/>
      <c r="J1752" s="257"/>
      <c r="K1752" s="257"/>
      <c r="L1752" s="262"/>
      <c r="M1752" s="263"/>
      <c r="N1752" s="264"/>
      <c r="O1752" s="264"/>
      <c r="P1752" s="264"/>
      <c r="Q1752" s="264"/>
      <c r="R1752" s="264"/>
      <c r="S1752" s="264"/>
      <c r="T1752" s="26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6" t="s">
        <v>251</v>
      </c>
      <c r="AU1752" s="266" t="s">
        <v>87</v>
      </c>
      <c r="AV1752" s="14" t="s">
        <v>87</v>
      </c>
      <c r="AW1752" s="14" t="s">
        <v>32</v>
      </c>
      <c r="AX1752" s="14" t="s">
        <v>76</v>
      </c>
      <c r="AY1752" s="266" t="s">
        <v>240</v>
      </c>
    </row>
    <row r="1753" s="16" customFormat="1">
      <c r="A1753" s="16"/>
      <c r="B1753" s="278"/>
      <c r="C1753" s="279"/>
      <c r="D1753" s="247" t="s">
        <v>251</v>
      </c>
      <c r="E1753" s="280" t="s">
        <v>1</v>
      </c>
      <c r="F1753" s="281" t="s">
        <v>265</v>
      </c>
      <c r="G1753" s="279"/>
      <c r="H1753" s="282">
        <v>5.0999999999999996</v>
      </c>
      <c r="I1753" s="283"/>
      <c r="J1753" s="279"/>
      <c r="K1753" s="279"/>
      <c r="L1753" s="284"/>
      <c r="M1753" s="285"/>
      <c r="N1753" s="286"/>
      <c r="O1753" s="286"/>
      <c r="P1753" s="286"/>
      <c r="Q1753" s="286"/>
      <c r="R1753" s="286"/>
      <c r="S1753" s="286"/>
      <c r="T1753" s="287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T1753" s="288" t="s">
        <v>251</v>
      </c>
      <c r="AU1753" s="288" t="s">
        <v>87</v>
      </c>
      <c r="AV1753" s="16" t="s">
        <v>247</v>
      </c>
      <c r="AW1753" s="16" t="s">
        <v>32</v>
      </c>
      <c r="AX1753" s="16" t="s">
        <v>84</v>
      </c>
      <c r="AY1753" s="288" t="s">
        <v>240</v>
      </c>
    </row>
    <row r="1754" s="2" customFormat="1" ht="24.15" customHeight="1">
      <c r="A1754" s="39"/>
      <c r="B1754" s="40"/>
      <c r="C1754" s="289" t="s">
        <v>2305</v>
      </c>
      <c r="D1754" s="289" t="s">
        <v>341</v>
      </c>
      <c r="E1754" s="290" t="s">
        <v>2306</v>
      </c>
      <c r="F1754" s="291" t="s">
        <v>2307</v>
      </c>
      <c r="G1754" s="292" t="s">
        <v>373</v>
      </c>
      <c r="H1754" s="293">
        <v>5.7000000000000002</v>
      </c>
      <c r="I1754" s="294"/>
      <c r="J1754" s="295">
        <f>ROUND(I1754*H1754,2)</f>
        <v>0</v>
      </c>
      <c r="K1754" s="291" t="s">
        <v>1</v>
      </c>
      <c r="L1754" s="296"/>
      <c r="M1754" s="297" t="s">
        <v>1</v>
      </c>
      <c r="N1754" s="298" t="s">
        <v>41</v>
      </c>
      <c r="O1754" s="92"/>
      <c r="P1754" s="236">
        <f>O1754*H1754</f>
        <v>0</v>
      </c>
      <c r="Q1754" s="236">
        <v>0</v>
      </c>
      <c r="R1754" s="236">
        <f>Q1754*H1754</f>
        <v>0</v>
      </c>
      <c r="S1754" s="236">
        <v>0</v>
      </c>
      <c r="T1754" s="237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8" t="s">
        <v>532</v>
      </c>
      <c r="AT1754" s="238" t="s">
        <v>341</v>
      </c>
      <c r="AU1754" s="238" t="s">
        <v>87</v>
      </c>
      <c r="AY1754" s="18" t="s">
        <v>240</v>
      </c>
      <c r="BE1754" s="239">
        <f>IF(N1754="základní",J1754,0)</f>
        <v>0</v>
      </c>
      <c r="BF1754" s="239">
        <f>IF(N1754="snížená",J1754,0)</f>
        <v>0</v>
      </c>
      <c r="BG1754" s="239">
        <f>IF(N1754="zákl. přenesená",J1754,0)</f>
        <v>0</v>
      </c>
      <c r="BH1754" s="239">
        <f>IF(N1754="sníž. přenesená",J1754,0)</f>
        <v>0</v>
      </c>
      <c r="BI1754" s="239">
        <f>IF(N1754="nulová",J1754,0)</f>
        <v>0</v>
      </c>
      <c r="BJ1754" s="18" t="s">
        <v>84</v>
      </c>
      <c r="BK1754" s="239">
        <f>ROUND(I1754*H1754,2)</f>
        <v>0</v>
      </c>
      <c r="BL1754" s="18" t="s">
        <v>170</v>
      </c>
      <c r="BM1754" s="238" t="s">
        <v>2308</v>
      </c>
    </row>
    <row r="1755" s="13" customFormat="1">
      <c r="A1755" s="13"/>
      <c r="B1755" s="245"/>
      <c r="C1755" s="246"/>
      <c r="D1755" s="247" t="s">
        <v>251</v>
      </c>
      <c r="E1755" s="248" t="s">
        <v>1</v>
      </c>
      <c r="F1755" s="249" t="s">
        <v>2309</v>
      </c>
      <c r="G1755" s="246"/>
      <c r="H1755" s="248" t="s">
        <v>1</v>
      </c>
      <c r="I1755" s="250"/>
      <c r="J1755" s="246"/>
      <c r="K1755" s="246"/>
      <c r="L1755" s="251"/>
      <c r="M1755" s="252"/>
      <c r="N1755" s="253"/>
      <c r="O1755" s="253"/>
      <c r="P1755" s="253"/>
      <c r="Q1755" s="253"/>
      <c r="R1755" s="253"/>
      <c r="S1755" s="253"/>
      <c r="T1755" s="25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5" t="s">
        <v>251</v>
      </c>
      <c r="AU1755" s="255" t="s">
        <v>87</v>
      </c>
      <c r="AV1755" s="13" t="s">
        <v>84</v>
      </c>
      <c r="AW1755" s="13" t="s">
        <v>32</v>
      </c>
      <c r="AX1755" s="13" t="s">
        <v>76</v>
      </c>
      <c r="AY1755" s="255" t="s">
        <v>240</v>
      </c>
    </row>
    <row r="1756" s="14" customFormat="1">
      <c r="A1756" s="14"/>
      <c r="B1756" s="256"/>
      <c r="C1756" s="257"/>
      <c r="D1756" s="247" t="s">
        <v>251</v>
      </c>
      <c r="E1756" s="258" t="s">
        <v>1</v>
      </c>
      <c r="F1756" s="259" t="s">
        <v>2310</v>
      </c>
      <c r="G1756" s="257"/>
      <c r="H1756" s="260">
        <v>5.7000000000000002</v>
      </c>
      <c r="I1756" s="261"/>
      <c r="J1756" s="257"/>
      <c r="K1756" s="257"/>
      <c r="L1756" s="262"/>
      <c r="M1756" s="263"/>
      <c r="N1756" s="264"/>
      <c r="O1756" s="264"/>
      <c r="P1756" s="264"/>
      <c r="Q1756" s="264"/>
      <c r="R1756" s="264"/>
      <c r="S1756" s="264"/>
      <c r="T1756" s="26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6" t="s">
        <v>251</v>
      </c>
      <c r="AU1756" s="266" t="s">
        <v>87</v>
      </c>
      <c r="AV1756" s="14" t="s">
        <v>87</v>
      </c>
      <c r="AW1756" s="14" t="s">
        <v>32</v>
      </c>
      <c r="AX1756" s="14" t="s">
        <v>84</v>
      </c>
      <c r="AY1756" s="266" t="s">
        <v>240</v>
      </c>
    </row>
    <row r="1757" s="2" customFormat="1" ht="24.15" customHeight="1">
      <c r="A1757" s="39"/>
      <c r="B1757" s="40"/>
      <c r="C1757" s="227" t="s">
        <v>2311</v>
      </c>
      <c r="D1757" s="227" t="s">
        <v>242</v>
      </c>
      <c r="E1757" s="228" t="s">
        <v>2312</v>
      </c>
      <c r="F1757" s="229" t="s">
        <v>2313</v>
      </c>
      <c r="G1757" s="230" t="s">
        <v>373</v>
      </c>
      <c r="H1757" s="231">
        <v>10</v>
      </c>
      <c r="I1757" s="232"/>
      <c r="J1757" s="233">
        <f>ROUND(I1757*H1757,2)</f>
        <v>0</v>
      </c>
      <c r="K1757" s="229" t="s">
        <v>246</v>
      </c>
      <c r="L1757" s="45"/>
      <c r="M1757" s="234" t="s">
        <v>1</v>
      </c>
      <c r="N1757" s="235" t="s">
        <v>41</v>
      </c>
      <c r="O1757" s="92"/>
      <c r="P1757" s="236">
        <f>O1757*H1757</f>
        <v>0</v>
      </c>
      <c r="Q1757" s="236">
        <v>0.00018000000000000001</v>
      </c>
      <c r="R1757" s="236">
        <f>Q1757*H1757</f>
        <v>0.0018000000000000002</v>
      </c>
      <c r="S1757" s="236">
        <v>0</v>
      </c>
      <c r="T1757" s="237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8" t="s">
        <v>170</v>
      </c>
      <c r="AT1757" s="238" t="s">
        <v>242</v>
      </c>
      <c r="AU1757" s="238" t="s">
        <v>87</v>
      </c>
      <c r="AY1757" s="18" t="s">
        <v>240</v>
      </c>
      <c r="BE1757" s="239">
        <f>IF(N1757="základní",J1757,0)</f>
        <v>0</v>
      </c>
      <c r="BF1757" s="239">
        <f>IF(N1757="snížená",J1757,0)</f>
        <v>0</v>
      </c>
      <c r="BG1757" s="239">
        <f>IF(N1757="zákl. přenesená",J1757,0)</f>
        <v>0</v>
      </c>
      <c r="BH1757" s="239">
        <f>IF(N1757="sníž. přenesená",J1757,0)</f>
        <v>0</v>
      </c>
      <c r="BI1757" s="239">
        <f>IF(N1757="nulová",J1757,0)</f>
        <v>0</v>
      </c>
      <c r="BJ1757" s="18" t="s">
        <v>84</v>
      </c>
      <c r="BK1757" s="239">
        <f>ROUND(I1757*H1757,2)</f>
        <v>0</v>
      </c>
      <c r="BL1757" s="18" t="s">
        <v>170</v>
      </c>
      <c r="BM1757" s="238" t="s">
        <v>2314</v>
      </c>
    </row>
    <row r="1758" s="2" customFormat="1">
      <c r="A1758" s="39"/>
      <c r="B1758" s="40"/>
      <c r="C1758" s="41"/>
      <c r="D1758" s="240" t="s">
        <v>249</v>
      </c>
      <c r="E1758" s="41"/>
      <c r="F1758" s="241" t="s">
        <v>2315</v>
      </c>
      <c r="G1758" s="41"/>
      <c r="H1758" s="41"/>
      <c r="I1758" s="242"/>
      <c r="J1758" s="41"/>
      <c r="K1758" s="41"/>
      <c r="L1758" s="45"/>
      <c r="M1758" s="243"/>
      <c r="N1758" s="244"/>
      <c r="O1758" s="92"/>
      <c r="P1758" s="92"/>
      <c r="Q1758" s="92"/>
      <c r="R1758" s="92"/>
      <c r="S1758" s="92"/>
      <c r="T1758" s="93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T1758" s="18" t="s">
        <v>249</v>
      </c>
      <c r="AU1758" s="18" t="s">
        <v>87</v>
      </c>
    </row>
    <row r="1759" s="13" customFormat="1">
      <c r="A1759" s="13"/>
      <c r="B1759" s="245"/>
      <c r="C1759" s="246"/>
      <c r="D1759" s="247" t="s">
        <v>251</v>
      </c>
      <c r="E1759" s="248" t="s">
        <v>1</v>
      </c>
      <c r="F1759" s="249" t="s">
        <v>2316</v>
      </c>
      <c r="G1759" s="246"/>
      <c r="H1759" s="248" t="s">
        <v>1</v>
      </c>
      <c r="I1759" s="250"/>
      <c r="J1759" s="246"/>
      <c r="K1759" s="246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5" t="s">
        <v>251</v>
      </c>
      <c r="AU1759" s="255" t="s">
        <v>87</v>
      </c>
      <c r="AV1759" s="13" t="s">
        <v>84</v>
      </c>
      <c r="AW1759" s="13" t="s">
        <v>32</v>
      </c>
      <c r="AX1759" s="13" t="s">
        <v>76</v>
      </c>
      <c r="AY1759" s="255" t="s">
        <v>240</v>
      </c>
    </row>
    <row r="1760" s="14" customFormat="1">
      <c r="A1760" s="14"/>
      <c r="B1760" s="256"/>
      <c r="C1760" s="257"/>
      <c r="D1760" s="247" t="s">
        <v>251</v>
      </c>
      <c r="E1760" s="258" t="s">
        <v>1</v>
      </c>
      <c r="F1760" s="259" t="s">
        <v>528</v>
      </c>
      <c r="G1760" s="257"/>
      <c r="H1760" s="260">
        <v>10</v>
      </c>
      <c r="I1760" s="261"/>
      <c r="J1760" s="257"/>
      <c r="K1760" s="257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6" t="s">
        <v>251</v>
      </c>
      <c r="AU1760" s="266" t="s">
        <v>87</v>
      </c>
      <c r="AV1760" s="14" t="s">
        <v>87</v>
      </c>
      <c r="AW1760" s="14" t="s">
        <v>32</v>
      </c>
      <c r="AX1760" s="14" t="s">
        <v>84</v>
      </c>
      <c r="AY1760" s="266" t="s">
        <v>240</v>
      </c>
    </row>
    <row r="1761" s="2" customFormat="1" ht="24.15" customHeight="1">
      <c r="A1761" s="39"/>
      <c r="B1761" s="40"/>
      <c r="C1761" s="227" t="s">
        <v>2317</v>
      </c>
      <c r="D1761" s="227" t="s">
        <v>242</v>
      </c>
      <c r="E1761" s="228" t="s">
        <v>2318</v>
      </c>
      <c r="F1761" s="229" t="s">
        <v>2319</v>
      </c>
      <c r="G1761" s="230" t="s">
        <v>520</v>
      </c>
      <c r="H1761" s="231">
        <v>120</v>
      </c>
      <c r="I1761" s="232"/>
      <c r="J1761" s="233">
        <f>ROUND(I1761*H1761,2)</f>
        <v>0</v>
      </c>
      <c r="K1761" s="229" t="s">
        <v>246</v>
      </c>
      <c r="L1761" s="45"/>
      <c r="M1761" s="234" t="s">
        <v>1</v>
      </c>
      <c r="N1761" s="235" t="s">
        <v>41</v>
      </c>
      <c r="O1761" s="92"/>
      <c r="P1761" s="236">
        <f>O1761*H1761</f>
        <v>0</v>
      </c>
      <c r="Q1761" s="236">
        <v>0</v>
      </c>
      <c r="R1761" s="236">
        <f>Q1761*H1761</f>
        <v>0</v>
      </c>
      <c r="S1761" s="236">
        <v>0</v>
      </c>
      <c r="T1761" s="237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8" t="s">
        <v>170</v>
      </c>
      <c r="AT1761" s="238" t="s">
        <v>242</v>
      </c>
      <c r="AU1761" s="238" t="s">
        <v>87</v>
      </c>
      <c r="AY1761" s="18" t="s">
        <v>240</v>
      </c>
      <c r="BE1761" s="239">
        <f>IF(N1761="základní",J1761,0)</f>
        <v>0</v>
      </c>
      <c r="BF1761" s="239">
        <f>IF(N1761="snížená",J1761,0)</f>
        <v>0</v>
      </c>
      <c r="BG1761" s="239">
        <f>IF(N1761="zákl. přenesená",J1761,0)</f>
        <v>0</v>
      </c>
      <c r="BH1761" s="239">
        <f>IF(N1761="sníž. přenesená",J1761,0)</f>
        <v>0</v>
      </c>
      <c r="BI1761" s="239">
        <f>IF(N1761="nulová",J1761,0)</f>
        <v>0</v>
      </c>
      <c r="BJ1761" s="18" t="s">
        <v>84</v>
      </c>
      <c r="BK1761" s="239">
        <f>ROUND(I1761*H1761,2)</f>
        <v>0</v>
      </c>
      <c r="BL1761" s="18" t="s">
        <v>170</v>
      </c>
      <c r="BM1761" s="238" t="s">
        <v>2320</v>
      </c>
    </row>
    <row r="1762" s="2" customFormat="1">
      <c r="A1762" s="39"/>
      <c r="B1762" s="40"/>
      <c r="C1762" s="41"/>
      <c r="D1762" s="240" t="s">
        <v>249</v>
      </c>
      <c r="E1762" s="41"/>
      <c r="F1762" s="241" t="s">
        <v>2321</v>
      </c>
      <c r="G1762" s="41"/>
      <c r="H1762" s="41"/>
      <c r="I1762" s="242"/>
      <c r="J1762" s="41"/>
      <c r="K1762" s="41"/>
      <c r="L1762" s="45"/>
      <c r="M1762" s="243"/>
      <c r="N1762" s="244"/>
      <c r="O1762" s="92"/>
      <c r="P1762" s="92"/>
      <c r="Q1762" s="92"/>
      <c r="R1762" s="92"/>
      <c r="S1762" s="92"/>
      <c r="T1762" s="9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T1762" s="18" t="s">
        <v>249</v>
      </c>
      <c r="AU1762" s="18" t="s">
        <v>87</v>
      </c>
    </row>
    <row r="1763" s="13" customFormat="1">
      <c r="A1763" s="13"/>
      <c r="B1763" s="245"/>
      <c r="C1763" s="246"/>
      <c r="D1763" s="247" t="s">
        <v>251</v>
      </c>
      <c r="E1763" s="248" t="s">
        <v>1</v>
      </c>
      <c r="F1763" s="249" t="s">
        <v>2322</v>
      </c>
      <c r="G1763" s="246"/>
      <c r="H1763" s="248" t="s">
        <v>1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5" t="s">
        <v>251</v>
      </c>
      <c r="AU1763" s="255" t="s">
        <v>87</v>
      </c>
      <c r="AV1763" s="13" t="s">
        <v>84</v>
      </c>
      <c r="AW1763" s="13" t="s">
        <v>32</v>
      </c>
      <c r="AX1763" s="13" t="s">
        <v>76</v>
      </c>
      <c r="AY1763" s="255" t="s">
        <v>240</v>
      </c>
    </row>
    <row r="1764" s="14" customFormat="1">
      <c r="A1764" s="14"/>
      <c r="B1764" s="256"/>
      <c r="C1764" s="257"/>
      <c r="D1764" s="247" t="s">
        <v>251</v>
      </c>
      <c r="E1764" s="258" t="s">
        <v>1</v>
      </c>
      <c r="F1764" s="259" t="s">
        <v>2323</v>
      </c>
      <c r="G1764" s="257"/>
      <c r="H1764" s="260">
        <v>66</v>
      </c>
      <c r="I1764" s="261"/>
      <c r="J1764" s="257"/>
      <c r="K1764" s="257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6" t="s">
        <v>251</v>
      </c>
      <c r="AU1764" s="266" t="s">
        <v>87</v>
      </c>
      <c r="AV1764" s="14" t="s">
        <v>87</v>
      </c>
      <c r="AW1764" s="14" t="s">
        <v>32</v>
      </c>
      <c r="AX1764" s="14" t="s">
        <v>76</v>
      </c>
      <c r="AY1764" s="266" t="s">
        <v>240</v>
      </c>
    </row>
    <row r="1765" s="14" customFormat="1">
      <c r="A1765" s="14"/>
      <c r="B1765" s="256"/>
      <c r="C1765" s="257"/>
      <c r="D1765" s="247" t="s">
        <v>251</v>
      </c>
      <c r="E1765" s="258" t="s">
        <v>1</v>
      </c>
      <c r="F1765" s="259" t="s">
        <v>708</v>
      </c>
      <c r="G1765" s="257"/>
      <c r="H1765" s="260">
        <v>54</v>
      </c>
      <c r="I1765" s="261"/>
      <c r="J1765" s="257"/>
      <c r="K1765" s="257"/>
      <c r="L1765" s="262"/>
      <c r="M1765" s="263"/>
      <c r="N1765" s="264"/>
      <c r="O1765" s="264"/>
      <c r="P1765" s="264"/>
      <c r="Q1765" s="264"/>
      <c r="R1765" s="264"/>
      <c r="S1765" s="264"/>
      <c r="T1765" s="265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6" t="s">
        <v>251</v>
      </c>
      <c r="AU1765" s="266" t="s">
        <v>87</v>
      </c>
      <c r="AV1765" s="14" t="s">
        <v>87</v>
      </c>
      <c r="AW1765" s="14" t="s">
        <v>32</v>
      </c>
      <c r="AX1765" s="14" t="s">
        <v>76</v>
      </c>
      <c r="AY1765" s="266" t="s">
        <v>240</v>
      </c>
    </row>
    <row r="1766" s="16" customFormat="1">
      <c r="A1766" s="16"/>
      <c r="B1766" s="278"/>
      <c r="C1766" s="279"/>
      <c r="D1766" s="247" t="s">
        <v>251</v>
      </c>
      <c r="E1766" s="280" t="s">
        <v>1</v>
      </c>
      <c r="F1766" s="281" t="s">
        <v>265</v>
      </c>
      <c r="G1766" s="279"/>
      <c r="H1766" s="282">
        <v>120</v>
      </c>
      <c r="I1766" s="283"/>
      <c r="J1766" s="279"/>
      <c r="K1766" s="279"/>
      <c r="L1766" s="284"/>
      <c r="M1766" s="285"/>
      <c r="N1766" s="286"/>
      <c r="O1766" s="286"/>
      <c r="P1766" s="286"/>
      <c r="Q1766" s="286"/>
      <c r="R1766" s="286"/>
      <c r="S1766" s="286"/>
      <c r="T1766" s="287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88" t="s">
        <v>251</v>
      </c>
      <c r="AU1766" s="288" t="s">
        <v>87</v>
      </c>
      <c r="AV1766" s="16" t="s">
        <v>247</v>
      </c>
      <c r="AW1766" s="16" t="s">
        <v>32</v>
      </c>
      <c r="AX1766" s="16" t="s">
        <v>84</v>
      </c>
      <c r="AY1766" s="288" t="s">
        <v>240</v>
      </c>
    </row>
    <row r="1767" s="2" customFormat="1" ht="24.15" customHeight="1">
      <c r="A1767" s="39"/>
      <c r="B1767" s="40"/>
      <c r="C1767" s="227" t="s">
        <v>2324</v>
      </c>
      <c r="D1767" s="227" t="s">
        <v>242</v>
      </c>
      <c r="E1767" s="228" t="s">
        <v>2325</v>
      </c>
      <c r="F1767" s="229" t="s">
        <v>2326</v>
      </c>
      <c r="G1767" s="230" t="s">
        <v>245</v>
      </c>
      <c r="H1767" s="231">
        <v>0.432</v>
      </c>
      <c r="I1767" s="232"/>
      <c r="J1767" s="233">
        <f>ROUND(I1767*H1767,2)</f>
        <v>0</v>
      </c>
      <c r="K1767" s="229" t="s">
        <v>246</v>
      </c>
      <c r="L1767" s="45"/>
      <c r="M1767" s="234" t="s">
        <v>1</v>
      </c>
      <c r="N1767" s="235" t="s">
        <v>41</v>
      </c>
      <c r="O1767" s="92"/>
      <c r="P1767" s="236">
        <f>O1767*H1767</f>
        <v>0</v>
      </c>
      <c r="Q1767" s="236">
        <v>0.024469999999999999</v>
      </c>
      <c r="R1767" s="236">
        <f>Q1767*H1767</f>
        <v>0.010571039999999999</v>
      </c>
      <c r="S1767" s="236">
        <v>0</v>
      </c>
      <c r="T1767" s="237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38" t="s">
        <v>170</v>
      </c>
      <c r="AT1767" s="238" t="s">
        <v>242</v>
      </c>
      <c r="AU1767" s="238" t="s">
        <v>87</v>
      </c>
      <c r="AY1767" s="18" t="s">
        <v>240</v>
      </c>
      <c r="BE1767" s="239">
        <f>IF(N1767="základní",J1767,0)</f>
        <v>0</v>
      </c>
      <c r="BF1767" s="239">
        <f>IF(N1767="snížená",J1767,0)</f>
        <v>0</v>
      </c>
      <c r="BG1767" s="239">
        <f>IF(N1767="zákl. přenesená",J1767,0)</f>
        <v>0</v>
      </c>
      <c r="BH1767" s="239">
        <f>IF(N1767="sníž. přenesená",J1767,0)</f>
        <v>0</v>
      </c>
      <c r="BI1767" s="239">
        <f>IF(N1767="nulová",J1767,0)</f>
        <v>0</v>
      </c>
      <c r="BJ1767" s="18" t="s">
        <v>84</v>
      </c>
      <c r="BK1767" s="239">
        <f>ROUND(I1767*H1767,2)</f>
        <v>0</v>
      </c>
      <c r="BL1767" s="18" t="s">
        <v>170</v>
      </c>
      <c r="BM1767" s="238" t="s">
        <v>2327</v>
      </c>
    </row>
    <row r="1768" s="2" customFormat="1">
      <c r="A1768" s="39"/>
      <c r="B1768" s="40"/>
      <c r="C1768" s="41"/>
      <c r="D1768" s="240" t="s">
        <v>249</v>
      </c>
      <c r="E1768" s="41"/>
      <c r="F1768" s="241" t="s">
        <v>2328</v>
      </c>
      <c r="G1768" s="41"/>
      <c r="H1768" s="41"/>
      <c r="I1768" s="242"/>
      <c r="J1768" s="41"/>
      <c r="K1768" s="41"/>
      <c r="L1768" s="45"/>
      <c r="M1768" s="243"/>
      <c r="N1768" s="244"/>
      <c r="O1768" s="92"/>
      <c r="P1768" s="92"/>
      <c r="Q1768" s="92"/>
      <c r="R1768" s="92"/>
      <c r="S1768" s="92"/>
      <c r="T1768" s="93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T1768" s="18" t="s">
        <v>249</v>
      </c>
      <c r="AU1768" s="18" t="s">
        <v>87</v>
      </c>
    </row>
    <row r="1769" s="13" customFormat="1">
      <c r="A1769" s="13"/>
      <c r="B1769" s="245"/>
      <c r="C1769" s="246"/>
      <c r="D1769" s="247" t="s">
        <v>251</v>
      </c>
      <c r="E1769" s="248" t="s">
        <v>1</v>
      </c>
      <c r="F1769" s="249" t="s">
        <v>2329</v>
      </c>
      <c r="G1769" s="246"/>
      <c r="H1769" s="248" t="s">
        <v>1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5" t="s">
        <v>251</v>
      </c>
      <c r="AU1769" s="255" t="s">
        <v>87</v>
      </c>
      <c r="AV1769" s="13" t="s">
        <v>84</v>
      </c>
      <c r="AW1769" s="13" t="s">
        <v>32</v>
      </c>
      <c r="AX1769" s="13" t="s">
        <v>76</v>
      </c>
      <c r="AY1769" s="255" t="s">
        <v>240</v>
      </c>
    </row>
    <row r="1770" s="14" customFormat="1">
      <c r="A1770" s="14"/>
      <c r="B1770" s="256"/>
      <c r="C1770" s="257"/>
      <c r="D1770" s="247" t="s">
        <v>251</v>
      </c>
      <c r="E1770" s="258" t="s">
        <v>1</v>
      </c>
      <c r="F1770" s="259" t="s">
        <v>2330</v>
      </c>
      <c r="G1770" s="257"/>
      <c r="H1770" s="260">
        <v>0.33000000000000002</v>
      </c>
      <c r="I1770" s="261"/>
      <c r="J1770" s="257"/>
      <c r="K1770" s="257"/>
      <c r="L1770" s="262"/>
      <c r="M1770" s="263"/>
      <c r="N1770" s="264"/>
      <c r="O1770" s="264"/>
      <c r="P1770" s="264"/>
      <c r="Q1770" s="264"/>
      <c r="R1770" s="264"/>
      <c r="S1770" s="264"/>
      <c r="T1770" s="265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6" t="s">
        <v>251</v>
      </c>
      <c r="AU1770" s="266" t="s">
        <v>87</v>
      </c>
      <c r="AV1770" s="14" t="s">
        <v>87</v>
      </c>
      <c r="AW1770" s="14" t="s">
        <v>32</v>
      </c>
      <c r="AX1770" s="14" t="s">
        <v>76</v>
      </c>
      <c r="AY1770" s="266" t="s">
        <v>240</v>
      </c>
    </row>
    <row r="1771" s="13" customFormat="1">
      <c r="A1771" s="13"/>
      <c r="B1771" s="245"/>
      <c r="C1771" s="246"/>
      <c r="D1771" s="247" t="s">
        <v>251</v>
      </c>
      <c r="E1771" s="248" t="s">
        <v>1</v>
      </c>
      <c r="F1771" s="249" t="s">
        <v>2331</v>
      </c>
      <c r="G1771" s="246"/>
      <c r="H1771" s="248" t="s">
        <v>1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5" t="s">
        <v>251</v>
      </c>
      <c r="AU1771" s="255" t="s">
        <v>87</v>
      </c>
      <c r="AV1771" s="13" t="s">
        <v>84</v>
      </c>
      <c r="AW1771" s="13" t="s">
        <v>32</v>
      </c>
      <c r="AX1771" s="13" t="s">
        <v>76</v>
      </c>
      <c r="AY1771" s="255" t="s">
        <v>240</v>
      </c>
    </row>
    <row r="1772" s="14" customFormat="1">
      <c r="A1772" s="14"/>
      <c r="B1772" s="256"/>
      <c r="C1772" s="257"/>
      <c r="D1772" s="247" t="s">
        <v>251</v>
      </c>
      <c r="E1772" s="258" t="s">
        <v>1</v>
      </c>
      <c r="F1772" s="259" t="s">
        <v>2332</v>
      </c>
      <c r="G1772" s="257"/>
      <c r="H1772" s="260">
        <v>0.10199999999999999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6" t="s">
        <v>251</v>
      </c>
      <c r="AU1772" s="266" t="s">
        <v>87</v>
      </c>
      <c r="AV1772" s="14" t="s">
        <v>87</v>
      </c>
      <c r="AW1772" s="14" t="s">
        <v>32</v>
      </c>
      <c r="AX1772" s="14" t="s">
        <v>76</v>
      </c>
      <c r="AY1772" s="266" t="s">
        <v>240</v>
      </c>
    </row>
    <row r="1773" s="16" customFormat="1">
      <c r="A1773" s="16"/>
      <c r="B1773" s="278"/>
      <c r="C1773" s="279"/>
      <c r="D1773" s="247" t="s">
        <v>251</v>
      </c>
      <c r="E1773" s="280" t="s">
        <v>1</v>
      </c>
      <c r="F1773" s="281" t="s">
        <v>265</v>
      </c>
      <c r="G1773" s="279"/>
      <c r="H1773" s="282">
        <v>0.432</v>
      </c>
      <c r="I1773" s="283"/>
      <c r="J1773" s="279"/>
      <c r="K1773" s="279"/>
      <c r="L1773" s="284"/>
      <c r="M1773" s="285"/>
      <c r="N1773" s="286"/>
      <c r="O1773" s="286"/>
      <c r="P1773" s="286"/>
      <c r="Q1773" s="286"/>
      <c r="R1773" s="286"/>
      <c r="S1773" s="286"/>
      <c r="T1773" s="287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T1773" s="288" t="s">
        <v>251</v>
      </c>
      <c r="AU1773" s="288" t="s">
        <v>87</v>
      </c>
      <c r="AV1773" s="16" t="s">
        <v>247</v>
      </c>
      <c r="AW1773" s="16" t="s">
        <v>32</v>
      </c>
      <c r="AX1773" s="16" t="s">
        <v>84</v>
      </c>
      <c r="AY1773" s="288" t="s">
        <v>240</v>
      </c>
    </row>
    <row r="1774" s="2" customFormat="1" ht="21.75" customHeight="1">
      <c r="A1774" s="39"/>
      <c r="B1774" s="40"/>
      <c r="C1774" s="289" t="s">
        <v>2333</v>
      </c>
      <c r="D1774" s="289" t="s">
        <v>341</v>
      </c>
      <c r="E1774" s="290" t="s">
        <v>2334</v>
      </c>
      <c r="F1774" s="291" t="s">
        <v>2335</v>
      </c>
      <c r="G1774" s="292" t="s">
        <v>245</v>
      </c>
      <c r="H1774" s="293">
        <v>10.462999999999999</v>
      </c>
      <c r="I1774" s="294"/>
      <c r="J1774" s="295">
        <f>ROUND(I1774*H1774,2)</f>
        <v>0</v>
      </c>
      <c r="K1774" s="291" t="s">
        <v>246</v>
      </c>
      <c r="L1774" s="296"/>
      <c r="M1774" s="297" t="s">
        <v>1</v>
      </c>
      <c r="N1774" s="298" t="s">
        <v>41</v>
      </c>
      <c r="O1774" s="92"/>
      <c r="P1774" s="236">
        <f>O1774*H1774</f>
        <v>0</v>
      </c>
      <c r="Q1774" s="236">
        <v>0.55000000000000004</v>
      </c>
      <c r="R1774" s="236">
        <f>Q1774*H1774</f>
        <v>5.7546499999999998</v>
      </c>
      <c r="S1774" s="236">
        <v>0</v>
      </c>
      <c r="T1774" s="237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8" t="s">
        <v>532</v>
      </c>
      <c r="AT1774" s="238" t="s">
        <v>341</v>
      </c>
      <c r="AU1774" s="238" t="s">
        <v>87</v>
      </c>
      <c r="AY1774" s="18" t="s">
        <v>240</v>
      </c>
      <c r="BE1774" s="239">
        <f>IF(N1774="základní",J1774,0)</f>
        <v>0</v>
      </c>
      <c r="BF1774" s="239">
        <f>IF(N1774="snížená",J1774,0)</f>
        <v>0</v>
      </c>
      <c r="BG1774" s="239">
        <f>IF(N1774="zákl. přenesená",J1774,0)</f>
        <v>0</v>
      </c>
      <c r="BH1774" s="239">
        <f>IF(N1774="sníž. přenesená",J1774,0)</f>
        <v>0</v>
      </c>
      <c r="BI1774" s="239">
        <f>IF(N1774="nulová",J1774,0)</f>
        <v>0</v>
      </c>
      <c r="BJ1774" s="18" t="s">
        <v>84</v>
      </c>
      <c r="BK1774" s="239">
        <f>ROUND(I1774*H1774,2)</f>
        <v>0</v>
      </c>
      <c r="BL1774" s="18" t="s">
        <v>170</v>
      </c>
      <c r="BM1774" s="238" t="s">
        <v>2336</v>
      </c>
    </row>
    <row r="1775" s="13" customFormat="1">
      <c r="A1775" s="13"/>
      <c r="B1775" s="245"/>
      <c r="C1775" s="246"/>
      <c r="D1775" s="247" t="s">
        <v>251</v>
      </c>
      <c r="E1775" s="248" t="s">
        <v>1</v>
      </c>
      <c r="F1775" s="249" t="s">
        <v>2337</v>
      </c>
      <c r="G1775" s="246"/>
      <c r="H1775" s="248" t="s">
        <v>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5" t="s">
        <v>251</v>
      </c>
      <c r="AU1775" s="255" t="s">
        <v>87</v>
      </c>
      <c r="AV1775" s="13" t="s">
        <v>84</v>
      </c>
      <c r="AW1775" s="13" t="s">
        <v>32</v>
      </c>
      <c r="AX1775" s="13" t="s">
        <v>76</v>
      </c>
      <c r="AY1775" s="255" t="s">
        <v>240</v>
      </c>
    </row>
    <row r="1776" s="13" customFormat="1">
      <c r="A1776" s="13"/>
      <c r="B1776" s="245"/>
      <c r="C1776" s="246"/>
      <c r="D1776" s="247" t="s">
        <v>251</v>
      </c>
      <c r="E1776" s="248" t="s">
        <v>1</v>
      </c>
      <c r="F1776" s="249" t="s">
        <v>2338</v>
      </c>
      <c r="G1776" s="246"/>
      <c r="H1776" s="248" t="s">
        <v>1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5" t="s">
        <v>251</v>
      </c>
      <c r="AU1776" s="255" t="s">
        <v>87</v>
      </c>
      <c r="AV1776" s="13" t="s">
        <v>84</v>
      </c>
      <c r="AW1776" s="13" t="s">
        <v>32</v>
      </c>
      <c r="AX1776" s="13" t="s">
        <v>76</v>
      </c>
      <c r="AY1776" s="255" t="s">
        <v>240</v>
      </c>
    </row>
    <row r="1777" s="14" customFormat="1">
      <c r="A1777" s="14"/>
      <c r="B1777" s="256"/>
      <c r="C1777" s="257"/>
      <c r="D1777" s="247" t="s">
        <v>251</v>
      </c>
      <c r="E1777" s="258" t="s">
        <v>1</v>
      </c>
      <c r="F1777" s="259" t="s">
        <v>2339</v>
      </c>
      <c r="G1777" s="257"/>
      <c r="H1777" s="260">
        <v>10</v>
      </c>
      <c r="I1777" s="261"/>
      <c r="J1777" s="257"/>
      <c r="K1777" s="257"/>
      <c r="L1777" s="262"/>
      <c r="M1777" s="263"/>
      <c r="N1777" s="264"/>
      <c r="O1777" s="264"/>
      <c r="P1777" s="264"/>
      <c r="Q1777" s="264"/>
      <c r="R1777" s="264"/>
      <c r="S1777" s="264"/>
      <c r="T1777" s="26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6" t="s">
        <v>251</v>
      </c>
      <c r="AU1777" s="266" t="s">
        <v>87</v>
      </c>
      <c r="AV1777" s="14" t="s">
        <v>87</v>
      </c>
      <c r="AW1777" s="14" t="s">
        <v>32</v>
      </c>
      <c r="AX1777" s="14" t="s">
        <v>76</v>
      </c>
      <c r="AY1777" s="266" t="s">
        <v>240</v>
      </c>
    </row>
    <row r="1778" s="15" customFormat="1">
      <c r="A1778" s="15"/>
      <c r="B1778" s="267"/>
      <c r="C1778" s="268"/>
      <c r="D1778" s="247" t="s">
        <v>251</v>
      </c>
      <c r="E1778" s="269" t="s">
        <v>1</v>
      </c>
      <c r="F1778" s="270" t="s">
        <v>255</v>
      </c>
      <c r="G1778" s="268"/>
      <c r="H1778" s="271">
        <v>10</v>
      </c>
      <c r="I1778" s="272"/>
      <c r="J1778" s="268"/>
      <c r="K1778" s="268"/>
      <c r="L1778" s="273"/>
      <c r="M1778" s="274"/>
      <c r="N1778" s="275"/>
      <c r="O1778" s="275"/>
      <c r="P1778" s="275"/>
      <c r="Q1778" s="275"/>
      <c r="R1778" s="275"/>
      <c r="S1778" s="275"/>
      <c r="T1778" s="276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7" t="s">
        <v>251</v>
      </c>
      <c r="AU1778" s="277" t="s">
        <v>87</v>
      </c>
      <c r="AV1778" s="15" t="s">
        <v>256</v>
      </c>
      <c r="AW1778" s="15" t="s">
        <v>32</v>
      </c>
      <c r="AX1778" s="15" t="s">
        <v>76</v>
      </c>
      <c r="AY1778" s="277" t="s">
        <v>240</v>
      </c>
    </row>
    <row r="1779" s="13" customFormat="1">
      <c r="A1779" s="13"/>
      <c r="B1779" s="245"/>
      <c r="C1779" s="246"/>
      <c r="D1779" s="247" t="s">
        <v>251</v>
      </c>
      <c r="E1779" s="248" t="s">
        <v>1</v>
      </c>
      <c r="F1779" s="249" t="s">
        <v>2340</v>
      </c>
      <c r="G1779" s="246"/>
      <c r="H1779" s="248" t="s">
        <v>1</v>
      </c>
      <c r="I1779" s="250"/>
      <c r="J1779" s="246"/>
      <c r="K1779" s="246"/>
      <c r="L1779" s="251"/>
      <c r="M1779" s="252"/>
      <c r="N1779" s="253"/>
      <c r="O1779" s="253"/>
      <c r="P1779" s="253"/>
      <c r="Q1779" s="253"/>
      <c r="R1779" s="253"/>
      <c r="S1779" s="253"/>
      <c r="T1779" s="25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5" t="s">
        <v>251</v>
      </c>
      <c r="AU1779" s="255" t="s">
        <v>87</v>
      </c>
      <c r="AV1779" s="13" t="s">
        <v>84</v>
      </c>
      <c r="AW1779" s="13" t="s">
        <v>32</v>
      </c>
      <c r="AX1779" s="13" t="s">
        <v>76</v>
      </c>
      <c r="AY1779" s="255" t="s">
        <v>240</v>
      </c>
    </row>
    <row r="1780" s="13" customFormat="1">
      <c r="A1780" s="13"/>
      <c r="B1780" s="245"/>
      <c r="C1780" s="246"/>
      <c r="D1780" s="247" t="s">
        <v>251</v>
      </c>
      <c r="E1780" s="248" t="s">
        <v>1</v>
      </c>
      <c r="F1780" s="249" t="s">
        <v>2341</v>
      </c>
      <c r="G1780" s="246"/>
      <c r="H1780" s="248" t="s">
        <v>1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5" t="s">
        <v>251</v>
      </c>
      <c r="AU1780" s="255" t="s">
        <v>87</v>
      </c>
      <c r="AV1780" s="13" t="s">
        <v>84</v>
      </c>
      <c r="AW1780" s="13" t="s">
        <v>32</v>
      </c>
      <c r="AX1780" s="13" t="s">
        <v>76</v>
      </c>
      <c r="AY1780" s="255" t="s">
        <v>240</v>
      </c>
    </row>
    <row r="1781" s="14" customFormat="1">
      <c r="A1781" s="14"/>
      <c r="B1781" s="256"/>
      <c r="C1781" s="257"/>
      <c r="D1781" s="247" t="s">
        <v>251</v>
      </c>
      <c r="E1781" s="258" t="s">
        <v>1</v>
      </c>
      <c r="F1781" s="259" t="s">
        <v>2342</v>
      </c>
      <c r="G1781" s="257"/>
      <c r="H1781" s="260">
        <v>0.33000000000000002</v>
      </c>
      <c r="I1781" s="261"/>
      <c r="J1781" s="257"/>
      <c r="K1781" s="257"/>
      <c r="L1781" s="262"/>
      <c r="M1781" s="263"/>
      <c r="N1781" s="264"/>
      <c r="O1781" s="264"/>
      <c r="P1781" s="264"/>
      <c r="Q1781" s="264"/>
      <c r="R1781" s="264"/>
      <c r="S1781" s="264"/>
      <c r="T1781" s="26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6" t="s">
        <v>251</v>
      </c>
      <c r="AU1781" s="266" t="s">
        <v>87</v>
      </c>
      <c r="AV1781" s="14" t="s">
        <v>87</v>
      </c>
      <c r="AW1781" s="14" t="s">
        <v>32</v>
      </c>
      <c r="AX1781" s="14" t="s">
        <v>76</v>
      </c>
      <c r="AY1781" s="266" t="s">
        <v>240</v>
      </c>
    </row>
    <row r="1782" s="15" customFormat="1">
      <c r="A1782" s="15"/>
      <c r="B1782" s="267"/>
      <c r="C1782" s="268"/>
      <c r="D1782" s="247" t="s">
        <v>251</v>
      </c>
      <c r="E1782" s="269" t="s">
        <v>1</v>
      </c>
      <c r="F1782" s="270" t="s">
        <v>261</v>
      </c>
      <c r="G1782" s="268"/>
      <c r="H1782" s="271">
        <v>0.33000000000000002</v>
      </c>
      <c r="I1782" s="272"/>
      <c r="J1782" s="268"/>
      <c r="K1782" s="268"/>
      <c r="L1782" s="273"/>
      <c r="M1782" s="274"/>
      <c r="N1782" s="275"/>
      <c r="O1782" s="275"/>
      <c r="P1782" s="275"/>
      <c r="Q1782" s="275"/>
      <c r="R1782" s="275"/>
      <c r="S1782" s="275"/>
      <c r="T1782" s="276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77" t="s">
        <v>251</v>
      </c>
      <c r="AU1782" s="277" t="s">
        <v>87</v>
      </c>
      <c r="AV1782" s="15" t="s">
        <v>256</v>
      </c>
      <c r="AW1782" s="15" t="s">
        <v>32</v>
      </c>
      <c r="AX1782" s="15" t="s">
        <v>76</v>
      </c>
      <c r="AY1782" s="277" t="s">
        <v>240</v>
      </c>
    </row>
    <row r="1783" s="13" customFormat="1">
      <c r="A1783" s="13"/>
      <c r="B1783" s="245"/>
      <c r="C1783" s="246"/>
      <c r="D1783" s="247" t="s">
        <v>251</v>
      </c>
      <c r="E1783" s="248" t="s">
        <v>1</v>
      </c>
      <c r="F1783" s="249" t="s">
        <v>2343</v>
      </c>
      <c r="G1783" s="246"/>
      <c r="H1783" s="248" t="s">
        <v>1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5" t="s">
        <v>251</v>
      </c>
      <c r="AU1783" s="255" t="s">
        <v>87</v>
      </c>
      <c r="AV1783" s="13" t="s">
        <v>84</v>
      </c>
      <c r="AW1783" s="13" t="s">
        <v>32</v>
      </c>
      <c r="AX1783" s="13" t="s">
        <v>76</v>
      </c>
      <c r="AY1783" s="255" t="s">
        <v>240</v>
      </c>
    </row>
    <row r="1784" s="14" customFormat="1">
      <c r="A1784" s="14"/>
      <c r="B1784" s="256"/>
      <c r="C1784" s="257"/>
      <c r="D1784" s="247" t="s">
        <v>251</v>
      </c>
      <c r="E1784" s="258" t="s">
        <v>1</v>
      </c>
      <c r="F1784" s="259" t="s">
        <v>2344</v>
      </c>
      <c r="G1784" s="257"/>
      <c r="H1784" s="260">
        <v>0.10000000000000001</v>
      </c>
      <c r="I1784" s="261"/>
      <c r="J1784" s="257"/>
      <c r="K1784" s="257"/>
      <c r="L1784" s="262"/>
      <c r="M1784" s="263"/>
      <c r="N1784" s="264"/>
      <c r="O1784" s="264"/>
      <c r="P1784" s="264"/>
      <c r="Q1784" s="264"/>
      <c r="R1784" s="264"/>
      <c r="S1784" s="264"/>
      <c r="T1784" s="265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6" t="s">
        <v>251</v>
      </c>
      <c r="AU1784" s="266" t="s">
        <v>87</v>
      </c>
      <c r="AV1784" s="14" t="s">
        <v>87</v>
      </c>
      <c r="AW1784" s="14" t="s">
        <v>32</v>
      </c>
      <c r="AX1784" s="14" t="s">
        <v>76</v>
      </c>
      <c r="AY1784" s="266" t="s">
        <v>240</v>
      </c>
    </row>
    <row r="1785" s="15" customFormat="1">
      <c r="A1785" s="15"/>
      <c r="B1785" s="267"/>
      <c r="C1785" s="268"/>
      <c r="D1785" s="247" t="s">
        <v>251</v>
      </c>
      <c r="E1785" s="269" t="s">
        <v>1</v>
      </c>
      <c r="F1785" s="270" t="s">
        <v>264</v>
      </c>
      <c r="G1785" s="268"/>
      <c r="H1785" s="271">
        <v>0.10000000000000001</v>
      </c>
      <c r="I1785" s="272"/>
      <c r="J1785" s="268"/>
      <c r="K1785" s="268"/>
      <c r="L1785" s="273"/>
      <c r="M1785" s="274"/>
      <c r="N1785" s="275"/>
      <c r="O1785" s="275"/>
      <c r="P1785" s="275"/>
      <c r="Q1785" s="275"/>
      <c r="R1785" s="275"/>
      <c r="S1785" s="275"/>
      <c r="T1785" s="276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77" t="s">
        <v>251</v>
      </c>
      <c r="AU1785" s="277" t="s">
        <v>87</v>
      </c>
      <c r="AV1785" s="15" t="s">
        <v>256</v>
      </c>
      <c r="AW1785" s="15" t="s">
        <v>32</v>
      </c>
      <c r="AX1785" s="15" t="s">
        <v>76</v>
      </c>
      <c r="AY1785" s="277" t="s">
        <v>240</v>
      </c>
    </row>
    <row r="1786" s="13" customFormat="1">
      <c r="A1786" s="13"/>
      <c r="B1786" s="245"/>
      <c r="C1786" s="246"/>
      <c r="D1786" s="247" t="s">
        <v>251</v>
      </c>
      <c r="E1786" s="248" t="s">
        <v>1</v>
      </c>
      <c r="F1786" s="249" t="s">
        <v>2345</v>
      </c>
      <c r="G1786" s="246"/>
      <c r="H1786" s="248" t="s">
        <v>1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5" t="s">
        <v>251</v>
      </c>
      <c r="AU1786" s="255" t="s">
        <v>87</v>
      </c>
      <c r="AV1786" s="13" t="s">
        <v>84</v>
      </c>
      <c r="AW1786" s="13" t="s">
        <v>32</v>
      </c>
      <c r="AX1786" s="13" t="s">
        <v>76</v>
      </c>
      <c r="AY1786" s="255" t="s">
        <v>240</v>
      </c>
    </row>
    <row r="1787" s="14" customFormat="1">
      <c r="A1787" s="14"/>
      <c r="B1787" s="256"/>
      <c r="C1787" s="257"/>
      <c r="D1787" s="247" t="s">
        <v>251</v>
      </c>
      <c r="E1787" s="258" t="s">
        <v>1</v>
      </c>
      <c r="F1787" s="259" t="s">
        <v>2346</v>
      </c>
      <c r="G1787" s="257"/>
      <c r="H1787" s="260">
        <v>0.033000000000000002</v>
      </c>
      <c r="I1787" s="261"/>
      <c r="J1787" s="257"/>
      <c r="K1787" s="257"/>
      <c r="L1787" s="262"/>
      <c r="M1787" s="263"/>
      <c r="N1787" s="264"/>
      <c r="O1787" s="264"/>
      <c r="P1787" s="264"/>
      <c r="Q1787" s="264"/>
      <c r="R1787" s="264"/>
      <c r="S1787" s="264"/>
      <c r="T1787" s="26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6" t="s">
        <v>251</v>
      </c>
      <c r="AU1787" s="266" t="s">
        <v>87</v>
      </c>
      <c r="AV1787" s="14" t="s">
        <v>87</v>
      </c>
      <c r="AW1787" s="14" t="s">
        <v>32</v>
      </c>
      <c r="AX1787" s="14" t="s">
        <v>76</v>
      </c>
      <c r="AY1787" s="266" t="s">
        <v>240</v>
      </c>
    </row>
    <row r="1788" s="16" customFormat="1">
      <c r="A1788" s="16"/>
      <c r="B1788" s="278"/>
      <c r="C1788" s="279"/>
      <c r="D1788" s="247" t="s">
        <v>251</v>
      </c>
      <c r="E1788" s="280" t="s">
        <v>1</v>
      </c>
      <c r="F1788" s="281" t="s">
        <v>265</v>
      </c>
      <c r="G1788" s="279"/>
      <c r="H1788" s="282">
        <v>10.462999999999999</v>
      </c>
      <c r="I1788" s="283"/>
      <c r="J1788" s="279"/>
      <c r="K1788" s="279"/>
      <c r="L1788" s="284"/>
      <c r="M1788" s="285"/>
      <c r="N1788" s="286"/>
      <c r="O1788" s="286"/>
      <c r="P1788" s="286"/>
      <c r="Q1788" s="286"/>
      <c r="R1788" s="286"/>
      <c r="S1788" s="286"/>
      <c r="T1788" s="287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88" t="s">
        <v>251</v>
      </c>
      <c r="AU1788" s="288" t="s">
        <v>87</v>
      </c>
      <c r="AV1788" s="16" t="s">
        <v>247</v>
      </c>
      <c r="AW1788" s="16" t="s">
        <v>32</v>
      </c>
      <c r="AX1788" s="16" t="s">
        <v>84</v>
      </c>
      <c r="AY1788" s="288" t="s">
        <v>240</v>
      </c>
    </row>
    <row r="1789" s="2" customFormat="1" ht="33" customHeight="1">
      <c r="A1789" s="39"/>
      <c r="B1789" s="40"/>
      <c r="C1789" s="227" t="s">
        <v>2347</v>
      </c>
      <c r="D1789" s="227" t="s">
        <v>242</v>
      </c>
      <c r="E1789" s="228" t="s">
        <v>2348</v>
      </c>
      <c r="F1789" s="229" t="s">
        <v>2349</v>
      </c>
      <c r="G1789" s="230" t="s">
        <v>373</v>
      </c>
      <c r="H1789" s="231">
        <v>181</v>
      </c>
      <c r="I1789" s="232"/>
      <c r="J1789" s="233">
        <f>ROUND(I1789*H1789,2)</f>
        <v>0</v>
      </c>
      <c r="K1789" s="229" t="s">
        <v>246</v>
      </c>
      <c r="L1789" s="45"/>
      <c r="M1789" s="234" t="s">
        <v>1</v>
      </c>
      <c r="N1789" s="235" t="s">
        <v>41</v>
      </c>
      <c r="O1789" s="92"/>
      <c r="P1789" s="236">
        <f>O1789*H1789</f>
        <v>0</v>
      </c>
      <c r="Q1789" s="236">
        <v>0.02366</v>
      </c>
      <c r="R1789" s="236">
        <f>Q1789*H1789</f>
        <v>4.2824600000000004</v>
      </c>
      <c r="S1789" s="236">
        <v>0</v>
      </c>
      <c r="T1789" s="237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8" t="s">
        <v>170</v>
      </c>
      <c r="AT1789" s="238" t="s">
        <v>242</v>
      </c>
      <c r="AU1789" s="238" t="s">
        <v>87</v>
      </c>
      <c r="AY1789" s="18" t="s">
        <v>240</v>
      </c>
      <c r="BE1789" s="239">
        <f>IF(N1789="základní",J1789,0)</f>
        <v>0</v>
      </c>
      <c r="BF1789" s="239">
        <f>IF(N1789="snížená",J1789,0)</f>
        <v>0</v>
      </c>
      <c r="BG1789" s="239">
        <f>IF(N1789="zákl. přenesená",J1789,0)</f>
        <v>0</v>
      </c>
      <c r="BH1789" s="239">
        <f>IF(N1789="sníž. přenesená",J1789,0)</f>
        <v>0</v>
      </c>
      <c r="BI1789" s="239">
        <f>IF(N1789="nulová",J1789,0)</f>
        <v>0</v>
      </c>
      <c r="BJ1789" s="18" t="s">
        <v>84</v>
      </c>
      <c r="BK1789" s="239">
        <f>ROUND(I1789*H1789,2)</f>
        <v>0</v>
      </c>
      <c r="BL1789" s="18" t="s">
        <v>170</v>
      </c>
      <c r="BM1789" s="238" t="s">
        <v>2350</v>
      </c>
    </row>
    <row r="1790" s="2" customFormat="1">
      <c r="A1790" s="39"/>
      <c r="B1790" s="40"/>
      <c r="C1790" s="41"/>
      <c r="D1790" s="240" t="s">
        <v>249</v>
      </c>
      <c r="E1790" s="41"/>
      <c r="F1790" s="241" t="s">
        <v>2351</v>
      </c>
      <c r="G1790" s="41"/>
      <c r="H1790" s="41"/>
      <c r="I1790" s="242"/>
      <c r="J1790" s="41"/>
      <c r="K1790" s="41"/>
      <c r="L1790" s="45"/>
      <c r="M1790" s="243"/>
      <c r="N1790" s="244"/>
      <c r="O1790" s="92"/>
      <c r="P1790" s="92"/>
      <c r="Q1790" s="92"/>
      <c r="R1790" s="92"/>
      <c r="S1790" s="92"/>
      <c r="T1790" s="9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T1790" s="18" t="s">
        <v>249</v>
      </c>
      <c r="AU1790" s="18" t="s">
        <v>87</v>
      </c>
    </row>
    <row r="1791" s="13" customFormat="1">
      <c r="A1791" s="13"/>
      <c r="B1791" s="245"/>
      <c r="C1791" s="246"/>
      <c r="D1791" s="247" t="s">
        <v>251</v>
      </c>
      <c r="E1791" s="248" t="s">
        <v>1</v>
      </c>
      <c r="F1791" s="249" t="s">
        <v>2352</v>
      </c>
      <c r="G1791" s="246"/>
      <c r="H1791" s="248" t="s">
        <v>1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5" t="s">
        <v>251</v>
      </c>
      <c r="AU1791" s="255" t="s">
        <v>87</v>
      </c>
      <c r="AV1791" s="13" t="s">
        <v>84</v>
      </c>
      <c r="AW1791" s="13" t="s">
        <v>32</v>
      </c>
      <c r="AX1791" s="13" t="s">
        <v>76</v>
      </c>
      <c r="AY1791" s="255" t="s">
        <v>240</v>
      </c>
    </row>
    <row r="1792" s="14" customFormat="1">
      <c r="A1792" s="14"/>
      <c r="B1792" s="256"/>
      <c r="C1792" s="257"/>
      <c r="D1792" s="247" t="s">
        <v>251</v>
      </c>
      <c r="E1792" s="258" t="s">
        <v>1</v>
      </c>
      <c r="F1792" s="259" t="s">
        <v>1849</v>
      </c>
      <c r="G1792" s="257"/>
      <c r="H1792" s="260">
        <v>181</v>
      </c>
      <c r="I1792" s="261"/>
      <c r="J1792" s="257"/>
      <c r="K1792" s="257"/>
      <c r="L1792" s="262"/>
      <c r="M1792" s="263"/>
      <c r="N1792" s="264"/>
      <c r="O1792" s="264"/>
      <c r="P1792" s="264"/>
      <c r="Q1792" s="264"/>
      <c r="R1792" s="264"/>
      <c r="S1792" s="264"/>
      <c r="T1792" s="26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6" t="s">
        <v>251</v>
      </c>
      <c r="AU1792" s="266" t="s">
        <v>87</v>
      </c>
      <c r="AV1792" s="14" t="s">
        <v>87</v>
      </c>
      <c r="AW1792" s="14" t="s">
        <v>32</v>
      </c>
      <c r="AX1792" s="14" t="s">
        <v>84</v>
      </c>
      <c r="AY1792" s="266" t="s">
        <v>240</v>
      </c>
    </row>
    <row r="1793" s="2" customFormat="1" ht="16.5" customHeight="1">
      <c r="A1793" s="39"/>
      <c r="B1793" s="40"/>
      <c r="C1793" s="227" t="s">
        <v>2353</v>
      </c>
      <c r="D1793" s="227" t="s">
        <v>242</v>
      </c>
      <c r="E1793" s="228" t="s">
        <v>2354</v>
      </c>
      <c r="F1793" s="229" t="s">
        <v>2355</v>
      </c>
      <c r="G1793" s="230" t="s">
        <v>520</v>
      </c>
      <c r="H1793" s="231">
        <v>375</v>
      </c>
      <c r="I1793" s="232"/>
      <c r="J1793" s="233">
        <f>ROUND(I1793*H1793,2)</f>
        <v>0</v>
      </c>
      <c r="K1793" s="229" t="s">
        <v>246</v>
      </c>
      <c r="L1793" s="45"/>
      <c r="M1793" s="234" t="s">
        <v>1</v>
      </c>
      <c r="N1793" s="235" t="s">
        <v>41</v>
      </c>
      <c r="O1793" s="92"/>
      <c r="P1793" s="236">
        <f>O1793*H1793</f>
        <v>0</v>
      </c>
      <c r="Q1793" s="236">
        <v>1.0000000000000001E-05</v>
      </c>
      <c r="R1793" s="236">
        <f>Q1793*H1793</f>
        <v>0.0037500000000000003</v>
      </c>
      <c r="S1793" s="236">
        <v>0</v>
      </c>
      <c r="T1793" s="237">
        <f>S1793*H1793</f>
        <v>0</v>
      </c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R1793" s="238" t="s">
        <v>170</v>
      </c>
      <c r="AT1793" s="238" t="s">
        <v>242</v>
      </c>
      <c r="AU1793" s="238" t="s">
        <v>87</v>
      </c>
      <c r="AY1793" s="18" t="s">
        <v>240</v>
      </c>
      <c r="BE1793" s="239">
        <f>IF(N1793="základní",J1793,0)</f>
        <v>0</v>
      </c>
      <c r="BF1793" s="239">
        <f>IF(N1793="snížená",J1793,0)</f>
        <v>0</v>
      </c>
      <c r="BG1793" s="239">
        <f>IF(N1793="zákl. přenesená",J1793,0)</f>
        <v>0</v>
      </c>
      <c r="BH1793" s="239">
        <f>IF(N1793="sníž. přenesená",J1793,0)</f>
        <v>0</v>
      </c>
      <c r="BI1793" s="239">
        <f>IF(N1793="nulová",J1793,0)</f>
        <v>0</v>
      </c>
      <c r="BJ1793" s="18" t="s">
        <v>84</v>
      </c>
      <c r="BK1793" s="239">
        <f>ROUND(I1793*H1793,2)</f>
        <v>0</v>
      </c>
      <c r="BL1793" s="18" t="s">
        <v>170</v>
      </c>
      <c r="BM1793" s="238" t="s">
        <v>2356</v>
      </c>
    </row>
    <row r="1794" s="2" customFormat="1">
      <c r="A1794" s="39"/>
      <c r="B1794" s="40"/>
      <c r="C1794" s="41"/>
      <c r="D1794" s="240" t="s">
        <v>249</v>
      </c>
      <c r="E1794" s="41"/>
      <c r="F1794" s="241" t="s">
        <v>2357</v>
      </c>
      <c r="G1794" s="41"/>
      <c r="H1794" s="41"/>
      <c r="I1794" s="242"/>
      <c r="J1794" s="41"/>
      <c r="K1794" s="41"/>
      <c r="L1794" s="45"/>
      <c r="M1794" s="243"/>
      <c r="N1794" s="244"/>
      <c r="O1794" s="92"/>
      <c r="P1794" s="92"/>
      <c r="Q1794" s="92"/>
      <c r="R1794" s="92"/>
      <c r="S1794" s="92"/>
      <c r="T1794" s="93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T1794" s="18" t="s">
        <v>249</v>
      </c>
      <c r="AU1794" s="18" t="s">
        <v>87</v>
      </c>
    </row>
    <row r="1795" s="13" customFormat="1">
      <c r="A1795" s="13"/>
      <c r="B1795" s="245"/>
      <c r="C1795" s="246"/>
      <c r="D1795" s="247" t="s">
        <v>251</v>
      </c>
      <c r="E1795" s="248" t="s">
        <v>1</v>
      </c>
      <c r="F1795" s="249" t="s">
        <v>2358</v>
      </c>
      <c r="G1795" s="246"/>
      <c r="H1795" s="248" t="s">
        <v>1</v>
      </c>
      <c r="I1795" s="250"/>
      <c r="J1795" s="246"/>
      <c r="K1795" s="246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5" t="s">
        <v>251</v>
      </c>
      <c r="AU1795" s="255" t="s">
        <v>87</v>
      </c>
      <c r="AV1795" s="13" t="s">
        <v>84</v>
      </c>
      <c r="AW1795" s="13" t="s">
        <v>32</v>
      </c>
      <c r="AX1795" s="13" t="s">
        <v>76</v>
      </c>
      <c r="AY1795" s="255" t="s">
        <v>240</v>
      </c>
    </row>
    <row r="1796" s="14" customFormat="1">
      <c r="A1796" s="14"/>
      <c r="B1796" s="256"/>
      <c r="C1796" s="257"/>
      <c r="D1796" s="247" t="s">
        <v>251</v>
      </c>
      <c r="E1796" s="258" t="s">
        <v>1</v>
      </c>
      <c r="F1796" s="259" t="s">
        <v>2359</v>
      </c>
      <c r="G1796" s="257"/>
      <c r="H1796" s="260">
        <v>31</v>
      </c>
      <c r="I1796" s="261"/>
      <c r="J1796" s="257"/>
      <c r="K1796" s="257"/>
      <c r="L1796" s="262"/>
      <c r="M1796" s="263"/>
      <c r="N1796" s="264"/>
      <c r="O1796" s="264"/>
      <c r="P1796" s="264"/>
      <c r="Q1796" s="264"/>
      <c r="R1796" s="264"/>
      <c r="S1796" s="264"/>
      <c r="T1796" s="26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6" t="s">
        <v>251</v>
      </c>
      <c r="AU1796" s="266" t="s">
        <v>87</v>
      </c>
      <c r="AV1796" s="14" t="s">
        <v>87</v>
      </c>
      <c r="AW1796" s="14" t="s">
        <v>32</v>
      </c>
      <c r="AX1796" s="14" t="s">
        <v>76</v>
      </c>
      <c r="AY1796" s="266" t="s">
        <v>240</v>
      </c>
    </row>
    <row r="1797" s="15" customFormat="1">
      <c r="A1797" s="15"/>
      <c r="B1797" s="267"/>
      <c r="C1797" s="268"/>
      <c r="D1797" s="247" t="s">
        <v>251</v>
      </c>
      <c r="E1797" s="269" t="s">
        <v>1</v>
      </c>
      <c r="F1797" s="270" t="s">
        <v>255</v>
      </c>
      <c r="G1797" s="268"/>
      <c r="H1797" s="271">
        <v>31</v>
      </c>
      <c r="I1797" s="272"/>
      <c r="J1797" s="268"/>
      <c r="K1797" s="268"/>
      <c r="L1797" s="273"/>
      <c r="M1797" s="274"/>
      <c r="N1797" s="275"/>
      <c r="O1797" s="275"/>
      <c r="P1797" s="275"/>
      <c r="Q1797" s="275"/>
      <c r="R1797" s="275"/>
      <c r="S1797" s="275"/>
      <c r="T1797" s="276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77" t="s">
        <v>251</v>
      </c>
      <c r="AU1797" s="277" t="s">
        <v>87</v>
      </c>
      <c r="AV1797" s="15" t="s">
        <v>256</v>
      </c>
      <c r="AW1797" s="15" t="s">
        <v>32</v>
      </c>
      <c r="AX1797" s="15" t="s">
        <v>76</v>
      </c>
      <c r="AY1797" s="277" t="s">
        <v>240</v>
      </c>
    </row>
    <row r="1798" s="13" customFormat="1">
      <c r="A1798" s="13"/>
      <c r="B1798" s="245"/>
      <c r="C1798" s="246"/>
      <c r="D1798" s="247" t="s">
        <v>251</v>
      </c>
      <c r="E1798" s="248" t="s">
        <v>1</v>
      </c>
      <c r="F1798" s="249" t="s">
        <v>2360</v>
      </c>
      <c r="G1798" s="246"/>
      <c r="H1798" s="248" t="s">
        <v>1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5" t="s">
        <v>251</v>
      </c>
      <c r="AU1798" s="255" t="s">
        <v>87</v>
      </c>
      <c r="AV1798" s="13" t="s">
        <v>84</v>
      </c>
      <c r="AW1798" s="13" t="s">
        <v>32</v>
      </c>
      <c r="AX1798" s="13" t="s">
        <v>76</v>
      </c>
      <c r="AY1798" s="255" t="s">
        <v>240</v>
      </c>
    </row>
    <row r="1799" s="14" customFormat="1">
      <c r="A1799" s="14"/>
      <c r="B1799" s="256"/>
      <c r="C1799" s="257"/>
      <c r="D1799" s="247" t="s">
        <v>251</v>
      </c>
      <c r="E1799" s="258" t="s">
        <v>1</v>
      </c>
      <c r="F1799" s="259" t="s">
        <v>2361</v>
      </c>
      <c r="G1799" s="257"/>
      <c r="H1799" s="260">
        <v>242.09999999999999</v>
      </c>
      <c r="I1799" s="261"/>
      <c r="J1799" s="257"/>
      <c r="K1799" s="257"/>
      <c r="L1799" s="262"/>
      <c r="M1799" s="263"/>
      <c r="N1799" s="264"/>
      <c r="O1799" s="264"/>
      <c r="P1799" s="264"/>
      <c r="Q1799" s="264"/>
      <c r="R1799" s="264"/>
      <c r="S1799" s="264"/>
      <c r="T1799" s="26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6" t="s">
        <v>251</v>
      </c>
      <c r="AU1799" s="266" t="s">
        <v>87</v>
      </c>
      <c r="AV1799" s="14" t="s">
        <v>87</v>
      </c>
      <c r="AW1799" s="14" t="s">
        <v>32</v>
      </c>
      <c r="AX1799" s="14" t="s">
        <v>76</v>
      </c>
      <c r="AY1799" s="266" t="s">
        <v>240</v>
      </c>
    </row>
    <row r="1800" s="14" customFormat="1">
      <c r="A1800" s="14"/>
      <c r="B1800" s="256"/>
      <c r="C1800" s="257"/>
      <c r="D1800" s="247" t="s">
        <v>251</v>
      </c>
      <c r="E1800" s="258" t="s">
        <v>1</v>
      </c>
      <c r="F1800" s="259" t="s">
        <v>2362</v>
      </c>
      <c r="G1800" s="257"/>
      <c r="H1800" s="260">
        <v>94.599999999999994</v>
      </c>
      <c r="I1800" s="261"/>
      <c r="J1800" s="257"/>
      <c r="K1800" s="257"/>
      <c r="L1800" s="262"/>
      <c r="M1800" s="263"/>
      <c r="N1800" s="264"/>
      <c r="O1800" s="264"/>
      <c r="P1800" s="264"/>
      <c r="Q1800" s="264"/>
      <c r="R1800" s="264"/>
      <c r="S1800" s="264"/>
      <c r="T1800" s="26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6" t="s">
        <v>251</v>
      </c>
      <c r="AU1800" s="266" t="s">
        <v>87</v>
      </c>
      <c r="AV1800" s="14" t="s">
        <v>87</v>
      </c>
      <c r="AW1800" s="14" t="s">
        <v>32</v>
      </c>
      <c r="AX1800" s="14" t="s">
        <v>76</v>
      </c>
      <c r="AY1800" s="266" t="s">
        <v>240</v>
      </c>
    </row>
    <row r="1801" s="14" customFormat="1">
      <c r="A1801" s="14"/>
      <c r="B1801" s="256"/>
      <c r="C1801" s="257"/>
      <c r="D1801" s="247" t="s">
        <v>251</v>
      </c>
      <c r="E1801" s="258" t="s">
        <v>1</v>
      </c>
      <c r="F1801" s="259" t="s">
        <v>2363</v>
      </c>
      <c r="G1801" s="257"/>
      <c r="H1801" s="260">
        <v>7.2999999999999998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6" t="s">
        <v>251</v>
      </c>
      <c r="AU1801" s="266" t="s">
        <v>87</v>
      </c>
      <c r="AV1801" s="14" t="s">
        <v>87</v>
      </c>
      <c r="AW1801" s="14" t="s">
        <v>32</v>
      </c>
      <c r="AX1801" s="14" t="s">
        <v>76</v>
      </c>
      <c r="AY1801" s="266" t="s">
        <v>240</v>
      </c>
    </row>
    <row r="1802" s="15" customFormat="1">
      <c r="A1802" s="15"/>
      <c r="B1802" s="267"/>
      <c r="C1802" s="268"/>
      <c r="D1802" s="247" t="s">
        <v>251</v>
      </c>
      <c r="E1802" s="269" t="s">
        <v>1</v>
      </c>
      <c r="F1802" s="270" t="s">
        <v>261</v>
      </c>
      <c r="G1802" s="268"/>
      <c r="H1802" s="271">
        <v>344</v>
      </c>
      <c r="I1802" s="272"/>
      <c r="J1802" s="268"/>
      <c r="K1802" s="268"/>
      <c r="L1802" s="273"/>
      <c r="M1802" s="274"/>
      <c r="N1802" s="275"/>
      <c r="O1802" s="275"/>
      <c r="P1802" s="275"/>
      <c r="Q1802" s="275"/>
      <c r="R1802" s="275"/>
      <c r="S1802" s="275"/>
      <c r="T1802" s="276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77" t="s">
        <v>251</v>
      </c>
      <c r="AU1802" s="277" t="s">
        <v>87</v>
      </c>
      <c r="AV1802" s="15" t="s">
        <v>256</v>
      </c>
      <c r="AW1802" s="15" t="s">
        <v>32</v>
      </c>
      <c r="AX1802" s="15" t="s">
        <v>76</v>
      </c>
      <c r="AY1802" s="277" t="s">
        <v>240</v>
      </c>
    </row>
    <row r="1803" s="16" customFormat="1">
      <c r="A1803" s="16"/>
      <c r="B1803" s="278"/>
      <c r="C1803" s="279"/>
      <c r="D1803" s="247" t="s">
        <v>251</v>
      </c>
      <c r="E1803" s="280" t="s">
        <v>1</v>
      </c>
      <c r="F1803" s="281" t="s">
        <v>265</v>
      </c>
      <c r="G1803" s="279"/>
      <c r="H1803" s="282">
        <v>375.00000000000006</v>
      </c>
      <c r="I1803" s="283"/>
      <c r="J1803" s="279"/>
      <c r="K1803" s="279"/>
      <c r="L1803" s="284"/>
      <c r="M1803" s="285"/>
      <c r="N1803" s="286"/>
      <c r="O1803" s="286"/>
      <c r="P1803" s="286"/>
      <c r="Q1803" s="286"/>
      <c r="R1803" s="286"/>
      <c r="S1803" s="286"/>
      <c r="T1803" s="287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T1803" s="288" t="s">
        <v>251</v>
      </c>
      <c r="AU1803" s="288" t="s">
        <v>87</v>
      </c>
      <c r="AV1803" s="16" t="s">
        <v>247</v>
      </c>
      <c r="AW1803" s="16" t="s">
        <v>32</v>
      </c>
      <c r="AX1803" s="16" t="s">
        <v>84</v>
      </c>
      <c r="AY1803" s="288" t="s">
        <v>240</v>
      </c>
    </row>
    <row r="1804" s="2" customFormat="1" ht="21.75" customHeight="1">
      <c r="A1804" s="39"/>
      <c r="B1804" s="40"/>
      <c r="C1804" s="289" t="s">
        <v>2364</v>
      </c>
      <c r="D1804" s="289" t="s">
        <v>341</v>
      </c>
      <c r="E1804" s="290" t="s">
        <v>2365</v>
      </c>
      <c r="F1804" s="291" t="s">
        <v>2366</v>
      </c>
      <c r="G1804" s="292" t="s">
        <v>245</v>
      </c>
      <c r="H1804" s="293">
        <v>1.6319999999999999</v>
      </c>
      <c r="I1804" s="294"/>
      <c r="J1804" s="295">
        <f>ROUND(I1804*H1804,2)</f>
        <v>0</v>
      </c>
      <c r="K1804" s="291" t="s">
        <v>246</v>
      </c>
      <c r="L1804" s="296"/>
      <c r="M1804" s="297" t="s">
        <v>1</v>
      </c>
      <c r="N1804" s="298" t="s">
        <v>41</v>
      </c>
      <c r="O1804" s="92"/>
      <c r="P1804" s="236">
        <f>O1804*H1804</f>
        <v>0</v>
      </c>
      <c r="Q1804" s="236">
        <v>0.55000000000000004</v>
      </c>
      <c r="R1804" s="236">
        <f>Q1804*H1804</f>
        <v>0.89760000000000006</v>
      </c>
      <c r="S1804" s="236">
        <v>0</v>
      </c>
      <c r="T1804" s="237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38" t="s">
        <v>532</v>
      </c>
      <c r="AT1804" s="238" t="s">
        <v>341</v>
      </c>
      <c r="AU1804" s="238" t="s">
        <v>87</v>
      </c>
      <c r="AY1804" s="18" t="s">
        <v>240</v>
      </c>
      <c r="BE1804" s="239">
        <f>IF(N1804="základní",J1804,0)</f>
        <v>0</v>
      </c>
      <c r="BF1804" s="239">
        <f>IF(N1804="snížená",J1804,0)</f>
        <v>0</v>
      </c>
      <c r="BG1804" s="239">
        <f>IF(N1804="zákl. přenesená",J1804,0)</f>
        <v>0</v>
      </c>
      <c r="BH1804" s="239">
        <f>IF(N1804="sníž. přenesená",J1804,0)</f>
        <v>0</v>
      </c>
      <c r="BI1804" s="239">
        <f>IF(N1804="nulová",J1804,0)</f>
        <v>0</v>
      </c>
      <c r="BJ1804" s="18" t="s">
        <v>84</v>
      </c>
      <c r="BK1804" s="239">
        <f>ROUND(I1804*H1804,2)</f>
        <v>0</v>
      </c>
      <c r="BL1804" s="18" t="s">
        <v>170</v>
      </c>
      <c r="BM1804" s="238" t="s">
        <v>2367</v>
      </c>
    </row>
    <row r="1805" s="13" customFormat="1">
      <c r="A1805" s="13"/>
      <c r="B1805" s="245"/>
      <c r="C1805" s="246"/>
      <c r="D1805" s="247" t="s">
        <v>251</v>
      </c>
      <c r="E1805" s="248" t="s">
        <v>1</v>
      </c>
      <c r="F1805" s="249" t="s">
        <v>2368</v>
      </c>
      <c r="G1805" s="246"/>
      <c r="H1805" s="248" t="s">
        <v>1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5" t="s">
        <v>251</v>
      </c>
      <c r="AU1805" s="255" t="s">
        <v>87</v>
      </c>
      <c r="AV1805" s="13" t="s">
        <v>84</v>
      </c>
      <c r="AW1805" s="13" t="s">
        <v>32</v>
      </c>
      <c r="AX1805" s="13" t="s">
        <v>76</v>
      </c>
      <c r="AY1805" s="255" t="s">
        <v>240</v>
      </c>
    </row>
    <row r="1806" s="13" customFormat="1">
      <c r="A1806" s="13"/>
      <c r="B1806" s="245"/>
      <c r="C1806" s="246"/>
      <c r="D1806" s="247" t="s">
        <v>251</v>
      </c>
      <c r="E1806" s="248" t="s">
        <v>1</v>
      </c>
      <c r="F1806" s="249" t="s">
        <v>2369</v>
      </c>
      <c r="G1806" s="246"/>
      <c r="H1806" s="248" t="s">
        <v>1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5" t="s">
        <v>251</v>
      </c>
      <c r="AU1806" s="255" t="s">
        <v>87</v>
      </c>
      <c r="AV1806" s="13" t="s">
        <v>84</v>
      </c>
      <c r="AW1806" s="13" t="s">
        <v>32</v>
      </c>
      <c r="AX1806" s="13" t="s">
        <v>76</v>
      </c>
      <c r="AY1806" s="255" t="s">
        <v>240</v>
      </c>
    </row>
    <row r="1807" s="14" customFormat="1">
      <c r="A1807" s="14"/>
      <c r="B1807" s="256"/>
      <c r="C1807" s="257"/>
      <c r="D1807" s="247" t="s">
        <v>251</v>
      </c>
      <c r="E1807" s="258" t="s">
        <v>1</v>
      </c>
      <c r="F1807" s="259" t="s">
        <v>2370</v>
      </c>
      <c r="G1807" s="257"/>
      <c r="H1807" s="260">
        <v>0.213</v>
      </c>
      <c r="I1807" s="261"/>
      <c r="J1807" s="257"/>
      <c r="K1807" s="257"/>
      <c r="L1807" s="262"/>
      <c r="M1807" s="263"/>
      <c r="N1807" s="264"/>
      <c r="O1807" s="264"/>
      <c r="P1807" s="264"/>
      <c r="Q1807" s="264"/>
      <c r="R1807" s="264"/>
      <c r="S1807" s="264"/>
      <c r="T1807" s="26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6" t="s">
        <v>251</v>
      </c>
      <c r="AU1807" s="266" t="s">
        <v>87</v>
      </c>
      <c r="AV1807" s="14" t="s">
        <v>87</v>
      </c>
      <c r="AW1807" s="14" t="s">
        <v>32</v>
      </c>
      <c r="AX1807" s="14" t="s">
        <v>76</v>
      </c>
      <c r="AY1807" s="266" t="s">
        <v>240</v>
      </c>
    </row>
    <row r="1808" s="13" customFormat="1">
      <c r="A1808" s="13"/>
      <c r="B1808" s="245"/>
      <c r="C1808" s="246"/>
      <c r="D1808" s="247" t="s">
        <v>251</v>
      </c>
      <c r="E1808" s="248" t="s">
        <v>1</v>
      </c>
      <c r="F1808" s="249" t="s">
        <v>2371</v>
      </c>
      <c r="G1808" s="246"/>
      <c r="H1808" s="248" t="s">
        <v>1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5" t="s">
        <v>251</v>
      </c>
      <c r="AU1808" s="255" t="s">
        <v>87</v>
      </c>
      <c r="AV1808" s="13" t="s">
        <v>84</v>
      </c>
      <c r="AW1808" s="13" t="s">
        <v>32</v>
      </c>
      <c r="AX1808" s="13" t="s">
        <v>76</v>
      </c>
      <c r="AY1808" s="255" t="s">
        <v>240</v>
      </c>
    </row>
    <row r="1809" s="14" customFormat="1">
      <c r="A1809" s="14"/>
      <c r="B1809" s="256"/>
      <c r="C1809" s="257"/>
      <c r="D1809" s="247" t="s">
        <v>251</v>
      </c>
      <c r="E1809" s="258" t="s">
        <v>1</v>
      </c>
      <c r="F1809" s="259" t="s">
        <v>2372</v>
      </c>
      <c r="G1809" s="257"/>
      <c r="H1809" s="260">
        <v>1.419</v>
      </c>
      <c r="I1809" s="261"/>
      <c r="J1809" s="257"/>
      <c r="K1809" s="257"/>
      <c r="L1809" s="262"/>
      <c r="M1809" s="263"/>
      <c r="N1809" s="264"/>
      <c r="O1809" s="264"/>
      <c r="P1809" s="264"/>
      <c r="Q1809" s="264"/>
      <c r="R1809" s="264"/>
      <c r="S1809" s="264"/>
      <c r="T1809" s="26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6" t="s">
        <v>251</v>
      </c>
      <c r="AU1809" s="266" t="s">
        <v>87</v>
      </c>
      <c r="AV1809" s="14" t="s">
        <v>87</v>
      </c>
      <c r="AW1809" s="14" t="s">
        <v>32</v>
      </c>
      <c r="AX1809" s="14" t="s">
        <v>76</v>
      </c>
      <c r="AY1809" s="266" t="s">
        <v>240</v>
      </c>
    </row>
    <row r="1810" s="16" customFormat="1">
      <c r="A1810" s="16"/>
      <c r="B1810" s="278"/>
      <c r="C1810" s="279"/>
      <c r="D1810" s="247" t="s">
        <v>251</v>
      </c>
      <c r="E1810" s="280" t="s">
        <v>1</v>
      </c>
      <c r="F1810" s="281" t="s">
        <v>265</v>
      </c>
      <c r="G1810" s="279"/>
      <c r="H1810" s="282">
        <v>1.6320000000000001</v>
      </c>
      <c r="I1810" s="283"/>
      <c r="J1810" s="279"/>
      <c r="K1810" s="279"/>
      <c r="L1810" s="284"/>
      <c r="M1810" s="285"/>
      <c r="N1810" s="286"/>
      <c r="O1810" s="286"/>
      <c r="P1810" s="286"/>
      <c r="Q1810" s="286"/>
      <c r="R1810" s="286"/>
      <c r="S1810" s="286"/>
      <c r="T1810" s="287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T1810" s="288" t="s">
        <v>251</v>
      </c>
      <c r="AU1810" s="288" t="s">
        <v>87</v>
      </c>
      <c r="AV1810" s="16" t="s">
        <v>247</v>
      </c>
      <c r="AW1810" s="16" t="s">
        <v>32</v>
      </c>
      <c r="AX1810" s="16" t="s">
        <v>84</v>
      </c>
      <c r="AY1810" s="288" t="s">
        <v>240</v>
      </c>
    </row>
    <row r="1811" s="2" customFormat="1" ht="24.15" customHeight="1">
      <c r="A1811" s="39"/>
      <c r="B1811" s="40"/>
      <c r="C1811" s="227" t="s">
        <v>2373</v>
      </c>
      <c r="D1811" s="227" t="s">
        <v>242</v>
      </c>
      <c r="E1811" s="228" t="s">
        <v>2374</v>
      </c>
      <c r="F1811" s="229" t="s">
        <v>2313</v>
      </c>
      <c r="G1811" s="230" t="s">
        <v>373</v>
      </c>
      <c r="H1811" s="231">
        <v>362</v>
      </c>
      <c r="I1811" s="232"/>
      <c r="J1811" s="233">
        <f>ROUND(I1811*H1811,2)</f>
        <v>0</v>
      </c>
      <c r="K1811" s="229" t="s">
        <v>246</v>
      </c>
      <c r="L1811" s="45"/>
      <c r="M1811" s="234" t="s">
        <v>1</v>
      </c>
      <c r="N1811" s="235" t="s">
        <v>41</v>
      </c>
      <c r="O1811" s="92"/>
      <c r="P1811" s="236">
        <f>O1811*H1811</f>
        <v>0</v>
      </c>
      <c r="Q1811" s="236">
        <v>0.00018000000000000001</v>
      </c>
      <c r="R1811" s="236">
        <f>Q1811*H1811</f>
        <v>0.06516000000000001</v>
      </c>
      <c r="S1811" s="236">
        <v>0</v>
      </c>
      <c r="T1811" s="237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8" t="s">
        <v>170</v>
      </c>
      <c r="AT1811" s="238" t="s">
        <v>242</v>
      </c>
      <c r="AU1811" s="238" t="s">
        <v>87</v>
      </c>
      <c r="AY1811" s="18" t="s">
        <v>240</v>
      </c>
      <c r="BE1811" s="239">
        <f>IF(N1811="základní",J1811,0)</f>
        <v>0</v>
      </c>
      <c r="BF1811" s="239">
        <f>IF(N1811="snížená",J1811,0)</f>
        <v>0</v>
      </c>
      <c r="BG1811" s="239">
        <f>IF(N1811="zákl. přenesená",J1811,0)</f>
        <v>0</v>
      </c>
      <c r="BH1811" s="239">
        <f>IF(N1811="sníž. přenesená",J1811,0)</f>
        <v>0</v>
      </c>
      <c r="BI1811" s="239">
        <f>IF(N1811="nulová",J1811,0)</f>
        <v>0</v>
      </c>
      <c r="BJ1811" s="18" t="s">
        <v>84</v>
      </c>
      <c r="BK1811" s="239">
        <f>ROUND(I1811*H1811,2)</f>
        <v>0</v>
      </c>
      <c r="BL1811" s="18" t="s">
        <v>170</v>
      </c>
      <c r="BM1811" s="238" t="s">
        <v>2375</v>
      </c>
    </row>
    <row r="1812" s="2" customFormat="1">
      <c r="A1812" s="39"/>
      <c r="B1812" s="40"/>
      <c r="C1812" s="41"/>
      <c r="D1812" s="240" t="s">
        <v>249</v>
      </c>
      <c r="E1812" s="41"/>
      <c r="F1812" s="241" t="s">
        <v>2376</v>
      </c>
      <c r="G1812" s="41"/>
      <c r="H1812" s="41"/>
      <c r="I1812" s="242"/>
      <c r="J1812" s="41"/>
      <c r="K1812" s="41"/>
      <c r="L1812" s="45"/>
      <c r="M1812" s="243"/>
      <c r="N1812" s="244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249</v>
      </c>
      <c r="AU1812" s="18" t="s">
        <v>87</v>
      </c>
    </row>
    <row r="1813" s="13" customFormat="1">
      <c r="A1813" s="13"/>
      <c r="B1813" s="245"/>
      <c r="C1813" s="246"/>
      <c r="D1813" s="247" t="s">
        <v>251</v>
      </c>
      <c r="E1813" s="248" t="s">
        <v>1</v>
      </c>
      <c r="F1813" s="249" t="s">
        <v>2377</v>
      </c>
      <c r="G1813" s="246"/>
      <c r="H1813" s="248" t="s">
        <v>1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5" t="s">
        <v>251</v>
      </c>
      <c r="AU1813" s="255" t="s">
        <v>87</v>
      </c>
      <c r="AV1813" s="13" t="s">
        <v>84</v>
      </c>
      <c r="AW1813" s="13" t="s">
        <v>32</v>
      </c>
      <c r="AX1813" s="13" t="s">
        <v>76</v>
      </c>
      <c r="AY1813" s="255" t="s">
        <v>240</v>
      </c>
    </row>
    <row r="1814" s="14" customFormat="1">
      <c r="A1814" s="14"/>
      <c r="B1814" s="256"/>
      <c r="C1814" s="257"/>
      <c r="D1814" s="247" t="s">
        <v>251</v>
      </c>
      <c r="E1814" s="258" t="s">
        <v>1</v>
      </c>
      <c r="F1814" s="259" t="s">
        <v>1849</v>
      </c>
      <c r="G1814" s="257"/>
      <c r="H1814" s="260">
        <v>181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6" t="s">
        <v>251</v>
      </c>
      <c r="AU1814" s="266" t="s">
        <v>87</v>
      </c>
      <c r="AV1814" s="14" t="s">
        <v>87</v>
      </c>
      <c r="AW1814" s="14" t="s">
        <v>32</v>
      </c>
      <c r="AX1814" s="14" t="s">
        <v>76</v>
      </c>
      <c r="AY1814" s="266" t="s">
        <v>240</v>
      </c>
    </row>
    <row r="1815" s="13" customFormat="1">
      <c r="A1815" s="13"/>
      <c r="B1815" s="245"/>
      <c r="C1815" s="246"/>
      <c r="D1815" s="247" t="s">
        <v>251</v>
      </c>
      <c r="E1815" s="248" t="s">
        <v>1</v>
      </c>
      <c r="F1815" s="249" t="s">
        <v>2378</v>
      </c>
      <c r="G1815" s="246"/>
      <c r="H1815" s="248" t="s">
        <v>1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5" t="s">
        <v>251</v>
      </c>
      <c r="AU1815" s="255" t="s">
        <v>87</v>
      </c>
      <c r="AV1815" s="13" t="s">
        <v>84</v>
      </c>
      <c r="AW1815" s="13" t="s">
        <v>32</v>
      </c>
      <c r="AX1815" s="13" t="s">
        <v>76</v>
      </c>
      <c r="AY1815" s="255" t="s">
        <v>240</v>
      </c>
    </row>
    <row r="1816" s="14" customFormat="1">
      <c r="A1816" s="14"/>
      <c r="B1816" s="256"/>
      <c r="C1816" s="257"/>
      <c r="D1816" s="247" t="s">
        <v>251</v>
      </c>
      <c r="E1816" s="258" t="s">
        <v>1</v>
      </c>
      <c r="F1816" s="259" t="s">
        <v>1849</v>
      </c>
      <c r="G1816" s="257"/>
      <c r="H1816" s="260">
        <v>181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6" t="s">
        <v>251</v>
      </c>
      <c r="AU1816" s="266" t="s">
        <v>87</v>
      </c>
      <c r="AV1816" s="14" t="s">
        <v>87</v>
      </c>
      <c r="AW1816" s="14" t="s">
        <v>32</v>
      </c>
      <c r="AX1816" s="14" t="s">
        <v>76</v>
      </c>
      <c r="AY1816" s="266" t="s">
        <v>240</v>
      </c>
    </row>
    <row r="1817" s="16" customFormat="1">
      <c r="A1817" s="16"/>
      <c r="B1817" s="278"/>
      <c r="C1817" s="279"/>
      <c r="D1817" s="247" t="s">
        <v>251</v>
      </c>
      <c r="E1817" s="280" t="s">
        <v>1</v>
      </c>
      <c r="F1817" s="281" t="s">
        <v>265</v>
      </c>
      <c r="G1817" s="279"/>
      <c r="H1817" s="282">
        <v>362</v>
      </c>
      <c r="I1817" s="283"/>
      <c r="J1817" s="279"/>
      <c r="K1817" s="279"/>
      <c r="L1817" s="284"/>
      <c r="M1817" s="285"/>
      <c r="N1817" s="286"/>
      <c r="O1817" s="286"/>
      <c r="P1817" s="286"/>
      <c r="Q1817" s="286"/>
      <c r="R1817" s="286"/>
      <c r="S1817" s="286"/>
      <c r="T1817" s="287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T1817" s="288" t="s">
        <v>251</v>
      </c>
      <c r="AU1817" s="288" t="s">
        <v>87</v>
      </c>
      <c r="AV1817" s="16" t="s">
        <v>247</v>
      </c>
      <c r="AW1817" s="16" t="s">
        <v>32</v>
      </c>
      <c r="AX1817" s="16" t="s">
        <v>84</v>
      </c>
      <c r="AY1817" s="288" t="s">
        <v>240</v>
      </c>
    </row>
    <row r="1818" s="2" customFormat="1" ht="16.5" customHeight="1">
      <c r="A1818" s="39"/>
      <c r="B1818" s="40"/>
      <c r="C1818" s="227" t="s">
        <v>2379</v>
      </c>
      <c r="D1818" s="227" t="s">
        <v>242</v>
      </c>
      <c r="E1818" s="228" t="s">
        <v>2380</v>
      </c>
      <c r="F1818" s="229" t="s">
        <v>2381</v>
      </c>
      <c r="G1818" s="230" t="s">
        <v>1607</v>
      </c>
      <c r="H1818" s="231">
        <v>1</v>
      </c>
      <c r="I1818" s="232"/>
      <c r="J1818" s="233">
        <f>ROUND(I1818*H1818,2)</f>
        <v>0</v>
      </c>
      <c r="K1818" s="229" t="s">
        <v>1</v>
      </c>
      <c r="L1818" s="45"/>
      <c r="M1818" s="234" t="s">
        <v>1</v>
      </c>
      <c r="N1818" s="235" t="s">
        <v>41</v>
      </c>
      <c r="O1818" s="92"/>
      <c r="P1818" s="236">
        <f>O1818*H1818</f>
        <v>0</v>
      </c>
      <c r="Q1818" s="236">
        <v>0</v>
      </c>
      <c r="R1818" s="236">
        <f>Q1818*H1818</f>
        <v>0</v>
      </c>
      <c r="S1818" s="236">
        <v>0</v>
      </c>
      <c r="T1818" s="237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8" t="s">
        <v>170</v>
      </c>
      <c r="AT1818" s="238" t="s">
        <v>242</v>
      </c>
      <c r="AU1818" s="238" t="s">
        <v>87</v>
      </c>
      <c r="AY1818" s="18" t="s">
        <v>240</v>
      </c>
      <c r="BE1818" s="239">
        <f>IF(N1818="základní",J1818,0)</f>
        <v>0</v>
      </c>
      <c r="BF1818" s="239">
        <f>IF(N1818="snížená",J1818,0)</f>
        <v>0</v>
      </c>
      <c r="BG1818" s="239">
        <f>IF(N1818="zákl. přenesená",J1818,0)</f>
        <v>0</v>
      </c>
      <c r="BH1818" s="239">
        <f>IF(N1818="sníž. přenesená",J1818,0)</f>
        <v>0</v>
      </c>
      <c r="BI1818" s="239">
        <f>IF(N1818="nulová",J1818,0)</f>
        <v>0</v>
      </c>
      <c r="BJ1818" s="18" t="s">
        <v>84</v>
      </c>
      <c r="BK1818" s="239">
        <f>ROUND(I1818*H1818,2)</f>
        <v>0</v>
      </c>
      <c r="BL1818" s="18" t="s">
        <v>170</v>
      </c>
      <c r="BM1818" s="238" t="s">
        <v>2382</v>
      </c>
    </row>
    <row r="1819" s="2" customFormat="1" ht="44.25" customHeight="1">
      <c r="A1819" s="39"/>
      <c r="B1819" s="40"/>
      <c r="C1819" s="227" t="s">
        <v>2383</v>
      </c>
      <c r="D1819" s="227" t="s">
        <v>242</v>
      </c>
      <c r="E1819" s="228" t="s">
        <v>2384</v>
      </c>
      <c r="F1819" s="229" t="s">
        <v>2385</v>
      </c>
      <c r="G1819" s="230" t="s">
        <v>520</v>
      </c>
      <c r="H1819" s="231">
        <v>27</v>
      </c>
      <c r="I1819" s="232"/>
      <c r="J1819" s="233">
        <f>ROUND(I1819*H1819,2)</f>
        <v>0</v>
      </c>
      <c r="K1819" s="229" t="s">
        <v>1</v>
      </c>
      <c r="L1819" s="45"/>
      <c r="M1819" s="234" t="s">
        <v>1</v>
      </c>
      <c r="N1819" s="235" t="s">
        <v>41</v>
      </c>
      <c r="O1819" s="92"/>
      <c r="P1819" s="236">
        <f>O1819*H1819</f>
        <v>0</v>
      </c>
      <c r="Q1819" s="236">
        <v>0</v>
      </c>
      <c r="R1819" s="236">
        <f>Q1819*H1819</f>
        <v>0</v>
      </c>
      <c r="S1819" s="236">
        <v>0</v>
      </c>
      <c r="T1819" s="237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8" t="s">
        <v>170</v>
      </c>
      <c r="AT1819" s="238" t="s">
        <v>242</v>
      </c>
      <c r="AU1819" s="238" t="s">
        <v>87</v>
      </c>
      <c r="AY1819" s="18" t="s">
        <v>240</v>
      </c>
      <c r="BE1819" s="239">
        <f>IF(N1819="základní",J1819,0)</f>
        <v>0</v>
      </c>
      <c r="BF1819" s="239">
        <f>IF(N1819="snížená",J1819,0)</f>
        <v>0</v>
      </c>
      <c r="BG1819" s="239">
        <f>IF(N1819="zákl. přenesená",J1819,0)</f>
        <v>0</v>
      </c>
      <c r="BH1819" s="239">
        <f>IF(N1819="sníž. přenesená",J1819,0)</f>
        <v>0</v>
      </c>
      <c r="BI1819" s="239">
        <f>IF(N1819="nulová",J1819,0)</f>
        <v>0</v>
      </c>
      <c r="BJ1819" s="18" t="s">
        <v>84</v>
      </c>
      <c r="BK1819" s="239">
        <f>ROUND(I1819*H1819,2)</f>
        <v>0</v>
      </c>
      <c r="BL1819" s="18" t="s">
        <v>170</v>
      </c>
      <c r="BM1819" s="238" t="s">
        <v>2386</v>
      </c>
    </row>
    <row r="1820" s="14" customFormat="1">
      <c r="A1820" s="14"/>
      <c r="B1820" s="256"/>
      <c r="C1820" s="257"/>
      <c r="D1820" s="247" t="s">
        <v>251</v>
      </c>
      <c r="E1820" s="258" t="s">
        <v>1</v>
      </c>
      <c r="F1820" s="259" t="s">
        <v>2387</v>
      </c>
      <c r="G1820" s="257"/>
      <c r="H1820" s="260">
        <v>27</v>
      </c>
      <c r="I1820" s="261"/>
      <c r="J1820" s="257"/>
      <c r="K1820" s="257"/>
      <c r="L1820" s="262"/>
      <c r="M1820" s="263"/>
      <c r="N1820" s="264"/>
      <c r="O1820" s="264"/>
      <c r="P1820" s="264"/>
      <c r="Q1820" s="264"/>
      <c r="R1820" s="264"/>
      <c r="S1820" s="264"/>
      <c r="T1820" s="26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6" t="s">
        <v>251</v>
      </c>
      <c r="AU1820" s="266" t="s">
        <v>87</v>
      </c>
      <c r="AV1820" s="14" t="s">
        <v>87</v>
      </c>
      <c r="AW1820" s="14" t="s">
        <v>32</v>
      </c>
      <c r="AX1820" s="14" t="s">
        <v>84</v>
      </c>
      <c r="AY1820" s="266" t="s">
        <v>240</v>
      </c>
    </row>
    <row r="1821" s="2" customFormat="1" ht="37.8" customHeight="1">
      <c r="A1821" s="39"/>
      <c r="B1821" s="40"/>
      <c r="C1821" s="227" t="s">
        <v>2388</v>
      </c>
      <c r="D1821" s="227" t="s">
        <v>242</v>
      </c>
      <c r="E1821" s="228" t="s">
        <v>2389</v>
      </c>
      <c r="F1821" s="229" t="s">
        <v>2390</v>
      </c>
      <c r="G1821" s="230" t="s">
        <v>373</v>
      </c>
      <c r="H1821" s="231">
        <v>4</v>
      </c>
      <c r="I1821" s="232"/>
      <c r="J1821" s="233">
        <f>ROUND(I1821*H1821,2)</f>
        <v>0</v>
      </c>
      <c r="K1821" s="229" t="s">
        <v>1</v>
      </c>
      <c r="L1821" s="45"/>
      <c r="M1821" s="234" t="s">
        <v>1</v>
      </c>
      <c r="N1821" s="235" t="s">
        <v>41</v>
      </c>
      <c r="O1821" s="92"/>
      <c r="P1821" s="236">
        <f>O1821*H1821</f>
        <v>0</v>
      </c>
      <c r="Q1821" s="236">
        <v>0.01396</v>
      </c>
      <c r="R1821" s="236">
        <f>Q1821*H1821</f>
        <v>0.055840000000000001</v>
      </c>
      <c r="S1821" s="236">
        <v>0</v>
      </c>
      <c r="T1821" s="237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8" t="s">
        <v>170</v>
      </c>
      <c r="AT1821" s="238" t="s">
        <v>242</v>
      </c>
      <c r="AU1821" s="238" t="s">
        <v>87</v>
      </c>
      <c r="AY1821" s="18" t="s">
        <v>240</v>
      </c>
      <c r="BE1821" s="239">
        <f>IF(N1821="základní",J1821,0)</f>
        <v>0</v>
      </c>
      <c r="BF1821" s="239">
        <f>IF(N1821="snížená",J1821,0)</f>
        <v>0</v>
      </c>
      <c r="BG1821" s="239">
        <f>IF(N1821="zákl. přenesená",J1821,0)</f>
        <v>0</v>
      </c>
      <c r="BH1821" s="239">
        <f>IF(N1821="sníž. přenesená",J1821,0)</f>
        <v>0</v>
      </c>
      <c r="BI1821" s="239">
        <f>IF(N1821="nulová",J1821,0)</f>
        <v>0</v>
      </c>
      <c r="BJ1821" s="18" t="s">
        <v>84</v>
      </c>
      <c r="BK1821" s="239">
        <f>ROUND(I1821*H1821,2)</f>
        <v>0</v>
      </c>
      <c r="BL1821" s="18" t="s">
        <v>170</v>
      </c>
      <c r="BM1821" s="238" t="s">
        <v>2391</v>
      </c>
    </row>
    <row r="1822" s="13" customFormat="1">
      <c r="A1822" s="13"/>
      <c r="B1822" s="245"/>
      <c r="C1822" s="246"/>
      <c r="D1822" s="247" t="s">
        <v>251</v>
      </c>
      <c r="E1822" s="248" t="s">
        <v>1</v>
      </c>
      <c r="F1822" s="249" t="s">
        <v>2105</v>
      </c>
      <c r="G1822" s="246"/>
      <c r="H1822" s="248" t="s">
        <v>1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5" t="s">
        <v>251</v>
      </c>
      <c r="AU1822" s="255" t="s">
        <v>87</v>
      </c>
      <c r="AV1822" s="13" t="s">
        <v>84</v>
      </c>
      <c r="AW1822" s="13" t="s">
        <v>32</v>
      </c>
      <c r="AX1822" s="13" t="s">
        <v>76</v>
      </c>
      <c r="AY1822" s="255" t="s">
        <v>240</v>
      </c>
    </row>
    <row r="1823" s="14" customFormat="1">
      <c r="A1823" s="14"/>
      <c r="B1823" s="256"/>
      <c r="C1823" s="257"/>
      <c r="D1823" s="247" t="s">
        <v>251</v>
      </c>
      <c r="E1823" s="258" t="s">
        <v>1</v>
      </c>
      <c r="F1823" s="259" t="s">
        <v>2392</v>
      </c>
      <c r="G1823" s="257"/>
      <c r="H1823" s="260">
        <v>3.75</v>
      </c>
      <c r="I1823" s="261"/>
      <c r="J1823" s="257"/>
      <c r="K1823" s="257"/>
      <c r="L1823" s="262"/>
      <c r="M1823" s="263"/>
      <c r="N1823" s="264"/>
      <c r="O1823" s="264"/>
      <c r="P1823" s="264"/>
      <c r="Q1823" s="264"/>
      <c r="R1823" s="264"/>
      <c r="S1823" s="264"/>
      <c r="T1823" s="26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66" t="s">
        <v>251</v>
      </c>
      <c r="AU1823" s="266" t="s">
        <v>87</v>
      </c>
      <c r="AV1823" s="14" t="s">
        <v>87</v>
      </c>
      <c r="AW1823" s="14" t="s">
        <v>32</v>
      </c>
      <c r="AX1823" s="14" t="s">
        <v>76</v>
      </c>
      <c r="AY1823" s="266" t="s">
        <v>240</v>
      </c>
    </row>
    <row r="1824" s="14" customFormat="1">
      <c r="A1824" s="14"/>
      <c r="B1824" s="256"/>
      <c r="C1824" s="257"/>
      <c r="D1824" s="247" t="s">
        <v>251</v>
      </c>
      <c r="E1824" s="258" t="s">
        <v>1</v>
      </c>
      <c r="F1824" s="259" t="s">
        <v>2393</v>
      </c>
      <c r="G1824" s="257"/>
      <c r="H1824" s="260">
        <v>0.25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6" t="s">
        <v>251</v>
      </c>
      <c r="AU1824" s="266" t="s">
        <v>87</v>
      </c>
      <c r="AV1824" s="14" t="s">
        <v>87</v>
      </c>
      <c r="AW1824" s="14" t="s">
        <v>32</v>
      </c>
      <c r="AX1824" s="14" t="s">
        <v>76</v>
      </c>
      <c r="AY1824" s="266" t="s">
        <v>240</v>
      </c>
    </row>
    <row r="1825" s="16" customFormat="1">
      <c r="A1825" s="16"/>
      <c r="B1825" s="278"/>
      <c r="C1825" s="279"/>
      <c r="D1825" s="247" t="s">
        <v>251</v>
      </c>
      <c r="E1825" s="280" t="s">
        <v>1</v>
      </c>
      <c r="F1825" s="281" t="s">
        <v>265</v>
      </c>
      <c r="G1825" s="279"/>
      <c r="H1825" s="282">
        <v>4</v>
      </c>
      <c r="I1825" s="283"/>
      <c r="J1825" s="279"/>
      <c r="K1825" s="279"/>
      <c r="L1825" s="284"/>
      <c r="M1825" s="285"/>
      <c r="N1825" s="286"/>
      <c r="O1825" s="286"/>
      <c r="P1825" s="286"/>
      <c r="Q1825" s="286"/>
      <c r="R1825" s="286"/>
      <c r="S1825" s="286"/>
      <c r="T1825" s="287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T1825" s="288" t="s">
        <v>251</v>
      </c>
      <c r="AU1825" s="288" t="s">
        <v>87</v>
      </c>
      <c r="AV1825" s="16" t="s">
        <v>247</v>
      </c>
      <c r="AW1825" s="16" t="s">
        <v>32</v>
      </c>
      <c r="AX1825" s="16" t="s">
        <v>84</v>
      </c>
      <c r="AY1825" s="288" t="s">
        <v>240</v>
      </c>
    </row>
    <row r="1826" s="2" customFormat="1" ht="37.8" customHeight="1">
      <c r="A1826" s="39"/>
      <c r="B1826" s="40"/>
      <c r="C1826" s="227" t="s">
        <v>2394</v>
      </c>
      <c r="D1826" s="227" t="s">
        <v>242</v>
      </c>
      <c r="E1826" s="228" t="s">
        <v>2395</v>
      </c>
      <c r="F1826" s="229" t="s">
        <v>2396</v>
      </c>
      <c r="G1826" s="230" t="s">
        <v>373</v>
      </c>
      <c r="H1826" s="231">
        <v>7</v>
      </c>
      <c r="I1826" s="232"/>
      <c r="J1826" s="233">
        <f>ROUND(I1826*H1826,2)</f>
        <v>0</v>
      </c>
      <c r="K1826" s="229" t="s">
        <v>1</v>
      </c>
      <c r="L1826" s="45"/>
      <c r="M1826" s="234" t="s">
        <v>1</v>
      </c>
      <c r="N1826" s="235" t="s">
        <v>41</v>
      </c>
      <c r="O1826" s="92"/>
      <c r="P1826" s="236">
        <f>O1826*H1826</f>
        <v>0</v>
      </c>
      <c r="Q1826" s="236">
        <v>0.01396</v>
      </c>
      <c r="R1826" s="236">
        <f>Q1826*H1826</f>
        <v>0.097720000000000001</v>
      </c>
      <c r="S1826" s="236">
        <v>0</v>
      </c>
      <c r="T1826" s="237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8" t="s">
        <v>170</v>
      </c>
      <c r="AT1826" s="238" t="s">
        <v>242</v>
      </c>
      <c r="AU1826" s="238" t="s">
        <v>87</v>
      </c>
      <c r="AY1826" s="18" t="s">
        <v>240</v>
      </c>
      <c r="BE1826" s="239">
        <f>IF(N1826="základní",J1826,0)</f>
        <v>0</v>
      </c>
      <c r="BF1826" s="239">
        <f>IF(N1826="snížená",J1826,0)</f>
        <v>0</v>
      </c>
      <c r="BG1826" s="239">
        <f>IF(N1826="zákl. přenesená",J1826,0)</f>
        <v>0</v>
      </c>
      <c r="BH1826" s="239">
        <f>IF(N1826="sníž. přenesená",J1826,0)</f>
        <v>0</v>
      </c>
      <c r="BI1826" s="239">
        <f>IF(N1826="nulová",J1826,0)</f>
        <v>0</v>
      </c>
      <c r="BJ1826" s="18" t="s">
        <v>84</v>
      </c>
      <c r="BK1826" s="239">
        <f>ROUND(I1826*H1826,2)</f>
        <v>0</v>
      </c>
      <c r="BL1826" s="18" t="s">
        <v>170</v>
      </c>
      <c r="BM1826" s="238" t="s">
        <v>2397</v>
      </c>
    </row>
    <row r="1827" s="13" customFormat="1">
      <c r="A1827" s="13"/>
      <c r="B1827" s="245"/>
      <c r="C1827" s="246"/>
      <c r="D1827" s="247" t="s">
        <v>251</v>
      </c>
      <c r="E1827" s="248" t="s">
        <v>1</v>
      </c>
      <c r="F1827" s="249" t="s">
        <v>2398</v>
      </c>
      <c r="G1827" s="246"/>
      <c r="H1827" s="248" t="s">
        <v>1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5" t="s">
        <v>251</v>
      </c>
      <c r="AU1827" s="255" t="s">
        <v>87</v>
      </c>
      <c r="AV1827" s="13" t="s">
        <v>84</v>
      </c>
      <c r="AW1827" s="13" t="s">
        <v>32</v>
      </c>
      <c r="AX1827" s="13" t="s">
        <v>76</v>
      </c>
      <c r="AY1827" s="255" t="s">
        <v>240</v>
      </c>
    </row>
    <row r="1828" s="14" customFormat="1">
      <c r="A1828" s="14"/>
      <c r="B1828" s="256"/>
      <c r="C1828" s="257"/>
      <c r="D1828" s="247" t="s">
        <v>251</v>
      </c>
      <c r="E1828" s="258" t="s">
        <v>1</v>
      </c>
      <c r="F1828" s="259" t="s">
        <v>2399</v>
      </c>
      <c r="G1828" s="257"/>
      <c r="H1828" s="260">
        <v>6.75</v>
      </c>
      <c r="I1828" s="261"/>
      <c r="J1828" s="257"/>
      <c r="K1828" s="257"/>
      <c r="L1828" s="262"/>
      <c r="M1828" s="263"/>
      <c r="N1828" s="264"/>
      <c r="O1828" s="264"/>
      <c r="P1828" s="264"/>
      <c r="Q1828" s="264"/>
      <c r="R1828" s="264"/>
      <c r="S1828" s="264"/>
      <c r="T1828" s="26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6" t="s">
        <v>251</v>
      </c>
      <c r="AU1828" s="266" t="s">
        <v>87</v>
      </c>
      <c r="AV1828" s="14" t="s">
        <v>87</v>
      </c>
      <c r="AW1828" s="14" t="s">
        <v>32</v>
      </c>
      <c r="AX1828" s="14" t="s">
        <v>76</v>
      </c>
      <c r="AY1828" s="266" t="s">
        <v>240</v>
      </c>
    </row>
    <row r="1829" s="14" customFormat="1">
      <c r="A1829" s="14"/>
      <c r="B1829" s="256"/>
      <c r="C1829" s="257"/>
      <c r="D1829" s="247" t="s">
        <v>251</v>
      </c>
      <c r="E1829" s="258" t="s">
        <v>1</v>
      </c>
      <c r="F1829" s="259" t="s">
        <v>2393</v>
      </c>
      <c r="G1829" s="257"/>
      <c r="H1829" s="260">
        <v>0.25</v>
      </c>
      <c r="I1829" s="261"/>
      <c r="J1829" s="257"/>
      <c r="K1829" s="257"/>
      <c r="L1829" s="262"/>
      <c r="M1829" s="263"/>
      <c r="N1829" s="264"/>
      <c r="O1829" s="264"/>
      <c r="P1829" s="264"/>
      <c r="Q1829" s="264"/>
      <c r="R1829" s="264"/>
      <c r="S1829" s="264"/>
      <c r="T1829" s="26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6" t="s">
        <v>251</v>
      </c>
      <c r="AU1829" s="266" t="s">
        <v>87</v>
      </c>
      <c r="AV1829" s="14" t="s">
        <v>87</v>
      </c>
      <c r="AW1829" s="14" t="s">
        <v>32</v>
      </c>
      <c r="AX1829" s="14" t="s">
        <v>76</v>
      </c>
      <c r="AY1829" s="266" t="s">
        <v>240</v>
      </c>
    </row>
    <row r="1830" s="16" customFormat="1">
      <c r="A1830" s="16"/>
      <c r="B1830" s="278"/>
      <c r="C1830" s="279"/>
      <c r="D1830" s="247" t="s">
        <v>251</v>
      </c>
      <c r="E1830" s="280" t="s">
        <v>1</v>
      </c>
      <c r="F1830" s="281" t="s">
        <v>265</v>
      </c>
      <c r="G1830" s="279"/>
      <c r="H1830" s="282">
        <v>7</v>
      </c>
      <c r="I1830" s="283"/>
      <c r="J1830" s="279"/>
      <c r="K1830" s="279"/>
      <c r="L1830" s="284"/>
      <c r="M1830" s="285"/>
      <c r="N1830" s="286"/>
      <c r="O1830" s="286"/>
      <c r="P1830" s="286"/>
      <c r="Q1830" s="286"/>
      <c r="R1830" s="286"/>
      <c r="S1830" s="286"/>
      <c r="T1830" s="287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T1830" s="288" t="s">
        <v>251</v>
      </c>
      <c r="AU1830" s="288" t="s">
        <v>87</v>
      </c>
      <c r="AV1830" s="16" t="s">
        <v>247</v>
      </c>
      <c r="AW1830" s="16" t="s">
        <v>32</v>
      </c>
      <c r="AX1830" s="16" t="s">
        <v>84</v>
      </c>
      <c r="AY1830" s="288" t="s">
        <v>240</v>
      </c>
    </row>
    <row r="1831" s="2" customFormat="1" ht="24.15" customHeight="1">
      <c r="A1831" s="39"/>
      <c r="B1831" s="40"/>
      <c r="C1831" s="227" t="s">
        <v>2400</v>
      </c>
      <c r="D1831" s="227" t="s">
        <v>242</v>
      </c>
      <c r="E1831" s="228" t="s">
        <v>2401</v>
      </c>
      <c r="F1831" s="229" t="s">
        <v>2402</v>
      </c>
      <c r="G1831" s="230" t="s">
        <v>373</v>
      </c>
      <c r="H1831" s="231">
        <v>3.5</v>
      </c>
      <c r="I1831" s="232"/>
      <c r="J1831" s="233">
        <f>ROUND(I1831*H1831,2)</f>
        <v>0</v>
      </c>
      <c r="K1831" s="229" t="s">
        <v>246</v>
      </c>
      <c r="L1831" s="45"/>
      <c r="M1831" s="234" t="s">
        <v>1</v>
      </c>
      <c r="N1831" s="235" t="s">
        <v>41</v>
      </c>
      <c r="O1831" s="92"/>
      <c r="P1831" s="236">
        <f>O1831*H1831</f>
        <v>0</v>
      </c>
      <c r="Q1831" s="236">
        <v>0.016209999999999999</v>
      </c>
      <c r="R1831" s="236">
        <f>Q1831*H1831</f>
        <v>0.056734999999999994</v>
      </c>
      <c r="S1831" s="236">
        <v>0</v>
      </c>
      <c r="T1831" s="237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8" t="s">
        <v>170</v>
      </c>
      <c r="AT1831" s="238" t="s">
        <v>242</v>
      </c>
      <c r="AU1831" s="238" t="s">
        <v>87</v>
      </c>
      <c r="AY1831" s="18" t="s">
        <v>240</v>
      </c>
      <c r="BE1831" s="239">
        <f>IF(N1831="základní",J1831,0)</f>
        <v>0</v>
      </c>
      <c r="BF1831" s="239">
        <f>IF(N1831="snížená",J1831,0)</f>
        <v>0</v>
      </c>
      <c r="BG1831" s="239">
        <f>IF(N1831="zákl. přenesená",J1831,0)</f>
        <v>0</v>
      </c>
      <c r="BH1831" s="239">
        <f>IF(N1831="sníž. přenesená",J1831,0)</f>
        <v>0</v>
      </c>
      <c r="BI1831" s="239">
        <f>IF(N1831="nulová",J1831,0)</f>
        <v>0</v>
      </c>
      <c r="BJ1831" s="18" t="s">
        <v>84</v>
      </c>
      <c r="BK1831" s="239">
        <f>ROUND(I1831*H1831,2)</f>
        <v>0</v>
      </c>
      <c r="BL1831" s="18" t="s">
        <v>170</v>
      </c>
      <c r="BM1831" s="238" t="s">
        <v>2403</v>
      </c>
    </row>
    <row r="1832" s="2" customFormat="1">
      <c r="A1832" s="39"/>
      <c r="B1832" s="40"/>
      <c r="C1832" s="41"/>
      <c r="D1832" s="240" t="s">
        <v>249</v>
      </c>
      <c r="E1832" s="41"/>
      <c r="F1832" s="241" t="s">
        <v>2404</v>
      </c>
      <c r="G1832" s="41"/>
      <c r="H1832" s="41"/>
      <c r="I1832" s="242"/>
      <c r="J1832" s="41"/>
      <c r="K1832" s="41"/>
      <c r="L1832" s="45"/>
      <c r="M1832" s="243"/>
      <c r="N1832" s="244"/>
      <c r="O1832" s="92"/>
      <c r="P1832" s="92"/>
      <c r="Q1832" s="92"/>
      <c r="R1832" s="92"/>
      <c r="S1832" s="92"/>
      <c r="T1832" s="93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T1832" s="18" t="s">
        <v>249</v>
      </c>
      <c r="AU1832" s="18" t="s">
        <v>87</v>
      </c>
    </row>
    <row r="1833" s="13" customFormat="1">
      <c r="A1833" s="13"/>
      <c r="B1833" s="245"/>
      <c r="C1833" s="246"/>
      <c r="D1833" s="247" t="s">
        <v>251</v>
      </c>
      <c r="E1833" s="248" t="s">
        <v>1</v>
      </c>
      <c r="F1833" s="249" t="s">
        <v>1967</v>
      </c>
      <c r="G1833" s="246"/>
      <c r="H1833" s="248" t="s">
        <v>1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5" t="s">
        <v>251</v>
      </c>
      <c r="AU1833" s="255" t="s">
        <v>87</v>
      </c>
      <c r="AV1833" s="13" t="s">
        <v>84</v>
      </c>
      <c r="AW1833" s="13" t="s">
        <v>32</v>
      </c>
      <c r="AX1833" s="13" t="s">
        <v>76</v>
      </c>
      <c r="AY1833" s="255" t="s">
        <v>240</v>
      </c>
    </row>
    <row r="1834" s="14" customFormat="1">
      <c r="A1834" s="14"/>
      <c r="B1834" s="256"/>
      <c r="C1834" s="257"/>
      <c r="D1834" s="247" t="s">
        <v>251</v>
      </c>
      <c r="E1834" s="258" t="s">
        <v>1</v>
      </c>
      <c r="F1834" s="259" t="s">
        <v>2405</v>
      </c>
      <c r="G1834" s="257"/>
      <c r="H1834" s="260">
        <v>3.2799999999999998</v>
      </c>
      <c r="I1834" s="261"/>
      <c r="J1834" s="257"/>
      <c r="K1834" s="257"/>
      <c r="L1834" s="262"/>
      <c r="M1834" s="263"/>
      <c r="N1834" s="264"/>
      <c r="O1834" s="264"/>
      <c r="P1834" s="264"/>
      <c r="Q1834" s="264"/>
      <c r="R1834" s="264"/>
      <c r="S1834" s="264"/>
      <c r="T1834" s="26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6" t="s">
        <v>251</v>
      </c>
      <c r="AU1834" s="266" t="s">
        <v>87</v>
      </c>
      <c r="AV1834" s="14" t="s">
        <v>87</v>
      </c>
      <c r="AW1834" s="14" t="s">
        <v>32</v>
      </c>
      <c r="AX1834" s="14" t="s">
        <v>76</v>
      </c>
      <c r="AY1834" s="266" t="s">
        <v>240</v>
      </c>
    </row>
    <row r="1835" s="14" customFormat="1">
      <c r="A1835" s="14"/>
      <c r="B1835" s="256"/>
      <c r="C1835" s="257"/>
      <c r="D1835" s="247" t="s">
        <v>251</v>
      </c>
      <c r="E1835" s="258" t="s">
        <v>1</v>
      </c>
      <c r="F1835" s="259" t="s">
        <v>2406</v>
      </c>
      <c r="G1835" s="257"/>
      <c r="H1835" s="260">
        <v>0.22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6" t="s">
        <v>251</v>
      </c>
      <c r="AU1835" s="266" t="s">
        <v>87</v>
      </c>
      <c r="AV1835" s="14" t="s">
        <v>87</v>
      </c>
      <c r="AW1835" s="14" t="s">
        <v>32</v>
      </c>
      <c r="AX1835" s="14" t="s">
        <v>76</v>
      </c>
      <c r="AY1835" s="266" t="s">
        <v>240</v>
      </c>
    </row>
    <row r="1836" s="16" customFormat="1">
      <c r="A1836" s="16"/>
      <c r="B1836" s="278"/>
      <c r="C1836" s="279"/>
      <c r="D1836" s="247" t="s">
        <v>251</v>
      </c>
      <c r="E1836" s="280" t="s">
        <v>1</v>
      </c>
      <c r="F1836" s="281" t="s">
        <v>265</v>
      </c>
      <c r="G1836" s="279"/>
      <c r="H1836" s="282">
        <v>3.5</v>
      </c>
      <c r="I1836" s="283"/>
      <c r="J1836" s="279"/>
      <c r="K1836" s="279"/>
      <c r="L1836" s="284"/>
      <c r="M1836" s="285"/>
      <c r="N1836" s="286"/>
      <c r="O1836" s="286"/>
      <c r="P1836" s="286"/>
      <c r="Q1836" s="286"/>
      <c r="R1836" s="286"/>
      <c r="S1836" s="286"/>
      <c r="T1836" s="287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88" t="s">
        <v>251</v>
      </c>
      <c r="AU1836" s="288" t="s">
        <v>87</v>
      </c>
      <c r="AV1836" s="16" t="s">
        <v>247</v>
      </c>
      <c r="AW1836" s="16" t="s">
        <v>32</v>
      </c>
      <c r="AX1836" s="16" t="s">
        <v>84</v>
      </c>
      <c r="AY1836" s="288" t="s">
        <v>240</v>
      </c>
    </row>
    <row r="1837" s="2" customFormat="1" ht="24.15" customHeight="1">
      <c r="A1837" s="39"/>
      <c r="B1837" s="40"/>
      <c r="C1837" s="227" t="s">
        <v>2407</v>
      </c>
      <c r="D1837" s="227" t="s">
        <v>242</v>
      </c>
      <c r="E1837" s="228" t="s">
        <v>2408</v>
      </c>
      <c r="F1837" s="229" t="s">
        <v>2409</v>
      </c>
      <c r="G1837" s="230" t="s">
        <v>373</v>
      </c>
      <c r="H1837" s="231">
        <v>2.1000000000000001</v>
      </c>
      <c r="I1837" s="232"/>
      <c r="J1837" s="233">
        <f>ROUND(I1837*H1837,2)</f>
        <v>0</v>
      </c>
      <c r="K1837" s="229" t="s">
        <v>246</v>
      </c>
      <c r="L1837" s="45"/>
      <c r="M1837" s="234" t="s">
        <v>1</v>
      </c>
      <c r="N1837" s="235" t="s">
        <v>41</v>
      </c>
      <c r="O1837" s="92"/>
      <c r="P1837" s="236">
        <f>O1837*H1837</f>
        <v>0</v>
      </c>
      <c r="Q1837" s="236">
        <v>0</v>
      </c>
      <c r="R1837" s="236">
        <f>Q1837*H1837</f>
        <v>0</v>
      </c>
      <c r="S1837" s="236">
        <v>0</v>
      </c>
      <c r="T1837" s="237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8" t="s">
        <v>170</v>
      </c>
      <c r="AT1837" s="238" t="s">
        <v>242</v>
      </c>
      <c r="AU1837" s="238" t="s">
        <v>87</v>
      </c>
      <c r="AY1837" s="18" t="s">
        <v>240</v>
      </c>
      <c r="BE1837" s="239">
        <f>IF(N1837="základní",J1837,0)</f>
        <v>0</v>
      </c>
      <c r="BF1837" s="239">
        <f>IF(N1837="snížená",J1837,0)</f>
        <v>0</v>
      </c>
      <c r="BG1837" s="239">
        <f>IF(N1837="zákl. přenesená",J1837,0)</f>
        <v>0</v>
      </c>
      <c r="BH1837" s="239">
        <f>IF(N1837="sníž. přenesená",J1837,0)</f>
        <v>0</v>
      </c>
      <c r="BI1837" s="239">
        <f>IF(N1837="nulová",J1837,0)</f>
        <v>0</v>
      </c>
      <c r="BJ1837" s="18" t="s">
        <v>84</v>
      </c>
      <c r="BK1837" s="239">
        <f>ROUND(I1837*H1837,2)</f>
        <v>0</v>
      </c>
      <c r="BL1837" s="18" t="s">
        <v>170</v>
      </c>
      <c r="BM1837" s="238" t="s">
        <v>2410</v>
      </c>
    </row>
    <row r="1838" s="2" customFormat="1">
      <c r="A1838" s="39"/>
      <c r="B1838" s="40"/>
      <c r="C1838" s="41"/>
      <c r="D1838" s="240" t="s">
        <v>249</v>
      </c>
      <c r="E1838" s="41"/>
      <c r="F1838" s="241" t="s">
        <v>2411</v>
      </c>
      <c r="G1838" s="41"/>
      <c r="H1838" s="41"/>
      <c r="I1838" s="242"/>
      <c r="J1838" s="41"/>
      <c r="K1838" s="41"/>
      <c r="L1838" s="45"/>
      <c r="M1838" s="243"/>
      <c r="N1838" s="244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249</v>
      </c>
      <c r="AU1838" s="18" t="s">
        <v>87</v>
      </c>
    </row>
    <row r="1839" s="13" customFormat="1">
      <c r="A1839" s="13"/>
      <c r="B1839" s="245"/>
      <c r="C1839" s="246"/>
      <c r="D1839" s="247" t="s">
        <v>251</v>
      </c>
      <c r="E1839" s="248" t="s">
        <v>1</v>
      </c>
      <c r="F1839" s="249" t="s">
        <v>1967</v>
      </c>
      <c r="G1839" s="246"/>
      <c r="H1839" s="248" t="s">
        <v>1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5" t="s">
        <v>251</v>
      </c>
      <c r="AU1839" s="255" t="s">
        <v>87</v>
      </c>
      <c r="AV1839" s="13" t="s">
        <v>84</v>
      </c>
      <c r="AW1839" s="13" t="s">
        <v>32</v>
      </c>
      <c r="AX1839" s="13" t="s">
        <v>76</v>
      </c>
      <c r="AY1839" s="255" t="s">
        <v>240</v>
      </c>
    </row>
    <row r="1840" s="14" customFormat="1">
      <c r="A1840" s="14"/>
      <c r="B1840" s="256"/>
      <c r="C1840" s="257"/>
      <c r="D1840" s="247" t="s">
        <v>251</v>
      </c>
      <c r="E1840" s="258" t="s">
        <v>1</v>
      </c>
      <c r="F1840" s="259" t="s">
        <v>2412</v>
      </c>
      <c r="G1840" s="257"/>
      <c r="H1840" s="260">
        <v>2.1000000000000001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6" t="s">
        <v>251</v>
      </c>
      <c r="AU1840" s="266" t="s">
        <v>87</v>
      </c>
      <c r="AV1840" s="14" t="s">
        <v>87</v>
      </c>
      <c r="AW1840" s="14" t="s">
        <v>32</v>
      </c>
      <c r="AX1840" s="14" t="s">
        <v>84</v>
      </c>
      <c r="AY1840" s="266" t="s">
        <v>240</v>
      </c>
    </row>
    <row r="1841" s="2" customFormat="1" ht="21.75" customHeight="1">
      <c r="A1841" s="39"/>
      <c r="B1841" s="40"/>
      <c r="C1841" s="289" t="s">
        <v>2413</v>
      </c>
      <c r="D1841" s="289" t="s">
        <v>341</v>
      </c>
      <c r="E1841" s="290" t="s">
        <v>2414</v>
      </c>
      <c r="F1841" s="291" t="s">
        <v>2415</v>
      </c>
      <c r="G1841" s="292" t="s">
        <v>373</v>
      </c>
      <c r="H1841" s="293">
        <v>3</v>
      </c>
      <c r="I1841" s="294"/>
      <c r="J1841" s="295">
        <f>ROUND(I1841*H1841,2)</f>
        <v>0</v>
      </c>
      <c r="K1841" s="291" t="s">
        <v>246</v>
      </c>
      <c r="L1841" s="296"/>
      <c r="M1841" s="297" t="s">
        <v>1</v>
      </c>
      <c r="N1841" s="298" t="s">
        <v>41</v>
      </c>
      <c r="O1841" s="92"/>
      <c r="P1841" s="236">
        <f>O1841*H1841</f>
        <v>0</v>
      </c>
      <c r="Q1841" s="236">
        <v>0.014500000000000001</v>
      </c>
      <c r="R1841" s="236">
        <f>Q1841*H1841</f>
        <v>0.043500000000000004</v>
      </c>
      <c r="S1841" s="236">
        <v>0</v>
      </c>
      <c r="T1841" s="237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8" t="s">
        <v>532</v>
      </c>
      <c r="AT1841" s="238" t="s">
        <v>341</v>
      </c>
      <c r="AU1841" s="238" t="s">
        <v>87</v>
      </c>
      <c r="AY1841" s="18" t="s">
        <v>240</v>
      </c>
      <c r="BE1841" s="239">
        <f>IF(N1841="základní",J1841,0)</f>
        <v>0</v>
      </c>
      <c r="BF1841" s="239">
        <f>IF(N1841="snížená",J1841,0)</f>
        <v>0</v>
      </c>
      <c r="BG1841" s="239">
        <f>IF(N1841="zákl. přenesená",J1841,0)</f>
        <v>0</v>
      </c>
      <c r="BH1841" s="239">
        <f>IF(N1841="sníž. přenesená",J1841,0)</f>
        <v>0</v>
      </c>
      <c r="BI1841" s="239">
        <f>IF(N1841="nulová",J1841,0)</f>
        <v>0</v>
      </c>
      <c r="BJ1841" s="18" t="s">
        <v>84</v>
      </c>
      <c r="BK1841" s="239">
        <f>ROUND(I1841*H1841,2)</f>
        <v>0</v>
      </c>
      <c r="BL1841" s="18" t="s">
        <v>170</v>
      </c>
      <c r="BM1841" s="238" t="s">
        <v>2416</v>
      </c>
    </row>
    <row r="1842" s="13" customFormat="1">
      <c r="A1842" s="13"/>
      <c r="B1842" s="245"/>
      <c r="C1842" s="246"/>
      <c r="D1842" s="247" t="s">
        <v>251</v>
      </c>
      <c r="E1842" s="248" t="s">
        <v>1</v>
      </c>
      <c r="F1842" s="249" t="s">
        <v>2417</v>
      </c>
      <c r="G1842" s="246"/>
      <c r="H1842" s="248" t="s">
        <v>1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5" t="s">
        <v>251</v>
      </c>
      <c r="AU1842" s="255" t="s">
        <v>87</v>
      </c>
      <c r="AV1842" s="13" t="s">
        <v>84</v>
      </c>
      <c r="AW1842" s="13" t="s">
        <v>32</v>
      </c>
      <c r="AX1842" s="13" t="s">
        <v>76</v>
      </c>
      <c r="AY1842" s="255" t="s">
        <v>240</v>
      </c>
    </row>
    <row r="1843" s="14" customFormat="1">
      <c r="A1843" s="14"/>
      <c r="B1843" s="256"/>
      <c r="C1843" s="257"/>
      <c r="D1843" s="247" t="s">
        <v>251</v>
      </c>
      <c r="E1843" s="258" t="s">
        <v>1</v>
      </c>
      <c r="F1843" s="259" t="s">
        <v>2418</v>
      </c>
      <c r="G1843" s="257"/>
      <c r="H1843" s="260">
        <v>3</v>
      </c>
      <c r="I1843" s="261"/>
      <c r="J1843" s="257"/>
      <c r="K1843" s="257"/>
      <c r="L1843" s="262"/>
      <c r="M1843" s="263"/>
      <c r="N1843" s="264"/>
      <c r="O1843" s="264"/>
      <c r="P1843" s="264"/>
      <c r="Q1843" s="264"/>
      <c r="R1843" s="264"/>
      <c r="S1843" s="264"/>
      <c r="T1843" s="26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6" t="s">
        <v>251</v>
      </c>
      <c r="AU1843" s="266" t="s">
        <v>87</v>
      </c>
      <c r="AV1843" s="14" t="s">
        <v>87</v>
      </c>
      <c r="AW1843" s="14" t="s">
        <v>32</v>
      </c>
      <c r="AX1843" s="14" t="s">
        <v>84</v>
      </c>
      <c r="AY1843" s="266" t="s">
        <v>240</v>
      </c>
    </row>
    <row r="1844" s="2" customFormat="1" ht="33" customHeight="1">
      <c r="A1844" s="39"/>
      <c r="B1844" s="40"/>
      <c r="C1844" s="227" t="s">
        <v>2419</v>
      </c>
      <c r="D1844" s="227" t="s">
        <v>242</v>
      </c>
      <c r="E1844" s="228" t="s">
        <v>2420</v>
      </c>
      <c r="F1844" s="229" t="s">
        <v>2421</v>
      </c>
      <c r="G1844" s="230" t="s">
        <v>520</v>
      </c>
      <c r="H1844" s="231">
        <v>15</v>
      </c>
      <c r="I1844" s="232"/>
      <c r="J1844" s="233">
        <f>ROUND(I1844*H1844,2)</f>
        <v>0</v>
      </c>
      <c r="K1844" s="229" t="s">
        <v>246</v>
      </c>
      <c r="L1844" s="45"/>
      <c r="M1844" s="234" t="s">
        <v>1</v>
      </c>
      <c r="N1844" s="235" t="s">
        <v>41</v>
      </c>
      <c r="O1844" s="92"/>
      <c r="P1844" s="236">
        <f>O1844*H1844</f>
        <v>0</v>
      </c>
      <c r="Q1844" s="236">
        <v>0</v>
      </c>
      <c r="R1844" s="236">
        <f>Q1844*H1844</f>
        <v>0</v>
      </c>
      <c r="S1844" s="236">
        <v>0</v>
      </c>
      <c r="T1844" s="237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8" t="s">
        <v>170</v>
      </c>
      <c r="AT1844" s="238" t="s">
        <v>242</v>
      </c>
      <c r="AU1844" s="238" t="s">
        <v>87</v>
      </c>
      <c r="AY1844" s="18" t="s">
        <v>240</v>
      </c>
      <c r="BE1844" s="239">
        <f>IF(N1844="základní",J1844,0)</f>
        <v>0</v>
      </c>
      <c r="BF1844" s="239">
        <f>IF(N1844="snížená",J1844,0)</f>
        <v>0</v>
      </c>
      <c r="BG1844" s="239">
        <f>IF(N1844="zákl. přenesená",J1844,0)</f>
        <v>0</v>
      </c>
      <c r="BH1844" s="239">
        <f>IF(N1844="sníž. přenesená",J1844,0)</f>
        <v>0</v>
      </c>
      <c r="BI1844" s="239">
        <f>IF(N1844="nulová",J1844,0)</f>
        <v>0</v>
      </c>
      <c r="BJ1844" s="18" t="s">
        <v>84</v>
      </c>
      <c r="BK1844" s="239">
        <f>ROUND(I1844*H1844,2)</f>
        <v>0</v>
      </c>
      <c r="BL1844" s="18" t="s">
        <v>170</v>
      </c>
      <c r="BM1844" s="238" t="s">
        <v>2422</v>
      </c>
    </row>
    <row r="1845" s="2" customFormat="1">
      <c r="A1845" s="39"/>
      <c r="B1845" s="40"/>
      <c r="C1845" s="41"/>
      <c r="D1845" s="240" t="s">
        <v>249</v>
      </c>
      <c r="E1845" s="41"/>
      <c r="F1845" s="241" t="s">
        <v>2423</v>
      </c>
      <c r="G1845" s="41"/>
      <c r="H1845" s="41"/>
      <c r="I1845" s="242"/>
      <c r="J1845" s="41"/>
      <c r="K1845" s="41"/>
      <c r="L1845" s="45"/>
      <c r="M1845" s="243"/>
      <c r="N1845" s="244"/>
      <c r="O1845" s="92"/>
      <c r="P1845" s="92"/>
      <c r="Q1845" s="92"/>
      <c r="R1845" s="92"/>
      <c r="S1845" s="92"/>
      <c r="T1845" s="93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T1845" s="18" t="s">
        <v>249</v>
      </c>
      <c r="AU1845" s="18" t="s">
        <v>87</v>
      </c>
    </row>
    <row r="1846" s="13" customFormat="1">
      <c r="A1846" s="13"/>
      <c r="B1846" s="245"/>
      <c r="C1846" s="246"/>
      <c r="D1846" s="247" t="s">
        <v>251</v>
      </c>
      <c r="E1846" s="248" t="s">
        <v>1</v>
      </c>
      <c r="F1846" s="249" t="s">
        <v>2424</v>
      </c>
      <c r="G1846" s="246"/>
      <c r="H1846" s="248" t="s">
        <v>1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5" t="s">
        <v>251</v>
      </c>
      <c r="AU1846" s="255" t="s">
        <v>87</v>
      </c>
      <c r="AV1846" s="13" t="s">
        <v>84</v>
      </c>
      <c r="AW1846" s="13" t="s">
        <v>32</v>
      </c>
      <c r="AX1846" s="13" t="s">
        <v>76</v>
      </c>
      <c r="AY1846" s="255" t="s">
        <v>240</v>
      </c>
    </row>
    <row r="1847" s="13" customFormat="1">
      <c r="A1847" s="13"/>
      <c r="B1847" s="245"/>
      <c r="C1847" s="246"/>
      <c r="D1847" s="247" t="s">
        <v>251</v>
      </c>
      <c r="E1847" s="248" t="s">
        <v>1</v>
      </c>
      <c r="F1847" s="249" t="s">
        <v>2425</v>
      </c>
      <c r="G1847" s="246"/>
      <c r="H1847" s="248" t="s">
        <v>1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5" t="s">
        <v>251</v>
      </c>
      <c r="AU1847" s="255" t="s">
        <v>87</v>
      </c>
      <c r="AV1847" s="13" t="s">
        <v>84</v>
      </c>
      <c r="AW1847" s="13" t="s">
        <v>32</v>
      </c>
      <c r="AX1847" s="13" t="s">
        <v>76</v>
      </c>
      <c r="AY1847" s="255" t="s">
        <v>240</v>
      </c>
    </row>
    <row r="1848" s="14" customFormat="1">
      <c r="A1848" s="14"/>
      <c r="B1848" s="256"/>
      <c r="C1848" s="257"/>
      <c r="D1848" s="247" t="s">
        <v>251</v>
      </c>
      <c r="E1848" s="258" t="s">
        <v>1</v>
      </c>
      <c r="F1848" s="259" t="s">
        <v>2426</v>
      </c>
      <c r="G1848" s="257"/>
      <c r="H1848" s="260">
        <v>4</v>
      </c>
      <c r="I1848" s="261"/>
      <c r="J1848" s="257"/>
      <c r="K1848" s="257"/>
      <c r="L1848" s="262"/>
      <c r="M1848" s="263"/>
      <c r="N1848" s="264"/>
      <c r="O1848" s="264"/>
      <c r="P1848" s="264"/>
      <c r="Q1848" s="264"/>
      <c r="R1848" s="264"/>
      <c r="S1848" s="264"/>
      <c r="T1848" s="265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6" t="s">
        <v>251</v>
      </c>
      <c r="AU1848" s="266" t="s">
        <v>87</v>
      </c>
      <c r="AV1848" s="14" t="s">
        <v>87</v>
      </c>
      <c r="AW1848" s="14" t="s">
        <v>32</v>
      </c>
      <c r="AX1848" s="14" t="s">
        <v>76</v>
      </c>
      <c r="AY1848" s="266" t="s">
        <v>240</v>
      </c>
    </row>
    <row r="1849" s="13" customFormat="1">
      <c r="A1849" s="13"/>
      <c r="B1849" s="245"/>
      <c r="C1849" s="246"/>
      <c r="D1849" s="247" t="s">
        <v>251</v>
      </c>
      <c r="E1849" s="248" t="s">
        <v>1</v>
      </c>
      <c r="F1849" s="249" t="s">
        <v>2427</v>
      </c>
      <c r="G1849" s="246"/>
      <c r="H1849" s="248" t="s">
        <v>1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5" t="s">
        <v>251</v>
      </c>
      <c r="AU1849" s="255" t="s">
        <v>87</v>
      </c>
      <c r="AV1849" s="13" t="s">
        <v>84</v>
      </c>
      <c r="AW1849" s="13" t="s">
        <v>32</v>
      </c>
      <c r="AX1849" s="13" t="s">
        <v>76</v>
      </c>
      <c r="AY1849" s="255" t="s">
        <v>240</v>
      </c>
    </row>
    <row r="1850" s="14" customFormat="1">
      <c r="A1850" s="14"/>
      <c r="B1850" s="256"/>
      <c r="C1850" s="257"/>
      <c r="D1850" s="247" t="s">
        <v>251</v>
      </c>
      <c r="E1850" s="258" t="s">
        <v>1</v>
      </c>
      <c r="F1850" s="259" t="s">
        <v>2428</v>
      </c>
      <c r="G1850" s="257"/>
      <c r="H1850" s="260">
        <v>5</v>
      </c>
      <c r="I1850" s="261"/>
      <c r="J1850" s="257"/>
      <c r="K1850" s="257"/>
      <c r="L1850" s="262"/>
      <c r="M1850" s="263"/>
      <c r="N1850" s="264"/>
      <c r="O1850" s="264"/>
      <c r="P1850" s="264"/>
      <c r="Q1850" s="264"/>
      <c r="R1850" s="264"/>
      <c r="S1850" s="264"/>
      <c r="T1850" s="265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6" t="s">
        <v>251</v>
      </c>
      <c r="AU1850" s="266" t="s">
        <v>87</v>
      </c>
      <c r="AV1850" s="14" t="s">
        <v>87</v>
      </c>
      <c r="AW1850" s="14" t="s">
        <v>32</v>
      </c>
      <c r="AX1850" s="14" t="s">
        <v>76</v>
      </c>
      <c r="AY1850" s="266" t="s">
        <v>240</v>
      </c>
    </row>
    <row r="1851" s="13" customFormat="1">
      <c r="A1851" s="13"/>
      <c r="B1851" s="245"/>
      <c r="C1851" s="246"/>
      <c r="D1851" s="247" t="s">
        <v>251</v>
      </c>
      <c r="E1851" s="248" t="s">
        <v>1</v>
      </c>
      <c r="F1851" s="249" t="s">
        <v>2429</v>
      </c>
      <c r="G1851" s="246"/>
      <c r="H1851" s="248" t="s">
        <v>1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5" t="s">
        <v>251</v>
      </c>
      <c r="AU1851" s="255" t="s">
        <v>87</v>
      </c>
      <c r="AV1851" s="13" t="s">
        <v>84</v>
      </c>
      <c r="AW1851" s="13" t="s">
        <v>32</v>
      </c>
      <c r="AX1851" s="13" t="s">
        <v>76</v>
      </c>
      <c r="AY1851" s="255" t="s">
        <v>240</v>
      </c>
    </row>
    <row r="1852" s="14" customFormat="1">
      <c r="A1852" s="14"/>
      <c r="B1852" s="256"/>
      <c r="C1852" s="257"/>
      <c r="D1852" s="247" t="s">
        <v>251</v>
      </c>
      <c r="E1852" s="258" t="s">
        <v>1</v>
      </c>
      <c r="F1852" s="259" t="s">
        <v>1039</v>
      </c>
      <c r="G1852" s="257"/>
      <c r="H1852" s="260">
        <v>1</v>
      </c>
      <c r="I1852" s="261"/>
      <c r="J1852" s="257"/>
      <c r="K1852" s="257"/>
      <c r="L1852" s="262"/>
      <c r="M1852" s="263"/>
      <c r="N1852" s="264"/>
      <c r="O1852" s="264"/>
      <c r="P1852" s="264"/>
      <c r="Q1852" s="264"/>
      <c r="R1852" s="264"/>
      <c r="S1852" s="264"/>
      <c r="T1852" s="26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6" t="s">
        <v>251</v>
      </c>
      <c r="AU1852" s="266" t="s">
        <v>87</v>
      </c>
      <c r="AV1852" s="14" t="s">
        <v>87</v>
      </c>
      <c r="AW1852" s="14" t="s">
        <v>32</v>
      </c>
      <c r="AX1852" s="14" t="s">
        <v>76</v>
      </c>
      <c r="AY1852" s="266" t="s">
        <v>240</v>
      </c>
    </row>
    <row r="1853" s="13" customFormat="1">
      <c r="A1853" s="13"/>
      <c r="B1853" s="245"/>
      <c r="C1853" s="246"/>
      <c r="D1853" s="247" t="s">
        <v>251</v>
      </c>
      <c r="E1853" s="248" t="s">
        <v>1</v>
      </c>
      <c r="F1853" s="249" t="s">
        <v>2430</v>
      </c>
      <c r="G1853" s="246"/>
      <c r="H1853" s="248" t="s">
        <v>1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5" t="s">
        <v>251</v>
      </c>
      <c r="AU1853" s="255" t="s">
        <v>87</v>
      </c>
      <c r="AV1853" s="13" t="s">
        <v>84</v>
      </c>
      <c r="AW1853" s="13" t="s">
        <v>32</v>
      </c>
      <c r="AX1853" s="13" t="s">
        <v>76</v>
      </c>
      <c r="AY1853" s="255" t="s">
        <v>240</v>
      </c>
    </row>
    <row r="1854" s="14" customFormat="1">
      <c r="A1854" s="14"/>
      <c r="B1854" s="256"/>
      <c r="C1854" s="257"/>
      <c r="D1854" s="247" t="s">
        <v>251</v>
      </c>
      <c r="E1854" s="258" t="s">
        <v>1</v>
      </c>
      <c r="F1854" s="259" t="s">
        <v>1039</v>
      </c>
      <c r="G1854" s="257"/>
      <c r="H1854" s="260">
        <v>1</v>
      </c>
      <c r="I1854" s="261"/>
      <c r="J1854" s="257"/>
      <c r="K1854" s="257"/>
      <c r="L1854" s="262"/>
      <c r="M1854" s="263"/>
      <c r="N1854" s="264"/>
      <c r="O1854" s="264"/>
      <c r="P1854" s="264"/>
      <c r="Q1854" s="264"/>
      <c r="R1854" s="264"/>
      <c r="S1854" s="264"/>
      <c r="T1854" s="26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6" t="s">
        <v>251</v>
      </c>
      <c r="AU1854" s="266" t="s">
        <v>87</v>
      </c>
      <c r="AV1854" s="14" t="s">
        <v>87</v>
      </c>
      <c r="AW1854" s="14" t="s">
        <v>32</v>
      </c>
      <c r="AX1854" s="14" t="s">
        <v>76</v>
      </c>
      <c r="AY1854" s="266" t="s">
        <v>240</v>
      </c>
    </row>
    <row r="1855" s="13" customFormat="1">
      <c r="A1855" s="13"/>
      <c r="B1855" s="245"/>
      <c r="C1855" s="246"/>
      <c r="D1855" s="247" t="s">
        <v>251</v>
      </c>
      <c r="E1855" s="248" t="s">
        <v>1</v>
      </c>
      <c r="F1855" s="249" t="s">
        <v>2431</v>
      </c>
      <c r="G1855" s="246"/>
      <c r="H1855" s="248" t="s">
        <v>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5" t="s">
        <v>251</v>
      </c>
      <c r="AU1855" s="255" t="s">
        <v>87</v>
      </c>
      <c r="AV1855" s="13" t="s">
        <v>84</v>
      </c>
      <c r="AW1855" s="13" t="s">
        <v>32</v>
      </c>
      <c r="AX1855" s="13" t="s">
        <v>76</v>
      </c>
      <c r="AY1855" s="255" t="s">
        <v>240</v>
      </c>
    </row>
    <row r="1856" s="14" customFormat="1">
      <c r="A1856" s="14"/>
      <c r="B1856" s="256"/>
      <c r="C1856" s="257"/>
      <c r="D1856" s="247" t="s">
        <v>251</v>
      </c>
      <c r="E1856" s="258" t="s">
        <v>1</v>
      </c>
      <c r="F1856" s="259" t="s">
        <v>2432</v>
      </c>
      <c r="G1856" s="257"/>
      <c r="H1856" s="260">
        <v>1.5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6" t="s">
        <v>251</v>
      </c>
      <c r="AU1856" s="266" t="s">
        <v>87</v>
      </c>
      <c r="AV1856" s="14" t="s">
        <v>87</v>
      </c>
      <c r="AW1856" s="14" t="s">
        <v>32</v>
      </c>
      <c r="AX1856" s="14" t="s">
        <v>76</v>
      </c>
      <c r="AY1856" s="266" t="s">
        <v>240</v>
      </c>
    </row>
    <row r="1857" s="14" customFormat="1">
      <c r="A1857" s="14"/>
      <c r="B1857" s="256"/>
      <c r="C1857" s="257"/>
      <c r="D1857" s="247" t="s">
        <v>251</v>
      </c>
      <c r="E1857" s="258" t="s">
        <v>1</v>
      </c>
      <c r="F1857" s="259" t="s">
        <v>2433</v>
      </c>
      <c r="G1857" s="257"/>
      <c r="H1857" s="260">
        <v>2.5</v>
      </c>
      <c r="I1857" s="261"/>
      <c r="J1857" s="257"/>
      <c r="K1857" s="257"/>
      <c r="L1857" s="262"/>
      <c r="M1857" s="263"/>
      <c r="N1857" s="264"/>
      <c r="O1857" s="264"/>
      <c r="P1857" s="264"/>
      <c r="Q1857" s="264"/>
      <c r="R1857" s="264"/>
      <c r="S1857" s="264"/>
      <c r="T1857" s="265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6" t="s">
        <v>251</v>
      </c>
      <c r="AU1857" s="266" t="s">
        <v>87</v>
      </c>
      <c r="AV1857" s="14" t="s">
        <v>87</v>
      </c>
      <c r="AW1857" s="14" t="s">
        <v>32</v>
      </c>
      <c r="AX1857" s="14" t="s">
        <v>76</v>
      </c>
      <c r="AY1857" s="266" t="s">
        <v>240</v>
      </c>
    </row>
    <row r="1858" s="16" customFormat="1">
      <c r="A1858" s="16"/>
      <c r="B1858" s="278"/>
      <c r="C1858" s="279"/>
      <c r="D1858" s="247" t="s">
        <v>251</v>
      </c>
      <c r="E1858" s="280" t="s">
        <v>1</v>
      </c>
      <c r="F1858" s="281" t="s">
        <v>265</v>
      </c>
      <c r="G1858" s="279"/>
      <c r="H1858" s="282">
        <v>15</v>
      </c>
      <c r="I1858" s="283"/>
      <c r="J1858" s="279"/>
      <c r="K1858" s="279"/>
      <c r="L1858" s="284"/>
      <c r="M1858" s="285"/>
      <c r="N1858" s="286"/>
      <c r="O1858" s="286"/>
      <c r="P1858" s="286"/>
      <c r="Q1858" s="286"/>
      <c r="R1858" s="286"/>
      <c r="S1858" s="286"/>
      <c r="T1858" s="287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T1858" s="288" t="s">
        <v>251</v>
      </c>
      <c r="AU1858" s="288" t="s">
        <v>87</v>
      </c>
      <c r="AV1858" s="16" t="s">
        <v>247</v>
      </c>
      <c r="AW1858" s="16" t="s">
        <v>32</v>
      </c>
      <c r="AX1858" s="16" t="s">
        <v>84</v>
      </c>
      <c r="AY1858" s="288" t="s">
        <v>240</v>
      </c>
    </row>
    <row r="1859" s="2" customFormat="1" ht="21.75" customHeight="1">
      <c r="A1859" s="39"/>
      <c r="B1859" s="40"/>
      <c r="C1859" s="289" t="s">
        <v>2434</v>
      </c>
      <c r="D1859" s="289" t="s">
        <v>341</v>
      </c>
      <c r="E1859" s="290" t="s">
        <v>2435</v>
      </c>
      <c r="F1859" s="291" t="s">
        <v>2436</v>
      </c>
      <c r="G1859" s="292" t="s">
        <v>245</v>
      </c>
      <c r="H1859" s="293">
        <v>0.10199999999999999</v>
      </c>
      <c r="I1859" s="294"/>
      <c r="J1859" s="295">
        <f>ROUND(I1859*H1859,2)</f>
        <v>0</v>
      </c>
      <c r="K1859" s="291" t="s">
        <v>246</v>
      </c>
      <c r="L1859" s="296"/>
      <c r="M1859" s="297" t="s">
        <v>1</v>
      </c>
      <c r="N1859" s="298" t="s">
        <v>41</v>
      </c>
      <c r="O1859" s="92"/>
      <c r="P1859" s="236">
        <f>O1859*H1859</f>
        <v>0</v>
      </c>
      <c r="Q1859" s="236">
        <v>0.55000000000000004</v>
      </c>
      <c r="R1859" s="236">
        <f>Q1859*H1859</f>
        <v>0.056100000000000004</v>
      </c>
      <c r="S1859" s="236">
        <v>0</v>
      </c>
      <c r="T1859" s="237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8" t="s">
        <v>532</v>
      </c>
      <c r="AT1859" s="238" t="s">
        <v>341</v>
      </c>
      <c r="AU1859" s="238" t="s">
        <v>87</v>
      </c>
      <c r="AY1859" s="18" t="s">
        <v>240</v>
      </c>
      <c r="BE1859" s="239">
        <f>IF(N1859="základní",J1859,0)</f>
        <v>0</v>
      </c>
      <c r="BF1859" s="239">
        <f>IF(N1859="snížená",J1859,0)</f>
        <v>0</v>
      </c>
      <c r="BG1859" s="239">
        <f>IF(N1859="zákl. přenesená",J1859,0)</f>
        <v>0</v>
      </c>
      <c r="BH1859" s="239">
        <f>IF(N1859="sníž. přenesená",J1859,0)</f>
        <v>0</v>
      </c>
      <c r="BI1859" s="239">
        <f>IF(N1859="nulová",J1859,0)</f>
        <v>0</v>
      </c>
      <c r="BJ1859" s="18" t="s">
        <v>84</v>
      </c>
      <c r="BK1859" s="239">
        <f>ROUND(I1859*H1859,2)</f>
        <v>0</v>
      </c>
      <c r="BL1859" s="18" t="s">
        <v>170</v>
      </c>
      <c r="BM1859" s="238" t="s">
        <v>2437</v>
      </c>
    </row>
    <row r="1860" s="13" customFormat="1">
      <c r="A1860" s="13"/>
      <c r="B1860" s="245"/>
      <c r="C1860" s="246"/>
      <c r="D1860" s="247" t="s">
        <v>251</v>
      </c>
      <c r="E1860" s="248" t="s">
        <v>1</v>
      </c>
      <c r="F1860" s="249" t="s">
        <v>2438</v>
      </c>
      <c r="G1860" s="246"/>
      <c r="H1860" s="248" t="s">
        <v>1</v>
      </c>
      <c r="I1860" s="250"/>
      <c r="J1860" s="246"/>
      <c r="K1860" s="246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5" t="s">
        <v>251</v>
      </c>
      <c r="AU1860" s="255" t="s">
        <v>87</v>
      </c>
      <c r="AV1860" s="13" t="s">
        <v>84</v>
      </c>
      <c r="AW1860" s="13" t="s">
        <v>32</v>
      </c>
      <c r="AX1860" s="13" t="s">
        <v>76</v>
      </c>
      <c r="AY1860" s="255" t="s">
        <v>240</v>
      </c>
    </row>
    <row r="1861" s="13" customFormat="1">
      <c r="A1861" s="13"/>
      <c r="B1861" s="245"/>
      <c r="C1861" s="246"/>
      <c r="D1861" s="247" t="s">
        <v>251</v>
      </c>
      <c r="E1861" s="248" t="s">
        <v>1</v>
      </c>
      <c r="F1861" s="249" t="s">
        <v>2425</v>
      </c>
      <c r="G1861" s="246"/>
      <c r="H1861" s="248" t="s">
        <v>1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5" t="s">
        <v>251</v>
      </c>
      <c r="AU1861" s="255" t="s">
        <v>87</v>
      </c>
      <c r="AV1861" s="13" t="s">
        <v>84</v>
      </c>
      <c r="AW1861" s="13" t="s">
        <v>32</v>
      </c>
      <c r="AX1861" s="13" t="s">
        <v>76</v>
      </c>
      <c r="AY1861" s="255" t="s">
        <v>240</v>
      </c>
    </row>
    <row r="1862" s="14" customFormat="1">
      <c r="A1862" s="14"/>
      <c r="B1862" s="256"/>
      <c r="C1862" s="257"/>
      <c r="D1862" s="247" t="s">
        <v>251</v>
      </c>
      <c r="E1862" s="258" t="s">
        <v>1</v>
      </c>
      <c r="F1862" s="259" t="s">
        <v>2439</v>
      </c>
      <c r="G1862" s="257"/>
      <c r="H1862" s="260">
        <v>0.048000000000000001</v>
      </c>
      <c r="I1862" s="261"/>
      <c r="J1862" s="257"/>
      <c r="K1862" s="257"/>
      <c r="L1862" s="262"/>
      <c r="M1862" s="263"/>
      <c r="N1862" s="264"/>
      <c r="O1862" s="264"/>
      <c r="P1862" s="264"/>
      <c r="Q1862" s="264"/>
      <c r="R1862" s="264"/>
      <c r="S1862" s="264"/>
      <c r="T1862" s="26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6" t="s">
        <v>251</v>
      </c>
      <c r="AU1862" s="266" t="s">
        <v>87</v>
      </c>
      <c r="AV1862" s="14" t="s">
        <v>87</v>
      </c>
      <c r="AW1862" s="14" t="s">
        <v>32</v>
      </c>
      <c r="AX1862" s="14" t="s">
        <v>76</v>
      </c>
      <c r="AY1862" s="266" t="s">
        <v>240</v>
      </c>
    </row>
    <row r="1863" s="13" customFormat="1">
      <c r="A1863" s="13"/>
      <c r="B1863" s="245"/>
      <c r="C1863" s="246"/>
      <c r="D1863" s="247" t="s">
        <v>251</v>
      </c>
      <c r="E1863" s="248" t="s">
        <v>1</v>
      </c>
      <c r="F1863" s="249" t="s">
        <v>2427</v>
      </c>
      <c r="G1863" s="246"/>
      <c r="H1863" s="248" t="s">
        <v>1</v>
      </c>
      <c r="I1863" s="250"/>
      <c r="J1863" s="246"/>
      <c r="K1863" s="246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5" t="s">
        <v>251</v>
      </c>
      <c r="AU1863" s="255" t="s">
        <v>87</v>
      </c>
      <c r="AV1863" s="13" t="s">
        <v>84</v>
      </c>
      <c r="AW1863" s="13" t="s">
        <v>32</v>
      </c>
      <c r="AX1863" s="13" t="s">
        <v>76</v>
      </c>
      <c r="AY1863" s="255" t="s">
        <v>240</v>
      </c>
    </row>
    <row r="1864" s="14" customFormat="1">
      <c r="A1864" s="14"/>
      <c r="B1864" s="256"/>
      <c r="C1864" s="257"/>
      <c r="D1864" s="247" t="s">
        <v>251</v>
      </c>
      <c r="E1864" s="258" t="s">
        <v>1</v>
      </c>
      <c r="F1864" s="259" t="s">
        <v>2440</v>
      </c>
      <c r="G1864" s="257"/>
      <c r="H1864" s="260">
        <v>0.017000000000000001</v>
      </c>
      <c r="I1864" s="261"/>
      <c r="J1864" s="257"/>
      <c r="K1864" s="257"/>
      <c r="L1864" s="262"/>
      <c r="M1864" s="263"/>
      <c r="N1864" s="264"/>
      <c r="O1864" s="264"/>
      <c r="P1864" s="264"/>
      <c r="Q1864" s="264"/>
      <c r="R1864" s="264"/>
      <c r="S1864" s="264"/>
      <c r="T1864" s="265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6" t="s">
        <v>251</v>
      </c>
      <c r="AU1864" s="266" t="s">
        <v>87</v>
      </c>
      <c r="AV1864" s="14" t="s">
        <v>87</v>
      </c>
      <c r="AW1864" s="14" t="s">
        <v>32</v>
      </c>
      <c r="AX1864" s="14" t="s">
        <v>76</v>
      </c>
      <c r="AY1864" s="266" t="s">
        <v>240</v>
      </c>
    </row>
    <row r="1865" s="13" customFormat="1">
      <c r="A1865" s="13"/>
      <c r="B1865" s="245"/>
      <c r="C1865" s="246"/>
      <c r="D1865" s="247" t="s">
        <v>251</v>
      </c>
      <c r="E1865" s="248" t="s">
        <v>1</v>
      </c>
      <c r="F1865" s="249" t="s">
        <v>2429</v>
      </c>
      <c r="G1865" s="246"/>
      <c r="H1865" s="248" t="s">
        <v>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5" t="s">
        <v>251</v>
      </c>
      <c r="AU1865" s="255" t="s">
        <v>87</v>
      </c>
      <c r="AV1865" s="13" t="s">
        <v>84</v>
      </c>
      <c r="AW1865" s="13" t="s">
        <v>32</v>
      </c>
      <c r="AX1865" s="13" t="s">
        <v>76</v>
      </c>
      <c r="AY1865" s="255" t="s">
        <v>240</v>
      </c>
    </row>
    <row r="1866" s="14" customFormat="1">
      <c r="A1866" s="14"/>
      <c r="B1866" s="256"/>
      <c r="C1866" s="257"/>
      <c r="D1866" s="247" t="s">
        <v>251</v>
      </c>
      <c r="E1866" s="258" t="s">
        <v>1</v>
      </c>
      <c r="F1866" s="259" t="s">
        <v>2441</v>
      </c>
      <c r="G1866" s="257"/>
      <c r="H1866" s="260">
        <v>0.0040000000000000001</v>
      </c>
      <c r="I1866" s="261"/>
      <c r="J1866" s="257"/>
      <c r="K1866" s="257"/>
      <c r="L1866" s="262"/>
      <c r="M1866" s="263"/>
      <c r="N1866" s="264"/>
      <c r="O1866" s="264"/>
      <c r="P1866" s="264"/>
      <c r="Q1866" s="264"/>
      <c r="R1866" s="264"/>
      <c r="S1866" s="264"/>
      <c r="T1866" s="26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6" t="s">
        <v>251</v>
      </c>
      <c r="AU1866" s="266" t="s">
        <v>87</v>
      </c>
      <c r="AV1866" s="14" t="s">
        <v>87</v>
      </c>
      <c r="AW1866" s="14" t="s">
        <v>32</v>
      </c>
      <c r="AX1866" s="14" t="s">
        <v>76</v>
      </c>
      <c r="AY1866" s="266" t="s">
        <v>240</v>
      </c>
    </row>
    <row r="1867" s="13" customFormat="1">
      <c r="A1867" s="13"/>
      <c r="B1867" s="245"/>
      <c r="C1867" s="246"/>
      <c r="D1867" s="247" t="s">
        <v>251</v>
      </c>
      <c r="E1867" s="248" t="s">
        <v>1</v>
      </c>
      <c r="F1867" s="249" t="s">
        <v>2430</v>
      </c>
      <c r="G1867" s="246"/>
      <c r="H1867" s="248" t="s">
        <v>1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5" t="s">
        <v>251</v>
      </c>
      <c r="AU1867" s="255" t="s">
        <v>87</v>
      </c>
      <c r="AV1867" s="13" t="s">
        <v>84</v>
      </c>
      <c r="AW1867" s="13" t="s">
        <v>32</v>
      </c>
      <c r="AX1867" s="13" t="s">
        <v>76</v>
      </c>
      <c r="AY1867" s="255" t="s">
        <v>240</v>
      </c>
    </row>
    <row r="1868" s="14" customFormat="1">
      <c r="A1868" s="14"/>
      <c r="B1868" s="256"/>
      <c r="C1868" s="257"/>
      <c r="D1868" s="247" t="s">
        <v>251</v>
      </c>
      <c r="E1868" s="258" t="s">
        <v>1</v>
      </c>
      <c r="F1868" s="259" t="s">
        <v>2442</v>
      </c>
      <c r="G1868" s="257"/>
      <c r="H1868" s="260">
        <v>0.0060000000000000001</v>
      </c>
      <c r="I1868" s="261"/>
      <c r="J1868" s="257"/>
      <c r="K1868" s="257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6" t="s">
        <v>251</v>
      </c>
      <c r="AU1868" s="266" t="s">
        <v>87</v>
      </c>
      <c r="AV1868" s="14" t="s">
        <v>87</v>
      </c>
      <c r="AW1868" s="14" t="s">
        <v>32</v>
      </c>
      <c r="AX1868" s="14" t="s">
        <v>76</v>
      </c>
      <c r="AY1868" s="266" t="s">
        <v>240</v>
      </c>
    </row>
    <row r="1869" s="13" customFormat="1">
      <c r="A1869" s="13"/>
      <c r="B1869" s="245"/>
      <c r="C1869" s="246"/>
      <c r="D1869" s="247" t="s">
        <v>251</v>
      </c>
      <c r="E1869" s="248" t="s">
        <v>1</v>
      </c>
      <c r="F1869" s="249" t="s">
        <v>2431</v>
      </c>
      <c r="G1869" s="246"/>
      <c r="H1869" s="248" t="s">
        <v>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5" t="s">
        <v>251</v>
      </c>
      <c r="AU1869" s="255" t="s">
        <v>87</v>
      </c>
      <c r="AV1869" s="13" t="s">
        <v>84</v>
      </c>
      <c r="AW1869" s="13" t="s">
        <v>32</v>
      </c>
      <c r="AX1869" s="13" t="s">
        <v>76</v>
      </c>
      <c r="AY1869" s="255" t="s">
        <v>240</v>
      </c>
    </row>
    <row r="1870" s="14" customFormat="1">
      <c r="A1870" s="14"/>
      <c r="B1870" s="256"/>
      <c r="C1870" s="257"/>
      <c r="D1870" s="247" t="s">
        <v>251</v>
      </c>
      <c r="E1870" s="258" t="s">
        <v>1</v>
      </c>
      <c r="F1870" s="259" t="s">
        <v>2443</v>
      </c>
      <c r="G1870" s="257"/>
      <c r="H1870" s="260">
        <v>0.01</v>
      </c>
      <c r="I1870" s="261"/>
      <c r="J1870" s="257"/>
      <c r="K1870" s="257"/>
      <c r="L1870" s="262"/>
      <c r="M1870" s="263"/>
      <c r="N1870" s="264"/>
      <c r="O1870" s="264"/>
      <c r="P1870" s="264"/>
      <c r="Q1870" s="264"/>
      <c r="R1870" s="264"/>
      <c r="S1870" s="264"/>
      <c r="T1870" s="265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6" t="s">
        <v>251</v>
      </c>
      <c r="AU1870" s="266" t="s">
        <v>87</v>
      </c>
      <c r="AV1870" s="14" t="s">
        <v>87</v>
      </c>
      <c r="AW1870" s="14" t="s">
        <v>32</v>
      </c>
      <c r="AX1870" s="14" t="s">
        <v>76</v>
      </c>
      <c r="AY1870" s="266" t="s">
        <v>240</v>
      </c>
    </row>
    <row r="1871" s="14" customFormat="1">
      <c r="A1871" s="14"/>
      <c r="B1871" s="256"/>
      <c r="C1871" s="257"/>
      <c r="D1871" s="247" t="s">
        <v>251</v>
      </c>
      <c r="E1871" s="258" t="s">
        <v>1</v>
      </c>
      <c r="F1871" s="259" t="s">
        <v>2444</v>
      </c>
      <c r="G1871" s="257"/>
      <c r="H1871" s="260">
        <v>0.017000000000000001</v>
      </c>
      <c r="I1871" s="261"/>
      <c r="J1871" s="257"/>
      <c r="K1871" s="257"/>
      <c r="L1871" s="262"/>
      <c r="M1871" s="263"/>
      <c r="N1871" s="264"/>
      <c r="O1871" s="264"/>
      <c r="P1871" s="264"/>
      <c r="Q1871" s="264"/>
      <c r="R1871" s="264"/>
      <c r="S1871" s="264"/>
      <c r="T1871" s="26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6" t="s">
        <v>251</v>
      </c>
      <c r="AU1871" s="266" t="s">
        <v>87</v>
      </c>
      <c r="AV1871" s="14" t="s">
        <v>87</v>
      </c>
      <c r="AW1871" s="14" t="s">
        <v>32</v>
      </c>
      <c r="AX1871" s="14" t="s">
        <v>76</v>
      </c>
      <c r="AY1871" s="266" t="s">
        <v>240</v>
      </c>
    </row>
    <row r="1872" s="16" customFormat="1">
      <c r="A1872" s="16"/>
      <c r="B1872" s="278"/>
      <c r="C1872" s="279"/>
      <c r="D1872" s="247" t="s">
        <v>251</v>
      </c>
      <c r="E1872" s="280" t="s">
        <v>1</v>
      </c>
      <c r="F1872" s="281" t="s">
        <v>265</v>
      </c>
      <c r="G1872" s="279"/>
      <c r="H1872" s="282">
        <v>0.10200000000000001</v>
      </c>
      <c r="I1872" s="283"/>
      <c r="J1872" s="279"/>
      <c r="K1872" s="279"/>
      <c r="L1872" s="284"/>
      <c r="M1872" s="285"/>
      <c r="N1872" s="286"/>
      <c r="O1872" s="286"/>
      <c r="P1872" s="286"/>
      <c r="Q1872" s="286"/>
      <c r="R1872" s="286"/>
      <c r="S1872" s="286"/>
      <c r="T1872" s="287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T1872" s="288" t="s">
        <v>251</v>
      </c>
      <c r="AU1872" s="288" t="s">
        <v>87</v>
      </c>
      <c r="AV1872" s="16" t="s">
        <v>247</v>
      </c>
      <c r="AW1872" s="16" t="s">
        <v>32</v>
      </c>
      <c r="AX1872" s="16" t="s">
        <v>84</v>
      </c>
      <c r="AY1872" s="288" t="s">
        <v>240</v>
      </c>
    </row>
    <row r="1873" s="2" customFormat="1" ht="44.25" customHeight="1">
      <c r="A1873" s="39"/>
      <c r="B1873" s="40"/>
      <c r="C1873" s="227" t="s">
        <v>2445</v>
      </c>
      <c r="D1873" s="227" t="s">
        <v>242</v>
      </c>
      <c r="E1873" s="228" t="s">
        <v>2446</v>
      </c>
      <c r="F1873" s="229" t="s">
        <v>2447</v>
      </c>
      <c r="G1873" s="230" t="s">
        <v>675</v>
      </c>
      <c r="H1873" s="231">
        <v>6</v>
      </c>
      <c r="I1873" s="232"/>
      <c r="J1873" s="233">
        <f>ROUND(I1873*H1873,2)</f>
        <v>0</v>
      </c>
      <c r="K1873" s="229" t="s">
        <v>1</v>
      </c>
      <c r="L1873" s="45"/>
      <c r="M1873" s="234" t="s">
        <v>1</v>
      </c>
      <c r="N1873" s="235" t="s">
        <v>41</v>
      </c>
      <c r="O1873" s="92"/>
      <c r="P1873" s="236">
        <f>O1873*H1873</f>
        <v>0</v>
      </c>
      <c r="Q1873" s="236">
        <v>0</v>
      </c>
      <c r="R1873" s="236">
        <f>Q1873*H1873</f>
        <v>0</v>
      </c>
      <c r="S1873" s="236">
        <v>0</v>
      </c>
      <c r="T1873" s="237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38" t="s">
        <v>170</v>
      </c>
      <c r="AT1873" s="238" t="s">
        <v>242</v>
      </c>
      <c r="AU1873" s="238" t="s">
        <v>87</v>
      </c>
      <c r="AY1873" s="18" t="s">
        <v>240</v>
      </c>
      <c r="BE1873" s="239">
        <f>IF(N1873="základní",J1873,0)</f>
        <v>0</v>
      </c>
      <c r="BF1873" s="239">
        <f>IF(N1873="snížená",J1873,0)</f>
        <v>0</v>
      </c>
      <c r="BG1873" s="239">
        <f>IF(N1873="zákl. přenesená",J1873,0)</f>
        <v>0</v>
      </c>
      <c r="BH1873" s="239">
        <f>IF(N1873="sníž. přenesená",J1873,0)</f>
        <v>0</v>
      </c>
      <c r="BI1873" s="239">
        <f>IF(N1873="nulová",J1873,0)</f>
        <v>0</v>
      </c>
      <c r="BJ1873" s="18" t="s">
        <v>84</v>
      </c>
      <c r="BK1873" s="239">
        <f>ROUND(I1873*H1873,2)</f>
        <v>0</v>
      </c>
      <c r="BL1873" s="18" t="s">
        <v>170</v>
      </c>
      <c r="BM1873" s="238" t="s">
        <v>2448</v>
      </c>
    </row>
    <row r="1874" s="13" customFormat="1">
      <c r="A1874" s="13"/>
      <c r="B1874" s="245"/>
      <c r="C1874" s="246"/>
      <c r="D1874" s="247" t="s">
        <v>251</v>
      </c>
      <c r="E1874" s="248" t="s">
        <v>1</v>
      </c>
      <c r="F1874" s="249" t="s">
        <v>2449</v>
      </c>
      <c r="G1874" s="246"/>
      <c r="H1874" s="248" t="s">
        <v>1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5" t="s">
        <v>251</v>
      </c>
      <c r="AU1874" s="255" t="s">
        <v>87</v>
      </c>
      <c r="AV1874" s="13" t="s">
        <v>84</v>
      </c>
      <c r="AW1874" s="13" t="s">
        <v>32</v>
      </c>
      <c r="AX1874" s="13" t="s">
        <v>76</v>
      </c>
      <c r="AY1874" s="255" t="s">
        <v>240</v>
      </c>
    </row>
    <row r="1875" s="14" customFormat="1">
      <c r="A1875" s="14"/>
      <c r="B1875" s="256"/>
      <c r="C1875" s="257"/>
      <c r="D1875" s="247" t="s">
        <v>251</v>
      </c>
      <c r="E1875" s="258" t="s">
        <v>1</v>
      </c>
      <c r="F1875" s="259" t="s">
        <v>300</v>
      </c>
      <c r="G1875" s="257"/>
      <c r="H1875" s="260">
        <v>6</v>
      </c>
      <c r="I1875" s="261"/>
      <c r="J1875" s="257"/>
      <c r="K1875" s="257"/>
      <c r="L1875" s="262"/>
      <c r="M1875" s="263"/>
      <c r="N1875" s="264"/>
      <c r="O1875" s="264"/>
      <c r="P1875" s="264"/>
      <c r="Q1875" s="264"/>
      <c r="R1875" s="264"/>
      <c r="S1875" s="264"/>
      <c r="T1875" s="265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6" t="s">
        <v>251</v>
      </c>
      <c r="AU1875" s="266" t="s">
        <v>87</v>
      </c>
      <c r="AV1875" s="14" t="s">
        <v>87</v>
      </c>
      <c r="AW1875" s="14" t="s">
        <v>32</v>
      </c>
      <c r="AX1875" s="14" t="s">
        <v>84</v>
      </c>
      <c r="AY1875" s="266" t="s">
        <v>240</v>
      </c>
    </row>
    <row r="1876" s="2" customFormat="1" ht="33" customHeight="1">
      <c r="A1876" s="39"/>
      <c r="B1876" s="40"/>
      <c r="C1876" s="227" t="s">
        <v>2450</v>
      </c>
      <c r="D1876" s="227" t="s">
        <v>242</v>
      </c>
      <c r="E1876" s="228" t="s">
        <v>2451</v>
      </c>
      <c r="F1876" s="229" t="s">
        <v>2452</v>
      </c>
      <c r="G1876" s="230" t="s">
        <v>245</v>
      </c>
      <c r="H1876" s="231">
        <v>48.765000000000001</v>
      </c>
      <c r="I1876" s="232"/>
      <c r="J1876" s="233">
        <f>ROUND(I1876*H1876,2)</f>
        <v>0</v>
      </c>
      <c r="K1876" s="229" t="s">
        <v>246</v>
      </c>
      <c r="L1876" s="45"/>
      <c r="M1876" s="234" t="s">
        <v>1</v>
      </c>
      <c r="N1876" s="235" t="s">
        <v>41</v>
      </c>
      <c r="O1876" s="92"/>
      <c r="P1876" s="236">
        <f>O1876*H1876</f>
        <v>0</v>
      </c>
      <c r="Q1876" s="236">
        <v>0.00108</v>
      </c>
      <c r="R1876" s="236">
        <f>Q1876*H1876</f>
        <v>0.052666200000000003</v>
      </c>
      <c r="S1876" s="236">
        <v>0</v>
      </c>
      <c r="T1876" s="237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8" t="s">
        <v>170</v>
      </c>
      <c r="AT1876" s="238" t="s">
        <v>242</v>
      </c>
      <c r="AU1876" s="238" t="s">
        <v>87</v>
      </c>
      <c r="AY1876" s="18" t="s">
        <v>240</v>
      </c>
      <c r="BE1876" s="239">
        <f>IF(N1876="základní",J1876,0)</f>
        <v>0</v>
      </c>
      <c r="BF1876" s="239">
        <f>IF(N1876="snížená",J1876,0)</f>
        <v>0</v>
      </c>
      <c r="BG1876" s="239">
        <f>IF(N1876="zákl. přenesená",J1876,0)</f>
        <v>0</v>
      </c>
      <c r="BH1876" s="239">
        <f>IF(N1876="sníž. přenesená",J1876,0)</f>
        <v>0</v>
      </c>
      <c r="BI1876" s="239">
        <f>IF(N1876="nulová",J1876,0)</f>
        <v>0</v>
      </c>
      <c r="BJ1876" s="18" t="s">
        <v>84</v>
      </c>
      <c r="BK1876" s="239">
        <f>ROUND(I1876*H1876,2)</f>
        <v>0</v>
      </c>
      <c r="BL1876" s="18" t="s">
        <v>170</v>
      </c>
      <c r="BM1876" s="238" t="s">
        <v>2453</v>
      </c>
    </row>
    <row r="1877" s="2" customFormat="1">
      <c r="A1877" s="39"/>
      <c r="B1877" s="40"/>
      <c r="C1877" s="41"/>
      <c r="D1877" s="240" t="s">
        <v>249</v>
      </c>
      <c r="E1877" s="41"/>
      <c r="F1877" s="241" t="s">
        <v>2454</v>
      </c>
      <c r="G1877" s="41"/>
      <c r="H1877" s="41"/>
      <c r="I1877" s="242"/>
      <c r="J1877" s="41"/>
      <c r="K1877" s="41"/>
      <c r="L1877" s="45"/>
      <c r="M1877" s="243"/>
      <c r="N1877" s="244"/>
      <c r="O1877" s="92"/>
      <c r="P1877" s="92"/>
      <c r="Q1877" s="92"/>
      <c r="R1877" s="92"/>
      <c r="S1877" s="92"/>
      <c r="T1877" s="9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249</v>
      </c>
      <c r="AU1877" s="18" t="s">
        <v>87</v>
      </c>
    </row>
    <row r="1878" s="13" customFormat="1">
      <c r="A1878" s="13"/>
      <c r="B1878" s="245"/>
      <c r="C1878" s="246"/>
      <c r="D1878" s="247" t="s">
        <v>251</v>
      </c>
      <c r="E1878" s="248" t="s">
        <v>1</v>
      </c>
      <c r="F1878" s="249" t="s">
        <v>2455</v>
      </c>
      <c r="G1878" s="246"/>
      <c r="H1878" s="248" t="s">
        <v>1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5" t="s">
        <v>251</v>
      </c>
      <c r="AU1878" s="255" t="s">
        <v>87</v>
      </c>
      <c r="AV1878" s="13" t="s">
        <v>84</v>
      </c>
      <c r="AW1878" s="13" t="s">
        <v>32</v>
      </c>
      <c r="AX1878" s="13" t="s">
        <v>76</v>
      </c>
      <c r="AY1878" s="255" t="s">
        <v>240</v>
      </c>
    </row>
    <row r="1879" s="14" customFormat="1">
      <c r="A1879" s="14"/>
      <c r="B1879" s="256"/>
      <c r="C1879" s="257"/>
      <c r="D1879" s="247" t="s">
        <v>251</v>
      </c>
      <c r="E1879" s="258" t="s">
        <v>1</v>
      </c>
      <c r="F1879" s="259" t="s">
        <v>2456</v>
      </c>
      <c r="G1879" s="257"/>
      <c r="H1879" s="260">
        <v>0.41199999999999998</v>
      </c>
      <c r="I1879" s="261"/>
      <c r="J1879" s="257"/>
      <c r="K1879" s="257"/>
      <c r="L1879" s="262"/>
      <c r="M1879" s="263"/>
      <c r="N1879" s="264"/>
      <c r="O1879" s="264"/>
      <c r="P1879" s="264"/>
      <c r="Q1879" s="264"/>
      <c r="R1879" s="264"/>
      <c r="S1879" s="264"/>
      <c r="T1879" s="26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6" t="s">
        <v>251</v>
      </c>
      <c r="AU1879" s="266" t="s">
        <v>87</v>
      </c>
      <c r="AV1879" s="14" t="s">
        <v>87</v>
      </c>
      <c r="AW1879" s="14" t="s">
        <v>32</v>
      </c>
      <c r="AX1879" s="14" t="s">
        <v>76</v>
      </c>
      <c r="AY1879" s="266" t="s">
        <v>240</v>
      </c>
    </row>
    <row r="1880" s="13" customFormat="1">
      <c r="A1880" s="13"/>
      <c r="B1880" s="245"/>
      <c r="C1880" s="246"/>
      <c r="D1880" s="247" t="s">
        <v>251</v>
      </c>
      <c r="E1880" s="248" t="s">
        <v>1</v>
      </c>
      <c r="F1880" s="249" t="s">
        <v>2457</v>
      </c>
      <c r="G1880" s="246"/>
      <c r="H1880" s="248" t="s">
        <v>1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5" t="s">
        <v>251</v>
      </c>
      <c r="AU1880" s="255" t="s">
        <v>87</v>
      </c>
      <c r="AV1880" s="13" t="s">
        <v>84</v>
      </c>
      <c r="AW1880" s="13" t="s">
        <v>32</v>
      </c>
      <c r="AX1880" s="13" t="s">
        <v>76</v>
      </c>
      <c r="AY1880" s="255" t="s">
        <v>240</v>
      </c>
    </row>
    <row r="1881" s="13" customFormat="1">
      <c r="A1881" s="13"/>
      <c r="B1881" s="245"/>
      <c r="C1881" s="246"/>
      <c r="D1881" s="247" t="s">
        <v>251</v>
      </c>
      <c r="E1881" s="248" t="s">
        <v>1</v>
      </c>
      <c r="F1881" s="249" t="s">
        <v>2458</v>
      </c>
      <c r="G1881" s="246"/>
      <c r="H1881" s="248" t="s">
        <v>1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5" t="s">
        <v>251</v>
      </c>
      <c r="AU1881" s="255" t="s">
        <v>87</v>
      </c>
      <c r="AV1881" s="13" t="s">
        <v>84</v>
      </c>
      <c r="AW1881" s="13" t="s">
        <v>32</v>
      </c>
      <c r="AX1881" s="13" t="s">
        <v>76</v>
      </c>
      <c r="AY1881" s="255" t="s">
        <v>240</v>
      </c>
    </row>
    <row r="1882" s="14" customFormat="1">
      <c r="A1882" s="14"/>
      <c r="B1882" s="256"/>
      <c r="C1882" s="257"/>
      <c r="D1882" s="247" t="s">
        <v>251</v>
      </c>
      <c r="E1882" s="258" t="s">
        <v>1</v>
      </c>
      <c r="F1882" s="259" t="s">
        <v>2459</v>
      </c>
      <c r="G1882" s="257"/>
      <c r="H1882" s="260">
        <v>47.991</v>
      </c>
      <c r="I1882" s="261"/>
      <c r="J1882" s="257"/>
      <c r="K1882" s="257"/>
      <c r="L1882" s="262"/>
      <c r="M1882" s="263"/>
      <c r="N1882" s="264"/>
      <c r="O1882" s="264"/>
      <c r="P1882" s="264"/>
      <c r="Q1882" s="264"/>
      <c r="R1882" s="264"/>
      <c r="S1882" s="264"/>
      <c r="T1882" s="26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6" t="s">
        <v>251</v>
      </c>
      <c r="AU1882" s="266" t="s">
        <v>87</v>
      </c>
      <c r="AV1882" s="14" t="s">
        <v>87</v>
      </c>
      <c r="AW1882" s="14" t="s">
        <v>32</v>
      </c>
      <c r="AX1882" s="14" t="s">
        <v>76</v>
      </c>
      <c r="AY1882" s="266" t="s">
        <v>240</v>
      </c>
    </row>
    <row r="1883" s="13" customFormat="1">
      <c r="A1883" s="13"/>
      <c r="B1883" s="245"/>
      <c r="C1883" s="246"/>
      <c r="D1883" s="247" t="s">
        <v>251</v>
      </c>
      <c r="E1883" s="248" t="s">
        <v>1</v>
      </c>
      <c r="F1883" s="249" t="s">
        <v>2460</v>
      </c>
      <c r="G1883" s="246"/>
      <c r="H1883" s="248" t="s">
        <v>1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5" t="s">
        <v>251</v>
      </c>
      <c r="AU1883" s="255" t="s">
        <v>87</v>
      </c>
      <c r="AV1883" s="13" t="s">
        <v>84</v>
      </c>
      <c r="AW1883" s="13" t="s">
        <v>32</v>
      </c>
      <c r="AX1883" s="13" t="s">
        <v>76</v>
      </c>
      <c r="AY1883" s="255" t="s">
        <v>240</v>
      </c>
    </row>
    <row r="1884" s="14" customFormat="1">
      <c r="A1884" s="14"/>
      <c r="B1884" s="256"/>
      <c r="C1884" s="257"/>
      <c r="D1884" s="247" t="s">
        <v>251</v>
      </c>
      <c r="E1884" s="258" t="s">
        <v>1</v>
      </c>
      <c r="F1884" s="259" t="s">
        <v>2461</v>
      </c>
      <c r="G1884" s="257"/>
      <c r="H1884" s="260">
        <v>0.17699999999999999</v>
      </c>
      <c r="I1884" s="261"/>
      <c r="J1884" s="257"/>
      <c r="K1884" s="257"/>
      <c r="L1884" s="262"/>
      <c r="M1884" s="263"/>
      <c r="N1884" s="264"/>
      <c r="O1884" s="264"/>
      <c r="P1884" s="264"/>
      <c r="Q1884" s="264"/>
      <c r="R1884" s="264"/>
      <c r="S1884" s="264"/>
      <c r="T1884" s="26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6" t="s">
        <v>251</v>
      </c>
      <c r="AU1884" s="266" t="s">
        <v>87</v>
      </c>
      <c r="AV1884" s="14" t="s">
        <v>87</v>
      </c>
      <c r="AW1884" s="14" t="s">
        <v>32</v>
      </c>
      <c r="AX1884" s="14" t="s">
        <v>76</v>
      </c>
      <c r="AY1884" s="266" t="s">
        <v>240</v>
      </c>
    </row>
    <row r="1885" s="13" customFormat="1">
      <c r="A1885" s="13"/>
      <c r="B1885" s="245"/>
      <c r="C1885" s="246"/>
      <c r="D1885" s="247" t="s">
        <v>251</v>
      </c>
      <c r="E1885" s="248" t="s">
        <v>1</v>
      </c>
      <c r="F1885" s="249" t="s">
        <v>2462</v>
      </c>
      <c r="G1885" s="246"/>
      <c r="H1885" s="248" t="s">
        <v>1</v>
      </c>
      <c r="I1885" s="250"/>
      <c r="J1885" s="246"/>
      <c r="K1885" s="246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5" t="s">
        <v>251</v>
      </c>
      <c r="AU1885" s="255" t="s">
        <v>87</v>
      </c>
      <c r="AV1885" s="13" t="s">
        <v>84</v>
      </c>
      <c r="AW1885" s="13" t="s">
        <v>32</v>
      </c>
      <c r="AX1885" s="13" t="s">
        <v>76</v>
      </c>
      <c r="AY1885" s="255" t="s">
        <v>240</v>
      </c>
    </row>
    <row r="1886" s="14" customFormat="1">
      <c r="A1886" s="14"/>
      <c r="B1886" s="256"/>
      <c r="C1886" s="257"/>
      <c r="D1886" s="247" t="s">
        <v>251</v>
      </c>
      <c r="E1886" s="258" t="s">
        <v>1</v>
      </c>
      <c r="F1886" s="259" t="s">
        <v>2463</v>
      </c>
      <c r="G1886" s="257"/>
      <c r="H1886" s="260">
        <v>0.185</v>
      </c>
      <c r="I1886" s="261"/>
      <c r="J1886" s="257"/>
      <c r="K1886" s="257"/>
      <c r="L1886" s="262"/>
      <c r="M1886" s="263"/>
      <c r="N1886" s="264"/>
      <c r="O1886" s="264"/>
      <c r="P1886" s="264"/>
      <c r="Q1886" s="264"/>
      <c r="R1886" s="264"/>
      <c r="S1886" s="264"/>
      <c r="T1886" s="26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6" t="s">
        <v>251</v>
      </c>
      <c r="AU1886" s="266" t="s">
        <v>87</v>
      </c>
      <c r="AV1886" s="14" t="s">
        <v>87</v>
      </c>
      <c r="AW1886" s="14" t="s">
        <v>32</v>
      </c>
      <c r="AX1886" s="14" t="s">
        <v>76</v>
      </c>
      <c r="AY1886" s="266" t="s">
        <v>240</v>
      </c>
    </row>
    <row r="1887" s="16" customFormat="1">
      <c r="A1887" s="16"/>
      <c r="B1887" s="278"/>
      <c r="C1887" s="279"/>
      <c r="D1887" s="247" t="s">
        <v>251</v>
      </c>
      <c r="E1887" s="280" t="s">
        <v>1</v>
      </c>
      <c r="F1887" s="281" t="s">
        <v>265</v>
      </c>
      <c r="G1887" s="279"/>
      <c r="H1887" s="282">
        <v>48.765000000000001</v>
      </c>
      <c r="I1887" s="283"/>
      <c r="J1887" s="279"/>
      <c r="K1887" s="279"/>
      <c r="L1887" s="284"/>
      <c r="M1887" s="285"/>
      <c r="N1887" s="286"/>
      <c r="O1887" s="286"/>
      <c r="P1887" s="286"/>
      <c r="Q1887" s="286"/>
      <c r="R1887" s="286"/>
      <c r="S1887" s="286"/>
      <c r="T1887" s="287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8" t="s">
        <v>251</v>
      </c>
      <c r="AU1887" s="288" t="s">
        <v>87</v>
      </c>
      <c r="AV1887" s="16" t="s">
        <v>247</v>
      </c>
      <c r="AW1887" s="16" t="s">
        <v>32</v>
      </c>
      <c r="AX1887" s="16" t="s">
        <v>84</v>
      </c>
      <c r="AY1887" s="288" t="s">
        <v>240</v>
      </c>
    </row>
    <row r="1888" s="2" customFormat="1" ht="24.15" customHeight="1">
      <c r="A1888" s="39"/>
      <c r="B1888" s="40"/>
      <c r="C1888" s="227" t="s">
        <v>2464</v>
      </c>
      <c r="D1888" s="227" t="s">
        <v>242</v>
      </c>
      <c r="E1888" s="228" t="s">
        <v>2465</v>
      </c>
      <c r="F1888" s="229" t="s">
        <v>2466</v>
      </c>
      <c r="G1888" s="230" t="s">
        <v>344</v>
      </c>
      <c r="H1888" s="231">
        <v>36.463999999999999</v>
      </c>
      <c r="I1888" s="232"/>
      <c r="J1888" s="233">
        <f>ROUND(I1888*H1888,2)</f>
        <v>0</v>
      </c>
      <c r="K1888" s="229" t="s">
        <v>246</v>
      </c>
      <c r="L1888" s="45"/>
      <c r="M1888" s="234" t="s">
        <v>1</v>
      </c>
      <c r="N1888" s="235" t="s">
        <v>41</v>
      </c>
      <c r="O1888" s="92"/>
      <c r="P1888" s="236">
        <f>O1888*H1888</f>
        <v>0</v>
      </c>
      <c r="Q1888" s="236">
        <v>0</v>
      </c>
      <c r="R1888" s="236">
        <f>Q1888*H1888</f>
        <v>0</v>
      </c>
      <c r="S1888" s="236">
        <v>0</v>
      </c>
      <c r="T1888" s="237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8" t="s">
        <v>170</v>
      </c>
      <c r="AT1888" s="238" t="s">
        <v>242</v>
      </c>
      <c r="AU1888" s="238" t="s">
        <v>87</v>
      </c>
      <c r="AY1888" s="18" t="s">
        <v>240</v>
      </c>
      <c r="BE1888" s="239">
        <f>IF(N1888="základní",J1888,0)</f>
        <v>0</v>
      </c>
      <c r="BF1888" s="239">
        <f>IF(N1888="snížená",J1888,0)</f>
        <v>0</v>
      </c>
      <c r="BG1888" s="239">
        <f>IF(N1888="zákl. přenesená",J1888,0)</f>
        <v>0</v>
      </c>
      <c r="BH1888" s="239">
        <f>IF(N1888="sníž. přenesená",J1888,0)</f>
        <v>0</v>
      </c>
      <c r="BI1888" s="239">
        <f>IF(N1888="nulová",J1888,0)</f>
        <v>0</v>
      </c>
      <c r="BJ1888" s="18" t="s">
        <v>84</v>
      </c>
      <c r="BK1888" s="239">
        <f>ROUND(I1888*H1888,2)</f>
        <v>0</v>
      </c>
      <c r="BL1888" s="18" t="s">
        <v>170</v>
      </c>
      <c r="BM1888" s="238" t="s">
        <v>2467</v>
      </c>
    </row>
    <row r="1889" s="2" customFormat="1">
      <c r="A1889" s="39"/>
      <c r="B1889" s="40"/>
      <c r="C1889" s="41"/>
      <c r="D1889" s="240" t="s">
        <v>249</v>
      </c>
      <c r="E1889" s="41"/>
      <c r="F1889" s="241" t="s">
        <v>2468</v>
      </c>
      <c r="G1889" s="41"/>
      <c r="H1889" s="41"/>
      <c r="I1889" s="242"/>
      <c r="J1889" s="41"/>
      <c r="K1889" s="41"/>
      <c r="L1889" s="45"/>
      <c r="M1889" s="243"/>
      <c r="N1889" s="244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249</v>
      </c>
      <c r="AU1889" s="18" t="s">
        <v>87</v>
      </c>
    </row>
    <row r="1890" s="12" customFormat="1" ht="22.8" customHeight="1">
      <c r="A1890" s="12"/>
      <c r="B1890" s="211"/>
      <c r="C1890" s="212"/>
      <c r="D1890" s="213" t="s">
        <v>75</v>
      </c>
      <c r="E1890" s="225" t="s">
        <v>2469</v>
      </c>
      <c r="F1890" s="225" t="s">
        <v>2470</v>
      </c>
      <c r="G1890" s="212"/>
      <c r="H1890" s="212"/>
      <c r="I1890" s="215"/>
      <c r="J1890" s="226">
        <f>BK1890</f>
        <v>0</v>
      </c>
      <c r="K1890" s="212"/>
      <c r="L1890" s="217"/>
      <c r="M1890" s="218"/>
      <c r="N1890" s="219"/>
      <c r="O1890" s="219"/>
      <c r="P1890" s="220">
        <f>SUM(P1891:P1977)</f>
        <v>0</v>
      </c>
      <c r="Q1890" s="219"/>
      <c r="R1890" s="220">
        <f>SUM(R1891:R1977)</f>
        <v>46.996780999999999</v>
      </c>
      <c r="S1890" s="219"/>
      <c r="T1890" s="221">
        <f>SUM(T1891:T1977)</f>
        <v>0</v>
      </c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R1890" s="222" t="s">
        <v>87</v>
      </c>
      <c r="AT1890" s="223" t="s">
        <v>75</v>
      </c>
      <c r="AU1890" s="223" t="s">
        <v>84</v>
      </c>
      <c r="AY1890" s="222" t="s">
        <v>240</v>
      </c>
      <c r="BK1890" s="224">
        <f>SUM(BK1891:BK1977)</f>
        <v>0</v>
      </c>
    </row>
    <row r="1891" s="2" customFormat="1" ht="24.15" customHeight="1">
      <c r="A1891" s="39"/>
      <c r="B1891" s="40"/>
      <c r="C1891" s="227" t="s">
        <v>2471</v>
      </c>
      <c r="D1891" s="227" t="s">
        <v>242</v>
      </c>
      <c r="E1891" s="228" t="s">
        <v>2472</v>
      </c>
      <c r="F1891" s="229" t="s">
        <v>2473</v>
      </c>
      <c r="G1891" s="230" t="s">
        <v>373</v>
      </c>
      <c r="H1891" s="231">
        <v>6</v>
      </c>
      <c r="I1891" s="232"/>
      <c r="J1891" s="233">
        <f>ROUND(I1891*H1891,2)</f>
        <v>0</v>
      </c>
      <c r="K1891" s="229" t="s">
        <v>1</v>
      </c>
      <c r="L1891" s="45"/>
      <c r="M1891" s="234" t="s">
        <v>1</v>
      </c>
      <c r="N1891" s="235" t="s">
        <v>41</v>
      </c>
      <c r="O1891" s="92"/>
      <c r="P1891" s="236">
        <f>O1891*H1891</f>
        <v>0</v>
      </c>
      <c r="Q1891" s="236">
        <v>0.04589</v>
      </c>
      <c r="R1891" s="236">
        <f>Q1891*H1891</f>
        <v>0.27534000000000003</v>
      </c>
      <c r="S1891" s="236">
        <v>0</v>
      </c>
      <c r="T1891" s="237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8" t="s">
        <v>170</v>
      </c>
      <c r="AT1891" s="238" t="s">
        <v>242</v>
      </c>
      <c r="AU1891" s="238" t="s">
        <v>87</v>
      </c>
      <c r="AY1891" s="18" t="s">
        <v>240</v>
      </c>
      <c r="BE1891" s="239">
        <f>IF(N1891="základní",J1891,0)</f>
        <v>0</v>
      </c>
      <c r="BF1891" s="239">
        <f>IF(N1891="snížená",J1891,0)</f>
        <v>0</v>
      </c>
      <c r="BG1891" s="239">
        <f>IF(N1891="zákl. přenesená",J1891,0)</f>
        <v>0</v>
      </c>
      <c r="BH1891" s="239">
        <f>IF(N1891="sníž. přenesená",J1891,0)</f>
        <v>0</v>
      </c>
      <c r="BI1891" s="239">
        <f>IF(N1891="nulová",J1891,0)</f>
        <v>0</v>
      </c>
      <c r="BJ1891" s="18" t="s">
        <v>84</v>
      </c>
      <c r="BK1891" s="239">
        <f>ROUND(I1891*H1891,2)</f>
        <v>0</v>
      </c>
      <c r="BL1891" s="18" t="s">
        <v>170</v>
      </c>
      <c r="BM1891" s="238" t="s">
        <v>2474</v>
      </c>
    </row>
    <row r="1892" s="13" customFormat="1">
      <c r="A1892" s="13"/>
      <c r="B1892" s="245"/>
      <c r="C1892" s="246"/>
      <c r="D1892" s="247" t="s">
        <v>251</v>
      </c>
      <c r="E1892" s="248" t="s">
        <v>1</v>
      </c>
      <c r="F1892" s="249" t="s">
        <v>2475</v>
      </c>
      <c r="G1892" s="246"/>
      <c r="H1892" s="248" t="s">
        <v>1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5" t="s">
        <v>251</v>
      </c>
      <c r="AU1892" s="255" t="s">
        <v>87</v>
      </c>
      <c r="AV1892" s="13" t="s">
        <v>84</v>
      </c>
      <c r="AW1892" s="13" t="s">
        <v>32</v>
      </c>
      <c r="AX1892" s="13" t="s">
        <v>76</v>
      </c>
      <c r="AY1892" s="255" t="s">
        <v>240</v>
      </c>
    </row>
    <row r="1893" s="14" customFormat="1">
      <c r="A1893" s="14"/>
      <c r="B1893" s="256"/>
      <c r="C1893" s="257"/>
      <c r="D1893" s="247" t="s">
        <v>251</v>
      </c>
      <c r="E1893" s="258" t="s">
        <v>1</v>
      </c>
      <c r="F1893" s="259" t="s">
        <v>2476</v>
      </c>
      <c r="G1893" s="257"/>
      <c r="H1893" s="260">
        <v>4.8600000000000003</v>
      </c>
      <c r="I1893" s="261"/>
      <c r="J1893" s="257"/>
      <c r="K1893" s="257"/>
      <c r="L1893" s="262"/>
      <c r="M1893" s="263"/>
      <c r="N1893" s="264"/>
      <c r="O1893" s="264"/>
      <c r="P1893" s="264"/>
      <c r="Q1893" s="264"/>
      <c r="R1893" s="264"/>
      <c r="S1893" s="264"/>
      <c r="T1893" s="26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6" t="s">
        <v>251</v>
      </c>
      <c r="AU1893" s="266" t="s">
        <v>87</v>
      </c>
      <c r="AV1893" s="14" t="s">
        <v>87</v>
      </c>
      <c r="AW1893" s="14" t="s">
        <v>32</v>
      </c>
      <c r="AX1893" s="14" t="s">
        <v>76</v>
      </c>
      <c r="AY1893" s="266" t="s">
        <v>240</v>
      </c>
    </row>
    <row r="1894" s="14" customFormat="1">
      <c r="A1894" s="14"/>
      <c r="B1894" s="256"/>
      <c r="C1894" s="257"/>
      <c r="D1894" s="247" t="s">
        <v>251</v>
      </c>
      <c r="E1894" s="258" t="s">
        <v>1</v>
      </c>
      <c r="F1894" s="259" t="s">
        <v>2477</v>
      </c>
      <c r="G1894" s="257"/>
      <c r="H1894" s="260">
        <v>1.1399999999999999</v>
      </c>
      <c r="I1894" s="261"/>
      <c r="J1894" s="257"/>
      <c r="K1894" s="257"/>
      <c r="L1894" s="262"/>
      <c r="M1894" s="263"/>
      <c r="N1894" s="264"/>
      <c r="O1894" s="264"/>
      <c r="P1894" s="264"/>
      <c r="Q1894" s="264"/>
      <c r="R1894" s="264"/>
      <c r="S1894" s="264"/>
      <c r="T1894" s="26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6" t="s">
        <v>251</v>
      </c>
      <c r="AU1894" s="266" t="s">
        <v>87</v>
      </c>
      <c r="AV1894" s="14" t="s">
        <v>87</v>
      </c>
      <c r="AW1894" s="14" t="s">
        <v>32</v>
      </c>
      <c r="AX1894" s="14" t="s">
        <v>76</v>
      </c>
      <c r="AY1894" s="266" t="s">
        <v>240</v>
      </c>
    </row>
    <row r="1895" s="16" customFormat="1">
      <c r="A1895" s="16"/>
      <c r="B1895" s="278"/>
      <c r="C1895" s="279"/>
      <c r="D1895" s="247" t="s">
        <v>251</v>
      </c>
      <c r="E1895" s="280" t="s">
        <v>1</v>
      </c>
      <c r="F1895" s="281" t="s">
        <v>265</v>
      </c>
      <c r="G1895" s="279"/>
      <c r="H1895" s="282">
        <v>6</v>
      </c>
      <c r="I1895" s="283"/>
      <c r="J1895" s="279"/>
      <c r="K1895" s="279"/>
      <c r="L1895" s="284"/>
      <c r="M1895" s="285"/>
      <c r="N1895" s="286"/>
      <c r="O1895" s="286"/>
      <c r="P1895" s="286"/>
      <c r="Q1895" s="286"/>
      <c r="R1895" s="286"/>
      <c r="S1895" s="286"/>
      <c r="T1895" s="287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88" t="s">
        <v>251</v>
      </c>
      <c r="AU1895" s="288" t="s">
        <v>87</v>
      </c>
      <c r="AV1895" s="16" t="s">
        <v>247</v>
      </c>
      <c r="AW1895" s="16" t="s">
        <v>32</v>
      </c>
      <c r="AX1895" s="16" t="s">
        <v>84</v>
      </c>
      <c r="AY1895" s="288" t="s">
        <v>240</v>
      </c>
    </row>
    <row r="1896" s="2" customFormat="1" ht="16.5" customHeight="1">
      <c r="A1896" s="39"/>
      <c r="B1896" s="40"/>
      <c r="C1896" s="227" t="s">
        <v>2478</v>
      </c>
      <c r="D1896" s="227" t="s">
        <v>242</v>
      </c>
      <c r="E1896" s="228" t="s">
        <v>2479</v>
      </c>
      <c r="F1896" s="229" t="s">
        <v>2480</v>
      </c>
      <c r="G1896" s="230" t="s">
        <v>373</v>
      </c>
      <c r="H1896" s="231">
        <v>7</v>
      </c>
      <c r="I1896" s="232"/>
      <c r="J1896" s="233">
        <f>ROUND(I1896*H1896,2)</f>
        <v>0</v>
      </c>
      <c r="K1896" s="229" t="s">
        <v>246</v>
      </c>
      <c r="L1896" s="45"/>
      <c r="M1896" s="234" t="s">
        <v>1</v>
      </c>
      <c r="N1896" s="235" t="s">
        <v>41</v>
      </c>
      <c r="O1896" s="92"/>
      <c r="P1896" s="236">
        <f>O1896*H1896</f>
        <v>0</v>
      </c>
      <c r="Q1896" s="236">
        <v>0.00010000000000000001</v>
      </c>
      <c r="R1896" s="236">
        <f>Q1896*H1896</f>
        <v>0.00069999999999999999</v>
      </c>
      <c r="S1896" s="236">
        <v>0</v>
      </c>
      <c r="T1896" s="237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38" t="s">
        <v>170</v>
      </c>
      <c r="AT1896" s="238" t="s">
        <v>242</v>
      </c>
      <c r="AU1896" s="238" t="s">
        <v>87</v>
      </c>
      <c r="AY1896" s="18" t="s">
        <v>240</v>
      </c>
      <c r="BE1896" s="239">
        <f>IF(N1896="základní",J1896,0)</f>
        <v>0</v>
      </c>
      <c r="BF1896" s="239">
        <f>IF(N1896="snížená",J1896,0)</f>
        <v>0</v>
      </c>
      <c r="BG1896" s="239">
        <f>IF(N1896="zákl. přenesená",J1896,0)</f>
        <v>0</v>
      </c>
      <c r="BH1896" s="239">
        <f>IF(N1896="sníž. přenesená",J1896,0)</f>
        <v>0</v>
      </c>
      <c r="BI1896" s="239">
        <f>IF(N1896="nulová",J1896,0)</f>
        <v>0</v>
      </c>
      <c r="BJ1896" s="18" t="s">
        <v>84</v>
      </c>
      <c r="BK1896" s="239">
        <f>ROUND(I1896*H1896,2)</f>
        <v>0</v>
      </c>
      <c r="BL1896" s="18" t="s">
        <v>170</v>
      </c>
      <c r="BM1896" s="238" t="s">
        <v>2481</v>
      </c>
    </row>
    <row r="1897" s="2" customFormat="1">
      <c r="A1897" s="39"/>
      <c r="B1897" s="40"/>
      <c r="C1897" s="41"/>
      <c r="D1897" s="240" t="s">
        <v>249</v>
      </c>
      <c r="E1897" s="41"/>
      <c r="F1897" s="241" t="s">
        <v>2482</v>
      </c>
      <c r="G1897" s="41"/>
      <c r="H1897" s="41"/>
      <c r="I1897" s="242"/>
      <c r="J1897" s="41"/>
      <c r="K1897" s="41"/>
      <c r="L1897" s="45"/>
      <c r="M1897" s="243"/>
      <c r="N1897" s="244"/>
      <c r="O1897" s="92"/>
      <c r="P1897" s="92"/>
      <c r="Q1897" s="92"/>
      <c r="R1897" s="92"/>
      <c r="S1897" s="92"/>
      <c r="T1897" s="93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T1897" s="18" t="s">
        <v>249</v>
      </c>
      <c r="AU1897" s="18" t="s">
        <v>87</v>
      </c>
    </row>
    <row r="1898" s="14" customFormat="1">
      <c r="A1898" s="14"/>
      <c r="B1898" s="256"/>
      <c r="C1898" s="257"/>
      <c r="D1898" s="247" t="s">
        <v>251</v>
      </c>
      <c r="E1898" s="258" t="s">
        <v>1</v>
      </c>
      <c r="F1898" s="259" t="s">
        <v>2483</v>
      </c>
      <c r="G1898" s="257"/>
      <c r="H1898" s="260">
        <v>7</v>
      </c>
      <c r="I1898" s="261"/>
      <c r="J1898" s="257"/>
      <c r="K1898" s="257"/>
      <c r="L1898" s="262"/>
      <c r="M1898" s="263"/>
      <c r="N1898" s="264"/>
      <c r="O1898" s="264"/>
      <c r="P1898" s="264"/>
      <c r="Q1898" s="264"/>
      <c r="R1898" s="264"/>
      <c r="S1898" s="264"/>
      <c r="T1898" s="26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6" t="s">
        <v>251</v>
      </c>
      <c r="AU1898" s="266" t="s">
        <v>87</v>
      </c>
      <c r="AV1898" s="14" t="s">
        <v>87</v>
      </c>
      <c r="AW1898" s="14" t="s">
        <v>32</v>
      </c>
      <c r="AX1898" s="14" t="s">
        <v>84</v>
      </c>
      <c r="AY1898" s="266" t="s">
        <v>240</v>
      </c>
    </row>
    <row r="1899" s="2" customFormat="1" ht="24.15" customHeight="1">
      <c r="A1899" s="39"/>
      <c r="B1899" s="40"/>
      <c r="C1899" s="227" t="s">
        <v>2484</v>
      </c>
      <c r="D1899" s="227" t="s">
        <v>242</v>
      </c>
      <c r="E1899" s="228" t="s">
        <v>2485</v>
      </c>
      <c r="F1899" s="229" t="s">
        <v>2486</v>
      </c>
      <c r="G1899" s="230" t="s">
        <v>373</v>
      </c>
      <c r="H1899" s="231">
        <v>14</v>
      </c>
      <c r="I1899" s="232"/>
      <c r="J1899" s="233">
        <f>ROUND(I1899*H1899,2)</f>
        <v>0</v>
      </c>
      <c r="K1899" s="229" t="s">
        <v>246</v>
      </c>
      <c r="L1899" s="45"/>
      <c r="M1899" s="234" t="s">
        <v>1</v>
      </c>
      <c r="N1899" s="235" t="s">
        <v>41</v>
      </c>
      <c r="O1899" s="92"/>
      <c r="P1899" s="236">
        <f>O1899*H1899</f>
        <v>0</v>
      </c>
      <c r="Q1899" s="236">
        <v>0.01627</v>
      </c>
      <c r="R1899" s="236">
        <f>Q1899*H1899</f>
        <v>0.22777999999999998</v>
      </c>
      <c r="S1899" s="236">
        <v>0</v>
      </c>
      <c r="T1899" s="237">
        <f>S1899*H1899</f>
        <v>0</v>
      </c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R1899" s="238" t="s">
        <v>170</v>
      </c>
      <c r="AT1899" s="238" t="s">
        <v>242</v>
      </c>
      <c r="AU1899" s="238" t="s">
        <v>87</v>
      </c>
      <c r="AY1899" s="18" t="s">
        <v>240</v>
      </c>
      <c r="BE1899" s="239">
        <f>IF(N1899="základní",J1899,0)</f>
        <v>0</v>
      </c>
      <c r="BF1899" s="239">
        <f>IF(N1899="snížená",J1899,0)</f>
        <v>0</v>
      </c>
      <c r="BG1899" s="239">
        <f>IF(N1899="zákl. přenesená",J1899,0)</f>
        <v>0</v>
      </c>
      <c r="BH1899" s="239">
        <f>IF(N1899="sníž. přenesená",J1899,0)</f>
        <v>0</v>
      </c>
      <c r="BI1899" s="239">
        <f>IF(N1899="nulová",J1899,0)</f>
        <v>0</v>
      </c>
      <c r="BJ1899" s="18" t="s">
        <v>84</v>
      </c>
      <c r="BK1899" s="239">
        <f>ROUND(I1899*H1899,2)</f>
        <v>0</v>
      </c>
      <c r="BL1899" s="18" t="s">
        <v>170</v>
      </c>
      <c r="BM1899" s="238" t="s">
        <v>2487</v>
      </c>
    </row>
    <row r="1900" s="2" customFormat="1">
      <c r="A1900" s="39"/>
      <c r="B1900" s="40"/>
      <c r="C1900" s="41"/>
      <c r="D1900" s="240" t="s">
        <v>249</v>
      </c>
      <c r="E1900" s="41"/>
      <c r="F1900" s="241" t="s">
        <v>2488</v>
      </c>
      <c r="G1900" s="41"/>
      <c r="H1900" s="41"/>
      <c r="I1900" s="242"/>
      <c r="J1900" s="41"/>
      <c r="K1900" s="41"/>
      <c r="L1900" s="45"/>
      <c r="M1900" s="243"/>
      <c r="N1900" s="244"/>
      <c r="O1900" s="92"/>
      <c r="P1900" s="92"/>
      <c r="Q1900" s="92"/>
      <c r="R1900" s="92"/>
      <c r="S1900" s="92"/>
      <c r="T1900" s="93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T1900" s="18" t="s">
        <v>249</v>
      </c>
      <c r="AU1900" s="18" t="s">
        <v>87</v>
      </c>
    </row>
    <row r="1901" s="13" customFormat="1">
      <c r="A1901" s="13"/>
      <c r="B1901" s="245"/>
      <c r="C1901" s="246"/>
      <c r="D1901" s="247" t="s">
        <v>251</v>
      </c>
      <c r="E1901" s="248" t="s">
        <v>1</v>
      </c>
      <c r="F1901" s="249" t="s">
        <v>2489</v>
      </c>
      <c r="G1901" s="246"/>
      <c r="H1901" s="248" t="s">
        <v>1</v>
      </c>
      <c r="I1901" s="250"/>
      <c r="J1901" s="246"/>
      <c r="K1901" s="246"/>
      <c r="L1901" s="251"/>
      <c r="M1901" s="252"/>
      <c r="N1901" s="253"/>
      <c r="O1901" s="253"/>
      <c r="P1901" s="253"/>
      <c r="Q1901" s="253"/>
      <c r="R1901" s="253"/>
      <c r="S1901" s="253"/>
      <c r="T1901" s="25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5" t="s">
        <v>251</v>
      </c>
      <c r="AU1901" s="255" t="s">
        <v>87</v>
      </c>
      <c r="AV1901" s="13" t="s">
        <v>84</v>
      </c>
      <c r="AW1901" s="13" t="s">
        <v>32</v>
      </c>
      <c r="AX1901" s="13" t="s">
        <v>76</v>
      </c>
      <c r="AY1901" s="255" t="s">
        <v>240</v>
      </c>
    </row>
    <row r="1902" s="14" customFormat="1">
      <c r="A1902" s="14"/>
      <c r="B1902" s="256"/>
      <c r="C1902" s="257"/>
      <c r="D1902" s="247" t="s">
        <v>251</v>
      </c>
      <c r="E1902" s="258" t="s">
        <v>1</v>
      </c>
      <c r="F1902" s="259" t="s">
        <v>2490</v>
      </c>
      <c r="G1902" s="257"/>
      <c r="H1902" s="260">
        <v>14</v>
      </c>
      <c r="I1902" s="261"/>
      <c r="J1902" s="257"/>
      <c r="K1902" s="257"/>
      <c r="L1902" s="262"/>
      <c r="M1902" s="263"/>
      <c r="N1902" s="264"/>
      <c r="O1902" s="264"/>
      <c r="P1902" s="264"/>
      <c r="Q1902" s="264"/>
      <c r="R1902" s="264"/>
      <c r="S1902" s="264"/>
      <c r="T1902" s="26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6" t="s">
        <v>251</v>
      </c>
      <c r="AU1902" s="266" t="s">
        <v>87</v>
      </c>
      <c r="AV1902" s="14" t="s">
        <v>87</v>
      </c>
      <c r="AW1902" s="14" t="s">
        <v>32</v>
      </c>
      <c r="AX1902" s="14" t="s">
        <v>84</v>
      </c>
      <c r="AY1902" s="266" t="s">
        <v>240</v>
      </c>
    </row>
    <row r="1903" s="2" customFormat="1" ht="33" customHeight="1">
      <c r="A1903" s="39"/>
      <c r="B1903" s="40"/>
      <c r="C1903" s="227" t="s">
        <v>2491</v>
      </c>
      <c r="D1903" s="227" t="s">
        <v>242</v>
      </c>
      <c r="E1903" s="228" t="s">
        <v>2492</v>
      </c>
      <c r="F1903" s="229" t="s">
        <v>2493</v>
      </c>
      <c r="G1903" s="230" t="s">
        <v>373</v>
      </c>
      <c r="H1903" s="231">
        <v>873</v>
      </c>
      <c r="I1903" s="232"/>
      <c r="J1903" s="233">
        <f>ROUND(I1903*H1903,2)</f>
        <v>0</v>
      </c>
      <c r="K1903" s="229" t="s">
        <v>246</v>
      </c>
      <c r="L1903" s="45"/>
      <c r="M1903" s="234" t="s">
        <v>1</v>
      </c>
      <c r="N1903" s="235" t="s">
        <v>41</v>
      </c>
      <c r="O1903" s="92"/>
      <c r="P1903" s="236">
        <f>O1903*H1903</f>
        <v>0</v>
      </c>
      <c r="Q1903" s="236">
        <v>0.022419999999999999</v>
      </c>
      <c r="R1903" s="236">
        <f>Q1903*H1903</f>
        <v>19.572659999999999</v>
      </c>
      <c r="S1903" s="236">
        <v>0</v>
      </c>
      <c r="T1903" s="237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38" t="s">
        <v>170</v>
      </c>
      <c r="AT1903" s="238" t="s">
        <v>242</v>
      </c>
      <c r="AU1903" s="238" t="s">
        <v>87</v>
      </c>
      <c r="AY1903" s="18" t="s">
        <v>240</v>
      </c>
      <c r="BE1903" s="239">
        <f>IF(N1903="základní",J1903,0)</f>
        <v>0</v>
      </c>
      <c r="BF1903" s="239">
        <f>IF(N1903="snížená",J1903,0)</f>
        <v>0</v>
      </c>
      <c r="BG1903" s="239">
        <f>IF(N1903="zákl. přenesená",J1903,0)</f>
        <v>0</v>
      </c>
      <c r="BH1903" s="239">
        <f>IF(N1903="sníž. přenesená",J1903,0)</f>
        <v>0</v>
      </c>
      <c r="BI1903" s="239">
        <f>IF(N1903="nulová",J1903,0)</f>
        <v>0</v>
      </c>
      <c r="BJ1903" s="18" t="s">
        <v>84</v>
      </c>
      <c r="BK1903" s="239">
        <f>ROUND(I1903*H1903,2)</f>
        <v>0</v>
      </c>
      <c r="BL1903" s="18" t="s">
        <v>170</v>
      </c>
      <c r="BM1903" s="238" t="s">
        <v>2494</v>
      </c>
    </row>
    <row r="1904" s="2" customFormat="1">
      <c r="A1904" s="39"/>
      <c r="B1904" s="40"/>
      <c r="C1904" s="41"/>
      <c r="D1904" s="240" t="s">
        <v>249</v>
      </c>
      <c r="E1904" s="41"/>
      <c r="F1904" s="241" t="s">
        <v>2495</v>
      </c>
      <c r="G1904" s="41"/>
      <c r="H1904" s="41"/>
      <c r="I1904" s="242"/>
      <c r="J1904" s="41"/>
      <c r="K1904" s="41"/>
      <c r="L1904" s="45"/>
      <c r="M1904" s="243"/>
      <c r="N1904" s="244"/>
      <c r="O1904" s="92"/>
      <c r="P1904" s="92"/>
      <c r="Q1904" s="92"/>
      <c r="R1904" s="92"/>
      <c r="S1904" s="92"/>
      <c r="T1904" s="93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T1904" s="18" t="s">
        <v>249</v>
      </c>
      <c r="AU1904" s="18" t="s">
        <v>87</v>
      </c>
    </row>
    <row r="1905" s="13" customFormat="1">
      <c r="A1905" s="13"/>
      <c r="B1905" s="245"/>
      <c r="C1905" s="246"/>
      <c r="D1905" s="247" t="s">
        <v>251</v>
      </c>
      <c r="E1905" s="248" t="s">
        <v>1</v>
      </c>
      <c r="F1905" s="249" t="s">
        <v>2496</v>
      </c>
      <c r="G1905" s="246"/>
      <c r="H1905" s="248" t="s">
        <v>1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5" t="s">
        <v>251</v>
      </c>
      <c r="AU1905" s="255" t="s">
        <v>87</v>
      </c>
      <c r="AV1905" s="13" t="s">
        <v>84</v>
      </c>
      <c r="AW1905" s="13" t="s">
        <v>32</v>
      </c>
      <c r="AX1905" s="13" t="s">
        <v>76</v>
      </c>
      <c r="AY1905" s="255" t="s">
        <v>240</v>
      </c>
    </row>
    <row r="1906" s="13" customFormat="1">
      <c r="A1906" s="13"/>
      <c r="B1906" s="245"/>
      <c r="C1906" s="246"/>
      <c r="D1906" s="247" t="s">
        <v>251</v>
      </c>
      <c r="E1906" s="248" t="s">
        <v>1</v>
      </c>
      <c r="F1906" s="249" t="s">
        <v>2497</v>
      </c>
      <c r="G1906" s="246"/>
      <c r="H1906" s="248" t="s">
        <v>1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5" t="s">
        <v>251</v>
      </c>
      <c r="AU1906" s="255" t="s">
        <v>87</v>
      </c>
      <c r="AV1906" s="13" t="s">
        <v>84</v>
      </c>
      <c r="AW1906" s="13" t="s">
        <v>32</v>
      </c>
      <c r="AX1906" s="13" t="s">
        <v>76</v>
      </c>
      <c r="AY1906" s="255" t="s">
        <v>240</v>
      </c>
    </row>
    <row r="1907" s="13" customFormat="1">
      <c r="A1907" s="13"/>
      <c r="B1907" s="245"/>
      <c r="C1907" s="246"/>
      <c r="D1907" s="247" t="s">
        <v>251</v>
      </c>
      <c r="E1907" s="248" t="s">
        <v>1</v>
      </c>
      <c r="F1907" s="249" t="s">
        <v>2498</v>
      </c>
      <c r="G1907" s="246"/>
      <c r="H1907" s="248" t="s">
        <v>1</v>
      </c>
      <c r="I1907" s="250"/>
      <c r="J1907" s="246"/>
      <c r="K1907" s="246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5" t="s">
        <v>251</v>
      </c>
      <c r="AU1907" s="255" t="s">
        <v>87</v>
      </c>
      <c r="AV1907" s="13" t="s">
        <v>84</v>
      </c>
      <c r="AW1907" s="13" t="s">
        <v>32</v>
      </c>
      <c r="AX1907" s="13" t="s">
        <v>76</v>
      </c>
      <c r="AY1907" s="255" t="s">
        <v>240</v>
      </c>
    </row>
    <row r="1908" s="14" customFormat="1">
      <c r="A1908" s="14"/>
      <c r="B1908" s="256"/>
      <c r="C1908" s="257"/>
      <c r="D1908" s="247" t="s">
        <v>251</v>
      </c>
      <c r="E1908" s="258" t="s">
        <v>1</v>
      </c>
      <c r="F1908" s="259" t="s">
        <v>2499</v>
      </c>
      <c r="G1908" s="257"/>
      <c r="H1908" s="260">
        <v>34</v>
      </c>
      <c r="I1908" s="261"/>
      <c r="J1908" s="257"/>
      <c r="K1908" s="257"/>
      <c r="L1908" s="262"/>
      <c r="M1908" s="263"/>
      <c r="N1908" s="264"/>
      <c r="O1908" s="264"/>
      <c r="P1908" s="264"/>
      <c r="Q1908" s="264"/>
      <c r="R1908" s="264"/>
      <c r="S1908" s="264"/>
      <c r="T1908" s="26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6" t="s">
        <v>251</v>
      </c>
      <c r="AU1908" s="266" t="s">
        <v>87</v>
      </c>
      <c r="AV1908" s="14" t="s">
        <v>87</v>
      </c>
      <c r="AW1908" s="14" t="s">
        <v>32</v>
      </c>
      <c r="AX1908" s="14" t="s">
        <v>76</v>
      </c>
      <c r="AY1908" s="266" t="s">
        <v>240</v>
      </c>
    </row>
    <row r="1909" s="15" customFormat="1">
      <c r="A1909" s="15"/>
      <c r="B1909" s="267"/>
      <c r="C1909" s="268"/>
      <c r="D1909" s="247" t="s">
        <v>251</v>
      </c>
      <c r="E1909" s="269" t="s">
        <v>1</v>
      </c>
      <c r="F1909" s="270" t="s">
        <v>255</v>
      </c>
      <c r="G1909" s="268"/>
      <c r="H1909" s="271">
        <v>34</v>
      </c>
      <c r="I1909" s="272"/>
      <c r="J1909" s="268"/>
      <c r="K1909" s="268"/>
      <c r="L1909" s="273"/>
      <c r="M1909" s="274"/>
      <c r="N1909" s="275"/>
      <c r="O1909" s="275"/>
      <c r="P1909" s="275"/>
      <c r="Q1909" s="275"/>
      <c r="R1909" s="275"/>
      <c r="S1909" s="275"/>
      <c r="T1909" s="276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7" t="s">
        <v>251</v>
      </c>
      <c r="AU1909" s="277" t="s">
        <v>87</v>
      </c>
      <c r="AV1909" s="15" t="s">
        <v>256</v>
      </c>
      <c r="AW1909" s="15" t="s">
        <v>32</v>
      </c>
      <c r="AX1909" s="15" t="s">
        <v>76</v>
      </c>
      <c r="AY1909" s="277" t="s">
        <v>240</v>
      </c>
    </row>
    <row r="1910" s="13" customFormat="1">
      <c r="A1910" s="13"/>
      <c r="B1910" s="245"/>
      <c r="C1910" s="246"/>
      <c r="D1910" s="247" t="s">
        <v>251</v>
      </c>
      <c r="E1910" s="248" t="s">
        <v>1</v>
      </c>
      <c r="F1910" s="249" t="s">
        <v>2500</v>
      </c>
      <c r="G1910" s="246"/>
      <c r="H1910" s="248" t="s">
        <v>1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5" t="s">
        <v>251</v>
      </c>
      <c r="AU1910" s="255" t="s">
        <v>87</v>
      </c>
      <c r="AV1910" s="13" t="s">
        <v>84</v>
      </c>
      <c r="AW1910" s="13" t="s">
        <v>32</v>
      </c>
      <c r="AX1910" s="13" t="s">
        <v>76</v>
      </c>
      <c r="AY1910" s="255" t="s">
        <v>240</v>
      </c>
    </row>
    <row r="1911" s="13" customFormat="1">
      <c r="A1911" s="13"/>
      <c r="B1911" s="245"/>
      <c r="C1911" s="246"/>
      <c r="D1911" s="247" t="s">
        <v>251</v>
      </c>
      <c r="E1911" s="248" t="s">
        <v>1</v>
      </c>
      <c r="F1911" s="249" t="s">
        <v>2501</v>
      </c>
      <c r="G1911" s="246"/>
      <c r="H1911" s="248" t="s">
        <v>1</v>
      </c>
      <c r="I1911" s="250"/>
      <c r="J1911" s="246"/>
      <c r="K1911" s="246"/>
      <c r="L1911" s="251"/>
      <c r="M1911" s="252"/>
      <c r="N1911" s="253"/>
      <c r="O1911" s="253"/>
      <c r="P1911" s="253"/>
      <c r="Q1911" s="253"/>
      <c r="R1911" s="253"/>
      <c r="S1911" s="253"/>
      <c r="T1911" s="25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5" t="s">
        <v>251</v>
      </c>
      <c r="AU1911" s="255" t="s">
        <v>87</v>
      </c>
      <c r="AV1911" s="13" t="s">
        <v>84</v>
      </c>
      <c r="AW1911" s="13" t="s">
        <v>32</v>
      </c>
      <c r="AX1911" s="13" t="s">
        <v>76</v>
      </c>
      <c r="AY1911" s="255" t="s">
        <v>240</v>
      </c>
    </row>
    <row r="1912" s="14" customFormat="1">
      <c r="A1912" s="14"/>
      <c r="B1912" s="256"/>
      <c r="C1912" s="257"/>
      <c r="D1912" s="247" t="s">
        <v>251</v>
      </c>
      <c r="E1912" s="258" t="s">
        <v>1</v>
      </c>
      <c r="F1912" s="259" t="s">
        <v>2502</v>
      </c>
      <c r="G1912" s="257"/>
      <c r="H1912" s="260">
        <v>862.29999999999995</v>
      </c>
      <c r="I1912" s="261"/>
      <c r="J1912" s="257"/>
      <c r="K1912" s="257"/>
      <c r="L1912" s="262"/>
      <c r="M1912" s="263"/>
      <c r="N1912" s="264"/>
      <c r="O1912" s="264"/>
      <c r="P1912" s="264"/>
      <c r="Q1912" s="264"/>
      <c r="R1912" s="264"/>
      <c r="S1912" s="264"/>
      <c r="T1912" s="265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66" t="s">
        <v>251</v>
      </c>
      <c r="AU1912" s="266" t="s">
        <v>87</v>
      </c>
      <c r="AV1912" s="14" t="s">
        <v>87</v>
      </c>
      <c r="AW1912" s="14" t="s">
        <v>32</v>
      </c>
      <c r="AX1912" s="14" t="s">
        <v>76</v>
      </c>
      <c r="AY1912" s="266" t="s">
        <v>240</v>
      </c>
    </row>
    <row r="1913" s="13" customFormat="1">
      <c r="A1913" s="13"/>
      <c r="B1913" s="245"/>
      <c r="C1913" s="246"/>
      <c r="D1913" s="247" t="s">
        <v>251</v>
      </c>
      <c r="E1913" s="248" t="s">
        <v>1</v>
      </c>
      <c r="F1913" s="249" t="s">
        <v>2503</v>
      </c>
      <c r="G1913" s="246"/>
      <c r="H1913" s="248" t="s">
        <v>1</v>
      </c>
      <c r="I1913" s="250"/>
      <c r="J1913" s="246"/>
      <c r="K1913" s="246"/>
      <c r="L1913" s="251"/>
      <c r="M1913" s="252"/>
      <c r="N1913" s="253"/>
      <c r="O1913" s="253"/>
      <c r="P1913" s="253"/>
      <c r="Q1913" s="253"/>
      <c r="R1913" s="253"/>
      <c r="S1913" s="253"/>
      <c r="T1913" s="25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5" t="s">
        <v>251</v>
      </c>
      <c r="AU1913" s="255" t="s">
        <v>87</v>
      </c>
      <c r="AV1913" s="13" t="s">
        <v>84</v>
      </c>
      <c r="AW1913" s="13" t="s">
        <v>32</v>
      </c>
      <c r="AX1913" s="13" t="s">
        <v>76</v>
      </c>
      <c r="AY1913" s="255" t="s">
        <v>240</v>
      </c>
    </row>
    <row r="1914" s="14" customFormat="1">
      <c r="A1914" s="14"/>
      <c r="B1914" s="256"/>
      <c r="C1914" s="257"/>
      <c r="D1914" s="247" t="s">
        <v>251</v>
      </c>
      <c r="E1914" s="258" t="s">
        <v>1</v>
      </c>
      <c r="F1914" s="259" t="s">
        <v>2504</v>
      </c>
      <c r="G1914" s="257"/>
      <c r="H1914" s="260">
        <v>-34</v>
      </c>
      <c r="I1914" s="261"/>
      <c r="J1914" s="257"/>
      <c r="K1914" s="257"/>
      <c r="L1914" s="262"/>
      <c r="M1914" s="263"/>
      <c r="N1914" s="264"/>
      <c r="O1914" s="264"/>
      <c r="P1914" s="264"/>
      <c r="Q1914" s="264"/>
      <c r="R1914" s="264"/>
      <c r="S1914" s="264"/>
      <c r="T1914" s="265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66" t="s">
        <v>251</v>
      </c>
      <c r="AU1914" s="266" t="s">
        <v>87</v>
      </c>
      <c r="AV1914" s="14" t="s">
        <v>87</v>
      </c>
      <c r="AW1914" s="14" t="s">
        <v>32</v>
      </c>
      <c r="AX1914" s="14" t="s">
        <v>76</v>
      </c>
      <c r="AY1914" s="266" t="s">
        <v>240</v>
      </c>
    </row>
    <row r="1915" s="15" customFormat="1">
      <c r="A1915" s="15"/>
      <c r="B1915" s="267"/>
      <c r="C1915" s="268"/>
      <c r="D1915" s="247" t="s">
        <v>251</v>
      </c>
      <c r="E1915" s="269" t="s">
        <v>1</v>
      </c>
      <c r="F1915" s="270" t="s">
        <v>261</v>
      </c>
      <c r="G1915" s="268"/>
      <c r="H1915" s="271">
        <v>828.29999999999995</v>
      </c>
      <c r="I1915" s="272"/>
      <c r="J1915" s="268"/>
      <c r="K1915" s="268"/>
      <c r="L1915" s="273"/>
      <c r="M1915" s="274"/>
      <c r="N1915" s="275"/>
      <c r="O1915" s="275"/>
      <c r="P1915" s="275"/>
      <c r="Q1915" s="275"/>
      <c r="R1915" s="275"/>
      <c r="S1915" s="275"/>
      <c r="T1915" s="276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77" t="s">
        <v>251</v>
      </c>
      <c r="AU1915" s="277" t="s">
        <v>87</v>
      </c>
      <c r="AV1915" s="15" t="s">
        <v>256</v>
      </c>
      <c r="AW1915" s="15" t="s">
        <v>32</v>
      </c>
      <c r="AX1915" s="15" t="s">
        <v>76</v>
      </c>
      <c r="AY1915" s="277" t="s">
        <v>240</v>
      </c>
    </row>
    <row r="1916" s="14" customFormat="1">
      <c r="A1916" s="14"/>
      <c r="B1916" s="256"/>
      <c r="C1916" s="257"/>
      <c r="D1916" s="247" t="s">
        <v>251</v>
      </c>
      <c r="E1916" s="258" t="s">
        <v>1</v>
      </c>
      <c r="F1916" s="259" t="s">
        <v>2505</v>
      </c>
      <c r="G1916" s="257"/>
      <c r="H1916" s="260">
        <v>10.699999999999999</v>
      </c>
      <c r="I1916" s="261"/>
      <c r="J1916" s="257"/>
      <c r="K1916" s="257"/>
      <c r="L1916" s="262"/>
      <c r="M1916" s="263"/>
      <c r="N1916" s="264"/>
      <c r="O1916" s="264"/>
      <c r="P1916" s="264"/>
      <c r="Q1916" s="264"/>
      <c r="R1916" s="264"/>
      <c r="S1916" s="264"/>
      <c r="T1916" s="265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6" t="s">
        <v>251</v>
      </c>
      <c r="AU1916" s="266" t="s">
        <v>87</v>
      </c>
      <c r="AV1916" s="14" t="s">
        <v>87</v>
      </c>
      <c r="AW1916" s="14" t="s">
        <v>32</v>
      </c>
      <c r="AX1916" s="14" t="s">
        <v>76</v>
      </c>
      <c r="AY1916" s="266" t="s">
        <v>240</v>
      </c>
    </row>
    <row r="1917" s="16" customFormat="1">
      <c r="A1917" s="16"/>
      <c r="B1917" s="278"/>
      <c r="C1917" s="279"/>
      <c r="D1917" s="247" t="s">
        <v>251</v>
      </c>
      <c r="E1917" s="280" t="s">
        <v>1</v>
      </c>
      <c r="F1917" s="281" t="s">
        <v>265</v>
      </c>
      <c r="G1917" s="279"/>
      <c r="H1917" s="282">
        <v>873</v>
      </c>
      <c r="I1917" s="283"/>
      <c r="J1917" s="279"/>
      <c r="K1917" s="279"/>
      <c r="L1917" s="284"/>
      <c r="M1917" s="285"/>
      <c r="N1917" s="286"/>
      <c r="O1917" s="286"/>
      <c r="P1917" s="286"/>
      <c r="Q1917" s="286"/>
      <c r="R1917" s="286"/>
      <c r="S1917" s="286"/>
      <c r="T1917" s="287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88" t="s">
        <v>251</v>
      </c>
      <c r="AU1917" s="288" t="s">
        <v>87</v>
      </c>
      <c r="AV1917" s="16" t="s">
        <v>247</v>
      </c>
      <c r="AW1917" s="16" t="s">
        <v>32</v>
      </c>
      <c r="AX1917" s="16" t="s">
        <v>84</v>
      </c>
      <c r="AY1917" s="288" t="s">
        <v>240</v>
      </c>
    </row>
    <row r="1918" s="13" customFormat="1">
      <c r="A1918" s="13"/>
      <c r="B1918" s="245"/>
      <c r="C1918" s="246"/>
      <c r="D1918" s="247" t="s">
        <v>251</v>
      </c>
      <c r="E1918" s="248" t="s">
        <v>1</v>
      </c>
      <c r="F1918" s="249" t="s">
        <v>34</v>
      </c>
      <c r="G1918" s="246"/>
      <c r="H1918" s="248" t="s">
        <v>1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5" t="s">
        <v>251</v>
      </c>
      <c r="AU1918" s="255" t="s">
        <v>87</v>
      </c>
      <c r="AV1918" s="13" t="s">
        <v>84</v>
      </c>
      <c r="AW1918" s="13" t="s">
        <v>32</v>
      </c>
      <c r="AX1918" s="13" t="s">
        <v>76</v>
      </c>
      <c r="AY1918" s="255" t="s">
        <v>240</v>
      </c>
    </row>
    <row r="1919" s="13" customFormat="1">
      <c r="A1919" s="13"/>
      <c r="B1919" s="245"/>
      <c r="C1919" s="246"/>
      <c r="D1919" s="247" t="s">
        <v>251</v>
      </c>
      <c r="E1919" s="248" t="s">
        <v>1</v>
      </c>
      <c r="F1919" s="249" t="s">
        <v>2506</v>
      </c>
      <c r="G1919" s="246"/>
      <c r="H1919" s="248" t="s">
        <v>1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5" t="s">
        <v>251</v>
      </c>
      <c r="AU1919" s="255" t="s">
        <v>87</v>
      </c>
      <c r="AV1919" s="13" t="s">
        <v>84</v>
      </c>
      <c r="AW1919" s="13" t="s">
        <v>32</v>
      </c>
      <c r="AX1919" s="13" t="s">
        <v>76</v>
      </c>
      <c r="AY1919" s="255" t="s">
        <v>240</v>
      </c>
    </row>
    <row r="1920" s="13" customFormat="1">
      <c r="A1920" s="13"/>
      <c r="B1920" s="245"/>
      <c r="C1920" s="246"/>
      <c r="D1920" s="247" t="s">
        <v>251</v>
      </c>
      <c r="E1920" s="248" t="s">
        <v>1</v>
      </c>
      <c r="F1920" s="249" t="s">
        <v>2507</v>
      </c>
      <c r="G1920" s="246"/>
      <c r="H1920" s="248" t="s">
        <v>1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5" t="s">
        <v>251</v>
      </c>
      <c r="AU1920" s="255" t="s">
        <v>87</v>
      </c>
      <c r="AV1920" s="13" t="s">
        <v>84</v>
      </c>
      <c r="AW1920" s="13" t="s">
        <v>32</v>
      </c>
      <c r="AX1920" s="13" t="s">
        <v>76</v>
      </c>
      <c r="AY1920" s="255" t="s">
        <v>240</v>
      </c>
    </row>
    <row r="1921" s="2" customFormat="1" ht="24.15" customHeight="1">
      <c r="A1921" s="39"/>
      <c r="B1921" s="40"/>
      <c r="C1921" s="227" t="s">
        <v>2508</v>
      </c>
      <c r="D1921" s="227" t="s">
        <v>242</v>
      </c>
      <c r="E1921" s="228" t="s">
        <v>2509</v>
      </c>
      <c r="F1921" s="229" t="s">
        <v>2510</v>
      </c>
      <c r="G1921" s="230" t="s">
        <v>373</v>
      </c>
      <c r="H1921" s="231">
        <v>828</v>
      </c>
      <c r="I1921" s="232"/>
      <c r="J1921" s="233">
        <f>ROUND(I1921*H1921,2)</f>
        <v>0</v>
      </c>
      <c r="K1921" s="229" t="s">
        <v>246</v>
      </c>
      <c r="L1921" s="45"/>
      <c r="M1921" s="234" t="s">
        <v>1</v>
      </c>
      <c r="N1921" s="235" t="s">
        <v>41</v>
      </c>
      <c r="O1921" s="92"/>
      <c r="P1921" s="236">
        <f>O1921*H1921</f>
        <v>0</v>
      </c>
      <c r="Q1921" s="236">
        <v>0.012200000000000001</v>
      </c>
      <c r="R1921" s="236">
        <f>Q1921*H1921</f>
        <v>10.101600000000001</v>
      </c>
      <c r="S1921" s="236">
        <v>0</v>
      </c>
      <c r="T1921" s="237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38" t="s">
        <v>170</v>
      </c>
      <c r="AT1921" s="238" t="s">
        <v>242</v>
      </c>
      <c r="AU1921" s="238" t="s">
        <v>87</v>
      </c>
      <c r="AY1921" s="18" t="s">
        <v>240</v>
      </c>
      <c r="BE1921" s="239">
        <f>IF(N1921="základní",J1921,0)</f>
        <v>0</v>
      </c>
      <c r="BF1921" s="239">
        <f>IF(N1921="snížená",J1921,0)</f>
        <v>0</v>
      </c>
      <c r="BG1921" s="239">
        <f>IF(N1921="zákl. přenesená",J1921,0)</f>
        <v>0</v>
      </c>
      <c r="BH1921" s="239">
        <f>IF(N1921="sníž. přenesená",J1921,0)</f>
        <v>0</v>
      </c>
      <c r="BI1921" s="239">
        <f>IF(N1921="nulová",J1921,0)</f>
        <v>0</v>
      </c>
      <c r="BJ1921" s="18" t="s">
        <v>84</v>
      </c>
      <c r="BK1921" s="239">
        <f>ROUND(I1921*H1921,2)</f>
        <v>0</v>
      </c>
      <c r="BL1921" s="18" t="s">
        <v>170</v>
      </c>
      <c r="BM1921" s="238" t="s">
        <v>2511</v>
      </c>
    </row>
    <row r="1922" s="2" customFormat="1">
      <c r="A1922" s="39"/>
      <c r="B1922" s="40"/>
      <c r="C1922" s="41"/>
      <c r="D1922" s="240" t="s">
        <v>249</v>
      </c>
      <c r="E1922" s="41"/>
      <c r="F1922" s="241" t="s">
        <v>2512</v>
      </c>
      <c r="G1922" s="41"/>
      <c r="H1922" s="41"/>
      <c r="I1922" s="242"/>
      <c r="J1922" s="41"/>
      <c r="K1922" s="41"/>
      <c r="L1922" s="45"/>
      <c r="M1922" s="243"/>
      <c r="N1922" s="244"/>
      <c r="O1922" s="92"/>
      <c r="P1922" s="92"/>
      <c r="Q1922" s="92"/>
      <c r="R1922" s="92"/>
      <c r="S1922" s="92"/>
      <c r="T1922" s="93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T1922" s="18" t="s">
        <v>249</v>
      </c>
      <c r="AU1922" s="18" t="s">
        <v>87</v>
      </c>
    </row>
    <row r="1923" s="13" customFormat="1">
      <c r="A1923" s="13"/>
      <c r="B1923" s="245"/>
      <c r="C1923" s="246"/>
      <c r="D1923" s="247" t="s">
        <v>251</v>
      </c>
      <c r="E1923" s="248" t="s">
        <v>1</v>
      </c>
      <c r="F1923" s="249" t="s">
        <v>2513</v>
      </c>
      <c r="G1923" s="246"/>
      <c r="H1923" s="248" t="s">
        <v>1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5" t="s">
        <v>251</v>
      </c>
      <c r="AU1923" s="255" t="s">
        <v>87</v>
      </c>
      <c r="AV1923" s="13" t="s">
        <v>84</v>
      </c>
      <c r="AW1923" s="13" t="s">
        <v>32</v>
      </c>
      <c r="AX1923" s="13" t="s">
        <v>76</v>
      </c>
      <c r="AY1923" s="255" t="s">
        <v>240</v>
      </c>
    </row>
    <row r="1924" s="13" customFormat="1">
      <c r="A1924" s="13"/>
      <c r="B1924" s="245"/>
      <c r="C1924" s="246"/>
      <c r="D1924" s="247" t="s">
        <v>251</v>
      </c>
      <c r="E1924" s="248" t="s">
        <v>1</v>
      </c>
      <c r="F1924" s="249" t="s">
        <v>2514</v>
      </c>
      <c r="G1924" s="246"/>
      <c r="H1924" s="248" t="s">
        <v>1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5" t="s">
        <v>251</v>
      </c>
      <c r="AU1924" s="255" t="s">
        <v>87</v>
      </c>
      <c r="AV1924" s="13" t="s">
        <v>84</v>
      </c>
      <c r="AW1924" s="13" t="s">
        <v>32</v>
      </c>
      <c r="AX1924" s="13" t="s">
        <v>76</v>
      </c>
      <c r="AY1924" s="255" t="s">
        <v>240</v>
      </c>
    </row>
    <row r="1925" s="14" customFormat="1">
      <c r="A1925" s="14"/>
      <c r="B1925" s="256"/>
      <c r="C1925" s="257"/>
      <c r="D1925" s="247" t="s">
        <v>251</v>
      </c>
      <c r="E1925" s="258" t="s">
        <v>1</v>
      </c>
      <c r="F1925" s="259" t="s">
        <v>2515</v>
      </c>
      <c r="G1925" s="257"/>
      <c r="H1925" s="260">
        <v>828.29999999999995</v>
      </c>
      <c r="I1925" s="261"/>
      <c r="J1925" s="257"/>
      <c r="K1925" s="257"/>
      <c r="L1925" s="262"/>
      <c r="M1925" s="263"/>
      <c r="N1925" s="264"/>
      <c r="O1925" s="264"/>
      <c r="P1925" s="264"/>
      <c r="Q1925" s="264"/>
      <c r="R1925" s="264"/>
      <c r="S1925" s="264"/>
      <c r="T1925" s="26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6" t="s">
        <v>251</v>
      </c>
      <c r="AU1925" s="266" t="s">
        <v>87</v>
      </c>
      <c r="AV1925" s="14" t="s">
        <v>87</v>
      </c>
      <c r="AW1925" s="14" t="s">
        <v>32</v>
      </c>
      <c r="AX1925" s="14" t="s">
        <v>76</v>
      </c>
      <c r="AY1925" s="266" t="s">
        <v>240</v>
      </c>
    </row>
    <row r="1926" s="13" customFormat="1">
      <c r="A1926" s="13"/>
      <c r="B1926" s="245"/>
      <c r="C1926" s="246"/>
      <c r="D1926" s="247" t="s">
        <v>251</v>
      </c>
      <c r="E1926" s="248" t="s">
        <v>1</v>
      </c>
      <c r="F1926" s="249" t="s">
        <v>2516</v>
      </c>
      <c r="G1926" s="246"/>
      <c r="H1926" s="248" t="s">
        <v>1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5" t="s">
        <v>251</v>
      </c>
      <c r="AU1926" s="255" t="s">
        <v>87</v>
      </c>
      <c r="AV1926" s="13" t="s">
        <v>84</v>
      </c>
      <c r="AW1926" s="13" t="s">
        <v>32</v>
      </c>
      <c r="AX1926" s="13" t="s">
        <v>76</v>
      </c>
      <c r="AY1926" s="255" t="s">
        <v>240</v>
      </c>
    </row>
    <row r="1927" s="14" customFormat="1">
      <c r="A1927" s="14"/>
      <c r="B1927" s="256"/>
      <c r="C1927" s="257"/>
      <c r="D1927" s="247" t="s">
        <v>251</v>
      </c>
      <c r="E1927" s="258" t="s">
        <v>1</v>
      </c>
      <c r="F1927" s="259" t="s">
        <v>2517</v>
      </c>
      <c r="G1927" s="257"/>
      <c r="H1927" s="260">
        <v>-10.5</v>
      </c>
      <c r="I1927" s="261"/>
      <c r="J1927" s="257"/>
      <c r="K1927" s="257"/>
      <c r="L1927" s="262"/>
      <c r="M1927" s="263"/>
      <c r="N1927" s="264"/>
      <c r="O1927" s="264"/>
      <c r="P1927" s="264"/>
      <c r="Q1927" s="264"/>
      <c r="R1927" s="264"/>
      <c r="S1927" s="264"/>
      <c r="T1927" s="265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6" t="s">
        <v>251</v>
      </c>
      <c r="AU1927" s="266" t="s">
        <v>87</v>
      </c>
      <c r="AV1927" s="14" t="s">
        <v>87</v>
      </c>
      <c r="AW1927" s="14" t="s">
        <v>32</v>
      </c>
      <c r="AX1927" s="14" t="s">
        <v>76</v>
      </c>
      <c r="AY1927" s="266" t="s">
        <v>240</v>
      </c>
    </row>
    <row r="1928" s="14" customFormat="1">
      <c r="A1928" s="14"/>
      <c r="B1928" s="256"/>
      <c r="C1928" s="257"/>
      <c r="D1928" s="247" t="s">
        <v>251</v>
      </c>
      <c r="E1928" s="258" t="s">
        <v>1</v>
      </c>
      <c r="F1928" s="259" t="s">
        <v>1181</v>
      </c>
      <c r="G1928" s="257"/>
      <c r="H1928" s="260">
        <v>10.199999999999999</v>
      </c>
      <c r="I1928" s="261"/>
      <c r="J1928" s="257"/>
      <c r="K1928" s="257"/>
      <c r="L1928" s="262"/>
      <c r="M1928" s="263"/>
      <c r="N1928" s="264"/>
      <c r="O1928" s="264"/>
      <c r="P1928" s="264"/>
      <c r="Q1928" s="264"/>
      <c r="R1928" s="264"/>
      <c r="S1928" s="264"/>
      <c r="T1928" s="26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6" t="s">
        <v>251</v>
      </c>
      <c r="AU1928" s="266" t="s">
        <v>87</v>
      </c>
      <c r="AV1928" s="14" t="s">
        <v>87</v>
      </c>
      <c r="AW1928" s="14" t="s">
        <v>32</v>
      </c>
      <c r="AX1928" s="14" t="s">
        <v>76</v>
      </c>
      <c r="AY1928" s="266" t="s">
        <v>240</v>
      </c>
    </row>
    <row r="1929" s="16" customFormat="1">
      <c r="A1929" s="16"/>
      <c r="B1929" s="278"/>
      <c r="C1929" s="279"/>
      <c r="D1929" s="247" t="s">
        <v>251</v>
      </c>
      <c r="E1929" s="280" t="s">
        <v>1</v>
      </c>
      <c r="F1929" s="281" t="s">
        <v>265</v>
      </c>
      <c r="G1929" s="279"/>
      <c r="H1929" s="282">
        <v>828</v>
      </c>
      <c r="I1929" s="283"/>
      <c r="J1929" s="279"/>
      <c r="K1929" s="279"/>
      <c r="L1929" s="284"/>
      <c r="M1929" s="285"/>
      <c r="N1929" s="286"/>
      <c r="O1929" s="286"/>
      <c r="P1929" s="286"/>
      <c r="Q1929" s="286"/>
      <c r="R1929" s="286"/>
      <c r="S1929" s="286"/>
      <c r="T1929" s="287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T1929" s="288" t="s">
        <v>251</v>
      </c>
      <c r="AU1929" s="288" t="s">
        <v>87</v>
      </c>
      <c r="AV1929" s="16" t="s">
        <v>247</v>
      </c>
      <c r="AW1929" s="16" t="s">
        <v>32</v>
      </c>
      <c r="AX1929" s="16" t="s">
        <v>84</v>
      </c>
      <c r="AY1929" s="288" t="s">
        <v>240</v>
      </c>
    </row>
    <row r="1930" s="13" customFormat="1">
      <c r="A1930" s="13"/>
      <c r="B1930" s="245"/>
      <c r="C1930" s="246"/>
      <c r="D1930" s="247" t="s">
        <v>251</v>
      </c>
      <c r="E1930" s="248" t="s">
        <v>1</v>
      </c>
      <c r="F1930" s="249" t="s">
        <v>34</v>
      </c>
      <c r="G1930" s="246"/>
      <c r="H1930" s="248" t="s">
        <v>1</v>
      </c>
      <c r="I1930" s="250"/>
      <c r="J1930" s="246"/>
      <c r="K1930" s="246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5" t="s">
        <v>251</v>
      </c>
      <c r="AU1930" s="255" t="s">
        <v>87</v>
      </c>
      <c r="AV1930" s="13" t="s">
        <v>84</v>
      </c>
      <c r="AW1930" s="13" t="s">
        <v>32</v>
      </c>
      <c r="AX1930" s="13" t="s">
        <v>76</v>
      </c>
      <c r="AY1930" s="255" t="s">
        <v>240</v>
      </c>
    </row>
    <row r="1931" s="13" customFormat="1">
      <c r="A1931" s="13"/>
      <c r="B1931" s="245"/>
      <c r="C1931" s="246"/>
      <c r="D1931" s="247" t="s">
        <v>251</v>
      </c>
      <c r="E1931" s="248" t="s">
        <v>1</v>
      </c>
      <c r="F1931" s="249" t="s">
        <v>2506</v>
      </c>
      <c r="G1931" s="246"/>
      <c r="H1931" s="248" t="s">
        <v>1</v>
      </c>
      <c r="I1931" s="250"/>
      <c r="J1931" s="246"/>
      <c r="K1931" s="246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5" t="s">
        <v>251</v>
      </c>
      <c r="AU1931" s="255" t="s">
        <v>87</v>
      </c>
      <c r="AV1931" s="13" t="s">
        <v>84</v>
      </c>
      <c r="AW1931" s="13" t="s">
        <v>32</v>
      </c>
      <c r="AX1931" s="13" t="s">
        <v>76</v>
      </c>
      <c r="AY1931" s="255" t="s">
        <v>240</v>
      </c>
    </row>
    <row r="1932" s="13" customFormat="1">
      <c r="A1932" s="13"/>
      <c r="B1932" s="245"/>
      <c r="C1932" s="246"/>
      <c r="D1932" s="247" t="s">
        <v>251</v>
      </c>
      <c r="E1932" s="248" t="s">
        <v>1</v>
      </c>
      <c r="F1932" s="249" t="s">
        <v>2507</v>
      </c>
      <c r="G1932" s="246"/>
      <c r="H1932" s="248" t="s">
        <v>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5" t="s">
        <v>251</v>
      </c>
      <c r="AU1932" s="255" t="s">
        <v>87</v>
      </c>
      <c r="AV1932" s="13" t="s">
        <v>84</v>
      </c>
      <c r="AW1932" s="13" t="s">
        <v>32</v>
      </c>
      <c r="AX1932" s="13" t="s">
        <v>76</v>
      </c>
      <c r="AY1932" s="255" t="s">
        <v>240</v>
      </c>
    </row>
    <row r="1933" s="2" customFormat="1" ht="24.15" customHeight="1">
      <c r="A1933" s="39"/>
      <c r="B1933" s="40"/>
      <c r="C1933" s="227" t="s">
        <v>2518</v>
      </c>
      <c r="D1933" s="227" t="s">
        <v>242</v>
      </c>
      <c r="E1933" s="228" t="s">
        <v>2519</v>
      </c>
      <c r="F1933" s="229" t="s">
        <v>2520</v>
      </c>
      <c r="G1933" s="230" t="s">
        <v>373</v>
      </c>
      <c r="H1933" s="231">
        <v>10.5</v>
      </c>
      <c r="I1933" s="232"/>
      <c r="J1933" s="233">
        <f>ROUND(I1933*H1933,2)</f>
        <v>0</v>
      </c>
      <c r="K1933" s="229" t="s">
        <v>246</v>
      </c>
      <c r="L1933" s="45"/>
      <c r="M1933" s="234" t="s">
        <v>1</v>
      </c>
      <c r="N1933" s="235" t="s">
        <v>41</v>
      </c>
      <c r="O1933" s="92"/>
      <c r="P1933" s="236">
        <f>O1933*H1933</f>
        <v>0</v>
      </c>
      <c r="Q1933" s="236">
        <v>0.012590000000000001</v>
      </c>
      <c r="R1933" s="236">
        <f>Q1933*H1933</f>
        <v>0.13219500000000001</v>
      </c>
      <c r="S1933" s="236">
        <v>0</v>
      </c>
      <c r="T1933" s="237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8" t="s">
        <v>170</v>
      </c>
      <c r="AT1933" s="238" t="s">
        <v>242</v>
      </c>
      <c r="AU1933" s="238" t="s">
        <v>87</v>
      </c>
      <c r="AY1933" s="18" t="s">
        <v>240</v>
      </c>
      <c r="BE1933" s="239">
        <f>IF(N1933="základní",J1933,0)</f>
        <v>0</v>
      </c>
      <c r="BF1933" s="239">
        <f>IF(N1933="snížená",J1933,0)</f>
        <v>0</v>
      </c>
      <c r="BG1933" s="239">
        <f>IF(N1933="zákl. přenesená",J1933,0)</f>
        <v>0</v>
      </c>
      <c r="BH1933" s="239">
        <f>IF(N1933="sníž. přenesená",J1933,0)</f>
        <v>0</v>
      </c>
      <c r="BI1933" s="239">
        <f>IF(N1933="nulová",J1933,0)</f>
        <v>0</v>
      </c>
      <c r="BJ1933" s="18" t="s">
        <v>84</v>
      </c>
      <c r="BK1933" s="239">
        <f>ROUND(I1933*H1933,2)</f>
        <v>0</v>
      </c>
      <c r="BL1933" s="18" t="s">
        <v>170</v>
      </c>
      <c r="BM1933" s="238" t="s">
        <v>2521</v>
      </c>
    </row>
    <row r="1934" s="2" customFormat="1">
      <c r="A1934" s="39"/>
      <c r="B1934" s="40"/>
      <c r="C1934" s="41"/>
      <c r="D1934" s="240" t="s">
        <v>249</v>
      </c>
      <c r="E1934" s="41"/>
      <c r="F1934" s="241" t="s">
        <v>2522</v>
      </c>
      <c r="G1934" s="41"/>
      <c r="H1934" s="41"/>
      <c r="I1934" s="242"/>
      <c r="J1934" s="41"/>
      <c r="K1934" s="41"/>
      <c r="L1934" s="45"/>
      <c r="M1934" s="243"/>
      <c r="N1934" s="244"/>
      <c r="O1934" s="92"/>
      <c r="P1934" s="92"/>
      <c r="Q1934" s="92"/>
      <c r="R1934" s="92"/>
      <c r="S1934" s="92"/>
      <c r="T1934" s="93"/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T1934" s="18" t="s">
        <v>249</v>
      </c>
      <c r="AU1934" s="18" t="s">
        <v>87</v>
      </c>
    </row>
    <row r="1935" s="13" customFormat="1">
      <c r="A1935" s="13"/>
      <c r="B1935" s="245"/>
      <c r="C1935" s="246"/>
      <c r="D1935" s="247" t="s">
        <v>251</v>
      </c>
      <c r="E1935" s="248" t="s">
        <v>1</v>
      </c>
      <c r="F1935" s="249" t="s">
        <v>2523</v>
      </c>
      <c r="G1935" s="246"/>
      <c r="H1935" s="248" t="s">
        <v>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5" t="s">
        <v>251</v>
      </c>
      <c r="AU1935" s="255" t="s">
        <v>87</v>
      </c>
      <c r="AV1935" s="13" t="s">
        <v>84</v>
      </c>
      <c r="AW1935" s="13" t="s">
        <v>32</v>
      </c>
      <c r="AX1935" s="13" t="s">
        <v>76</v>
      </c>
      <c r="AY1935" s="255" t="s">
        <v>240</v>
      </c>
    </row>
    <row r="1936" s="13" customFormat="1">
      <c r="A1936" s="13"/>
      <c r="B1936" s="245"/>
      <c r="C1936" s="246"/>
      <c r="D1936" s="247" t="s">
        <v>251</v>
      </c>
      <c r="E1936" s="248" t="s">
        <v>1</v>
      </c>
      <c r="F1936" s="249" t="s">
        <v>2524</v>
      </c>
      <c r="G1936" s="246"/>
      <c r="H1936" s="248" t="s">
        <v>1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5" t="s">
        <v>251</v>
      </c>
      <c r="AU1936" s="255" t="s">
        <v>87</v>
      </c>
      <c r="AV1936" s="13" t="s">
        <v>84</v>
      </c>
      <c r="AW1936" s="13" t="s">
        <v>32</v>
      </c>
      <c r="AX1936" s="13" t="s">
        <v>76</v>
      </c>
      <c r="AY1936" s="255" t="s">
        <v>240</v>
      </c>
    </row>
    <row r="1937" s="14" customFormat="1">
      <c r="A1937" s="14"/>
      <c r="B1937" s="256"/>
      <c r="C1937" s="257"/>
      <c r="D1937" s="247" t="s">
        <v>251</v>
      </c>
      <c r="E1937" s="258" t="s">
        <v>1</v>
      </c>
      <c r="F1937" s="259" t="s">
        <v>2525</v>
      </c>
      <c r="G1937" s="257"/>
      <c r="H1937" s="260">
        <v>10.5</v>
      </c>
      <c r="I1937" s="261"/>
      <c r="J1937" s="257"/>
      <c r="K1937" s="257"/>
      <c r="L1937" s="262"/>
      <c r="M1937" s="263"/>
      <c r="N1937" s="264"/>
      <c r="O1937" s="264"/>
      <c r="P1937" s="264"/>
      <c r="Q1937" s="264"/>
      <c r="R1937" s="264"/>
      <c r="S1937" s="264"/>
      <c r="T1937" s="26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6" t="s">
        <v>251</v>
      </c>
      <c r="AU1937" s="266" t="s">
        <v>87</v>
      </c>
      <c r="AV1937" s="14" t="s">
        <v>87</v>
      </c>
      <c r="AW1937" s="14" t="s">
        <v>32</v>
      </c>
      <c r="AX1937" s="14" t="s">
        <v>84</v>
      </c>
      <c r="AY1937" s="266" t="s">
        <v>240</v>
      </c>
    </row>
    <row r="1938" s="13" customFormat="1">
      <c r="A1938" s="13"/>
      <c r="B1938" s="245"/>
      <c r="C1938" s="246"/>
      <c r="D1938" s="247" t="s">
        <v>251</v>
      </c>
      <c r="E1938" s="248" t="s">
        <v>1</v>
      </c>
      <c r="F1938" s="249" t="s">
        <v>34</v>
      </c>
      <c r="G1938" s="246"/>
      <c r="H1938" s="248" t="s">
        <v>1</v>
      </c>
      <c r="I1938" s="250"/>
      <c r="J1938" s="246"/>
      <c r="K1938" s="246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5" t="s">
        <v>251</v>
      </c>
      <c r="AU1938" s="255" t="s">
        <v>87</v>
      </c>
      <c r="AV1938" s="13" t="s">
        <v>84</v>
      </c>
      <c r="AW1938" s="13" t="s">
        <v>32</v>
      </c>
      <c r="AX1938" s="13" t="s">
        <v>76</v>
      </c>
      <c r="AY1938" s="255" t="s">
        <v>240</v>
      </c>
    </row>
    <row r="1939" s="13" customFormat="1">
      <c r="A1939" s="13"/>
      <c r="B1939" s="245"/>
      <c r="C1939" s="246"/>
      <c r="D1939" s="247" t="s">
        <v>251</v>
      </c>
      <c r="E1939" s="248" t="s">
        <v>1</v>
      </c>
      <c r="F1939" s="249" t="s">
        <v>2506</v>
      </c>
      <c r="G1939" s="246"/>
      <c r="H1939" s="248" t="s">
        <v>1</v>
      </c>
      <c r="I1939" s="250"/>
      <c r="J1939" s="246"/>
      <c r="K1939" s="246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5" t="s">
        <v>251</v>
      </c>
      <c r="AU1939" s="255" t="s">
        <v>87</v>
      </c>
      <c r="AV1939" s="13" t="s">
        <v>84</v>
      </c>
      <c r="AW1939" s="13" t="s">
        <v>32</v>
      </c>
      <c r="AX1939" s="13" t="s">
        <v>76</v>
      </c>
      <c r="AY1939" s="255" t="s">
        <v>240</v>
      </c>
    </row>
    <row r="1940" s="13" customFormat="1">
      <c r="A1940" s="13"/>
      <c r="B1940" s="245"/>
      <c r="C1940" s="246"/>
      <c r="D1940" s="247" t="s">
        <v>251</v>
      </c>
      <c r="E1940" s="248" t="s">
        <v>1</v>
      </c>
      <c r="F1940" s="249" t="s">
        <v>2507</v>
      </c>
      <c r="G1940" s="246"/>
      <c r="H1940" s="248" t="s">
        <v>1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5" t="s">
        <v>251</v>
      </c>
      <c r="AU1940" s="255" t="s">
        <v>87</v>
      </c>
      <c r="AV1940" s="13" t="s">
        <v>84</v>
      </c>
      <c r="AW1940" s="13" t="s">
        <v>32</v>
      </c>
      <c r="AX1940" s="13" t="s">
        <v>76</v>
      </c>
      <c r="AY1940" s="255" t="s">
        <v>240</v>
      </c>
    </row>
    <row r="1941" s="2" customFormat="1" ht="16.5" customHeight="1">
      <c r="A1941" s="39"/>
      <c r="B1941" s="40"/>
      <c r="C1941" s="227" t="s">
        <v>2526</v>
      </c>
      <c r="D1941" s="227" t="s">
        <v>242</v>
      </c>
      <c r="E1941" s="228" t="s">
        <v>2527</v>
      </c>
      <c r="F1941" s="229" t="s">
        <v>2528</v>
      </c>
      <c r="G1941" s="230" t="s">
        <v>373</v>
      </c>
      <c r="H1941" s="231">
        <v>1711.5</v>
      </c>
      <c r="I1941" s="232"/>
      <c r="J1941" s="233">
        <f>ROUND(I1941*H1941,2)</f>
        <v>0</v>
      </c>
      <c r="K1941" s="229" t="s">
        <v>246</v>
      </c>
      <c r="L1941" s="45"/>
      <c r="M1941" s="234" t="s">
        <v>1</v>
      </c>
      <c r="N1941" s="235" t="s">
        <v>41</v>
      </c>
      <c r="O1941" s="92"/>
      <c r="P1941" s="236">
        <f>O1941*H1941</f>
        <v>0</v>
      </c>
      <c r="Q1941" s="236">
        <v>0.00010000000000000001</v>
      </c>
      <c r="R1941" s="236">
        <f>Q1941*H1941</f>
        <v>0.17115</v>
      </c>
      <c r="S1941" s="236">
        <v>0</v>
      </c>
      <c r="T1941" s="237">
        <f>S1941*H1941</f>
        <v>0</v>
      </c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R1941" s="238" t="s">
        <v>170</v>
      </c>
      <c r="AT1941" s="238" t="s">
        <v>242</v>
      </c>
      <c r="AU1941" s="238" t="s">
        <v>87</v>
      </c>
      <c r="AY1941" s="18" t="s">
        <v>240</v>
      </c>
      <c r="BE1941" s="239">
        <f>IF(N1941="základní",J1941,0)</f>
        <v>0</v>
      </c>
      <c r="BF1941" s="239">
        <f>IF(N1941="snížená",J1941,0)</f>
        <v>0</v>
      </c>
      <c r="BG1941" s="239">
        <f>IF(N1941="zákl. přenesená",J1941,0)</f>
        <v>0</v>
      </c>
      <c r="BH1941" s="239">
        <f>IF(N1941="sníž. přenesená",J1941,0)</f>
        <v>0</v>
      </c>
      <c r="BI1941" s="239">
        <f>IF(N1941="nulová",J1941,0)</f>
        <v>0</v>
      </c>
      <c r="BJ1941" s="18" t="s">
        <v>84</v>
      </c>
      <c r="BK1941" s="239">
        <f>ROUND(I1941*H1941,2)</f>
        <v>0</v>
      </c>
      <c r="BL1941" s="18" t="s">
        <v>170</v>
      </c>
      <c r="BM1941" s="238" t="s">
        <v>2529</v>
      </c>
    </row>
    <row r="1942" s="2" customFormat="1">
      <c r="A1942" s="39"/>
      <c r="B1942" s="40"/>
      <c r="C1942" s="41"/>
      <c r="D1942" s="240" t="s">
        <v>249</v>
      </c>
      <c r="E1942" s="41"/>
      <c r="F1942" s="241" t="s">
        <v>2530</v>
      </c>
      <c r="G1942" s="41"/>
      <c r="H1942" s="41"/>
      <c r="I1942" s="242"/>
      <c r="J1942" s="41"/>
      <c r="K1942" s="41"/>
      <c r="L1942" s="45"/>
      <c r="M1942" s="243"/>
      <c r="N1942" s="244"/>
      <c r="O1942" s="92"/>
      <c r="P1942" s="92"/>
      <c r="Q1942" s="92"/>
      <c r="R1942" s="92"/>
      <c r="S1942" s="92"/>
      <c r="T1942" s="93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T1942" s="18" t="s">
        <v>249</v>
      </c>
      <c r="AU1942" s="18" t="s">
        <v>87</v>
      </c>
    </row>
    <row r="1943" s="14" customFormat="1">
      <c r="A1943" s="14"/>
      <c r="B1943" s="256"/>
      <c r="C1943" s="257"/>
      <c r="D1943" s="247" t="s">
        <v>251</v>
      </c>
      <c r="E1943" s="258" t="s">
        <v>1</v>
      </c>
      <c r="F1943" s="259" t="s">
        <v>2531</v>
      </c>
      <c r="G1943" s="257"/>
      <c r="H1943" s="260">
        <v>1711.5</v>
      </c>
      <c r="I1943" s="261"/>
      <c r="J1943" s="257"/>
      <c r="K1943" s="257"/>
      <c r="L1943" s="262"/>
      <c r="M1943" s="263"/>
      <c r="N1943" s="264"/>
      <c r="O1943" s="264"/>
      <c r="P1943" s="264"/>
      <c r="Q1943" s="264"/>
      <c r="R1943" s="264"/>
      <c r="S1943" s="264"/>
      <c r="T1943" s="26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6" t="s">
        <v>251</v>
      </c>
      <c r="AU1943" s="266" t="s">
        <v>87</v>
      </c>
      <c r="AV1943" s="14" t="s">
        <v>87</v>
      </c>
      <c r="AW1943" s="14" t="s">
        <v>32</v>
      </c>
      <c r="AX1943" s="14" t="s">
        <v>84</v>
      </c>
      <c r="AY1943" s="266" t="s">
        <v>240</v>
      </c>
    </row>
    <row r="1944" s="2" customFormat="1" ht="21.75" customHeight="1">
      <c r="A1944" s="39"/>
      <c r="B1944" s="40"/>
      <c r="C1944" s="227" t="s">
        <v>2532</v>
      </c>
      <c r="D1944" s="227" t="s">
        <v>242</v>
      </c>
      <c r="E1944" s="228" t="s">
        <v>2533</v>
      </c>
      <c r="F1944" s="229" t="s">
        <v>2534</v>
      </c>
      <c r="G1944" s="230" t="s">
        <v>373</v>
      </c>
      <c r="H1944" s="231">
        <v>7.4000000000000004</v>
      </c>
      <c r="I1944" s="232"/>
      <c r="J1944" s="233">
        <f>ROUND(I1944*H1944,2)</f>
        <v>0</v>
      </c>
      <c r="K1944" s="229" t="s">
        <v>246</v>
      </c>
      <c r="L1944" s="45"/>
      <c r="M1944" s="234" t="s">
        <v>1</v>
      </c>
      <c r="N1944" s="235" t="s">
        <v>41</v>
      </c>
      <c r="O1944" s="92"/>
      <c r="P1944" s="236">
        <f>O1944*H1944</f>
        <v>0</v>
      </c>
      <c r="Q1944" s="236">
        <v>0</v>
      </c>
      <c r="R1944" s="236">
        <f>Q1944*H1944</f>
        <v>0</v>
      </c>
      <c r="S1944" s="236">
        <v>0</v>
      </c>
      <c r="T1944" s="237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8" t="s">
        <v>170</v>
      </c>
      <c r="AT1944" s="238" t="s">
        <v>242</v>
      </c>
      <c r="AU1944" s="238" t="s">
        <v>87</v>
      </c>
      <c r="AY1944" s="18" t="s">
        <v>240</v>
      </c>
      <c r="BE1944" s="239">
        <f>IF(N1944="základní",J1944,0)</f>
        <v>0</v>
      </c>
      <c r="BF1944" s="239">
        <f>IF(N1944="snížená",J1944,0)</f>
        <v>0</v>
      </c>
      <c r="BG1944" s="239">
        <f>IF(N1944="zákl. přenesená",J1944,0)</f>
        <v>0</v>
      </c>
      <c r="BH1944" s="239">
        <f>IF(N1944="sníž. přenesená",J1944,0)</f>
        <v>0</v>
      </c>
      <c r="BI1944" s="239">
        <f>IF(N1944="nulová",J1944,0)</f>
        <v>0</v>
      </c>
      <c r="BJ1944" s="18" t="s">
        <v>84</v>
      </c>
      <c r="BK1944" s="239">
        <f>ROUND(I1944*H1944,2)</f>
        <v>0</v>
      </c>
      <c r="BL1944" s="18" t="s">
        <v>170</v>
      </c>
      <c r="BM1944" s="238" t="s">
        <v>2535</v>
      </c>
    </row>
    <row r="1945" s="2" customFormat="1">
      <c r="A1945" s="39"/>
      <c r="B1945" s="40"/>
      <c r="C1945" s="41"/>
      <c r="D1945" s="240" t="s">
        <v>249</v>
      </c>
      <c r="E1945" s="41"/>
      <c r="F1945" s="241" t="s">
        <v>2536</v>
      </c>
      <c r="G1945" s="41"/>
      <c r="H1945" s="41"/>
      <c r="I1945" s="242"/>
      <c r="J1945" s="41"/>
      <c r="K1945" s="41"/>
      <c r="L1945" s="45"/>
      <c r="M1945" s="243"/>
      <c r="N1945" s="244"/>
      <c r="O1945" s="92"/>
      <c r="P1945" s="92"/>
      <c r="Q1945" s="92"/>
      <c r="R1945" s="92"/>
      <c r="S1945" s="92"/>
      <c r="T1945" s="93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249</v>
      </c>
      <c r="AU1945" s="18" t="s">
        <v>87</v>
      </c>
    </row>
    <row r="1946" s="14" customFormat="1">
      <c r="A1946" s="14"/>
      <c r="B1946" s="256"/>
      <c r="C1946" s="257"/>
      <c r="D1946" s="247" t="s">
        <v>251</v>
      </c>
      <c r="E1946" s="258" t="s">
        <v>1</v>
      </c>
      <c r="F1946" s="259" t="s">
        <v>2537</v>
      </c>
      <c r="G1946" s="257"/>
      <c r="H1946" s="260">
        <v>7.4000000000000004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6" t="s">
        <v>251</v>
      </c>
      <c r="AU1946" s="266" t="s">
        <v>87</v>
      </c>
      <c r="AV1946" s="14" t="s">
        <v>87</v>
      </c>
      <c r="AW1946" s="14" t="s">
        <v>32</v>
      </c>
      <c r="AX1946" s="14" t="s">
        <v>84</v>
      </c>
      <c r="AY1946" s="266" t="s">
        <v>240</v>
      </c>
    </row>
    <row r="1947" s="2" customFormat="1" ht="24.15" customHeight="1">
      <c r="A1947" s="39"/>
      <c r="B1947" s="40"/>
      <c r="C1947" s="227" t="s">
        <v>2538</v>
      </c>
      <c r="D1947" s="227" t="s">
        <v>242</v>
      </c>
      <c r="E1947" s="228" t="s">
        <v>2539</v>
      </c>
      <c r="F1947" s="229" t="s">
        <v>2540</v>
      </c>
      <c r="G1947" s="230" t="s">
        <v>675</v>
      </c>
      <c r="H1947" s="231">
        <v>45</v>
      </c>
      <c r="I1947" s="232"/>
      <c r="J1947" s="233">
        <f>ROUND(I1947*H1947,2)</f>
        <v>0</v>
      </c>
      <c r="K1947" s="229" t="s">
        <v>1</v>
      </c>
      <c r="L1947" s="45"/>
      <c r="M1947" s="234" t="s">
        <v>1</v>
      </c>
      <c r="N1947" s="235" t="s">
        <v>41</v>
      </c>
      <c r="O1947" s="92"/>
      <c r="P1947" s="236">
        <f>O1947*H1947</f>
        <v>0</v>
      </c>
      <c r="Q1947" s="236">
        <v>4.0000000000000003E-05</v>
      </c>
      <c r="R1947" s="236">
        <f>Q1947*H1947</f>
        <v>0.0018000000000000002</v>
      </c>
      <c r="S1947" s="236">
        <v>0</v>
      </c>
      <c r="T1947" s="237">
        <f>S1947*H1947</f>
        <v>0</v>
      </c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R1947" s="238" t="s">
        <v>170</v>
      </c>
      <c r="AT1947" s="238" t="s">
        <v>242</v>
      </c>
      <c r="AU1947" s="238" t="s">
        <v>87</v>
      </c>
      <c r="AY1947" s="18" t="s">
        <v>240</v>
      </c>
      <c r="BE1947" s="239">
        <f>IF(N1947="základní",J1947,0)</f>
        <v>0</v>
      </c>
      <c r="BF1947" s="239">
        <f>IF(N1947="snížená",J1947,0)</f>
        <v>0</v>
      </c>
      <c r="BG1947" s="239">
        <f>IF(N1947="zákl. přenesená",J1947,0)</f>
        <v>0</v>
      </c>
      <c r="BH1947" s="239">
        <f>IF(N1947="sníž. přenesená",J1947,0)</f>
        <v>0</v>
      </c>
      <c r="BI1947" s="239">
        <f>IF(N1947="nulová",J1947,0)</f>
        <v>0</v>
      </c>
      <c r="BJ1947" s="18" t="s">
        <v>84</v>
      </c>
      <c r="BK1947" s="239">
        <f>ROUND(I1947*H1947,2)</f>
        <v>0</v>
      </c>
      <c r="BL1947" s="18" t="s">
        <v>170</v>
      </c>
      <c r="BM1947" s="238" t="s">
        <v>2541</v>
      </c>
    </row>
    <row r="1948" s="13" customFormat="1">
      <c r="A1948" s="13"/>
      <c r="B1948" s="245"/>
      <c r="C1948" s="246"/>
      <c r="D1948" s="247" t="s">
        <v>251</v>
      </c>
      <c r="E1948" s="248" t="s">
        <v>1</v>
      </c>
      <c r="F1948" s="249" t="s">
        <v>2542</v>
      </c>
      <c r="G1948" s="246"/>
      <c r="H1948" s="248" t="s">
        <v>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5" t="s">
        <v>251</v>
      </c>
      <c r="AU1948" s="255" t="s">
        <v>87</v>
      </c>
      <c r="AV1948" s="13" t="s">
        <v>84</v>
      </c>
      <c r="AW1948" s="13" t="s">
        <v>32</v>
      </c>
      <c r="AX1948" s="13" t="s">
        <v>76</v>
      </c>
      <c r="AY1948" s="255" t="s">
        <v>240</v>
      </c>
    </row>
    <row r="1949" s="14" customFormat="1">
      <c r="A1949" s="14"/>
      <c r="B1949" s="256"/>
      <c r="C1949" s="257"/>
      <c r="D1949" s="247" t="s">
        <v>251</v>
      </c>
      <c r="E1949" s="258" t="s">
        <v>1</v>
      </c>
      <c r="F1949" s="259" t="s">
        <v>656</v>
      </c>
      <c r="G1949" s="257"/>
      <c r="H1949" s="260">
        <v>45</v>
      </c>
      <c r="I1949" s="261"/>
      <c r="J1949" s="257"/>
      <c r="K1949" s="257"/>
      <c r="L1949" s="262"/>
      <c r="M1949" s="263"/>
      <c r="N1949" s="264"/>
      <c r="O1949" s="264"/>
      <c r="P1949" s="264"/>
      <c r="Q1949" s="264"/>
      <c r="R1949" s="264"/>
      <c r="S1949" s="264"/>
      <c r="T1949" s="265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6" t="s">
        <v>251</v>
      </c>
      <c r="AU1949" s="266" t="s">
        <v>87</v>
      </c>
      <c r="AV1949" s="14" t="s">
        <v>87</v>
      </c>
      <c r="AW1949" s="14" t="s">
        <v>32</v>
      </c>
      <c r="AX1949" s="14" t="s">
        <v>84</v>
      </c>
      <c r="AY1949" s="266" t="s">
        <v>240</v>
      </c>
    </row>
    <row r="1950" s="13" customFormat="1">
      <c r="A1950" s="13"/>
      <c r="B1950" s="245"/>
      <c r="C1950" s="246"/>
      <c r="D1950" s="247" t="s">
        <v>251</v>
      </c>
      <c r="E1950" s="248" t="s">
        <v>1</v>
      </c>
      <c r="F1950" s="249" t="s">
        <v>2543</v>
      </c>
      <c r="G1950" s="246"/>
      <c r="H1950" s="248" t="s">
        <v>1</v>
      </c>
      <c r="I1950" s="250"/>
      <c r="J1950" s="246"/>
      <c r="K1950" s="246"/>
      <c r="L1950" s="251"/>
      <c r="M1950" s="252"/>
      <c r="N1950" s="253"/>
      <c r="O1950" s="253"/>
      <c r="P1950" s="253"/>
      <c r="Q1950" s="253"/>
      <c r="R1950" s="253"/>
      <c r="S1950" s="253"/>
      <c r="T1950" s="25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5" t="s">
        <v>251</v>
      </c>
      <c r="AU1950" s="255" t="s">
        <v>87</v>
      </c>
      <c r="AV1950" s="13" t="s">
        <v>84</v>
      </c>
      <c r="AW1950" s="13" t="s">
        <v>32</v>
      </c>
      <c r="AX1950" s="13" t="s">
        <v>76</v>
      </c>
      <c r="AY1950" s="255" t="s">
        <v>240</v>
      </c>
    </row>
    <row r="1951" s="2" customFormat="1" ht="24.15" customHeight="1">
      <c r="A1951" s="39"/>
      <c r="B1951" s="40"/>
      <c r="C1951" s="289" t="s">
        <v>2544</v>
      </c>
      <c r="D1951" s="289" t="s">
        <v>341</v>
      </c>
      <c r="E1951" s="290" t="s">
        <v>2545</v>
      </c>
      <c r="F1951" s="291" t="s">
        <v>2546</v>
      </c>
      <c r="G1951" s="292" t="s">
        <v>675</v>
      </c>
      <c r="H1951" s="293">
        <v>45</v>
      </c>
      <c r="I1951" s="294"/>
      <c r="J1951" s="295">
        <f>ROUND(I1951*H1951,2)</f>
        <v>0</v>
      </c>
      <c r="K1951" s="291" t="s">
        <v>1</v>
      </c>
      <c r="L1951" s="296"/>
      <c r="M1951" s="297" t="s">
        <v>1</v>
      </c>
      <c r="N1951" s="298" t="s">
        <v>41</v>
      </c>
      <c r="O1951" s="92"/>
      <c r="P1951" s="236">
        <f>O1951*H1951</f>
        <v>0</v>
      </c>
      <c r="Q1951" s="236">
        <v>0.0089999999999999993</v>
      </c>
      <c r="R1951" s="236">
        <f>Q1951*H1951</f>
        <v>0.40499999999999997</v>
      </c>
      <c r="S1951" s="236">
        <v>0</v>
      </c>
      <c r="T1951" s="237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38" t="s">
        <v>532</v>
      </c>
      <c r="AT1951" s="238" t="s">
        <v>341</v>
      </c>
      <c r="AU1951" s="238" t="s">
        <v>87</v>
      </c>
      <c r="AY1951" s="18" t="s">
        <v>240</v>
      </c>
      <c r="BE1951" s="239">
        <f>IF(N1951="základní",J1951,0)</f>
        <v>0</v>
      </c>
      <c r="BF1951" s="239">
        <f>IF(N1951="snížená",J1951,0)</f>
        <v>0</v>
      </c>
      <c r="BG1951" s="239">
        <f>IF(N1951="zákl. přenesená",J1951,0)</f>
        <v>0</v>
      </c>
      <c r="BH1951" s="239">
        <f>IF(N1951="sníž. přenesená",J1951,0)</f>
        <v>0</v>
      </c>
      <c r="BI1951" s="239">
        <f>IF(N1951="nulová",J1951,0)</f>
        <v>0</v>
      </c>
      <c r="BJ1951" s="18" t="s">
        <v>84</v>
      </c>
      <c r="BK1951" s="239">
        <f>ROUND(I1951*H1951,2)</f>
        <v>0</v>
      </c>
      <c r="BL1951" s="18" t="s">
        <v>170</v>
      </c>
      <c r="BM1951" s="238" t="s">
        <v>2547</v>
      </c>
    </row>
    <row r="1952" s="13" customFormat="1">
      <c r="A1952" s="13"/>
      <c r="B1952" s="245"/>
      <c r="C1952" s="246"/>
      <c r="D1952" s="247" t="s">
        <v>251</v>
      </c>
      <c r="E1952" s="248" t="s">
        <v>1</v>
      </c>
      <c r="F1952" s="249" t="s">
        <v>2548</v>
      </c>
      <c r="G1952" s="246"/>
      <c r="H1952" s="248" t="s">
        <v>1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5" t="s">
        <v>251</v>
      </c>
      <c r="AU1952" s="255" t="s">
        <v>87</v>
      </c>
      <c r="AV1952" s="13" t="s">
        <v>84</v>
      </c>
      <c r="AW1952" s="13" t="s">
        <v>32</v>
      </c>
      <c r="AX1952" s="13" t="s">
        <v>76</v>
      </c>
      <c r="AY1952" s="255" t="s">
        <v>240</v>
      </c>
    </row>
    <row r="1953" s="14" customFormat="1">
      <c r="A1953" s="14"/>
      <c r="B1953" s="256"/>
      <c r="C1953" s="257"/>
      <c r="D1953" s="247" t="s">
        <v>251</v>
      </c>
      <c r="E1953" s="258" t="s">
        <v>1</v>
      </c>
      <c r="F1953" s="259" t="s">
        <v>656</v>
      </c>
      <c r="G1953" s="257"/>
      <c r="H1953" s="260">
        <v>45</v>
      </c>
      <c r="I1953" s="261"/>
      <c r="J1953" s="257"/>
      <c r="K1953" s="257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6" t="s">
        <v>251</v>
      </c>
      <c r="AU1953" s="266" t="s">
        <v>87</v>
      </c>
      <c r="AV1953" s="14" t="s">
        <v>87</v>
      </c>
      <c r="AW1953" s="14" t="s">
        <v>32</v>
      </c>
      <c r="AX1953" s="14" t="s">
        <v>84</v>
      </c>
      <c r="AY1953" s="266" t="s">
        <v>240</v>
      </c>
    </row>
    <row r="1954" s="2" customFormat="1" ht="24.15" customHeight="1">
      <c r="A1954" s="39"/>
      <c r="B1954" s="40"/>
      <c r="C1954" s="227" t="s">
        <v>2549</v>
      </c>
      <c r="D1954" s="227" t="s">
        <v>242</v>
      </c>
      <c r="E1954" s="228" t="s">
        <v>2550</v>
      </c>
      <c r="F1954" s="229" t="s">
        <v>2551</v>
      </c>
      <c r="G1954" s="230" t="s">
        <v>373</v>
      </c>
      <c r="H1954" s="231">
        <v>8</v>
      </c>
      <c r="I1954" s="232"/>
      <c r="J1954" s="233">
        <f>ROUND(I1954*H1954,2)</f>
        <v>0</v>
      </c>
      <c r="K1954" s="229" t="s">
        <v>1</v>
      </c>
      <c r="L1954" s="45"/>
      <c r="M1954" s="234" t="s">
        <v>1</v>
      </c>
      <c r="N1954" s="235" t="s">
        <v>41</v>
      </c>
      <c r="O1954" s="92"/>
      <c r="P1954" s="236">
        <f>O1954*H1954</f>
        <v>0</v>
      </c>
      <c r="Q1954" s="236">
        <v>0.01575</v>
      </c>
      <c r="R1954" s="236">
        <f>Q1954*H1954</f>
        <v>0.126</v>
      </c>
      <c r="S1954" s="236">
        <v>0</v>
      </c>
      <c r="T1954" s="237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8" t="s">
        <v>170</v>
      </c>
      <c r="AT1954" s="238" t="s">
        <v>242</v>
      </c>
      <c r="AU1954" s="238" t="s">
        <v>87</v>
      </c>
      <c r="AY1954" s="18" t="s">
        <v>240</v>
      </c>
      <c r="BE1954" s="239">
        <f>IF(N1954="základní",J1954,0)</f>
        <v>0</v>
      </c>
      <c r="BF1954" s="239">
        <f>IF(N1954="snížená",J1954,0)</f>
        <v>0</v>
      </c>
      <c r="BG1954" s="239">
        <f>IF(N1954="zákl. přenesená",J1954,0)</f>
        <v>0</v>
      </c>
      <c r="BH1954" s="239">
        <f>IF(N1954="sníž. přenesená",J1954,0)</f>
        <v>0</v>
      </c>
      <c r="BI1954" s="239">
        <f>IF(N1954="nulová",J1954,0)</f>
        <v>0</v>
      </c>
      <c r="BJ1954" s="18" t="s">
        <v>84</v>
      </c>
      <c r="BK1954" s="239">
        <f>ROUND(I1954*H1954,2)</f>
        <v>0</v>
      </c>
      <c r="BL1954" s="18" t="s">
        <v>170</v>
      </c>
      <c r="BM1954" s="238" t="s">
        <v>2552</v>
      </c>
    </row>
    <row r="1955" s="13" customFormat="1">
      <c r="A1955" s="13"/>
      <c r="B1955" s="245"/>
      <c r="C1955" s="246"/>
      <c r="D1955" s="247" t="s">
        <v>251</v>
      </c>
      <c r="E1955" s="248" t="s">
        <v>1</v>
      </c>
      <c r="F1955" s="249" t="s">
        <v>2553</v>
      </c>
      <c r="G1955" s="246"/>
      <c r="H1955" s="248" t="s">
        <v>1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5" t="s">
        <v>251</v>
      </c>
      <c r="AU1955" s="255" t="s">
        <v>87</v>
      </c>
      <c r="AV1955" s="13" t="s">
        <v>84</v>
      </c>
      <c r="AW1955" s="13" t="s">
        <v>32</v>
      </c>
      <c r="AX1955" s="13" t="s">
        <v>76</v>
      </c>
      <c r="AY1955" s="255" t="s">
        <v>240</v>
      </c>
    </row>
    <row r="1956" s="14" customFormat="1">
      <c r="A1956" s="14"/>
      <c r="B1956" s="256"/>
      <c r="C1956" s="257"/>
      <c r="D1956" s="247" t="s">
        <v>251</v>
      </c>
      <c r="E1956" s="258" t="s">
        <v>1</v>
      </c>
      <c r="F1956" s="259" t="s">
        <v>2554</v>
      </c>
      <c r="G1956" s="257"/>
      <c r="H1956" s="260">
        <v>8</v>
      </c>
      <c r="I1956" s="261"/>
      <c r="J1956" s="257"/>
      <c r="K1956" s="257"/>
      <c r="L1956" s="262"/>
      <c r="M1956" s="263"/>
      <c r="N1956" s="264"/>
      <c r="O1956" s="264"/>
      <c r="P1956" s="264"/>
      <c r="Q1956" s="264"/>
      <c r="R1956" s="264"/>
      <c r="S1956" s="264"/>
      <c r="T1956" s="26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6" t="s">
        <v>251</v>
      </c>
      <c r="AU1956" s="266" t="s">
        <v>87</v>
      </c>
      <c r="AV1956" s="14" t="s">
        <v>87</v>
      </c>
      <c r="AW1956" s="14" t="s">
        <v>32</v>
      </c>
      <c r="AX1956" s="14" t="s">
        <v>84</v>
      </c>
      <c r="AY1956" s="266" t="s">
        <v>240</v>
      </c>
    </row>
    <row r="1957" s="2" customFormat="1" ht="49.05" customHeight="1">
      <c r="A1957" s="39"/>
      <c r="B1957" s="40"/>
      <c r="C1957" s="227" t="s">
        <v>2555</v>
      </c>
      <c r="D1957" s="227" t="s">
        <v>242</v>
      </c>
      <c r="E1957" s="228" t="s">
        <v>2556</v>
      </c>
      <c r="F1957" s="229" t="s">
        <v>2557</v>
      </c>
      <c r="G1957" s="230" t="s">
        <v>373</v>
      </c>
      <c r="H1957" s="231">
        <v>1033</v>
      </c>
      <c r="I1957" s="232"/>
      <c r="J1957" s="233">
        <f>ROUND(I1957*H1957,2)</f>
        <v>0</v>
      </c>
      <c r="K1957" s="229" t="s">
        <v>1</v>
      </c>
      <c r="L1957" s="45"/>
      <c r="M1957" s="234" t="s">
        <v>1</v>
      </c>
      <c r="N1957" s="235" t="s">
        <v>41</v>
      </c>
      <c r="O1957" s="92"/>
      <c r="P1957" s="236">
        <f>O1957*H1957</f>
        <v>0</v>
      </c>
      <c r="Q1957" s="236">
        <v>0.014999999999999999</v>
      </c>
      <c r="R1957" s="236">
        <f>Q1957*H1957</f>
        <v>15.494999999999999</v>
      </c>
      <c r="S1957" s="236">
        <v>0</v>
      </c>
      <c r="T1957" s="237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8" t="s">
        <v>170</v>
      </c>
      <c r="AT1957" s="238" t="s">
        <v>242</v>
      </c>
      <c r="AU1957" s="238" t="s">
        <v>87</v>
      </c>
      <c r="AY1957" s="18" t="s">
        <v>240</v>
      </c>
      <c r="BE1957" s="239">
        <f>IF(N1957="základní",J1957,0)</f>
        <v>0</v>
      </c>
      <c r="BF1957" s="239">
        <f>IF(N1957="snížená",J1957,0)</f>
        <v>0</v>
      </c>
      <c r="BG1957" s="239">
        <f>IF(N1957="zákl. přenesená",J1957,0)</f>
        <v>0</v>
      </c>
      <c r="BH1957" s="239">
        <f>IF(N1957="sníž. přenesená",J1957,0)</f>
        <v>0</v>
      </c>
      <c r="BI1957" s="239">
        <f>IF(N1957="nulová",J1957,0)</f>
        <v>0</v>
      </c>
      <c r="BJ1957" s="18" t="s">
        <v>84</v>
      </c>
      <c r="BK1957" s="239">
        <f>ROUND(I1957*H1957,2)</f>
        <v>0</v>
      </c>
      <c r="BL1957" s="18" t="s">
        <v>170</v>
      </c>
      <c r="BM1957" s="238" t="s">
        <v>2558</v>
      </c>
    </row>
    <row r="1958" s="13" customFormat="1">
      <c r="A1958" s="13"/>
      <c r="B1958" s="245"/>
      <c r="C1958" s="246"/>
      <c r="D1958" s="247" t="s">
        <v>251</v>
      </c>
      <c r="E1958" s="248" t="s">
        <v>1</v>
      </c>
      <c r="F1958" s="249" t="s">
        <v>2559</v>
      </c>
      <c r="G1958" s="246"/>
      <c r="H1958" s="248" t="s">
        <v>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5" t="s">
        <v>251</v>
      </c>
      <c r="AU1958" s="255" t="s">
        <v>87</v>
      </c>
      <c r="AV1958" s="13" t="s">
        <v>84</v>
      </c>
      <c r="AW1958" s="13" t="s">
        <v>32</v>
      </c>
      <c r="AX1958" s="13" t="s">
        <v>76</v>
      </c>
      <c r="AY1958" s="255" t="s">
        <v>240</v>
      </c>
    </row>
    <row r="1959" s="13" customFormat="1">
      <c r="A1959" s="13"/>
      <c r="B1959" s="245"/>
      <c r="C1959" s="246"/>
      <c r="D1959" s="247" t="s">
        <v>251</v>
      </c>
      <c r="E1959" s="248" t="s">
        <v>1</v>
      </c>
      <c r="F1959" s="249" t="s">
        <v>2560</v>
      </c>
      <c r="G1959" s="246"/>
      <c r="H1959" s="248" t="s">
        <v>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5" t="s">
        <v>251</v>
      </c>
      <c r="AU1959" s="255" t="s">
        <v>87</v>
      </c>
      <c r="AV1959" s="13" t="s">
        <v>84</v>
      </c>
      <c r="AW1959" s="13" t="s">
        <v>32</v>
      </c>
      <c r="AX1959" s="13" t="s">
        <v>76</v>
      </c>
      <c r="AY1959" s="255" t="s">
        <v>240</v>
      </c>
    </row>
    <row r="1960" s="13" customFormat="1">
      <c r="A1960" s="13"/>
      <c r="B1960" s="245"/>
      <c r="C1960" s="246"/>
      <c r="D1960" s="247" t="s">
        <v>251</v>
      </c>
      <c r="E1960" s="248" t="s">
        <v>1</v>
      </c>
      <c r="F1960" s="249" t="s">
        <v>2561</v>
      </c>
      <c r="G1960" s="246"/>
      <c r="H1960" s="248" t="s">
        <v>1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5" t="s">
        <v>251</v>
      </c>
      <c r="AU1960" s="255" t="s">
        <v>87</v>
      </c>
      <c r="AV1960" s="13" t="s">
        <v>84</v>
      </c>
      <c r="AW1960" s="13" t="s">
        <v>32</v>
      </c>
      <c r="AX1960" s="13" t="s">
        <v>76</v>
      </c>
      <c r="AY1960" s="255" t="s">
        <v>240</v>
      </c>
    </row>
    <row r="1961" s="14" customFormat="1">
      <c r="A1961" s="14"/>
      <c r="B1961" s="256"/>
      <c r="C1961" s="257"/>
      <c r="D1961" s="247" t="s">
        <v>251</v>
      </c>
      <c r="E1961" s="258" t="s">
        <v>1</v>
      </c>
      <c r="F1961" s="259" t="s">
        <v>2562</v>
      </c>
      <c r="G1961" s="257"/>
      <c r="H1961" s="260">
        <v>431.54899999999998</v>
      </c>
      <c r="I1961" s="261"/>
      <c r="J1961" s="257"/>
      <c r="K1961" s="257"/>
      <c r="L1961" s="262"/>
      <c r="M1961" s="263"/>
      <c r="N1961" s="264"/>
      <c r="O1961" s="264"/>
      <c r="P1961" s="264"/>
      <c r="Q1961" s="264"/>
      <c r="R1961" s="264"/>
      <c r="S1961" s="264"/>
      <c r="T1961" s="26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6" t="s">
        <v>251</v>
      </c>
      <c r="AU1961" s="266" t="s">
        <v>87</v>
      </c>
      <c r="AV1961" s="14" t="s">
        <v>87</v>
      </c>
      <c r="AW1961" s="14" t="s">
        <v>32</v>
      </c>
      <c r="AX1961" s="14" t="s">
        <v>76</v>
      </c>
      <c r="AY1961" s="266" t="s">
        <v>240</v>
      </c>
    </row>
    <row r="1962" s="13" customFormat="1">
      <c r="A1962" s="13"/>
      <c r="B1962" s="245"/>
      <c r="C1962" s="246"/>
      <c r="D1962" s="247" t="s">
        <v>251</v>
      </c>
      <c r="E1962" s="248" t="s">
        <v>1</v>
      </c>
      <c r="F1962" s="249" t="s">
        <v>2563</v>
      </c>
      <c r="G1962" s="246"/>
      <c r="H1962" s="248" t="s">
        <v>1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5" t="s">
        <v>251</v>
      </c>
      <c r="AU1962" s="255" t="s">
        <v>87</v>
      </c>
      <c r="AV1962" s="13" t="s">
        <v>84</v>
      </c>
      <c r="AW1962" s="13" t="s">
        <v>32</v>
      </c>
      <c r="AX1962" s="13" t="s">
        <v>76</v>
      </c>
      <c r="AY1962" s="255" t="s">
        <v>240</v>
      </c>
    </row>
    <row r="1963" s="14" customFormat="1">
      <c r="A1963" s="14"/>
      <c r="B1963" s="256"/>
      <c r="C1963" s="257"/>
      <c r="D1963" s="247" t="s">
        <v>251</v>
      </c>
      <c r="E1963" s="258" t="s">
        <v>1</v>
      </c>
      <c r="F1963" s="259" t="s">
        <v>2564</v>
      </c>
      <c r="G1963" s="257"/>
      <c r="H1963" s="260">
        <v>410.89999999999998</v>
      </c>
      <c r="I1963" s="261"/>
      <c r="J1963" s="257"/>
      <c r="K1963" s="257"/>
      <c r="L1963" s="262"/>
      <c r="M1963" s="263"/>
      <c r="N1963" s="264"/>
      <c r="O1963" s="264"/>
      <c r="P1963" s="264"/>
      <c r="Q1963" s="264"/>
      <c r="R1963" s="264"/>
      <c r="S1963" s="264"/>
      <c r="T1963" s="26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6" t="s">
        <v>251</v>
      </c>
      <c r="AU1963" s="266" t="s">
        <v>87</v>
      </c>
      <c r="AV1963" s="14" t="s">
        <v>87</v>
      </c>
      <c r="AW1963" s="14" t="s">
        <v>32</v>
      </c>
      <c r="AX1963" s="14" t="s">
        <v>76</v>
      </c>
      <c r="AY1963" s="266" t="s">
        <v>240</v>
      </c>
    </row>
    <row r="1964" s="14" customFormat="1">
      <c r="A1964" s="14"/>
      <c r="B1964" s="256"/>
      <c r="C1964" s="257"/>
      <c r="D1964" s="247" t="s">
        <v>251</v>
      </c>
      <c r="E1964" s="258" t="s">
        <v>1</v>
      </c>
      <c r="F1964" s="259" t="s">
        <v>2565</v>
      </c>
      <c r="G1964" s="257"/>
      <c r="H1964" s="260">
        <v>190.43000000000001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6" t="s">
        <v>251</v>
      </c>
      <c r="AU1964" s="266" t="s">
        <v>87</v>
      </c>
      <c r="AV1964" s="14" t="s">
        <v>87</v>
      </c>
      <c r="AW1964" s="14" t="s">
        <v>32</v>
      </c>
      <c r="AX1964" s="14" t="s">
        <v>76</v>
      </c>
      <c r="AY1964" s="266" t="s">
        <v>240</v>
      </c>
    </row>
    <row r="1965" s="14" customFormat="1">
      <c r="A1965" s="14"/>
      <c r="B1965" s="256"/>
      <c r="C1965" s="257"/>
      <c r="D1965" s="247" t="s">
        <v>251</v>
      </c>
      <c r="E1965" s="258" t="s">
        <v>1</v>
      </c>
      <c r="F1965" s="259" t="s">
        <v>2566</v>
      </c>
      <c r="G1965" s="257"/>
      <c r="H1965" s="260">
        <v>0.121</v>
      </c>
      <c r="I1965" s="261"/>
      <c r="J1965" s="257"/>
      <c r="K1965" s="257"/>
      <c r="L1965" s="262"/>
      <c r="M1965" s="263"/>
      <c r="N1965" s="264"/>
      <c r="O1965" s="264"/>
      <c r="P1965" s="264"/>
      <c r="Q1965" s="264"/>
      <c r="R1965" s="264"/>
      <c r="S1965" s="264"/>
      <c r="T1965" s="26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6" t="s">
        <v>251</v>
      </c>
      <c r="AU1965" s="266" t="s">
        <v>87</v>
      </c>
      <c r="AV1965" s="14" t="s">
        <v>87</v>
      </c>
      <c r="AW1965" s="14" t="s">
        <v>32</v>
      </c>
      <c r="AX1965" s="14" t="s">
        <v>76</v>
      </c>
      <c r="AY1965" s="266" t="s">
        <v>240</v>
      </c>
    </row>
    <row r="1966" s="16" customFormat="1">
      <c r="A1966" s="16"/>
      <c r="B1966" s="278"/>
      <c r="C1966" s="279"/>
      <c r="D1966" s="247" t="s">
        <v>251</v>
      </c>
      <c r="E1966" s="280" t="s">
        <v>1</v>
      </c>
      <c r="F1966" s="281" t="s">
        <v>265</v>
      </c>
      <c r="G1966" s="279"/>
      <c r="H1966" s="282">
        <v>1033</v>
      </c>
      <c r="I1966" s="283"/>
      <c r="J1966" s="279"/>
      <c r="K1966" s="279"/>
      <c r="L1966" s="284"/>
      <c r="M1966" s="285"/>
      <c r="N1966" s="286"/>
      <c r="O1966" s="286"/>
      <c r="P1966" s="286"/>
      <c r="Q1966" s="286"/>
      <c r="R1966" s="286"/>
      <c r="S1966" s="286"/>
      <c r="T1966" s="287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88" t="s">
        <v>251</v>
      </c>
      <c r="AU1966" s="288" t="s">
        <v>87</v>
      </c>
      <c r="AV1966" s="16" t="s">
        <v>247</v>
      </c>
      <c r="AW1966" s="16" t="s">
        <v>32</v>
      </c>
      <c r="AX1966" s="16" t="s">
        <v>84</v>
      </c>
      <c r="AY1966" s="288" t="s">
        <v>240</v>
      </c>
    </row>
    <row r="1967" s="2" customFormat="1" ht="49.05" customHeight="1">
      <c r="A1967" s="39"/>
      <c r="B1967" s="40"/>
      <c r="C1967" s="227" t="s">
        <v>2567</v>
      </c>
      <c r="D1967" s="227" t="s">
        <v>242</v>
      </c>
      <c r="E1967" s="228" t="s">
        <v>2568</v>
      </c>
      <c r="F1967" s="229" t="s">
        <v>2569</v>
      </c>
      <c r="G1967" s="230" t="s">
        <v>373</v>
      </c>
      <c r="H1967" s="231">
        <v>17</v>
      </c>
      <c r="I1967" s="232"/>
      <c r="J1967" s="233">
        <f>ROUND(I1967*H1967,2)</f>
        <v>0</v>
      </c>
      <c r="K1967" s="229" t="s">
        <v>1</v>
      </c>
      <c r="L1967" s="45"/>
      <c r="M1967" s="234" t="s">
        <v>1</v>
      </c>
      <c r="N1967" s="235" t="s">
        <v>41</v>
      </c>
      <c r="O1967" s="92"/>
      <c r="P1967" s="236">
        <f>O1967*H1967</f>
        <v>0</v>
      </c>
      <c r="Q1967" s="236">
        <v>0.025999999999999999</v>
      </c>
      <c r="R1967" s="236">
        <f>Q1967*H1967</f>
        <v>0.442</v>
      </c>
      <c r="S1967" s="236">
        <v>0</v>
      </c>
      <c r="T1967" s="237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38" t="s">
        <v>170</v>
      </c>
      <c r="AT1967" s="238" t="s">
        <v>242</v>
      </c>
      <c r="AU1967" s="238" t="s">
        <v>87</v>
      </c>
      <c r="AY1967" s="18" t="s">
        <v>240</v>
      </c>
      <c r="BE1967" s="239">
        <f>IF(N1967="základní",J1967,0)</f>
        <v>0</v>
      </c>
      <c r="BF1967" s="239">
        <f>IF(N1967="snížená",J1967,0)</f>
        <v>0</v>
      </c>
      <c r="BG1967" s="239">
        <f>IF(N1967="zákl. přenesená",J1967,0)</f>
        <v>0</v>
      </c>
      <c r="BH1967" s="239">
        <f>IF(N1967="sníž. přenesená",J1967,0)</f>
        <v>0</v>
      </c>
      <c r="BI1967" s="239">
        <f>IF(N1967="nulová",J1967,0)</f>
        <v>0</v>
      </c>
      <c r="BJ1967" s="18" t="s">
        <v>84</v>
      </c>
      <c r="BK1967" s="239">
        <f>ROUND(I1967*H1967,2)</f>
        <v>0</v>
      </c>
      <c r="BL1967" s="18" t="s">
        <v>170</v>
      </c>
      <c r="BM1967" s="238" t="s">
        <v>2570</v>
      </c>
    </row>
    <row r="1968" s="13" customFormat="1">
      <c r="A1968" s="13"/>
      <c r="B1968" s="245"/>
      <c r="C1968" s="246"/>
      <c r="D1968" s="247" t="s">
        <v>251</v>
      </c>
      <c r="E1968" s="248" t="s">
        <v>1</v>
      </c>
      <c r="F1968" s="249" t="s">
        <v>2571</v>
      </c>
      <c r="G1968" s="246"/>
      <c r="H1968" s="248" t="s">
        <v>1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5" t="s">
        <v>251</v>
      </c>
      <c r="AU1968" s="255" t="s">
        <v>87</v>
      </c>
      <c r="AV1968" s="13" t="s">
        <v>84</v>
      </c>
      <c r="AW1968" s="13" t="s">
        <v>32</v>
      </c>
      <c r="AX1968" s="13" t="s">
        <v>76</v>
      </c>
      <c r="AY1968" s="255" t="s">
        <v>240</v>
      </c>
    </row>
    <row r="1969" s="13" customFormat="1">
      <c r="A1969" s="13"/>
      <c r="B1969" s="245"/>
      <c r="C1969" s="246"/>
      <c r="D1969" s="247" t="s">
        <v>251</v>
      </c>
      <c r="E1969" s="248" t="s">
        <v>1</v>
      </c>
      <c r="F1969" s="249" t="s">
        <v>2572</v>
      </c>
      <c r="G1969" s="246"/>
      <c r="H1969" s="248" t="s">
        <v>1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5" t="s">
        <v>251</v>
      </c>
      <c r="AU1969" s="255" t="s">
        <v>87</v>
      </c>
      <c r="AV1969" s="13" t="s">
        <v>84</v>
      </c>
      <c r="AW1969" s="13" t="s">
        <v>32</v>
      </c>
      <c r="AX1969" s="13" t="s">
        <v>76</v>
      </c>
      <c r="AY1969" s="255" t="s">
        <v>240</v>
      </c>
    </row>
    <row r="1970" s="14" customFormat="1">
      <c r="A1970" s="14"/>
      <c r="B1970" s="256"/>
      <c r="C1970" s="257"/>
      <c r="D1970" s="247" t="s">
        <v>251</v>
      </c>
      <c r="E1970" s="258" t="s">
        <v>1</v>
      </c>
      <c r="F1970" s="259" t="s">
        <v>2573</v>
      </c>
      <c r="G1970" s="257"/>
      <c r="H1970" s="260">
        <v>16.43</v>
      </c>
      <c r="I1970" s="261"/>
      <c r="J1970" s="257"/>
      <c r="K1970" s="257"/>
      <c r="L1970" s="262"/>
      <c r="M1970" s="263"/>
      <c r="N1970" s="264"/>
      <c r="O1970" s="264"/>
      <c r="P1970" s="264"/>
      <c r="Q1970" s="264"/>
      <c r="R1970" s="264"/>
      <c r="S1970" s="264"/>
      <c r="T1970" s="26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6" t="s">
        <v>251</v>
      </c>
      <c r="AU1970" s="266" t="s">
        <v>87</v>
      </c>
      <c r="AV1970" s="14" t="s">
        <v>87</v>
      </c>
      <c r="AW1970" s="14" t="s">
        <v>32</v>
      </c>
      <c r="AX1970" s="14" t="s">
        <v>76</v>
      </c>
      <c r="AY1970" s="266" t="s">
        <v>240</v>
      </c>
    </row>
    <row r="1971" s="14" customFormat="1">
      <c r="A1971" s="14"/>
      <c r="B1971" s="256"/>
      <c r="C1971" s="257"/>
      <c r="D1971" s="247" t="s">
        <v>251</v>
      </c>
      <c r="E1971" s="258" t="s">
        <v>1</v>
      </c>
      <c r="F1971" s="259" t="s">
        <v>2574</v>
      </c>
      <c r="G1971" s="257"/>
      <c r="H1971" s="260">
        <v>0.56999999999999995</v>
      </c>
      <c r="I1971" s="261"/>
      <c r="J1971" s="257"/>
      <c r="K1971" s="257"/>
      <c r="L1971" s="262"/>
      <c r="M1971" s="263"/>
      <c r="N1971" s="264"/>
      <c r="O1971" s="264"/>
      <c r="P1971" s="264"/>
      <c r="Q1971" s="264"/>
      <c r="R1971" s="264"/>
      <c r="S1971" s="264"/>
      <c r="T1971" s="26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6" t="s">
        <v>251</v>
      </c>
      <c r="AU1971" s="266" t="s">
        <v>87</v>
      </c>
      <c r="AV1971" s="14" t="s">
        <v>87</v>
      </c>
      <c r="AW1971" s="14" t="s">
        <v>32</v>
      </c>
      <c r="AX1971" s="14" t="s">
        <v>76</v>
      </c>
      <c r="AY1971" s="266" t="s">
        <v>240</v>
      </c>
    </row>
    <row r="1972" s="16" customFormat="1">
      <c r="A1972" s="16"/>
      <c r="B1972" s="278"/>
      <c r="C1972" s="279"/>
      <c r="D1972" s="247" t="s">
        <v>251</v>
      </c>
      <c r="E1972" s="280" t="s">
        <v>1</v>
      </c>
      <c r="F1972" s="281" t="s">
        <v>265</v>
      </c>
      <c r="G1972" s="279"/>
      <c r="H1972" s="282">
        <v>17</v>
      </c>
      <c r="I1972" s="283"/>
      <c r="J1972" s="279"/>
      <c r="K1972" s="279"/>
      <c r="L1972" s="284"/>
      <c r="M1972" s="285"/>
      <c r="N1972" s="286"/>
      <c r="O1972" s="286"/>
      <c r="P1972" s="286"/>
      <c r="Q1972" s="286"/>
      <c r="R1972" s="286"/>
      <c r="S1972" s="286"/>
      <c r="T1972" s="287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T1972" s="288" t="s">
        <v>251</v>
      </c>
      <c r="AU1972" s="288" t="s">
        <v>87</v>
      </c>
      <c r="AV1972" s="16" t="s">
        <v>247</v>
      </c>
      <c r="AW1972" s="16" t="s">
        <v>32</v>
      </c>
      <c r="AX1972" s="16" t="s">
        <v>84</v>
      </c>
      <c r="AY1972" s="288" t="s">
        <v>240</v>
      </c>
    </row>
    <row r="1973" s="2" customFormat="1" ht="49.05" customHeight="1">
      <c r="A1973" s="39"/>
      <c r="B1973" s="40"/>
      <c r="C1973" s="227" t="s">
        <v>2575</v>
      </c>
      <c r="D1973" s="227" t="s">
        <v>242</v>
      </c>
      <c r="E1973" s="228" t="s">
        <v>2576</v>
      </c>
      <c r="F1973" s="229" t="s">
        <v>2577</v>
      </c>
      <c r="G1973" s="230" t="s">
        <v>373</v>
      </c>
      <c r="H1973" s="231">
        <v>2.7999999999999998</v>
      </c>
      <c r="I1973" s="232"/>
      <c r="J1973" s="233">
        <f>ROUND(I1973*H1973,2)</f>
        <v>0</v>
      </c>
      <c r="K1973" s="229" t="s">
        <v>1</v>
      </c>
      <c r="L1973" s="45"/>
      <c r="M1973" s="234" t="s">
        <v>1</v>
      </c>
      <c r="N1973" s="235" t="s">
        <v>41</v>
      </c>
      <c r="O1973" s="92"/>
      <c r="P1973" s="236">
        <f>O1973*H1973</f>
        <v>0</v>
      </c>
      <c r="Q1973" s="236">
        <v>0.01627</v>
      </c>
      <c r="R1973" s="236">
        <f>Q1973*H1973</f>
        <v>0.045555999999999999</v>
      </c>
      <c r="S1973" s="236">
        <v>0</v>
      </c>
      <c r="T1973" s="237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8" t="s">
        <v>170</v>
      </c>
      <c r="AT1973" s="238" t="s">
        <v>242</v>
      </c>
      <c r="AU1973" s="238" t="s">
        <v>87</v>
      </c>
      <c r="AY1973" s="18" t="s">
        <v>240</v>
      </c>
      <c r="BE1973" s="239">
        <f>IF(N1973="základní",J1973,0)</f>
        <v>0</v>
      </c>
      <c r="BF1973" s="239">
        <f>IF(N1973="snížená",J1973,0)</f>
        <v>0</v>
      </c>
      <c r="BG1973" s="239">
        <f>IF(N1973="zákl. přenesená",J1973,0)</f>
        <v>0</v>
      </c>
      <c r="BH1973" s="239">
        <f>IF(N1973="sníž. přenesená",J1973,0)</f>
        <v>0</v>
      </c>
      <c r="BI1973" s="239">
        <f>IF(N1973="nulová",J1973,0)</f>
        <v>0</v>
      </c>
      <c r="BJ1973" s="18" t="s">
        <v>84</v>
      </c>
      <c r="BK1973" s="239">
        <f>ROUND(I1973*H1973,2)</f>
        <v>0</v>
      </c>
      <c r="BL1973" s="18" t="s">
        <v>170</v>
      </c>
      <c r="BM1973" s="238" t="s">
        <v>2578</v>
      </c>
    </row>
    <row r="1974" s="13" customFormat="1">
      <c r="A1974" s="13"/>
      <c r="B1974" s="245"/>
      <c r="C1974" s="246"/>
      <c r="D1974" s="247" t="s">
        <v>251</v>
      </c>
      <c r="E1974" s="248" t="s">
        <v>1</v>
      </c>
      <c r="F1974" s="249" t="s">
        <v>2579</v>
      </c>
      <c r="G1974" s="246"/>
      <c r="H1974" s="248" t="s">
        <v>1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5" t="s">
        <v>251</v>
      </c>
      <c r="AU1974" s="255" t="s">
        <v>87</v>
      </c>
      <c r="AV1974" s="13" t="s">
        <v>84</v>
      </c>
      <c r="AW1974" s="13" t="s">
        <v>32</v>
      </c>
      <c r="AX1974" s="13" t="s">
        <v>76</v>
      </c>
      <c r="AY1974" s="255" t="s">
        <v>240</v>
      </c>
    </row>
    <row r="1975" s="14" customFormat="1">
      <c r="A1975" s="14"/>
      <c r="B1975" s="256"/>
      <c r="C1975" s="257"/>
      <c r="D1975" s="247" t="s">
        <v>251</v>
      </c>
      <c r="E1975" s="258" t="s">
        <v>1</v>
      </c>
      <c r="F1975" s="259" t="s">
        <v>2580</v>
      </c>
      <c r="G1975" s="257"/>
      <c r="H1975" s="260">
        <v>2.7999999999999998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6" t="s">
        <v>251</v>
      </c>
      <c r="AU1975" s="266" t="s">
        <v>87</v>
      </c>
      <c r="AV1975" s="14" t="s">
        <v>87</v>
      </c>
      <c r="AW1975" s="14" t="s">
        <v>32</v>
      </c>
      <c r="AX1975" s="14" t="s">
        <v>84</v>
      </c>
      <c r="AY1975" s="266" t="s">
        <v>240</v>
      </c>
    </row>
    <row r="1976" s="2" customFormat="1" ht="24.15" customHeight="1">
      <c r="A1976" s="39"/>
      <c r="B1976" s="40"/>
      <c r="C1976" s="227" t="s">
        <v>2581</v>
      </c>
      <c r="D1976" s="227" t="s">
        <v>242</v>
      </c>
      <c r="E1976" s="228" t="s">
        <v>2582</v>
      </c>
      <c r="F1976" s="229" t="s">
        <v>2583</v>
      </c>
      <c r="G1976" s="230" t="s">
        <v>344</v>
      </c>
      <c r="H1976" s="231">
        <v>46.997</v>
      </c>
      <c r="I1976" s="232"/>
      <c r="J1976" s="233">
        <f>ROUND(I1976*H1976,2)</f>
        <v>0</v>
      </c>
      <c r="K1976" s="229" t="s">
        <v>246</v>
      </c>
      <c r="L1976" s="45"/>
      <c r="M1976" s="234" t="s">
        <v>1</v>
      </c>
      <c r="N1976" s="235" t="s">
        <v>41</v>
      </c>
      <c r="O1976" s="92"/>
      <c r="P1976" s="236">
        <f>O1976*H1976</f>
        <v>0</v>
      </c>
      <c r="Q1976" s="236">
        <v>0</v>
      </c>
      <c r="R1976" s="236">
        <f>Q1976*H1976</f>
        <v>0</v>
      </c>
      <c r="S1976" s="236">
        <v>0</v>
      </c>
      <c r="T1976" s="237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8" t="s">
        <v>170</v>
      </c>
      <c r="AT1976" s="238" t="s">
        <v>242</v>
      </c>
      <c r="AU1976" s="238" t="s">
        <v>87</v>
      </c>
      <c r="AY1976" s="18" t="s">
        <v>240</v>
      </c>
      <c r="BE1976" s="239">
        <f>IF(N1976="základní",J1976,0)</f>
        <v>0</v>
      </c>
      <c r="BF1976" s="239">
        <f>IF(N1976="snížená",J1976,0)</f>
        <v>0</v>
      </c>
      <c r="BG1976" s="239">
        <f>IF(N1976="zákl. přenesená",J1976,0)</f>
        <v>0</v>
      </c>
      <c r="BH1976" s="239">
        <f>IF(N1976="sníž. přenesená",J1976,0)</f>
        <v>0</v>
      </c>
      <c r="BI1976" s="239">
        <f>IF(N1976="nulová",J1976,0)</f>
        <v>0</v>
      </c>
      <c r="BJ1976" s="18" t="s">
        <v>84</v>
      </c>
      <c r="BK1976" s="239">
        <f>ROUND(I1976*H1976,2)</f>
        <v>0</v>
      </c>
      <c r="BL1976" s="18" t="s">
        <v>170</v>
      </c>
      <c r="BM1976" s="238" t="s">
        <v>2584</v>
      </c>
    </row>
    <row r="1977" s="2" customFormat="1">
      <c r="A1977" s="39"/>
      <c r="B1977" s="40"/>
      <c r="C1977" s="41"/>
      <c r="D1977" s="240" t="s">
        <v>249</v>
      </c>
      <c r="E1977" s="41"/>
      <c r="F1977" s="241" t="s">
        <v>2585</v>
      </c>
      <c r="G1977" s="41"/>
      <c r="H1977" s="41"/>
      <c r="I1977" s="242"/>
      <c r="J1977" s="41"/>
      <c r="K1977" s="41"/>
      <c r="L1977" s="45"/>
      <c r="M1977" s="243"/>
      <c r="N1977" s="244"/>
      <c r="O1977" s="92"/>
      <c r="P1977" s="92"/>
      <c r="Q1977" s="92"/>
      <c r="R1977" s="92"/>
      <c r="S1977" s="92"/>
      <c r="T1977" s="93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T1977" s="18" t="s">
        <v>249</v>
      </c>
      <c r="AU1977" s="18" t="s">
        <v>87</v>
      </c>
    </row>
    <row r="1978" s="12" customFormat="1" ht="22.8" customHeight="1">
      <c r="A1978" s="12"/>
      <c r="B1978" s="211"/>
      <c r="C1978" s="212"/>
      <c r="D1978" s="213" t="s">
        <v>75</v>
      </c>
      <c r="E1978" s="225" t="s">
        <v>2586</v>
      </c>
      <c r="F1978" s="225" t="s">
        <v>2587</v>
      </c>
      <c r="G1978" s="212"/>
      <c r="H1978" s="212"/>
      <c r="I1978" s="215"/>
      <c r="J1978" s="226">
        <f>BK1978</f>
        <v>0</v>
      </c>
      <c r="K1978" s="212"/>
      <c r="L1978" s="217"/>
      <c r="M1978" s="218"/>
      <c r="N1978" s="219"/>
      <c r="O1978" s="219"/>
      <c r="P1978" s="220">
        <f>SUM(P1979:P2247)</f>
        <v>0</v>
      </c>
      <c r="Q1978" s="219"/>
      <c r="R1978" s="220">
        <f>SUM(R1979:R2247)</f>
        <v>4.8344919999999982</v>
      </c>
      <c r="S1978" s="219"/>
      <c r="T1978" s="221">
        <f>SUM(T1979:T2247)</f>
        <v>0</v>
      </c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R1978" s="222" t="s">
        <v>87</v>
      </c>
      <c r="AT1978" s="223" t="s">
        <v>75</v>
      </c>
      <c r="AU1978" s="223" t="s">
        <v>84</v>
      </c>
      <c r="AY1978" s="222" t="s">
        <v>240</v>
      </c>
      <c r="BK1978" s="224">
        <f>SUM(BK1979:BK2247)</f>
        <v>0</v>
      </c>
    </row>
    <row r="1979" s="2" customFormat="1" ht="24.15" customHeight="1">
      <c r="A1979" s="39"/>
      <c r="B1979" s="40"/>
      <c r="C1979" s="227" t="s">
        <v>2588</v>
      </c>
      <c r="D1979" s="227" t="s">
        <v>242</v>
      </c>
      <c r="E1979" s="228" t="s">
        <v>2589</v>
      </c>
      <c r="F1979" s="229" t="s">
        <v>2590</v>
      </c>
      <c r="G1979" s="230" t="s">
        <v>373</v>
      </c>
      <c r="H1979" s="231">
        <v>181</v>
      </c>
      <c r="I1979" s="232"/>
      <c r="J1979" s="233">
        <f>ROUND(I1979*H1979,2)</f>
        <v>0</v>
      </c>
      <c r="K1979" s="229" t="s">
        <v>1</v>
      </c>
      <c r="L1979" s="45"/>
      <c r="M1979" s="234" t="s">
        <v>1</v>
      </c>
      <c r="N1979" s="235" t="s">
        <v>41</v>
      </c>
      <c r="O1979" s="92"/>
      <c r="P1979" s="236">
        <f>O1979*H1979</f>
        <v>0</v>
      </c>
      <c r="Q1979" s="236">
        <v>0.00263</v>
      </c>
      <c r="R1979" s="236">
        <f>Q1979*H1979</f>
        <v>0.47603000000000001</v>
      </c>
      <c r="S1979" s="236">
        <v>0</v>
      </c>
      <c r="T1979" s="237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8" t="s">
        <v>170</v>
      </c>
      <c r="AT1979" s="238" t="s">
        <v>242</v>
      </c>
      <c r="AU1979" s="238" t="s">
        <v>87</v>
      </c>
      <c r="AY1979" s="18" t="s">
        <v>240</v>
      </c>
      <c r="BE1979" s="239">
        <f>IF(N1979="základní",J1979,0)</f>
        <v>0</v>
      </c>
      <c r="BF1979" s="239">
        <f>IF(N1979="snížená",J1979,0)</f>
        <v>0</v>
      </c>
      <c r="BG1979" s="239">
        <f>IF(N1979="zákl. přenesená",J1979,0)</f>
        <v>0</v>
      </c>
      <c r="BH1979" s="239">
        <f>IF(N1979="sníž. přenesená",J1979,0)</f>
        <v>0</v>
      </c>
      <c r="BI1979" s="239">
        <f>IF(N1979="nulová",J1979,0)</f>
        <v>0</v>
      </c>
      <c r="BJ1979" s="18" t="s">
        <v>84</v>
      </c>
      <c r="BK1979" s="239">
        <f>ROUND(I1979*H1979,2)</f>
        <v>0</v>
      </c>
      <c r="BL1979" s="18" t="s">
        <v>170</v>
      </c>
      <c r="BM1979" s="238" t="s">
        <v>2591</v>
      </c>
    </row>
    <row r="1980" s="13" customFormat="1">
      <c r="A1980" s="13"/>
      <c r="B1980" s="245"/>
      <c r="C1980" s="246"/>
      <c r="D1980" s="247" t="s">
        <v>251</v>
      </c>
      <c r="E1980" s="248" t="s">
        <v>1</v>
      </c>
      <c r="F1980" s="249" t="s">
        <v>1127</v>
      </c>
      <c r="G1980" s="246"/>
      <c r="H1980" s="248" t="s">
        <v>1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5" t="s">
        <v>251</v>
      </c>
      <c r="AU1980" s="255" t="s">
        <v>87</v>
      </c>
      <c r="AV1980" s="13" t="s">
        <v>84</v>
      </c>
      <c r="AW1980" s="13" t="s">
        <v>32</v>
      </c>
      <c r="AX1980" s="13" t="s">
        <v>76</v>
      </c>
      <c r="AY1980" s="255" t="s">
        <v>240</v>
      </c>
    </row>
    <row r="1981" s="14" customFormat="1">
      <c r="A1981" s="14"/>
      <c r="B1981" s="256"/>
      <c r="C1981" s="257"/>
      <c r="D1981" s="247" t="s">
        <v>251</v>
      </c>
      <c r="E1981" s="258" t="s">
        <v>1</v>
      </c>
      <c r="F1981" s="259" t="s">
        <v>1155</v>
      </c>
      <c r="G1981" s="257"/>
      <c r="H1981" s="260">
        <v>22</v>
      </c>
      <c r="I1981" s="261"/>
      <c r="J1981" s="257"/>
      <c r="K1981" s="257"/>
      <c r="L1981" s="262"/>
      <c r="M1981" s="263"/>
      <c r="N1981" s="264"/>
      <c r="O1981" s="264"/>
      <c r="P1981" s="264"/>
      <c r="Q1981" s="264"/>
      <c r="R1981" s="264"/>
      <c r="S1981" s="264"/>
      <c r="T1981" s="265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6" t="s">
        <v>251</v>
      </c>
      <c r="AU1981" s="266" t="s">
        <v>87</v>
      </c>
      <c r="AV1981" s="14" t="s">
        <v>87</v>
      </c>
      <c r="AW1981" s="14" t="s">
        <v>32</v>
      </c>
      <c r="AX1981" s="14" t="s">
        <v>76</v>
      </c>
      <c r="AY1981" s="266" t="s">
        <v>240</v>
      </c>
    </row>
    <row r="1982" s="13" customFormat="1">
      <c r="A1982" s="13"/>
      <c r="B1982" s="245"/>
      <c r="C1982" s="246"/>
      <c r="D1982" s="247" t="s">
        <v>251</v>
      </c>
      <c r="E1982" s="248" t="s">
        <v>1</v>
      </c>
      <c r="F1982" s="249" t="s">
        <v>1369</v>
      </c>
      <c r="G1982" s="246"/>
      <c r="H1982" s="248" t="s">
        <v>1</v>
      </c>
      <c r="I1982" s="250"/>
      <c r="J1982" s="246"/>
      <c r="K1982" s="246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5" t="s">
        <v>251</v>
      </c>
      <c r="AU1982" s="255" t="s">
        <v>87</v>
      </c>
      <c r="AV1982" s="13" t="s">
        <v>84</v>
      </c>
      <c r="AW1982" s="13" t="s">
        <v>32</v>
      </c>
      <c r="AX1982" s="13" t="s">
        <v>76</v>
      </c>
      <c r="AY1982" s="255" t="s">
        <v>240</v>
      </c>
    </row>
    <row r="1983" s="14" customFormat="1">
      <c r="A1983" s="14"/>
      <c r="B1983" s="256"/>
      <c r="C1983" s="257"/>
      <c r="D1983" s="247" t="s">
        <v>251</v>
      </c>
      <c r="E1983" s="258" t="s">
        <v>1</v>
      </c>
      <c r="F1983" s="259" t="s">
        <v>2592</v>
      </c>
      <c r="G1983" s="257"/>
      <c r="H1983" s="260">
        <v>101.92</v>
      </c>
      <c r="I1983" s="261"/>
      <c r="J1983" s="257"/>
      <c r="K1983" s="257"/>
      <c r="L1983" s="262"/>
      <c r="M1983" s="263"/>
      <c r="N1983" s="264"/>
      <c r="O1983" s="264"/>
      <c r="P1983" s="264"/>
      <c r="Q1983" s="264"/>
      <c r="R1983" s="264"/>
      <c r="S1983" s="264"/>
      <c r="T1983" s="26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6" t="s">
        <v>251</v>
      </c>
      <c r="AU1983" s="266" t="s">
        <v>87</v>
      </c>
      <c r="AV1983" s="14" t="s">
        <v>87</v>
      </c>
      <c r="AW1983" s="14" t="s">
        <v>32</v>
      </c>
      <c r="AX1983" s="14" t="s">
        <v>76</v>
      </c>
      <c r="AY1983" s="266" t="s">
        <v>240</v>
      </c>
    </row>
    <row r="1984" s="14" customFormat="1">
      <c r="A1984" s="14"/>
      <c r="B1984" s="256"/>
      <c r="C1984" s="257"/>
      <c r="D1984" s="247" t="s">
        <v>251</v>
      </c>
      <c r="E1984" s="258" t="s">
        <v>1</v>
      </c>
      <c r="F1984" s="259" t="s">
        <v>2593</v>
      </c>
      <c r="G1984" s="257"/>
      <c r="H1984" s="260">
        <v>40.420000000000002</v>
      </c>
      <c r="I1984" s="261"/>
      <c r="J1984" s="257"/>
      <c r="K1984" s="257"/>
      <c r="L1984" s="262"/>
      <c r="M1984" s="263"/>
      <c r="N1984" s="264"/>
      <c r="O1984" s="264"/>
      <c r="P1984" s="264"/>
      <c r="Q1984" s="264"/>
      <c r="R1984" s="264"/>
      <c r="S1984" s="264"/>
      <c r="T1984" s="26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6" t="s">
        <v>251</v>
      </c>
      <c r="AU1984" s="266" t="s">
        <v>87</v>
      </c>
      <c r="AV1984" s="14" t="s">
        <v>87</v>
      </c>
      <c r="AW1984" s="14" t="s">
        <v>32</v>
      </c>
      <c r="AX1984" s="14" t="s">
        <v>76</v>
      </c>
      <c r="AY1984" s="266" t="s">
        <v>240</v>
      </c>
    </row>
    <row r="1985" s="14" customFormat="1">
      <c r="A1985" s="14"/>
      <c r="B1985" s="256"/>
      <c r="C1985" s="257"/>
      <c r="D1985" s="247" t="s">
        <v>251</v>
      </c>
      <c r="E1985" s="258" t="s">
        <v>1</v>
      </c>
      <c r="F1985" s="259" t="s">
        <v>2594</v>
      </c>
      <c r="G1985" s="257"/>
      <c r="H1985" s="260">
        <v>16.66</v>
      </c>
      <c r="I1985" s="261"/>
      <c r="J1985" s="257"/>
      <c r="K1985" s="257"/>
      <c r="L1985" s="262"/>
      <c r="M1985" s="263"/>
      <c r="N1985" s="264"/>
      <c r="O1985" s="264"/>
      <c r="P1985" s="264"/>
      <c r="Q1985" s="264"/>
      <c r="R1985" s="264"/>
      <c r="S1985" s="264"/>
      <c r="T1985" s="265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6" t="s">
        <v>251</v>
      </c>
      <c r="AU1985" s="266" t="s">
        <v>87</v>
      </c>
      <c r="AV1985" s="14" t="s">
        <v>87</v>
      </c>
      <c r="AW1985" s="14" t="s">
        <v>32</v>
      </c>
      <c r="AX1985" s="14" t="s">
        <v>76</v>
      </c>
      <c r="AY1985" s="266" t="s">
        <v>240</v>
      </c>
    </row>
    <row r="1986" s="16" customFormat="1">
      <c r="A1986" s="16"/>
      <c r="B1986" s="278"/>
      <c r="C1986" s="279"/>
      <c r="D1986" s="247" t="s">
        <v>251</v>
      </c>
      <c r="E1986" s="280" t="s">
        <v>1</v>
      </c>
      <c r="F1986" s="281" t="s">
        <v>265</v>
      </c>
      <c r="G1986" s="279"/>
      <c r="H1986" s="282">
        <v>181</v>
      </c>
      <c r="I1986" s="283"/>
      <c r="J1986" s="279"/>
      <c r="K1986" s="279"/>
      <c r="L1986" s="284"/>
      <c r="M1986" s="285"/>
      <c r="N1986" s="286"/>
      <c r="O1986" s="286"/>
      <c r="P1986" s="286"/>
      <c r="Q1986" s="286"/>
      <c r="R1986" s="286"/>
      <c r="S1986" s="286"/>
      <c r="T1986" s="287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T1986" s="288" t="s">
        <v>251</v>
      </c>
      <c r="AU1986" s="288" t="s">
        <v>87</v>
      </c>
      <c r="AV1986" s="16" t="s">
        <v>247</v>
      </c>
      <c r="AW1986" s="16" t="s">
        <v>32</v>
      </c>
      <c r="AX1986" s="16" t="s">
        <v>84</v>
      </c>
      <c r="AY1986" s="288" t="s">
        <v>240</v>
      </c>
    </row>
    <row r="1987" s="2" customFormat="1" ht="24.15" customHeight="1">
      <c r="A1987" s="39"/>
      <c r="B1987" s="40"/>
      <c r="C1987" s="227" t="s">
        <v>2595</v>
      </c>
      <c r="D1987" s="227" t="s">
        <v>242</v>
      </c>
      <c r="E1987" s="228" t="s">
        <v>2596</v>
      </c>
      <c r="F1987" s="229" t="s">
        <v>2597</v>
      </c>
      <c r="G1987" s="230" t="s">
        <v>373</v>
      </c>
      <c r="H1987" s="231">
        <v>1110</v>
      </c>
      <c r="I1987" s="232"/>
      <c r="J1987" s="233">
        <f>ROUND(I1987*H1987,2)</f>
        <v>0</v>
      </c>
      <c r="K1987" s="229" t="s">
        <v>246</v>
      </c>
      <c r="L1987" s="45"/>
      <c r="M1987" s="234" t="s">
        <v>1</v>
      </c>
      <c r="N1987" s="235" t="s">
        <v>41</v>
      </c>
      <c r="O1987" s="92"/>
      <c r="P1987" s="236">
        <f>O1987*H1987</f>
        <v>0</v>
      </c>
      <c r="Q1987" s="236">
        <v>0.00263</v>
      </c>
      <c r="R1987" s="236">
        <f>Q1987*H1987</f>
        <v>2.9192999999999998</v>
      </c>
      <c r="S1987" s="236">
        <v>0</v>
      </c>
      <c r="T1987" s="237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8" t="s">
        <v>170</v>
      </c>
      <c r="AT1987" s="238" t="s">
        <v>242</v>
      </c>
      <c r="AU1987" s="238" t="s">
        <v>87</v>
      </c>
      <c r="AY1987" s="18" t="s">
        <v>240</v>
      </c>
      <c r="BE1987" s="239">
        <f>IF(N1987="základní",J1987,0)</f>
        <v>0</v>
      </c>
      <c r="BF1987" s="239">
        <f>IF(N1987="snížená",J1987,0)</f>
        <v>0</v>
      </c>
      <c r="BG1987" s="239">
        <f>IF(N1987="zákl. přenesená",J1987,0)</f>
        <v>0</v>
      </c>
      <c r="BH1987" s="239">
        <f>IF(N1987="sníž. přenesená",J1987,0)</f>
        <v>0</v>
      </c>
      <c r="BI1987" s="239">
        <f>IF(N1987="nulová",J1987,0)</f>
        <v>0</v>
      </c>
      <c r="BJ1987" s="18" t="s">
        <v>84</v>
      </c>
      <c r="BK1987" s="239">
        <f>ROUND(I1987*H1987,2)</f>
        <v>0</v>
      </c>
      <c r="BL1987" s="18" t="s">
        <v>170</v>
      </c>
      <c r="BM1987" s="238" t="s">
        <v>2598</v>
      </c>
    </row>
    <row r="1988" s="2" customFormat="1">
      <c r="A1988" s="39"/>
      <c r="B1988" s="40"/>
      <c r="C1988" s="41"/>
      <c r="D1988" s="240" t="s">
        <v>249</v>
      </c>
      <c r="E1988" s="41"/>
      <c r="F1988" s="241" t="s">
        <v>2599</v>
      </c>
      <c r="G1988" s="41"/>
      <c r="H1988" s="41"/>
      <c r="I1988" s="242"/>
      <c r="J1988" s="41"/>
      <c r="K1988" s="41"/>
      <c r="L1988" s="45"/>
      <c r="M1988" s="243"/>
      <c r="N1988" s="244"/>
      <c r="O1988" s="92"/>
      <c r="P1988" s="92"/>
      <c r="Q1988" s="92"/>
      <c r="R1988" s="92"/>
      <c r="S1988" s="92"/>
      <c r="T1988" s="93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T1988" s="18" t="s">
        <v>249</v>
      </c>
      <c r="AU1988" s="18" t="s">
        <v>87</v>
      </c>
    </row>
    <row r="1989" s="13" customFormat="1">
      <c r="A1989" s="13"/>
      <c r="B1989" s="245"/>
      <c r="C1989" s="246"/>
      <c r="D1989" s="247" t="s">
        <v>251</v>
      </c>
      <c r="E1989" s="248" t="s">
        <v>1</v>
      </c>
      <c r="F1989" s="249" t="s">
        <v>2600</v>
      </c>
      <c r="G1989" s="246"/>
      <c r="H1989" s="248" t="s">
        <v>1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5" t="s">
        <v>251</v>
      </c>
      <c r="AU1989" s="255" t="s">
        <v>87</v>
      </c>
      <c r="AV1989" s="13" t="s">
        <v>84</v>
      </c>
      <c r="AW1989" s="13" t="s">
        <v>32</v>
      </c>
      <c r="AX1989" s="13" t="s">
        <v>76</v>
      </c>
      <c r="AY1989" s="255" t="s">
        <v>240</v>
      </c>
    </row>
    <row r="1990" s="13" customFormat="1">
      <c r="A1990" s="13"/>
      <c r="B1990" s="245"/>
      <c r="C1990" s="246"/>
      <c r="D1990" s="247" t="s">
        <v>251</v>
      </c>
      <c r="E1990" s="248" t="s">
        <v>1</v>
      </c>
      <c r="F1990" s="249" t="s">
        <v>2601</v>
      </c>
      <c r="G1990" s="246"/>
      <c r="H1990" s="248" t="s">
        <v>1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5" t="s">
        <v>251</v>
      </c>
      <c r="AU1990" s="255" t="s">
        <v>87</v>
      </c>
      <c r="AV1990" s="13" t="s">
        <v>84</v>
      </c>
      <c r="AW1990" s="13" t="s">
        <v>32</v>
      </c>
      <c r="AX1990" s="13" t="s">
        <v>76</v>
      </c>
      <c r="AY1990" s="255" t="s">
        <v>240</v>
      </c>
    </row>
    <row r="1991" s="14" customFormat="1">
      <c r="A1991" s="14"/>
      <c r="B1991" s="256"/>
      <c r="C1991" s="257"/>
      <c r="D1991" s="247" t="s">
        <v>251</v>
      </c>
      <c r="E1991" s="258" t="s">
        <v>1</v>
      </c>
      <c r="F1991" s="259" t="s">
        <v>2602</v>
      </c>
      <c r="G1991" s="257"/>
      <c r="H1991" s="260">
        <v>1093</v>
      </c>
      <c r="I1991" s="261"/>
      <c r="J1991" s="257"/>
      <c r="K1991" s="257"/>
      <c r="L1991" s="262"/>
      <c r="M1991" s="263"/>
      <c r="N1991" s="264"/>
      <c r="O1991" s="264"/>
      <c r="P1991" s="264"/>
      <c r="Q1991" s="264"/>
      <c r="R1991" s="264"/>
      <c r="S1991" s="264"/>
      <c r="T1991" s="265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6" t="s">
        <v>251</v>
      </c>
      <c r="AU1991" s="266" t="s">
        <v>87</v>
      </c>
      <c r="AV1991" s="14" t="s">
        <v>87</v>
      </c>
      <c r="AW1991" s="14" t="s">
        <v>32</v>
      </c>
      <c r="AX1991" s="14" t="s">
        <v>76</v>
      </c>
      <c r="AY1991" s="266" t="s">
        <v>240</v>
      </c>
    </row>
    <row r="1992" s="13" customFormat="1">
      <c r="A1992" s="13"/>
      <c r="B1992" s="245"/>
      <c r="C1992" s="246"/>
      <c r="D1992" s="247" t="s">
        <v>251</v>
      </c>
      <c r="E1992" s="248" t="s">
        <v>1</v>
      </c>
      <c r="F1992" s="249" t="s">
        <v>2603</v>
      </c>
      <c r="G1992" s="246"/>
      <c r="H1992" s="248" t="s">
        <v>1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5" t="s">
        <v>251</v>
      </c>
      <c r="AU1992" s="255" t="s">
        <v>87</v>
      </c>
      <c r="AV1992" s="13" t="s">
        <v>84</v>
      </c>
      <c r="AW1992" s="13" t="s">
        <v>32</v>
      </c>
      <c r="AX1992" s="13" t="s">
        <v>76</v>
      </c>
      <c r="AY1992" s="255" t="s">
        <v>240</v>
      </c>
    </row>
    <row r="1993" s="14" customFormat="1">
      <c r="A1993" s="14"/>
      <c r="B1993" s="256"/>
      <c r="C1993" s="257"/>
      <c r="D1993" s="247" t="s">
        <v>251</v>
      </c>
      <c r="E1993" s="258" t="s">
        <v>1</v>
      </c>
      <c r="F1993" s="259" t="s">
        <v>2604</v>
      </c>
      <c r="G1993" s="257"/>
      <c r="H1993" s="260">
        <v>17</v>
      </c>
      <c r="I1993" s="261"/>
      <c r="J1993" s="257"/>
      <c r="K1993" s="257"/>
      <c r="L1993" s="262"/>
      <c r="M1993" s="263"/>
      <c r="N1993" s="264"/>
      <c r="O1993" s="264"/>
      <c r="P1993" s="264"/>
      <c r="Q1993" s="264"/>
      <c r="R1993" s="264"/>
      <c r="S1993" s="264"/>
      <c r="T1993" s="26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6" t="s">
        <v>251</v>
      </c>
      <c r="AU1993" s="266" t="s">
        <v>87</v>
      </c>
      <c r="AV1993" s="14" t="s">
        <v>87</v>
      </c>
      <c r="AW1993" s="14" t="s">
        <v>32</v>
      </c>
      <c r="AX1993" s="14" t="s">
        <v>76</v>
      </c>
      <c r="AY1993" s="266" t="s">
        <v>240</v>
      </c>
    </row>
    <row r="1994" s="16" customFormat="1">
      <c r="A1994" s="16"/>
      <c r="B1994" s="278"/>
      <c r="C1994" s="279"/>
      <c r="D1994" s="247" t="s">
        <v>251</v>
      </c>
      <c r="E1994" s="280" t="s">
        <v>1</v>
      </c>
      <c r="F1994" s="281" t="s">
        <v>265</v>
      </c>
      <c r="G1994" s="279"/>
      <c r="H1994" s="282">
        <v>1110</v>
      </c>
      <c r="I1994" s="283"/>
      <c r="J1994" s="279"/>
      <c r="K1994" s="279"/>
      <c r="L1994" s="284"/>
      <c r="M1994" s="285"/>
      <c r="N1994" s="286"/>
      <c r="O1994" s="286"/>
      <c r="P1994" s="286"/>
      <c r="Q1994" s="286"/>
      <c r="R1994" s="286"/>
      <c r="S1994" s="286"/>
      <c r="T1994" s="287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T1994" s="288" t="s">
        <v>251</v>
      </c>
      <c r="AU1994" s="288" t="s">
        <v>87</v>
      </c>
      <c r="AV1994" s="16" t="s">
        <v>247</v>
      </c>
      <c r="AW1994" s="16" t="s">
        <v>32</v>
      </c>
      <c r="AX1994" s="16" t="s">
        <v>84</v>
      </c>
      <c r="AY1994" s="288" t="s">
        <v>240</v>
      </c>
    </row>
    <row r="1995" s="13" customFormat="1">
      <c r="A1995" s="13"/>
      <c r="B1995" s="245"/>
      <c r="C1995" s="246"/>
      <c r="D1995" s="247" t="s">
        <v>251</v>
      </c>
      <c r="E1995" s="248" t="s">
        <v>1</v>
      </c>
      <c r="F1995" s="249" t="s">
        <v>34</v>
      </c>
      <c r="G1995" s="246"/>
      <c r="H1995" s="248" t="s">
        <v>1</v>
      </c>
      <c r="I1995" s="250"/>
      <c r="J1995" s="246"/>
      <c r="K1995" s="246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5" t="s">
        <v>251</v>
      </c>
      <c r="AU1995" s="255" t="s">
        <v>87</v>
      </c>
      <c r="AV1995" s="13" t="s">
        <v>84</v>
      </c>
      <c r="AW1995" s="13" t="s">
        <v>32</v>
      </c>
      <c r="AX1995" s="13" t="s">
        <v>76</v>
      </c>
      <c r="AY1995" s="255" t="s">
        <v>240</v>
      </c>
    </row>
    <row r="1996" s="13" customFormat="1">
      <c r="A1996" s="13"/>
      <c r="B1996" s="245"/>
      <c r="C1996" s="246"/>
      <c r="D1996" s="247" t="s">
        <v>251</v>
      </c>
      <c r="E1996" s="248" t="s">
        <v>1</v>
      </c>
      <c r="F1996" s="249" t="s">
        <v>2605</v>
      </c>
      <c r="G1996" s="246"/>
      <c r="H1996" s="248" t="s">
        <v>1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5" t="s">
        <v>251</v>
      </c>
      <c r="AU1996" s="255" t="s">
        <v>87</v>
      </c>
      <c r="AV1996" s="13" t="s">
        <v>84</v>
      </c>
      <c r="AW1996" s="13" t="s">
        <v>32</v>
      </c>
      <c r="AX1996" s="13" t="s">
        <v>76</v>
      </c>
      <c r="AY1996" s="255" t="s">
        <v>240</v>
      </c>
    </row>
    <row r="1997" s="13" customFormat="1">
      <c r="A1997" s="13"/>
      <c r="B1997" s="245"/>
      <c r="C1997" s="246"/>
      <c r="D1997" s="247" t="s">
        <v>251</v>
      </c>
      <c r="E1997" s="248" t="s">
        <v>1</v>
      </c>
      <c r="F1997" s="249" t="s">
        <v>2606</v>
      </c>
      <c r="G1997" s="246"/>
      <c r="H1997" s="248" t="s">
        <v>1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5" t="s">
        <v>251</v>
      </c>
      <c r="AU1997" s="255" t="s">
        <v>87</v>
      </c>
      <c r="AV1997" s="13" t="s">
        <v>84</v>
      </c>
      <c r="AW1997" s="13" t="s">
        <v>32</v>
      </c>
      <c r="AX1997" s="13" t="s">
        <v>76</v>
      </c>
      <c r="AY1997" s="255" t="s">
        <v>240</v>
      </c>
    </row>
    <row r="1998" s="13" customFormat="1">
      <c r="A1998" s="13"/>
      <c r="B1998" s="245"/>
      <c r="C1998" s="246"/>
      <c r="D1998" s="247" t="s">
        <v>251</v>
      </c>
      <c r="E1998" s="248" t="s">
        <v>1</v>
      </c>
      <c r="F1998" s="249" t="s">
        <v>2607</v>
      </c>
      <c r="G1998" s="246"/>
      <c r="H1998" s="248" t="s">
        <v>1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5" t="s">
        <v>251</v>
      </c>
      <c r="AU1998" s="255" t="s">
        <v>87</v>
      </c>
      <c r="AV1998" s="13" t="s">
        <v>84</v>
      </c>
      <c r="AW1998" s="13" t="s">
        <v>32</v>
      </c>
      <c r="AX1998" s="13" t="s">
        <v>76</v>
      </c>
      <c r="AY1998" s="255" t="s">
        <v>240</v>
      </c>
    </row>
    <row r="1999" s="13" customFormat="1">
      <c r="A1999" s="13"/>
      <c r="B1999" s="245"/>
      <c r="C1999" s="246"/>
      <c r="D1999" s="247" t="s">
        <v>251</v>
      </c>
      <c r="E1999" s="248" t="s">
        <v>1</v>
      </c>
      <c r="F1999" s="249" t="s">
        <v>2608</v>
      </c>
      <c r="G1999" s="246"/>
      <c r="H1999" s="248" t="s">
        <v>1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5" t="s">
        <v>251</v>
      </c>
      <c r="AU1999" s="255" t="s">
        <v>87</v>
      </c>
      <c r="AV1999" s="13" t="s">
        <v>84</v>
      </c>
      <c r="AW1999" s="13" t="s">
        <v>32</v>
      </c>
      <c r="AX1999" s="13" t="s">
        <v>76</v>
      </c>
      <c r="AY1999" s="255" t="s">
        <v>240</v>
      </c>
    </row>
    <row r="2000" s="13" customFormat="1">
      <c r="A2000" s="13"/>
      <c r="B2000" s="245"/>
      <c r="C2000" s="246"/>
      <c r="D2000" s="247" t="s">
        <v>251</v>
      </c>
      <c r="E2000" s="248" t="s">
        <v>1</v>
      </c>
      <c r="F2000" s="249" t="s">
        <v>2609</v>
      </c>
      <c r="G2000" s="246"/>
      <c r="H2000" s="248" t="s">
        <v>1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5" t="s">
        <v>251</v>
      </c>
      <c r="AU2000" s="255" t="s">
        <v>87</v>
      </c>
      <c r="AV2000" s="13" t="s">
        <v>84</v>
      </c>
      <c r="AW2000" s="13" t="s">
        <v>32</v>
      </c>
      <c r="AX2000" s="13" t="s">
        <v>76</v>
      </c>
      <c r="AY2000" s="255" t="s">
        <v>240</v>
      </c>
    </row>
    <row r="2001" s="2" customFormat="1" ht="24.15" customHeight="1">
      <c r="A2001" s="39"/>
      <c r="B2001" s="40"/>
      <c r="C2001" s="227" t="s">
        <v>2610</v>
      </c>
      <c r="D2001" s="227" t="s">
        <v>242</v>
      </c>
      <c r="E2001" s="228" t="s">
        <v>2611</v>
      </c>
      <c r="F2001" s="229" t="s">
        <v>2612</v>
      </c>
      <c r="G2001" s="230" t="s">
        <v>373</v>
      </c>
      <c r="H2001" s="231">
        <v>1110</v>
      </c>
      <c r="I2001" s="232"/>
      <c r="J2001" s="233">
        <f>ROUND(I2001*H2001,2)</f>
        <v>0</v>
      </c>
      <c r="K2001" s="229" t="s">
        <v>246</v>
      </c>
      <c r="L2001" s="45"/>
      <c r="M2001" s="234" t="s">
        <v>1</v>
      </c>
      <c r="N2001" s="235" t="s">
        <v>41</v>
      </c>
      <c r="O2001" s="92"/>
      <c r="P2001" s="236">
        <f>O2001*H2001</f>
        <v>0</v>
      </c>
      <c r="Q2001" s="236">
        <v>0.00034000000000000002</v>
      </c>
      <c r="R2001" s="236">
        <f>Q2001*H2001</f>
        <v>0.37740000000000001</v>
      </c>
      <c r="S2001" s="236">
        <v>0</v>
      </c>
      <c r="T2001" s="237">
        <f>S2001*H2001</f>
        <v>0</v>
      </c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R2001" s="238" t="s">
        <v>170</v>
      </c>
      <c r="AT2001" s="238" t="s">
        <v>242</v>
      </c>
      <c r="AU2001" s="238" t="s">
        <v>87</v>
      </c>
      <c r="AY2001" s="18" t="s">
        <v>240</v>
      </c>
      <c r="BE2001" s="239">
        <f>IF(N2001="základní",J2001,0)</f>
        <v>0</v>
      </c>
      <c r="BF2001" s="239">
        <f>IF(N2001="snížená",J2001,0)</f>
        <v>0</v>
      </c>
      <c r="BG2001" s="239">
        <f>IF(N2001="zákl. přenesená",J2001,0)</f>
        <v>0</v>
      </c>
      <c r="BH2001" s="239">
        <f>IF(N2001="sníž. přenesená",J2001,0)</f>
        <v>0</v>
      </c>
      <c r="BI2001" s="239">
        <f>IF(N2001="nulová",J2001,0)</f>
        <v>0</v>
      </c>
      <c r="BJ2001" s="18" t="s">
        <v>84</v>
      </c>
      <c r="BK2001" s="239">
        <f>ROUND(I2001*H2001,2)</f>
        <v>0</v>
      </c>
      <c r="BL2001" s="18" t="s">
        <v>170</v>
      </c>
      <c r="BM2001" s="238" t="s">
        <v>2613</v>
      </c>
    </row>
    <row r="2002" s="2" customFormat="1">
      <c r="A2002" s="39"/>
      <c r="B2002" s="40"/>
      <c r="C2002" s="41"/>
      <c r="D2002" s="240" t="s">
        <v>249</v>
      </c>
      <c r="E2002" s="41"/>
      <c r="F2002" s="241" t="s">
        <v>2614</v>
      </c>
      <c r="G2002" s="41"/>
      <c r="H2002" s="41"/>
      <c r="I2002" s="242"/>
      <c r="J2002" s="41"/>
      <c r="K2002" s="41"/>
      <c r="L2002" s="45"/>
      <c r="M2002" s="243"/>
      <c r="N2002" s="244"/>
      <c r="O2002" s="92"/>
      <c r="P2002" s="92"/>
      <c r="Q2002" s="92"/>
      <c r="R2002" s="92"/>
      <c r="S2002" s="92"/>
      <c r="T2002" s="93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T2002" s="18" t="s">
        <v>249</v>
      </c>
      <c r="AU2002" s="18" t="s">
        <v>87</v>
      </c>
    </row>
    <row r="2003" s="13" customFormat="1">
      <c r="A2003" s="13"/>
      <c r="B2003" s="245"/>
      <c r="C2003" s="246"/>
      <c r="D2003" s="247" t="s">
        <v>251</v>
      </c>
      <c r="E2003" s="248" t="s">
        <v>1</v>
      </c>
      <c r="F2003" s="249" t="s">
        <v>2615</v>
      </c>
      <c r="G2003" s="246"/>
      <c r="H2003" s="248" t="s">
        <v>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5" t="s">
        <v>251</v>
      </c>
      <c r="AU2003" s="255" t="s">
        <v>87</v>
      </c>
      <c r="AV2003" s="13" t="s">
        <v>84</v>
      </c>
      <c r="AW2003" s="13" t="s">
        <v>32</v>
      </c>
      <c r="AX2003" s="13" t="s">
        <v>76</v>
      </c>
      <c r="AY2003" s="255" t="s">
        <v>240</v>
      </c>
    </row>
    <row r="2004" s="14" customFormat="1">
      <c r="A2004" s="14"/>
      <c r="B2004" s="256"/>
      <c r="C2004" s="257"/>
      <c r="D2004" s="247" t="s">
        <v>251</v>
      </c>
      <c r="E2004" s="258" t="s">
        <v>1</v>
      </c>
      <c r="F2004" s="259" t="s">
        <v>1953</v>
      </c>
      <c r="G2004" s="257"/>
      <c r="H2004" s="260">
        <v>1110</v>
      </c>
      <c r="I2004" s="261"/>
      <c r="J2004" s="257"/>
      <c r="K2004" s="257"/>
      <c r="L2004" s="262"/>
      <c r="M2004" s="263"/>
      <c r="N2004" s="264"/>
      <c r="O2004" s="264"/>
      <c r="P2004" s="264"/>
      <c r="Q2004" s="264"/>
      <c r="R2004" s="264"/>
      <c r="S2004" s="264"/>
      <c r="T2004" s="26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6" t="s">
        <v>251</v>
      </c>
      <c r="AU2004" s="266" t="s">
        <v>87</v>
      </c>
      <c r="AV2004" s="14" t="s">
        <v>87</v>
      </c>
      <c r="AW2004" s="14" t="s">
        <v>32</v>
      </c>
      <c r="AX2004" s="14" t="s">
        <v>84</v>
      </c>
      <c r="AY2004" s="266" t="s">
        <v>240</v>
      </c>
    </row>
    <row r="2005" s="2" customFormat="1" ht="24.15" customHeight="1">
      <c r="A2005" s="39"/>
      <c r="B2005" s="40"/>
      <c r="C2005" s="227" t="s">
        <v>2616</v>
      </c>
      <c r="D2005" s="227" t="s">
        <v>242</v>
      </c>
      <c r="E2005" s="228" t="s">
        <v>2617</v>
      </c>
      <c r="F2005" s="229" t="s">
        <v>2618</v>
      </c>
      <c r="G2005" s="230" t="s">
        <v>373</v>
      </c>
      <c r="H2005" s="231">
        <v>62.700000000000003</v>
      </c>
      <c r="I2005" s="232"/>
      <c r="J2005" s="233">
        <f>ROUND(I2005*H2005,2)</f>
        <v>0</v>
      </c>
      <c r="K2005" s="229" t="s">
        <v>246</v>
      </c>
      <c r="L2005" s="45"/>
      <c r="M2005" s="234" t="s">
        <v>1</v>
      </c>
      <c r="N2005" s="235" t="s">
        <v>41</v>
      </c>
      <c r="O2005" s="92"/>
      <c r="P2005" s="236">
        <f>O2005*H2005</f>
        <v>0</v>
      </c>
      <c r="Q2005" s="236">
        <v>0.0026099999999999999</v>
      </c>
      <c r="R2005" s="236">
        <f>Q2005*H2005</f>
        <v>0.16364700000000002</v>
      </c>
      <c r="S2005" s="236">
        <v>0</v>
      </c>
      <c r="T2005" s="237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8" t="s">
        <v>170</v>
      </c>
      <c r="AT2005" s="238" t="s">
        <v>242</v>
      </c>
      <c r="AU2005" s="238" t="s">
        <v>87</v>
      </c>
      <c r="AY2005" s="18" t="s">
        <v>240</v>
      </c>
      <c r="BE2005" s="239">
        <f>IF(N2005="základní",J2005,0)</f>
        <v>0</v>
      </c>
      <c r="BF2005" s="239">
        <f>IF(N2005="snížená",J2005,0)</f>
        <v>0</v>
      </c>
      <c r="BG2005" s="239">
        <f>IF(N2005="zákl. přenesená",J2005,0)</f>
        <v>0</v>
      </c>
      <c r="BH2005" s="239">
        <f>IF(N2005="sníž. přenesená",J2005,0)</f>
        <v>0</v>
      </c>
      <c r="BI2005" s="239">
        <f>IF(N2005="nulová",J2005,0)</f>
        <v>0</v>
      </c>
      <c r="BJ2005" s="18" t="s">
        <v>84</v>
      </c>
      <c r="BK2005" s="239">
        <f>ROUND(I2005*H2005,2)</f>
        <v>0</v>
      </c>
      <c r="BL2005" s="18" t="s">
        <v>170</v>
      </c>
      <c r="BM2005" s="238" t="s">
        <v>2619</v>
      </c>
    </row>
    <row r="2006" s="2" customFormat="1">
      <c r="A2006" s="39"/>
      <c r="B2006" s="40"/>
      <c r="C2006" s="41"/>
      <c r="D2006" s="240" t="s">
        <v>249</v>
      </c>
      <c r="E2006" s="41"/>
      <c r="F2006" s="241" t="s">
        <v>2620</v>
      </c>
      <c r="G2006" s="41"/>
      <c r="H2006" s="41"/>
      <c r="I2006" s="242"/>
      <c r="J2006" s="41"/>
      <c r="K2006" s="41"/>
      <c r="L2006" s="45"/>
      <c r="M2006" s="243"/>
      <c r="N2006" s="244"/>
      <c r="O2006" s="92"/>
      <c r="P2006" s="92"/>
      <c r="Q2006" s="92"/>
      <c r="R2006" s="92"/>
      <c r="S2006" s="92"/>
      <c r="T2006" s="93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T2006" s="18" t="s">
        <v>249</v>
      </c>
      <c r="AU2006" s="18" t="s">
        <v>87</v>
      </c>
    </row>
    <row r="2007" s="13" customFormat="1">
      <c r="A2007" s="13"/>
      <c r="B2007" s="245"/>
      <c r="C2007" s="246"/>
      <c r="D2007" s="247" t="s">
        <v>251</v>
      </c>
      <c r="E2007" s="248" t="s">
        <v>1</v>
      </c>
      <c r="F2007" s="249" t="s">
        <v>2621</v>
      </c>
      <c r="G2007" s="246"/>
      <c r="H2007" s="248" t="s">
        <v>1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5" t="s">
        <v>251</v>
      </c>
      <c r="AU2007" s="255" t="s">
        <v>87</v>
      </c>
      <c r="AV2007" s="13" t="s">
        <v>84</v>
      </c>
      <c r="AW2007" s="13" t="s">
        <v>32</v>
      </c>
      <c r="AX2007" s="13" t="s">
        <v>76</v>
      </c>
      <c r="AY2007" s="255" t="s">
        <v>240</v>
      </c>
    </row>
    <row r="2008" s="13" customFormat="1">
      <c r="A2008" s="13"/>
      <c r="B2008" s="245"/>
      <c r="C2008" s="246"/>
      <c r="D2008" s="247" t="s">
        <v>251</v>
      </c>
      <c r="E2008" s="248" t="s">
        <v>1</v>
      </c>
      <c r="F2008" s="249" t="s">
        <v>2217</v>
      </c>
      <c r="G2008" s="246"/>
      <c r="H2008" s="248" t="s">
        <v>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5" t="s">
        <v>251</v>
      </c>
      <c r="AU2008" s="255" t="s">
        <v>87</v>
      </c>
      <c r="AV2008" s="13" t="s">
        <v>84</v>
      </c>
      <c r="AW2008" s="13" t="s">
        <v>32</v>
      </c>
      <c r="AX2008" s="13" t="s">
        <v>76</v>
      </c>
      <c r="AY2008" s="255" t="s">
        <v>240</v>
      </c>
    </row>
    <row r="2009" s="14" customFormat="1">
      <c r="A2009" s="14"/>
      <c r="B2009" s="256"/>
      <c r="C2009" s="257"/>
      <c r="D2009" s="247" t="s">
        <v>251</v>
      </c>
      <c r="E2009" s="258" t="s">
        <v>1</v>
      </c>
      <c r="F2009" s="259" t="s">
        <v>2218</v>
      </c>
      <c r="G2009" s="257"/>
      <c r="H2009" s="260">
        <v>57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6" t="s">
        <v>251</v>
      </c>
      <c r="AU2009" s="266" t="s">
        <v>87</v>
      </c>
      <c r="AV2009" s="14" t="s">
        <v>87</v>
      </c>
      <c r="AW2009" s="14" t="s">
        <v>32</v>
      </c>
      <c r="AX2009" s="14" t="s">
        <v>76</v>
      </c>
      <c r="AY2009" s="266" t="s">
        <v>240</v>
      </c>
    </row>
    <row r="2010" s="13" customFormat="1">
      <c r="A2010" s="13"/>
      <c r="B2010" s="245"/>
      <c r="C2010" s="246"/>
      <c r="D2010" s="247" t="s">
        <v>251</v>
      </c>
      <c r="E2010" s="248" t="s">
        <v>1</v>
      </c>
      <c r="F2010" s="249" t="s">
        <v>2219</v>
      </c>
      <c r="G2010" s="246"/>
      <c r="H2010" s="248" t="s">
        <v>1</v>
      </c>
      <c r="I2010" s="250"/>
      <c r="J2010" s="246"/>
      <c r="K2010" s="246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5" t="s">
        <v>251</v>
      </c>
      <c r="AU2010" s="255" t="s">
        <v>87</v>
      </c>
      <c r="AV2010" s="13" t="s">
        <v>84</v>
      </c>
      <c r="AW2010" s="13" t="s">
        <v>32</v>
      </c>
      <c r="AX2010" s="13" t="s">
        <v>76</v>
      </c>
      <c r="AY2010" s="255" t="s">
        <v>240</v>
      </c>
    </row>
    <row r="2011" s="13" customFormat="1">
      <c r="A2011" s="13"/>
      <c r="B2011" s="245"/>
      <c r="C2011" s="246"/>
      <c r="D2011" s="247" t="s">
        <v>251</v>
      </c>
      <c r="E2011" s="248" t="s">
        <v>1</v>
      </c>
      <c r="F2011" s="249" t="s">
        <v>2220</v>
      </c>
      <c r="G2011" s="246"/>
      <c r="H2011" s="248" t="s">
        <v>1</v>
      </c>
      <c r="I2011" s="250"/>
      <c r="J2011" s="246"/>
      <c r="K2011" s="246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5" t="s">
        <v>251</v>
      </c>
      <c r="AU2011" s="255" t="s">
        <v>87</v>
      </c>
      <c r="AV2011" s="13" t="s">
        <v>84</v>
      </c>
      <c r="AW2011" s="13" t="s">
        <v>32</v>
      </c>
      <c r="AX2011" s="13" t="s">
        <v>76</v>
      </c>
      <c r="AY2011" s="255" t="s">
        <v>240</v>
      </c>
    </row>
    <row r="2012" s="14" customFormat="1">
      <c r="A2012" s="14"/>
      <c r="B2012" s="256"/>
      <c r="C2012" s="257"/>
      <c r="D2012" s="247" t="s">
        <v>251</v>
      </c>
      <c r="E2012" s="258" t="s">
        <v>1</v>
      </c>
      <c r="F2012" s="259" t="s">
        <v>823</v>
      </c>
      <c r="G2012" s="257"/>
      <c r="H2012" s="260">
        <v>2</v>
      </c>
      <c r="I2012" s="261"/>
      <c r="J2012" s="257"/>
      <c r="K2012" s="257"/>
      <c r="L2012" s="262"/>
      <c r="M2012" s="263"/>
      <c r="N2012" s="264"/>
      <c r="O2012" s="264"/>
      <c r="P2012" s="264"/>
      <c r="Q2012" s="264"/>
      <c r="R2012" s="264"/>
      <c r="S2012" s="264"/>
      <c r="T2012" s="26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6" t="s">
        <v>251</v>
      </c>
      <c r="AU2012" s="266" t="s">
        <v>87</v>
      </c>
      <c r="AV2012" s="14" t="s">
        <v>87</v>
      </c>
      <c r="AW2012" s="14" t="s">
        <v>32</v>
      </c>
      <c r="AX2012" s="14" t="s">
        <v>76</v>
      </c>
      <c r="AY2012" s="266" t="s">
        <v>240</v>
      </c>
    </row>
    <row r="2013" s="13" customFormat="1">
      <c r="A2013" s="13"/>
      <c r="B2013" s="245"/>
      <c r="C2013" s="246"/>
      <c r="D2013" s="247" t="s">
        <v>251</v>
      </c>
      <c r="E2013" s="248" t="s">
        <v>1</v>
      </c>
      <c r="F2013" s="249" t="s">
        <v>2221</v>
      </c>
      <c r="G2013" s="246"/>
      <c r="H2013" s="248" t="s">
        <v>1</v>
      </c>
      <c r="I2013" s="250"/>
      <c r="J2013" s="246"/>
      <c r="K2013" s="246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5" t="s">
        <v>251</v>
      </c>
      <c r="AU2013" s="255" t="s">
        <v>87</v>
      </c>
      <c r="AV2013" s="13" t="s">
        <v>84</v>
      </c>
      <c r="AW2013" s="13" t="s">
        <v>32</v>
      </c>
      <c r="AX2013" s="13" t="s">
        <v>76</v>
      </c>
      <c r="AY2013" s="255" t="s">
        <v>240</v>
      </c>
    </row>
    <row r="2014" s="14" customFormat="1">
      <c r="A2014" s="14"/>
      <c r="B2014" s="256"/>
      <c r="C2014" s="257"/>
      <c r="D2014" s="247" t="s">
        <v>251</v>
      </c>
      <c r="E2014" s="258" t="s">
        <v>1</v>
      </c>
      <c r="F2014" s="259" t="s">
        <v>2222</v>
      </c>
      <c r="G2014" s="257"/>
      <c r="H2014" s="260">
        <v>3.7000000000000002</v>
      </c>
      <c r="I2014" s="261"/>
      <c r="J2014" s="257"/>
      <c r="K2014" s="257"/>
      <c r="L2014" s="262"/>
      <c r="M2014" s="263"/>
      <c r="N2014" s="264"/>
      <c r="O2014" s="264"/>
      <c r="P2014" s="264"/>
      <c r="Q2014" s="264"/>
      <c r="R2014" s="264"/>
      <c r="S2014" s="264"/>
      <c r="T2014" s="265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6" t="s">
        <v>251</v>
      </c>
      <c r="AU2014" s="266" t="s">
        <v>87</v>
      </c>
      <c r="AV2014" s="14" t="s">
        <v>87</v>
      </c>
      <c r="AW2014" s="14" t="s">
        <v>32</v>
      </c>
      <c r="AX2014" s="14" t="s">
        <v>76</v>
      </c>
      <c r="AY2014" s="266" t="s">
        <v>240</v>
      </c>
    </row>
    <row r="2015" s="16" customFormat="1">
      <c r="A2015" s="16"/>
      <c r="B2015" s="278"/>
      <c r="C2015" s="279"/>
      <c r="D2015" s="247" t="s">
        <v>251</v>
      </c>
      <c r="E2015" s="280" t="s">
        <v>1</v>
      </c>
      <c r="F2015" s="281" t="s">
        <v>265</v>
      </c>
      <c r="G2015" s="279"/>
      <c r="H2015" s="282">
        <v>62.700000000000003</v>
      </c>
      <c r="I2015" s="283"/>
      <c r="J2015" s="279"/>
      <c r="K2015" s="279"/>
      <c r="L2015" s="284"/>
      <c r="M2015" s="285"/>
      <c r="N2015" s="286"/>
      <c r="O2015" s="286"/>
      <c r="P2015" s="286"/>
      <c r="Q2015" s="286"/>
      <c r="R2015" s="286"/>
      <c r="S2015" s="286"/>
      <c r="T2015" s="287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8" t="s">
        <v>251</v>
      </c>
      <c r="AU2015" s="288" t="s">
        <v>87</v>
      </c>
      <c r="AV2015" s="16" t="s">
        <v>247</v>
      </c>
      <c r="AW2015" s="16" t="s">
        <v>32</v>
      </c>
      <c r="AX2015" s="16" t="s">
        <v>84</v>
      </c>
      <c r="AY2015" s="288" t="s">
        <v>240</v>
      </c>
    </row>
    <row r="2016" s="13" customFormat="1">
      <c r="A2016" s="13"/>
      <c r="B2016" s="245"/>
      <c r="C2016" s="246"/>
      <c r="D2016" s="247" t="s">
        <v>251</v>
      </c>
      <c r="E2016" s="248" t="s">
        <v>1</v>
      </c>
      <c r="F2016" s="249" t="s">
        <v>34</v>
      </c>
      <c r="G2016" s="246"/>
      <c r="H2016" s="248" t="s">
        <v>1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5" t="s">
        <v>251</v>
      </c>
      <c r="AU2016" s="255" t="s">
        <v>87</v>
      </c>
      <c r="AV2016" s="13" t="s">
        <v>84</v>
      </c>
      <c r="AW2016" s="13" t="s">
        <v>32</v>
      </c>
      <c r="AX2016" s="13" t="s">
        <v>76</v>
      </c>
      <c r="AY2016" s="255" t="s">
        <v>240</v>
      </c>
    </row>
    <row r="2017" s="13" customFormat="1">
      <c r="A2017" s="13"/>
      <c r="B2017" s="245"/>
      <c r="C2017" s="246"/>
      <c r="D2017" s="247" t="s">
        <v>251</v>
      </c>
      <c r="E2017" s="248" t="s">
        <v>1</v>
      </c>
      <c r="F2017" s="249" t="s">
        <v>2605</v>
      </c>
      <c r="G2017" s="246"/>
      <c r="H2017" s="248" t="s">
        <v>1</v>
      </c>
      <c r="I2017" s="250"/>
      <c r="J2017" s="246"/>
      <c r="K2017" s="246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5" t="s">
        <v>251</v>
      </c>
      <c r="AU2017" s="255" t="s">
        <v>87</v>
      </c>
      <c r="AV2017" s="13" t="s">
        <v>84</v>
      </c>
      <c r="AW2017" s="13" t="s">
        <v>32</v>
      </c>
      <c r="AX2017" s="13" t="s">
        <v>76</v>
      </c>
      <c r="AY2017" s="255" t="s">
        <v>240</v>
      </c>
    </row>
    <row r="2018" s="13" customFormat="1">
      <c r="A2018" s="13"/>
      <c r="B2018" s="245"/>
      <c r="C2018" s="246"/>
      <c r="D2018" s="247" t="s">
        <v>251</v>
      </c>
      <c r="E2018" s="248" t="s">
        <v>1</v>
      </c>
      <c r="F2018" s="249" t="s">
        <v>2606</v>
      </c>
      <c r="G2018" s="246"/>
      <c r="H2018" s="248" t="s">
        <v>1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5" t="s">
        <v>251</v>
      </c>
      <c r="AU2018" s="255" t="s">
        <v>87</v>
      </c>
      <c r="AV2018" s="13" t="s">
        <v>84</v>
      </c>
      <c r="AW2018" s="13" t="s">
        <v>32</v>
      </c>
      <c r="AX2018" s="13" t="s">
        <v>76</v>
      </c>
      <c r="AY2018" s="255" t="s">
        <v>240</v>
      </c>
    </row>
    <row r="2019" s="13" customFormat="1">
      <c r="A2019" s="13"/>
      <c r="B2019" s="245"/>
      <c r="C2019" s="246"/>
      <c r="D2019" s="247" t="s">
        <v>251</v>
      </c>
      <c r="E2019" s="248" t="s">
        <v>1</v>
      </c>
      <c r="F2019" s="249" t="s">
        <v>2607</v>
      </c>
      <c r="G2019" s="246"/>
      <c r="H2019" s="248" t="s">
        <v>1</v>
      </c>
      <c r="I2019" s="250"/>
      <c r="J2019" s="246"/>
      <c r="K2019" s="246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5" t="s">
        <v>251</v>
      </c>
      <c r="AU2019" s="255" t="s">
        <v>87</v>
      </c>
      <c r="AV2019" s="13" t="s">
        <v>84</v>
      </c>
      <c r="AW2019" s="13" t="s">
        <v>32</v>
      </c>
      <c r="AX2019" s="13" t="s">
        <v>76</v>
      </c>
      <c r="AY2019" s="255" t="s">
        <v>240</v>
      </c>
    </row>
    <row r="2020" s="13" customFormat="1">
      <c r="A2020" s="13"/>
      <c r="B2020" s="245"/>
      <c r="C2020" s="246"/>
      <c r="D2020" s="247" t="s">
        <v>251</v>
      </c>
      <c r="E2020" s="248" t="s">
        <v>1</v>
      </c>
      <c r="F2020" s="249" t="s">
        <v>2608</v>
      </c>
      <c r="G2020" s="246"/>
      <c r="H2020" s="248" t="s">
        <v>1</v>
      </c>
      <c r="I2020" s="250"/>
      <c r="J2020" s="246"/>
      <c r="K2020" s="246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5" t="s">
        <v>251</v>
      </c>
      <c r="AU2020" s="255" t="s">
        <v>87</v>
      </c>
      <c r="AV2020" s="13" t="s">
        <v>84</v>
      </c>
      <c r="AW2020" s="13" t="s">
        <v>32</v>
      </c>
      <c r="AX2020" s="13" t="s">
        <v>76</v>
      </c>
      <c r="AY2020" s="255" t="s">
        <v>240</v>
      </c>
    </row>
    <row r="2021" s="13" customFormat="1">
      <c r="A2021" s="13"/>
      <c r="B2021" s="245"/>
      <c r="C2021" s="246"/>
      <c r="D2021" s="247" t="s">
        <v>251</v>
      </c>
      <c r="E2021" s="248" t="s">
        <v>1</v>
      </c>
      <c r="F2021" s="249" t="s">
        <v>2609</v>
      </c>
      <c r="G2021" s="246"/>
      <c r="H2021" s="248" t="s">
        <v>1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5" t="s">
        <v>251</v>
      </c>
      <c r="AU2021" s="255" t="s">
        <v>87</v>
      </c>
      <c r="AV2021" s="13" t="s">
        <v>84</v>
      </c>
      <c r="AW2021" s="13" t="s">
        <v>32</v>
      </c>
      <c r="AX2021" s="13" t="s">
        <v>76</v>
      </c>
      <c r="AY2021" s="255" t="s">
        <v>240</v>
      </c>
    </row>
    <row r="2022" s="2" customFormat="1" ht="37.8" customHeight="1">
      <c r="A2022" s="39"/>
      <c r="B2022" s="40"/>
      <c r="C2022" s="227" t="s">
        <v>2622</v>
      </c>
      <c r="D2022" s="227" t="s">
        <v>242</v>
      </c>
      <c r="E2022" s="228" t="s">
        <v>2623</v>
      </c>
      <c r="F2022" s="229" t="s">
        <v>2624</v>
      </c>
      <c r="G2022" s="230" t="s">
        <v>373</v>
      </c>
      <c r="H2022" s="231">
        <v>44</v>
      </c>
      <c r="I2022" s="232"/>
      <c r="J2022" s="233">
        <f>ROUND(I2022*H2022,2)</f>
        <v>0</v>
      </c>
      <c r="K2022" s="229" t="s">
        <v>1</v>
      </c>
      <c r="L2022" s="45"/>
      <c r="M2022" s="234" t="s">
        <v>1</v>
      </c>
      <c r="N2022" s="235" t="s">
        <v>41</v>
      </c>
      <c r="O2022" s="92"/>
      <c r="P2022" s="236">
        <f>O2022*H2022</f>
        <v>0</v>
      </c>
      <c r="Q2022" s="236">
        <v>0</v>
      </c>
      <c r="R2022" s="236">
        <f>Q2022*H2022</f>
        <v>0</v>
      </c>
      <c r="S2022" s="236">
        <v>0</v>
      </c>
      <c r="T2022" s="237">
        <f>S2022*H2022</f>
        <v>0</v>
      </c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R2022" s="238" t="s">
        <v>170</v>
      </c>
      <c r="AT2022" s="238" t="s">
        <v>242</v>
      </c>
      <c r="AU2022" s="238" t="s">
        <v>87</v>
      </c>
      <c r="AY2022" s="18" t="s">
        <v>240</v>
      </c>
      <c r="BE2022" s="239">
        <f>IF(N2022="základní",J2022,0)</f>
        <v>0</v>
      </c>
      <c r="BF2022" s="239">
        <f>IF(N2022="snížená",J2022,0)</f>
        <v>0</v>
      </c>
      <c r="BG2022" s="239">
        <f>IF(N2022="zákl. přenesená",J2022,0)</f>
        <v>0</v>
      </c>
      <c r="BH2022" s="239">
        <f>IF(N2022="sníž. přenesená",J2022,0)</f>
        <v>0</v>
      </c>
      <c r="BI2022" s="239">
        <f>IF(N2022="nulová",J2022,0)</f>
        <v>0</v>
      </c>
      <c r="BJ2022" s="18" t="s">
        <v>84</v>
      </c>
      <c r="BK2022" s="239">
        <f>ROUND(I2022*H2022,2)</f>
        <v>0</v>
      </c>
      <c r="BL2022" s="18" t="s">
        <v>170</v>
      </c>
      <c r="BM2022" s="238" t="s">
        <v>2625</v>
      </c>
    </row>
    <row r="2023" s="13" customFormat="1">
      <c r="A2023" s="13"/>
      <c r="B2023" s="245"/>
      <c r="C2023" s="246"/>
      <c r="D2023" s="247" t="s">
        <v>251</v>
      </c>
      <c r="E2023" s="248" t="s">
        <v>1</v>
      </c>
      <c r="F2023" s="249" t="s">
        <v>2621</v>
      </c>
      <c r="G2023" s="246"/>
      <c r="H2023" s="248" t="s">
        <v>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5" t="s">
        <v>251</v>
      </c>
      <c r="AU2023" s="255" t="s">
        <v>87</v>
      </c>
      <c r="AV2023" s="13" t="s">
        <v>84</v>
      </c>
      <c r="AW2023" s="13" t="s">
        <v>32</v>
      </c>
      <c r="AX2023" s="13" t="s">
        <v>76</v>
      </c>
      <c r="AY2023" s="255" t="s">
        <v>240</v>
      </c>
    </row>
    <row r="2024" s="13" customFormat="1">
      <c r="A2024" s="13"/>
      <c r="B2024" s="245"/>
      <c r="C2024" s="246"/>
      <c r="D2024" s="247" t="s">
        <v>251</v>
      </c>
      <c r="E2024" s="248" t="s">
        <v>1</v>
      </c>
      <c r="F2024" s="249" t="s">
        <v>2224</v>
      </c>
      <c r="G2024" s="246"/>
      <c r="H2024" s="248" t="s">
        <v>1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5" t="s">
        <v>251</v>
      </c>
      <c r="AU2024" s="255" t="s">
        <v>87</v>
      </c>
      <c r="AV2024" s="13" t="s">
        <v>84</v>
      </c>
      <c r="AW2024" s="13" t="s">
        <v>32</v>
      </c>
      <c r="AX2024" s="13" t="s">
        <v>76</v>
      </c>
      <c r="AY2024" s="255" t="s">
        <v>240</v>
      </c>
    </row>
    <row r="2025" s="14" customFormat="1">
      <c r="A2025" s="14"/>
      <c r="B2025" s="256"/>
      <c r="C2025" s="257"/>
      <c r="D2025" s="247" t="s">
        <v>251</v>
      </c>
      <c r="E2025" s="258" t="s">
        <v>1</v>
      </c>
      <c r="F2025" s="259" t="s">
        <v>2225</v>
      </c>
      <c r="G2025" s="257"/>
      <c r="H2025" s="260">
        <v>42</v>
      </c>
      <c r="I2025" s="261"/>
      <c r="J2025" s="257"/>
      <c r="K2025" s="257"/>
      <c r="L2025" s="262"/>
      <c r="M2025" s="263"/>
      <c r="N2025" s="264"/>
      <c r="O2025" s="264"/>
      <c r="P2025" s="264"/>
      <c r="Q2025" s="264"/>
      <c r="R2025" s="264"/>
      <c r="S2025" s="264"/>
      <c r="T2025" s="26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6" t="s">
        <v>251</v>
      </c>
      <c r="AU2025" s="266" t="s">
        <v>87</v>
      </c>
      <c r="AV2025" s="14" t="s">
        <v>87</v>
      </c>
      <c r="AW2025" s="14" t="s">
        <v>32</v>
      </c>
      <c r="AX2025" s="14" t="s">
        <v>76</v>
      </c>
      <c r="AY2025" s="266" t="s">
        <v>240</v>
      </c>
    </row>
    <row r="2026" s="13" customFormat="1">
      <c r="A2026" s="13"/>
      <c r="B2026" s="245"/>
      <c r="C2026" s="246"/>
      <c r="D2026" s="247" t="s">
        <v>251</v>
      </c>
      <c r="E2026" s="248" t="s">
        <v>1</v>
      </c>
      <c r="F2026" s="249" t="s">
        <v>2226</v>
      </c>
      <c r="G2026" s="246"/>
      <c r="H2026" s="248" t="s">
        <v>1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5" t="s">
        <v>251</v>
      </c>
      <c r="AU2026" s="255" t="s">
        <v>87</v>
      </c>
      <c r="AV2026" s="13" t="s">
        <v>84</v>
      </c>
      <c r="AW2026" s="13" t="s">
        <v>32</v>
      </c>
      <c r="AX2026" s="13" t="s">
        <v>76</v>
      </c>
      <c r="AY2026" s="255" t="s">
        <v>240</v>
      </c>
    </row>
    <row r="2027" s="14" customFormat="1">
      <c r="A2027" s="14"/>
      <c r="B2027" s="256"/>
      <c r="C2027" s="257"/>
      <c r="D2027" s="247" t="s">
        <v>251</v>
      </c>
      <c r="E2027" s="258" t="s">
        <v>1</v>
      </c>
      <c r="F2027" s="259" t="s">
        <v>823</v>
      </c>
      <c r="G2027" s="257"/>
      <c r="H2027" s="260">
        <v>2</v>
      </c>
      <c r="I2027" s="261"/>
      <c r="J2027" s="257"/>
      <c r="K2027" s="257"/>
      <c r="L2027" s="262"/>
      <c r="M2027" s="263"/>
      <c r="N2027" s="264"/>
      <c r="O2027" s="264"/>
      <c r="P2027" s="264"/>
      <c r="Q2027" s="264"/>
      <c r="R2027" s="264"/>
      <c r="S2027" s="264"/>
      <c r="T2027" s="26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6" t="s">
        <v>251</v>
      </c>
      <c r="AU2027" s="266" t="s">
        <v>87</v>
      </c>
      <c r="AV2027" s="14" t="s">
        <v>87</v>
      </c>
      <c r="AW2027" s="14" t="s">
        <v>32</v>
      </c>
      <c r="AX2027" s="14" t="s">
        <v>76</v>
      </c>
      <c r="AY2027" s="266" t="s">
        <v>240</v>
      </c>
    </row>
    <row r="2028" s="16" customFormat="1">
      <c r="A2028" s="16"/>
      <c r="B2028" s="278"/>
      <c r="C2028" s="279"/>
      <c r="D2028" s="247" t="s">
        <v>251</v>
      </c>
      <c r="E2028" s="280" t="s">
        <v>1</v>
      </c>
      <c r="F2028" s="281" t="s">
        <v>265</v>
      </c>
      <c r="G2028" s="279"/>
      <c r="H2028" s="282">
        <v>44</v>
      </c>
      <c r="I2028" s="283"/>
      <c r="J2028" s="279"/>
      <c r="K2028" s="279"/>
      <c r="L2028" s="284"/>
      <c r="M2028" s="285"/>
      <c r="N2028" s="286"/>
      <c r="O2028" s="286"/>
      <c r="P2028" s="286"/>
      <c r="Q2028" s="286"/>
      <c r="R2028" s="286"/>
      <c r="S2028" s="286"/>
      <c r="T2028" s="287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T2028" s="288" t="s">
        <v>251</v>
      </c>
      <c r="AU2028" s="288" t="s">
        <v>87</v>
      </c>
      <c r="AV2028" s="16" t="s">
        <v>247</v>
      </c>
      <c r="AW2028" s="16" t="s">
        <v>32</v>
      </c>
      <c r="AX2028" s="16" t="s">
        <v>84</v>
      </c>
      <c r="AY2028" s="288" t="s">
        <v>240</v>
      </c>
    </row>
    <row r="2029" s="13" customFormat="1">
      <c r="A2029" s="13"/>
      <c r="B2029" s="245"/>
      <c r="C2029" s="246"/>
      <c r="D2029" s="247" t="s">
        <v>251</v>
      </c>
      <c r="E2029" s="248" t="s">
        <v>1</v>
      </c>
      <c r="F2029" s="249" t="s">
        <v>34</v>
      </c>
      <c r="G2029" s="246"/>
      <c r="H2029" s="248" t="s">
        <v>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5" t="s">
        <v>251</v>
      </c>
      <c r="AU2029" s="255" t="s">
        <v>87</v>
      </c>
      <c r="AV2029" s="13" t="s">
        <v>84</v>
      </c>
      <c r="AW2029" s="13" t="s">
        <v>32</v>
      </c>
      <c r="AX2029" s="13" t="s">
        <v>76</v>
      </c>
      <c r="AY2029" s="255" t="s">
        <v>240</v>
      </c>
    </row>
    <row r="2030" s="13" customFormat="1">
      <c r="A2030" s="13"/>
      <c r="B2030" s="245"/>
      <c r="C2030" s="246"/>
      <c r="D2030" s="247" t="s">
        <v>251</v>
      </c>
      <c r="E2030" s="248" t="s">
        <v>1</v>
      </c>
      <c r="F2030" s="249" t="s">
        <v>2605</v>
      </c>
      <c r="G2030" s="246"/>
      <c r="H2030" s="248" t="s">
        <v>1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5" t="s">
        <v>251</v>
      </c>
      <c r="AU2030" s="255" t="s">
        <v>87</v>
      </c>
      <c r="AV2030" s="13" t="s">
        <v>84</v>
      </c>
      <c r="AW2030" s="13" t="s">
        <v>32</v>
      </c>
      <c r="AX2030" s="13" t="s">
        <v>76</v>
      </c>
      <c r="AY2030" s="255" t="s">
        <v>240</v>
      </c>
    </row>
    <row r="2031" s="13" customFormat="1">
      <c r="A2031" s="13"/>
      <c r="B2031" s="245"/>
      <c r="C2031" s="246"/>
      <c r="D2031" s="247" t="s">
        <v>251</v>
      </c>
      <c r="E2031" s="248" t="s">
        <v>1</v>
      </c>
      <c r="F2031" s="249" t="s">
        <v>2606</v>
      </c>
      <c r="G2031" s="246"/>
      <c r="H2031" s="248" t="s">
        <v>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5" t="s">
        <v>251</v>
      </c>
      <c r="AU2031" s="255" t="s">
        <v>87</v>
      </c>
      <c r="AV2031" s="13" t="s">
        <v>84</v>
      </c>
      <c r="AW2031" s="13" t="s">
        <v>32</v>
      </c>
      <c r="AX2031" s="13" t="s">
        <v>76</v>
      </c>
      <c r="AY2031" s="255" t="s">
        <v>240</v>
      </c>
    </row>
    <row r="2032" s="13" customFormat="1">
      <c r="A2032" s="13"/>
      <c r="B2032" s="245"/>
      <c r="C2032" s="246"/>
      <c r="D2032" s="247" t="s">
        <v>251</v>
      </c>
      <c r="E2032" s="248" t="s">
        <v>1</v>
      </c>
      <c r="F2032" s="249" t="s">
        <v>2607</v>
      </c>
      <c r="G2032" s="246"/>
      <c r="H2032" s="248" t="s">
        <v>1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5" t="s">
        <v>251</v>
      </c>
      <c r="AU2032" s="255" t="s">
        <v>87</v>
      </c>
      <c r="AV2032" s="13" t="s">
        <v>84</v>
      </c>
      <c r="AW2032" s="13" t="s">
        <v>32</v>
      </c>
      <c r="AX2032" s="13" t="s">
        <v>76</v>
      </c>
      <c r="AY2032" s="255" t="s">
        <v>240</v>
      </c>
    </row>
    <row r="2033" s="13" customFormat="1">
      <c r="A2033" s="13"/>
      <c r="B2033" s="245"/>
      <c r="C2033" s="246"/>
      <c r="D2033" s="247" t="s">
        <v>251</v>
      </c>
      <c r="E2033" s="248" t="s">
        <v>1</v>
      </c>
      <c r="F2033" s="249" t="s">
        <v>2608</v>
      </c>
      <c r="G2033" s="246"/>
      <c r="H2033" s="248" t="s">
        <v>1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5" t="s">
        <v>251</v>
      </c>
      <c r="AU2033" s="255" t="s">
        <v>87</v>
      </c>
      <c r="AV2033" s="13" t="s">
        <v>84</v>
      </c>
      <c r="AW2033" s="13" t="s">
        <v>32</v>
      </c>
      <c r="AX2033" s="13" t="s">
        <v>76</v>
      </c>
      <c r="AY2033" s="255" t="s">
        <v>240</v>
      </c>
    </row>
    <row r="2034" s="13" customFormat="1">
      <c r="A2034" s="13"/>
      <c r="B2034" s="245"/>
      <c r="C2034" s="246"/>
      <c r="D2034" s="247" t="s">
        <v>251</v>
      </c>
      <c r="E2034" s="248" t="s">
        <v>1</v>
      </c>
      <c r="F2034" s="249" t="s">
        <v>2609</v>
      </c>
      <c r="G2034" s="246"/>
      <c r="H2034" s="248" t="s">
        <v>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5" t="s">
        <v>251</v>
      </c>
      <c r="AU2034" s="255" t="s">
        <v>87</v>
      </c>
      <c r="AV2034" s="13" t="s">
        <v>84</v>
      </c>
      <c r="AW2034" s="13" t="s">
        <v>32</v>
      </c>
      <c r="AX2034" s="13" t="s">
        <v>76</v>
      </c>
      <c r="AY2034" s="255" t="s">
        <v>240</v>
      </c>
    </row>
    <row r="2035" s="2" customFormat="1" ht="24.15" customHeight="1">
      <c r="A2035" s="39"/>
      <c r="B2035" s="40"/>
      <c r="C2035" s="227" t="s">
        <v>2626</v>
      </c>
      <c r="D2035" s="227" t="s">
        <v>242</v>
      </c>
      <c r="E2035" s="228" t="s">
        <v>2627</v>
      </c>
      <c r="F2035" s="229" t="s">
        <v>2628</v>
      </c>
      <c r="G2035" s="230" t="s">
        <v>520</v>
      </c>
      <c r="H2035" s="231">
        <v>27</v>
      </c>
      <c r="I2035" s="232"/>
      <c r="J2035" s="233">
        <f>ROUND(I2035*H2035,2)</f>
        <v>0</v>
      </c>
      <c r="K2035" s="229" t="s">
        <v>1</v>
      </c>
      <c r="L2035" s="45"/>
      <c r="M2035" s="234" t="s">
        <v>1</v>
      </c>
      <c r="N2035" s="235" t="s">
        <v>41</v>
      </c>
      <c r="O2035" s="92"/>
      <c r="P2035" s="236">
        <f>O2035*H2035</f>
        <v>0</v>
      </c>
      <c r="Q2035" s="236">
        <v>0.00175</v>
      </c>
      <c r="R2035" s="236">
        <f>Q2035*H2035</f>
        <v>0.04725</v>
      </c>
      <c r="S2035" s="236">
        <v>0</v>
      </c>
      <c r="T2035" s="237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8" t="s">
        <v>170</v>
      </c>
      <c r="AT2035" s="238" t="s">
        <v>242</v>
      </c>
      <c r="AU2035" s="238" t="s">
        <v>87</v>
      </c>
      <c r="AY2035" s="18" t="s">
        <v>240</v>
      </c>
      <c r="BE2035" s="239">
        <f>IF(N2035="základní",J2035,0)</f>
        <v>0</v>
      </c>
      <c r="BF2035" s="239">
        <f>IF(N2035="snížená",J2035,0)</f>
        <v>0</v>
      </c>
      <c r="BG2035" s="239">
        <f>IF(N2035="zákl. přenesená",J2035,0)</f>
        <v>0</v>
      </c>
      <c r="BH2035" s="239">
        <f>IF(N2035="sníž. přenesená",J2035,0)</f>
        <v>0</v>
      </c>
      <c r="BI2035" s="239">
        <f>IF(N2035="nulová",J2035,0)</f>
        <v>0</v>
      </c>
      <c r="BJ2035" s="18" t="s">
        <v>84</v>
      </c>
      <c r="BK2035" s="239">
        <f>ROUND(I2035*H2035,2)</f>
        <v>0</v>
      </c>
      <c r="BL2035" s="18" t="s">
        <v>170</v>
      </c>
      <c r="BM2035" s="238" t="s">
        <v>2629</v>
      </c>
    </row>
    <row r="2036" s="13" customFormat="1">
      <c r="A2036" s="13"/>
      <c r="B2036" s="245"/>
      <c r="C2036" s="246"/>
      <c r="D2036" s="247" t="s">
        <v>251</v>
      </c>
      <c r="E2036" s="248" t="s">
        <v>1</v>
      </c>
      <c r="F2036" s="249" t="s">
        <v>2630</v>
      </c>
      <c r="G2036" s="246"/>
      <c r="H2036" s="248" t="s">
        <v>1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5" t="s">
        <v>251</v>
      </c>
      <c r="AU2036" s="255" t="s">
        <v>87</v>
      </c>
      <c r="AV2036" s="13" t="s">
        <v>84</v>
      </c>
      <c r="AW2036" s="13" t="s">
        <v>32</v>
      </c>
      <c r="AX2036" s="13" t="s">
        <v>76</v>
      </c>
      <c r="AY2036" s="255" t="s">
        <v>240</v>
      </c>
    </row>
    <row r="2037" s="13" customFormat="1">
      <c r="A2037" s="13"/>
      <c r="B2037" s="245"/>
      <c r="C2037" s="246"/>
      <c r="D2037" s="247" t="s">
        <v>251</v>
      </c>
      <c r="E2037" s="248" t="s">
        <v>1</v>
      </c>
      <c r="F2037" s="249" t="s">
        <v>2631</v>
      </c>
      <c r="G2037" s="246"/>
      <c r="H2037" s="248" t="s">
        <v>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5" t="s">
        <v>251</v>
      </c>
      <c r="AU2037" s="255" t="s">
        <v>87</v>
      </c>
      <c r="AV2037" s="13" t="s">
        <v>84</v>
      </c>
      <c r="AW2037" s="13" t="s">
        <v>32</v>
      </c>
      <c r="AX2037" s="13" t="s">
        <v>76</v>
      </c>
      <c r="AY2037" s="255" t="s">
        <v>240</v>
      </c>
    </row>
    <row r="2038" s="14" customFormat="1">
      <c r="A2038" s="14"/>
      <c r="B2038" s="256"/>
      <c r="C2038" s="257"/>
      <c r="D2038" s="247" t="s">
        <v>251</v>
      </c>
      <c r="E2038" s="258" t="s">
        <v>1</v>
      </c>
      <c r="F2038" s="259" t="s">
        <v>2387</v>
      </c>
      <c r="G2038" s="257"/>
      <c r="H2038" s="260">
        <v>27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6" t="s">
        <v>251</v>
      </c>
      <c r="AU2038" s="266" t="s">
        <v>87</v>
      </c>
      <c r="AV2038" s="14" t="s">
        <v>87</v>
      </c>
      <c r="AW2038" s="14" t="s">
        <v>32</v>
      </c>
      <c r="AX2038" s="14" t="s">
        <v>84</v>
      </c>
      <c r="AY2038" s="266" t="s">
        <v>240</v>
      </c>
    </row>
    <row r="2039" s="13" customFormat="1">
      <c r="A2039" s="13"/>
      <c r="B2039" s="245"/>
      <c r="C2039" s="246"/>
      <c r="D2039" s="247" t="s">
        <v>251</v>
      </c>
      <c r="E2039" s="248" t="s">
        <v>1</v>
      </c>
      <c r="F2039" s="249" t="s">
        <v>2632</v>
      </c>
      <c r="G2039" s="246"/>
      <c r="H2039" s="248" t="s">
        <v>1</v>
      </c>
      <c r="I2039" s="250"/>
      <c r="J2039" s="246"/>
      <c r="K2039" s="246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5" t="s">
        <v>251</v>
      </c>
      <c r="AU2039" s="255" t="s">
        <v>87</v>
      </c>
      <c r="AV2039" s="13" t="s">
        <v>84</v>
      </c>
      <c r="AW2039" s="13" t="s">
        <v>32</v>
      </c>
      <c r="AX2039" s="13" t="s">
        <v>76</v>
      </c>
      <c r="AY2039" s="255" t="s">
        <v>240</v>
      </c>
    </row>
    <row r="2040" s="13" customFormat="1">
      <c r="A2040" s="13"/>
      <c r="B2040" s="245"/>
      <c r="C2040" s="246"/>
      <c r="D2040" s="247" t="s">
        <v>251</v>
      </c>
      <c r="E2040" s="248" t="s">
        <v>1</v>
      </c>
      <c r="F2040" s="249" t="s">
        <v>1566</v>
      </c>
      <c r="G2040" s="246"/>
      <c r="H2040" s="248" t="s">
        <v>1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5" t="s">
        <v>251</v>
      </c>
      <c r="AU2040" s="255" t="s">
        <v>87</v>
      </c>
      <c r="AV2040" s="13" t="s">
        <v>84</v>
      </c>
      <c r="AW2040" s="13" t="s">
        <v>32</v>
      </c>
      <c r="AX2040" s="13" t="s">
        <v>76</v>
      </c>
      <c r="AY2040" s="255" t="s">
        <v>240</v>
      </c>
    </row>
    <row r="2041" s="13" customFormat="1">
      <c r="A2041" s="13"/>
      <c r="B2041" s="245"/>
      <c r="C2041" s="246"/>
      <c r="D2041" s="247" t="s">
        <v>251</v>
      </c>
      <c r="E2041" s="248" t="s">
        <v>1</v>
      </c>
      <c r="F2041" s="249" t="s">
        <v>2633</v>
      </c>
      <c r="G2041" s="246"/>
      <c r="H2041" s="248" t="s">
        <v>1</v>
      </c>
      <c r="I2041" s="250"/>
      <c r="J2041" s="246"/>
      <c r="K2041" s="246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5" t="s">
        <v>251</v>
      </c>
      <c r="AU2041" s="255" t="s">
        <v>87</v>
      </c>
      <c r="AV2041" s="13" t="s">
        <v>84</v>
      </c>
      <c r="AW2041" s="13" t="s">
        <v>32</v>
      </c>
      <c r="AX2041" s="13" t="s">
        <v>76</v>
      </c>
      <c r="AY2041" s="255" t="s">
        <v>240</v>
      </c>
    </row>
    <row r="2042" s="13" customFormat="1">
      <c r="A2042" s="13"/>
      <c r="B2042" s="245"/>
      <c r="C2042" s="246"/>
      <c r="D2042" s="247" t="s">
        <v>251</v>
      </c>
      <c r="E2042" s="248" t="s">
        <v>1</v>
      </c>
      <c r="F2042" s="249" t="s">
        <v>2607</v>
      </c>
      <c r="G2042" s="246"/>
      <c r="H2042" s="248" t="s">
        <v>1</v>
      </c>
      <c r="I2042" s="250"/>
      <c r="J2042" s="246"/>
      <c r="K2042" s="246"/>
      <c r="L2042" s="251"/>
      <c r="M2042" s="252"/>
      <c r="N2042" s="253"/>
      <c r="O2042" s="253"/>
      <c r="P2042" s="253"/>
      <c r="Q2042" s="253"/>
      <c r="R2042" s="253"/>
      <c r="S2042" s="253"/>
      <c r="T2042" s="25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5" t="s">
        <v>251</v>
      </c>
      <c r="AU2042" s="255" t="s">
        <v>87</v>
      </c>
      <c r="AV2042" s="13" t="s">
        <v>84</v>
      </c>
      <c r="AW2042" s="13" t="s">
        <v>32</v>
      </c>
      <c r="AX2042" s="13" t="s">
        <v>76</v>
      </c>
      <c r="AY2042" s="255" t="s">
        <v>240</v>
      </c>
    </row>
    <row r="2043" s="13" customFormat="1">
      <c r="A2043" s="13"/>
      <c r="B2043" s="245"/>
      <c r="C2043" s="246"/>
      <c r="D2043" s="247" t="s">
        <v>251</v>
      </c>
      <c r="E2043" s="248" t="s">
        <v>1</v>
      </c>
      <c r="F2043" s="249" t="s">
        <v>2608</v>
      </c>
      <c r="G2043" s="246"/>
      <c r="H2043" s="248" t="s">
        <v>1</v>
      </c>
      <c r="I2043" s="250"/>
      <c r="J2043" s="246"/>
      <c r="K2043" s="246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5" t="s">
        <v>251</v>
      </c>
      <c r="AU2043" s="255" t="s">
        <v>87</v>
      </c>
      <c r="AV2043" s="13" t="s">
        <v>84</v>
      </c>
      <c r="AW2043" s="13" t="s">
        <v>32</v>
      </c>
      <c r="AX2043" s="13" t="s">
        <v>76</v>
      </c>
      <c r="AY2043" s="255" t="s">
        <v>240</v>
      </c>
    </row>
    <row r="2044" s="13" customFormat="1">
      <c r="A2044" s="13"/>
      <c r="B2044" s="245"/>
      <c r="C2044" s="246"/>
      <c r="D2044" s="247" t="s">
        <v>251</v>
      </c>
      <c r="E2044" s="248" t="s">
        <v>1</v>
      </c>
      <c r="F2044" s="249" t="s">
        <v>2609</v>
      </c>
      <c r="G2044" s="246"/>
      <c r="H2044" s="248" t="s">
        <v>1</v>
      </c>
      <c r="I2044" s="250"/>
      <c r="J2044" s="246"/>
      <c r="K2044" s="246"/>
      <c r="L2044" s="251"/>
      <c r="M2044" s="252"/>
      <c r="N2044" s="253"/>
      <c r="O2044" s="253"/>
      <c r="P2044" s="253"/>
      <c r="Q2044" s="253"/>
      <c r="R2044" s="253"/>
      <c r="S2044" s="253"/>
      <c r="T2044" s="25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5" t="s">
        <v>251</v>
      </c>
      <c r="AU2044" s="255" t="s">
        <v>87</v>
      </c>
      <c r="AV2044" s="13" t="s">
        <v>84</v>
      </c>
      <c r="AW2044" s="13" t="s">
        <v>32</v>
      </c>
      <c r="AX2044" s="13" t="s">
        <v>76</v>
      </c>
      <c r="AY2044" s="255" t="s">
        <v>240</v>
      </c>
    </row>
    <row r="2045" s="2" customFormat="1" ht="24.15" customHeight="1">
      <c r="A2045" s="39"/>
      <c r="B2045" s="40"/>
      <c r="C2045" s="227" t="s">
        <v>2634</v>
      </c>
      <c r="D2045" s="227" t="s">
        <v>242</v>
      </c>
      <c r="E2045" s="228" t="s">
        <v>2635</v>
      </c>
      <c r="F2045" s="229" t="s">
        <v>2636</v>
      </c>
      <c r="G2045" s="230" t="s">
        <v>520</v>
      </c>
      <c r="H2045" s="231">
        <v>276</v>
      </c>
      <c r="I2045" s="232"/>
      <c r="J2045" s="233">
        <f>ROUND(I2045*H2045,2)</f>
        <v>0</v>
      </c>
      <c r="K2045" s="229" t="s">
        <v>1</v>
      </c>
      <c r="L2045" s="45"/>
      <c r="M2045" s="234" t="s">
        <v>1</v>
      </c>
      <c r="N2045" s="235" t="s">
        <v>41</v>
      </c>
      <c r="O2045" s="92"/>
      <c r="P2045" s="236">
        <f>O2045*H2045</f>
        <v>0</v>
      </c>
      <c r="Q2045" s="236">
        <v>0.00011</v>
      </c>
      <c r="R2045" s="236">
        <f>Q2045*H2045</f>
        <v>0.030360000000000002</v>
      </c>
      <c r="S2045" s="236">
        <v>0</v>
      </c>
      <c r="T2045" s="237">
        <f>S2045*H2045</f>
        <v>0</v>
      </c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R2045" s="238" t="s">
        <v>170</v>
      </c>
      <c r="AT2045" s="238" t="s">
        <v>242</v>
      </c>
      <c r="AU2045" s="238" t="s">
        <v>87</v>
      </c>
      <c r="AY2045" s="18" t="s">
        <v>240</v>
      </c>
      <c r="BE2045" s="239">
        <f>IF(N2045="základní",J2045,0)</f>
        <v>0</v>
      </c>
      <c r="BF2045" s="239">
        <f>IF(N2045="snížená",J2045,0)</f>
        <v>0</v>
      </c>
      <c r="BG2045" s="239">
        <f>IF(N2045="zákl. přenesená",J2045,0)</f>
        <v>0</v>
      </c>
      <c r="BH2045" s="239">
        <f>IF(N2045="sníž. přenesená",J2045,0)</f>
        <v>0</v>
      </c>
      <c r="BI2045" s="239">
        <f>IF(N2045="nulová",J2045,0)</f>
        <v>0</v>
      </c>
      <c r="BJ2045" s="18" t="s">
        <v>84</v>
      </c>
      <c r="BK2045" s="239">
        <f>ROUND(I2045*H2045,2)</f>
        <v>0</v>
      </c>
      <c r="BL2045" s="18" t="s">
        <v>170</v>
      </c>
      <c r="BM2045" s="238" t="s">
        <v>2637</v>
      </c>
    </row>
    <row r="2046" s="13" customFormat="1">
      <c r="A2046" s="13"/>
      <c r="B2046" s="245"/>
      <c r="C2046" s="246"/>
      <c r="D2046" s="247" t="s">
        <v>251</v>
      </c>
      <c r="E2046" s="248" t="s">
        <v>1</v>
      </c>
      <c r="F2046" s="249" t="s">
        <v>2638</v>
      </c>
      <c r="G2046" s="246"/>
      <c r="H2046" s="248" t="s">
        <v>1</v>
      </c>
      <c r="I2046" s="250"/>
      <c r="J2046" s="246"/>
      <c r="K2046" s="246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5" t="s">
        <v>251</v>
      </c>
      <c r="AU2046" s="255" t="s">
        <v>87</v>
      </c>
      <c r="AV2046" s="13" t="s">
        <v>84</v>
      </c>
      <c r="AW2046" s="13" t="s">
        <v>32</v>
      </c>
      <c r="AX2046" s="13" t="s">
        <v>76</v>
      </c>
      <c r="AY2046" s="255" t="s">
        <v>240</v>
      </c>
    </row>
    <row r="2047" s="13" customFormat="1">
      <c r="A2047" s="13"/>
      <c r="B2047" s="245"/>
      <c r="C2047" s="246"/>
      <c r="D2047" s="247" t="s">
        <v>251</v>
      </c>
      <c r="E2047" s="248" t="s">
        <v>1</v>
      </c>
      <c r="F2047" s="249" t="s">
        <v>2639</v>
      </c>
      <c r="G2047" s="246"/>
      <c r="H2047" s="248" t="s">
        <v>1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5" t="s">
        <v>251</v>
      </c>
      <c r="AU2047" s="255" t="s">
        <v>87</v>
      </c>
      <c r="AV2047" s="13" t="s">
        <v>84</v>
      </c>
      <c r="AW2047" s="13" t="s">
        <v>32</v>
      </c>
      <c r="AX2047" s="13" t="s">
        <v>76</v>
      </c>
      <c r="AY2047" s="255" t="s">
        <v>240</v>
      </c>
    </row>
    <row r="2048" s="14" customFormat="1">
      <c r="A2048" s="14"/>
      <c r="B2048" s="256"/>
      <c r="C2048" s="257"/>
      <c r="D2048" s="247" t="s">
        <v>251</v>
      </c>
      <c r="E2048" s="258" t="s">
        <v>1</v>
      </c>
      <c r="F2048" s="259" t="s">
        <v>2640</v>
      </c>
      <c r="G2048" s="257"/>
      <c r="H2048" s="260">
        <v>187</v>
      </c>
      <c r="I2048" s="261"/>
      <c r="J2048" s="257"/>
      <c r="K2048" s="257"/>
      <c r="L2048" s="262"/>
      <c r="M2048" s="263"/>
      <c r="N2048" s="264"/>
      <c r="O2048" s="264"/>
      <c r="P2048" s="264"/>
      <c r="Q2048" s="264"/>
      <c r="R2048" s="264"/>
      <c r="S2048" s="264"/>
      <c r="T2048" s="26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6" t="s">
        <v>251</v>
      </c>
      <c r="AU2048" s="266" t="s">
        <v>87</v>
      </c>
      <c r="AV2048" s="14" t="s">
        <v>87</v>
      </c>
      <c r="AW2048" s="14" t="s">
        <v>32</v>
      </c>
      <c r="AX2048" s="14" t="s">
        <v>76</v>
      </c>
      <c r="AY2048" s="266" t="s">
        <v>240</v>
      </c>
    </row>
    <row r="2049" s="13" customFormat="1">
      <c r="A2049" s="13"/>
      <c r="B2049" s="245"/>
      <c r="C2049" s="246"/>
      <c r="D2049" s="247" t="s">
        <v>251</v>
      </c>
      <c r="E2049" s="248" t="s">
        <v>1</v>
      </c>
      <c r="F2049" s="249" t="s">
        <v>2641</v>
      </c>
      <c r="G2049" s="246"/>
      <c r="H2049" s="248" t="s">
        <v>1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5" t="s">
        <v>251</v>
      </c>
      <c r="AU2049" s="255" t="s">
        <v>87</v>
      </c>
      <c r="AV2049" s="13" t="s">
        <v>84</v>
      </c>
      <c r="AW2049" s="13" t="s">
        <v>32</v>
      </c>
      <c r="AX2049" s="13" t="s">
        <v>76</v>
      </c>
      <c r="AY2049" s="255" t="s">
        <v>240</v>
      </c>
    </row>
    <row r="2050" s="14" customFormat="1">
      <c r="A2050" s="14"/>
      <c r="B2050" s="256"/>
      <c r="C2050" s="257"/>
      <c r="D2050" s="247" t="s">
        <v>251</v>
      </c>
      <c r="E2050" s="258" t="s">
        <v>1</v>
      </c>
      <c r="F2050" s="259" t="s">
        <v>2642</v>
      </c>
      <c r="G2050" s="257"/>
      <c r="H2050" s="260">
        <v>83</v>
      </c>
      <c r="I2050" s="261"/>
      <c r="J2050" s="257"/>
      <c r="K2050" s="257"/>
      <c r="L2050" s="262"/>
      <c r="M2050" s="263"/>
      <c r="N2050" s="264"/>
      <c r="O2050" s="264"/>
      <c r="P2050" s="264"/>
      <c r="Q2050" s="264"/>
      <c r="R2050" s="264"/>
      <c r="S2050" s="264"/>
      <c r="T2050" s="26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6" t="s">
        <v>251</v>
      </c>
      <c r="AU2050" s="266" t="s">
        <v>87</v>
      </c>
      <c r="AV2050" s="14" t="s">
        <v>87</v>
      </c>
      <c r="AW2050" s="14" t="s">
        <v>32</v>
      </c>
      <c r="AX2050" s="14" t="s">
        <v>76</v>
      </c>
      <c r="AY2050" s="266" t="s">
        <v>240</v>
      </c>
    </row>
    <row r="2051" s="14" customFormat="1">
      <c r="A2051" s="14"/>
      <c r="B2051" s="256"/>
      <c r="C2051" s="257"/>
      <c r="D2051" s="247" t="s">
        <v>251</v>
      </c>
      <c r="E2051" s="258" t="s">
        <v>1</v>
      </c>
      <c r="F2051" s="259" t="s">
        <v>2643</v>
      </c>
      <c r="G2051" s="257"/>
      <c r="H2051" s="260">
        <v>6</v>
      </c>
      <c r="I2051" s="261"/>
      <c r="J2051" s="257"/>
      <c r="K2051" s="257"/>
      <c r="L2051" s="262"/>
      <c r="M2051" s="263"/>
      <c r="N2051" s="264"/>
      <c r="O2051" s="264"/>
      <c r="P2051" s="264"/>
      <c r="Q2051" s="264"/>
      <c r="R2051" s="264"/>
      <c r="S2051" s="264"/>
      <c r="T2051" s="26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6" t="s">
        <v>251</v>
      </c>
      <c r="AU2051" s="266" t="s">
        <v>87</v>
      </c>
      <c r="AV2051" s="14" t="s">
        <v>87</v>
      </c>
      <c r="AW2051" s="14" t="s">
        <v>32</v>
      </c>
      <c r="AX2051" s="14" t="s">
        <v>76</v>
      </c>
      <c r="AY2051" s="266" t="s">
        <v>240</v>
      </c>
    </row>
    <row r="2052" s="16" customFormat="1">
      <c r="A2052" s="16"/>
      <c r="B2052" s="278"/>
      <c r="C2052" s="279"/>
      <c r="D2052" s="247" t="s">
        <v>251</v>
      </c>
      <c r="E2052" s="280" t="s">
        <v>1</v>
      </c>
      <c r="F2052" s="281" t="s">
        <v>265</v>
      </c>
      <c r="G2052" s="279"/>
      <c r="H2052" s="282">
        <v>276</v>
      </c>
      <c r="I2052" s="283"/>
      <c r="J2052" s="279"/>
      <c r="K2052" s="279"/>
      <c r="L2052" s="284"/>
      <c r="M2052" s="285"/>
      <c r="N2052" s="286"/>
      <c r="O2052" s="286"/>
      <c r="P2052" s="286"/>
      <c r="Q2052" s="286"/>
      <c r="R2052" s="286"/>
      <c r="S2052" s="286"/>
      <c r="T2052" s="287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8" t="s">
        <v>251</v>
      </c>
      <c r="AU2052" s="288" t="s">
        <v>87</v>
      </c>
      <c r="AV2052" s="16" t="s">
        <v>247</v>
      </c>
      <c r="AW2052" s="16" t="s">
        <v>32</v>
      </c>
      <c r="AX2052" s="16" t="s">
        <v>84</v>
      </c>
      <c r="AY2052" s="288" t="s">
        <v>240</v>
      </c>
    </row>
    <row r="2053" s="2" customFormat="1" ht="21.75" customHeight="1">
      <c r="A2053" s="39"/>
      <c r="B2053" s="40"/>
      <c r="C2053" s="227" t="s">
        <v>2644</v>
      </c>
      <c r="D2053" s="227" t="s">
        <v>242</v>
      </c>
      <c r="E2053" s="228" t="s">
        <v>2645</v>
      </c>
      <c r="F2053" s="229" t="s">
        <v>2646</v>
      </c>
      <c r="G2053" s="230" t="s">
        <v>520</v>
      </c>
      <c r="H2053" s="231">
        <v>276</v>
      </c>
      <c r="I2053" s="232"/>
      <c r="J2053" s="233">
        <f>ROUND(I2053*H2053,2)</f>
        <v>0</v>
      </c>
      <c r="K2053" s="229" t="s">
        <v>1</v>
      </c>
      <c r="L2053" s="45"/>
      <c r="M2053" s="234" t="s">
        <v>1</v>
      </c>
      <c r="N2053" s="235" t="s">
        <v>41</v>
      </c>
      <c r="O2053" s="92"/>
      <c r="P2053" s="236">
        <f>O2053*H2053</f>
        <v>0</v>
      </c>
      <c r="Q2053" s="236">
        <v>0</v>
      </c>
      <c r="R2053" s="236">
        <f>Q2053*H2053</f>
        <v>0</v>
      </c>
      <c r="S2053" s="236">
        <v>0</v>
      </c>
      <c r="T2053" s="237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38" t="s">
        <v>170</v>
      </c>
      <c r="AT2053" s="238" t="s">
        <v>242</v>
      </c>
      <c r="AU2053" s="238" t="s">
        <v>87</v>
      </c>
      <c r="AY2053" s="18" t="s">
        <v>240</v>
      </c>
      <c r="BE2053" s="239">
        <f>IF(N2053="základní",J2053,0)</f>
        <v>0</v>
      </c>
      <c r="BF2053" s="239">
        <f>IF(N2053="snížená",J2053,0)</f>
        <v>0</v>
      </c>
      <c r="BG2053" s="239">
        <f>IF(N2053="zákl. přenesená",J2053,0)</f>
        <v>0</v>
      </c>
      <c r="BH2053" s="239">
        <f>IF(N2053="sníž. přenesená",J2053,0)</f>
        <v>0</v>
      </c>
      <c r="BI2053" s="239">
        <f>IF(N2053="nulová",J2053,0)</f>
        <v>0</v>
      </c>
      <c r="BJ2053" s="18" t="s">
        <v>84</v>
      </c>
      <c r="BK2053" s="239">
        <f>ROUND(I2053*H2053,2)</f>
        <v>0</v>
      </c>
      <c r="BL2053" s="18" t="s">
        <v>170</v>
      </c>
      <c r="BM2053" s="238" t="s">
        <v>2647</v>
      </c>
    </row>
    <row r="2054" s="13" customFormat="1">
      <c r="A2054" s="13"/>
      <c r="B2054" s="245"/>
      <c r="C2054" s="246"/>
      <c r="D2054" s="247" t="s">
        <v>251</v>
      </c>
      <c r="E2054" s="248" t="s">
        <v>1</v>
      </c>
      <c r="F2054" s="249" t="s">
        <v>2648</v>
      </c>
      <c r="G2054" s="246"/>
      <c r="H2054" s="248" t="s">
        <v>1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5" t="s">
        <v>251</v>
      </c>
      <c r="AU2054" s="255" t="s">
        <v>87</v>
      </c>
      <c r="AV2054" s="13" t="s">
        <v>84</v>
      </c>
      <c r="AW2054" s="13" t="s">
        <v>32</v>
      </c>
      <c r="AX2054" s="13" t="s">
        <v>76</v>
      </c>
      <c r="AY2054" s="255" t="s">
        <v>240</v>
      </c>
    </row>
    <row r="2055" s="14" customFormat="1">
      <c r="A2055" s="14"/>
      <c r="B2055" s="256"/>
      <c r="C2055" s="257"/>
      <c r="D2055" s="247" t="s">
        <v>251</v>
      </c>
      <c r="E2055" s="258" t="s">
        <v>1</v>
      </c>
      <c r="F2055" s="259" t="s">
        <v>2649</v>
      </c>
      <c r="G2055" s="257"/>
      <c r="H2055" s="260">
        <v>276</v>
      </c>
      <c r="I2055" s="261"/>
      <c r="J2055" s="257"/>
      <c r="K2055" s="257"/>
      <c r="L2055" s="262"/>
      <c r="M2055" s="263"/>
      <c r="N2055" s="264"/>
      <c r="O2055" s="264"/>
      <c r="P2055" s="264"/>
      <c r="Q2055" s="264"/>
      <c r="R2055" s="264"/>
      <c r="S2055" s="264"/>
      <c r="T2055" s="26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6" t="s">
        <v>251</v>
      </c>
      <c r="AU2055" s="266" t="s">
        <v>87</v>
      </c>
      <c r="AV2055" s="14" t="s">
        <v>87</v>
      </c>
      <c r="AW2055" s="14" t="s">
        <v>32</v>
      </c>
      <c r="AX2055" s="14" t="s">
        <v>84</v>
      </c>
      <c r="AY2055" s="266" t="s">
        <v>240</v>
      </c>
    </row>
    <row r="2056" s="2" customFormat="1" ht="24.15" customHeight="1">
      <c r="A2056" s="39"/>
      <c r="B2056" s="40"/>
      <c r="C2056" s="227" t="s">
        <v>2650</v>
      </c>
      <c r="D2056" s="227" t="s">
        <v>242</v>
      </c>
      <c r="E2056" s="228" t="s">
        <v>2651</v>
      </c>
      <c r="F2056" s="229" t="s">
        <v>2652</v>
      </c>
      <c r="G2056" s="230" t="s">
        <v>520</v>
      </c>
      <c r="H2056" s="231">
        <v>15</v>
      </c>
      <c r="I2056" s="232"/>
      <c r="J2056" s="233">
        <f>ROUND(I2056*H2056,2)</f>
        <v>0</v>
      </c>
      <c r="K2056" s="229" t="s">
        <v>246</v>
      </c>
      <c r="L2056" s="45"/>
      <c r="M2056" s="234" t="s">
        <v>1</v>
      </c>
      <c r="N2056" s="235" t="s">
        <v>41</v>
      </c>
      <c r="O2056" s="92"/>
      <c r="P2056" s="236">
        <f>O2056*H2056</f>
        <v>0</v>
      </c>
      <c r="Q2056" s="236">
        <v>0.00029</v>
      </c>
      <c r="R2056" s="236">
        <f>Q2056*H2056</f>
        <v>0.0043499999999999997</v>
      </c>
      <c r="S2056" s="236">
        <v>0</v>
      </c>
      <c r="T2056" s="237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8" t="s">
        <v>170</v>
      </c>
      <c r="AT2056" s="238" t="s">
        <v>242</v>
      </c>
      <c r="AU2056" s="238" t="s">
        <v>87</v>
      </c>
      <c r="AY2056" s="18" t="s">
        <v>240</v>
      </c>
      <c r="BE2056" s="239">
        <f>IF(N2056="základní",J2056,0)</f>
        <v>0</v>
      </c>
      <c r="BF2056" s="239">
        <f>IF(N2056="snížená",J2056,0)</f>
        <v>0</v>
      </c>
      <c r="BG2056" s="239">
        <f>IF(N2056="zákl. přenesená",J2056,0)</f>
        <v>0</v>
      </c>
      <c r="BH2056" s="239">
        <f>IF(N2056="sníž. přenesená",J2056,0)</f>
        <v>0</v>
      </c>
      <c r="BI2056" s="239">
        <f>IF(N2056="nulová",J2056,0)</f>
        <v>0</v>
      </c>
      <c r="BJ2056" s="18" t="s">
        <v>84</v>
      </c>
      <c r="BK2056" s="239">
        <f>ROUND(I2056*H2056,2)</f>
        <v>0</v>
      </c>
      <c r="BL2056" s="18" t="s">
        <v>170</v>
      </c>
      <c r="BM2056" s="238" t="s">
        <v>2653</v>
      </c>
    </row>
    <row r="2057" s="2" customFormat="1">
      <c r="A2057" s="39"/>
      <c r="B2057" s="40"/>
      <c r="C2057" s="41"/>
      <c r="D2057" s="240" t="s">
        <v>249</v>
      </c>
      <c r="E2057" s="41"/>
      <c r="F2057" s="241" t="s">
        <v>2654</v>
      </c>
      <c r="G2057" s="41"/>
      <c r="H2057" s="41"/>
      <c r="I2057" s="242"/>
      <c r="J2057" s="41"/>
      <c r="K2057" s="41"/>
      <c r="L2057" s="45"/>
      <c r="M2057" s="243"/>
      <c r="N2057" s="244"/>
      <c r="O2057" s="92"/>
      <c r="P2057" s="92"/>
      <c r="Q2057" s="92"/>
      <c r="R2057" s="92"/>
      <c r="S2057" s="92"/>
      <c r="T2057" s="93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T2057" s="18" t="s">
        <v>249</v>
      </c>
      <c r="AU2057" s="18" t="s">
        <v>87</v>
      </c>
    </row>
    <row r="2058" s="13" customFormat="1">
      <c r="A2058" s="13"/>
      <c r="B2058" s="245"/>
      <c r="C2058" s="246"/>
      <c r="D2058" s="247" t="s">
        <v>251</v>
      </c>
      <c r="E2058" s="248" t="s">
        <v>1</v>
      </c>
      <c r="F2058" s="249" t="s">
        <v>2105</v>
      </c>
      <c r="G2058" s="246"/>
      <c r="H2058" s="248" t="s">
        <v>1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5" t="s">
        <v>251</v>
      </c>
      <c r="AU2058" s="255" t="s">
        <v>87</v>
      </c>
      <c r="AV2058" s="13" t="s">
        <v>84</v>
      </c>
      <c r="AW2058" s="13" t="s">
        <v>32</v>
      </c>
      <c r="AX2058" s="13" t="s">
        <v>76</v>
      </c>
      <c r="AY2058" s="255" t="s">
        <v>240</v>
      </c>
    </row>
    <row r="2059" s="14" customFormat="1">
      <c r="A2059" s="14"/>
      <c r="B2059" s="256"/>
      <c r="C2059" s="257"/>
      <c r="D2059" s="247" t="s">
        <v>251</v>
      </c>
      <c r="E2059" s="258" t="s">
        <v>1</v>
      </c>
      <c r="F2059" s="259" t="s">
        <v>1235</v>
      </c>
      <c r="G2059" s="257"/>
      <c r="H2059" s="260">
        <v>15</v>
      </c>
      <c r="I2059" s="261"/>
      <c r="J2059" s="257"/>
      <c r="K2059" s="257"/>
      <c r="L2059" s="262"/>
      <c r="M2059" s="263"/>
      <c r="N2059" s="264"/>
      <c r="O2059" s="264"/>
      <c r="P2059" s="264"/>
      <c r="Q2059" s="264"/>
      <c r="R2059" s="264"/>
      <c r="S2059" s="264"/>
      <c r="T2059" s="26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6" t="s">
        <v>251</v>
      </c>
      <c r="AU2059" s="266" t="s">
        <v>87</v>
      </c>
      <c r="AV2059" s="14" t="s">
        <v>87</v>
      </c>
      <c r="AW2059" s="14" t="s">
        <v>32</v>
      </c>
      <c r="AX2059" s="14" t="s">
        <v>84</v>
      </c>
      <c r="AY2059" s="266" t="s">
        <v>240</v>
      </c>
    </row>
    <row r="2060" s="13" customFormat="1">
      <c r="A2060" s="13"/>
      <c r="B2060" s="245"/>
      <c r="C2060" s="246"/>
      <c r="D2060" s="247" t="s">
        <v>251</v>
      </c>
      <c r="E2060" s="248" t="s">
        <v>1</v>
      </c>
      <c r="F2060" s="249" t="s">
        <v>1566</v>
      </c>
      <c r="G2060" s="246"/>
      <c r="H2060" s="248" t="s">
        <v>1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5" t="s">
        <v>251</v>
      </c>
      <c r="AU2060" s="255" t="s">
        <v>87</v>
      </c>
      <c r="AV2060" s="13" t="s">
        <v>84</v>
      </c>
      <c r="AW2060" s="13" t="s">
        <v>32</v>
      </c>
      <c r="AX2060" s="13" t="s">
        <v>76</v>
      </c>
      <c r="AY2060" s="255" t="s">
        <v>240</v>
      </c>
    </row>
    <row r="2061" s="13" customFormat="1">
      <c r="A2061" s="13"/>
      <c r="B2061" s="245"/>
      <c r="C2061" s="246"/>
      <c r="D2061" s="247" t="s">
        <v>251</v>
      </c>
      <c r="E2061" s="248" t="s">
        <v>1</v>
      </c>
      <c r="F2061" s="249" t="s">
        <v>2633</v>
      </c>
      <c r="G2061" s="246"/>
      <c r="H2061" s="248" t="s">
        <v>1</v>
      </c>
      <c r="I2061" s="250"/>
      <c r="J2061" s="246"/>
      <c r="K2061" s="246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5" t="s">
        <v>251</v>
      </c>
      <c r="AU2061" s="255" t="s">
        <v>87</v>
      </c>
      <c r="AV2061" s="13" t="s">
        <v>84</v>
      </c>
      <c r="AW2061" s="13" t="s">
        <v>32</v>
      </c>
      <c r="AX2061" s="13" t="s">
        <v>76</v>
      </c>
      <c r="AY2061" s="255" t="s">
        <v>240</v>
      </c>
    </row>
    <row r="2062" s="13" customFormat="1">
      <c r="A2062" s="13"/>
      <c r="B2062" s="245"/>
      <c r="C2062" s="246"/>
      <c r="D2062" s="247" t="s">
        <v>251</v>
      </c>
      <c r="E2062" s="248" t="s">
        <v>1</v>
      </c>
      <c r="F2062" s="249" t="s">
        <v>2607</v>
      </c>
      <c r="G2062" s="246"/>
      <c r="H2062" s="248" t="s">
        <v>1</v>
      </c>
      <c r="I2062" s="250"/>
      <c r="J2062" s="246"/>
      <c r="K2062" s="246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5" t="s">
        <v>251</v>
      </c>
      <c r="AU2062" s="255" t="s">
        <v>87</v>
      </c>
      <c r="AV2062" s="13" t="s">
        <v>84</v>
      </c>
      <c r="AW2062" s="13" t="s">
        <v>32</v>
      </c>
      <c r="AX2062" s="13" t="s">
        <v>76</v>
      </c>
      <c r="AY2062" s="255" t="s">
        <v>240</v>
      </c>
    </row>
    <row r="2063" s="13" customFormat="1">
      <c r="A2063" s="13"/>
      <c r="B2063" s="245"/>
      <c r="C2063" s="246"/>
      <c r="D2063" s="247" t="s">
        <v>251</v>
      </c>
      <c r="E2063" s="248" t="s">
        <v>1</v>
      </c>
      <c r="F2063" s="249" t="s">
        <v>2608</v>
      </c>
      <c r="G2063" s="246"/>
      <c r="H2063" s="248" t="s">
        <v>1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5" t="s">
        <v>251</v>
      </c>
      <c r="AU2063" s="255" t="s">
        <v>87</v>
      </c>
      <c r="AV2063" s="13" t="s">
        <v>84</v>
      </c>
      <c r="AW2063" s="13" t="s">
        <v>32</v>
      </c>
      <c r="AX2063" s="13" t="s">
        <v>76</v>
      </c>
      <c r="AY2063" s="255" t="s">
        <v>240</v>
      </c>
    </row>
    <row r="2064" s="13" customFormat="1">
      <c r="A2064" s="13"/>
      <c r="B2064" s="245"/>
      <c r="C2064" s="246"/>
      <c r="D2064" s="247" t="s">
        <v>251</v>
      </c>
      <c r="E2064" s="248" t="s">
        <v>1</v>
      </c>
      <c r="F2064" s="249" t="s">
        <v>2609</v>
      </c>
      <c r="G2064" s="246"/>
      <c r="H2064" s="248" t="s">
        <v>1</v>
      </c>
      <c r="I2064" s="250"/>
      <c r="J2064" s="246"/>
      <c r="K2064" s="246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5" t="s">
        <v>251</v>
      </c>
      <c r="AU2064" s="255" t="s">
        <v>87</v>
      </c>
      <c r="AV2064" s="13" t="s">
        <v>84</v>
      </c>
      <c r="AW2064" s="13" t="s">
        <v>32</v>
      </c>
      <c r="AX2064" s="13" t="s">
        <v>76</v>
      </c>
      <c r="AY2064" s="255" t="s">
        <v>240</v>
      </c>
    </row>
    <row r="2065" s="2" customFormat="1" ht="24.15" customHeight="1">
      <c r="A2065" s="39"/>
      <c r="B2065" s="40"/>
      <c r="C2065" s="227" t="s">
        <v>2655</v>
      </c>
      <c r="D2065" s="227" t="s">
        <v>242</v>
      </c>
      <c r="E2065" s="228" t="s">
        <v>2656</v>
      </c>
      <c r="F2065" s="229" t="s">
        <v>2657</v>
      </c>
      <c r="G2065" s="230" t="s">
        <v>520</v>
      </c>
      <c r="H2065" s="231">
        <v>4.5</v>
      </c>
      <c r="I2065" s="232"/>
      <c r="J2065" s="233">
        <f>ROUND(I2065*H2065,2)</f>
        <v>0</v>
      </c>
      <c r="K2065" s="229" t="s">
        <v>246</v>
      </c>
      <c r="L2065" s="45"/>
      <c r="M2065" s="234" t="s">
        <v>1</v>
      </c>
      <c r="N2065" s="235" t="s">
        <v>41</v>
      </c>
      <c r="O2065" s="92"/>
      <c r="P2065" s="236">
        <f>O2065*H2065</f>
        <v>0</v>
      </c>
      <c r="Q2065" s="236">
        <v>0.00048999999999999998</v>
      </c>
      <c r="R2065" s="236">
        <f>Q2065*H2065</f>
        <v>0.0022049999999999999</v>
      </c>
      <c r="S2065" s="236">
        <v>0</v>
      </c>
      <c r="T2065" s="237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8" t="s">
        <v>170</v>
      </c>
      <c r="AT2065" s="238" t="s">
        <v>242</v>
      </c>
      <c r="AU2065" s="238" t="s">
        <v>87</v>
      </c>
      <c r="AY2065" s="18" t="s">
        <v>240</v>
      </c>
      <c r="BE2065" s="239">
        <f>IF(N2065="základní",J2065,0)</f>
        <v>0</v>
      </c>
      <c r="BF2065" s="239">
        <f>IF(N2065="snížená",J2065,0)</f>
        <v>0</v>
      </c>
      <c r="BG2065" s="239">
        <f>IF(N2065="zákl. přenesená",J2065,0)</f>
        <v>0</v>
      </c>
      <c r="BH2065" s="239">
        <f>IF(N2065="sníž. přenesená",J2065,0)</f>
        <v>0</v>
      </c>
      <c r="BI2065" s="239">
        <f>IF(N2065="nulová",J2065,0)</f>
        <v>0</v>
      </c>
      <c r="BJ2065" s="18" t="s">
        <v>84</v>
      </c>
      <c r="BK2065" s="239">
        <f>ROUND(I2065*H2065,2)</f>
        <v>0</v>
      </c>
      <c r="BL2065" s="18" t="s">
        <v>170</v>
      </c>
      <c r="BM2065" s="238" t="s">
        <v>2658</v>
      </c>
    </row>
    <row r="2066" s="2" customFormat="1">
      <c r="A2066" s="39"/>
      <c r="B2066" s="40"/>
      <c r="C2066" s="41"/>
      <c r="D2066" s="240" t="s">
        <v>249</v>
      </c>
      <c r="E2066" s="41"/>
      <c r="F2066" s="241" t="s">
        <v>2659</v>
      </c>
      <c r="G2066" s="41"/>
      <c r="H2066" s="41"/>
      <c r="I2066" s="242"/>
      <c r="J2066" s="41"/>
      <c r="K2066" s="41"/>
      <c r="L2066" s="45"/>
      <c r="M2066" s="243"/>
      <c r="N2066" s="244"/>
      <c r="O2066" s="92"/>
      <c r="P2066" s="92"/>
      <c r="Q2066" s="92"/>
      <c r="R2066" s="92"/>
      <c r="S2066" s="92"/>
      <c r="T2066" s="93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T2066" s="18" t="s">
        <v>249</v>
      </c>
      <c r="AU2066" s="18" t="s">
        <v>87</v>
      </c>
    </row>
    <row r="2067" s="13" customFormat="1">
      <c r="A2067" s="13"/>
      <c r="B2067" s="245"/>
      <c r="C2067" s="246"/>
      <c r="D2067" s="247" t="s">
        <v>251</v>
      </c>
      <c r="E2067" s="248" t="s">
        <v>1</v>
      </c>
      <c r="F2067" s="249" t="s">
        <v>2194</v>
      </c>
      <c r="G2067" s="246"/>
      <c r="H2067" s="248" t="s">
        <v>1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5" t="s">
        <v>251</v>
      </c>
      <c r="AU2067" s="255" t="s">
        <v>87</v>
      </c>
      <c r="AV2067" s="13" t="s">
        <v>84</v>
      </c>
      <c r="AW2067" s="13" t="s">
        <v>32</v>
      </c>
      <c r="AX2067" s="13" t="s">
        <v>76</v>
      </c>
      <c r="AY2067" s="255" t="s">
        <v>240</v>
      </c>
    </row>
    <row r="2068" s="14" customFormat="1">
      <c r="A2068" s="14"/>
      <c r="B2068" s="256"/>
      <c r="C2068" s="257"/>
      <c r="D2068" s="247" t="s">
        <v>251</v>
      </c>
      <c r="E2068" s="258" t="s">
        <v>1</v>
      </c>
      <c r="F2068" s="259" t="s">
        <v>2660</v>
      </c>
      <c r="G2068" s="257"/>
      <c r="H2068" s="260">
        <v>4.5</v>
      </c>
      <c r="I2068" s="261"/>
      <c r="J2068" s="257"/>
      <c r="K2068" s="257"/>
      <c r="L2068" s="262"/>
      <c r="M2068" s="263"/>
      <c r="N2068" s="264"/>
      <c r="O2068" s="264"/>
      <c r="P2068" s="264"/>
      <c r="Q2068" s="264"/>
      <c r="R2068" s="264"/>
      <c r="S2068" s="264"/>
      <c r="T2068" s="265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6" t="s">
        <v>251</v>
      </c>
      <c r="AU2068" s="266" t="s">
        <v>87</v>
      </c>
      <c r="AV2068" s="14" t="s">
        <v>87</v>
      </c>
      <c r="AW2068" s="14" t="s">
        <v>32</v>
      </c>
      <c r="AX2068" s="14" t="s">
        <v>84</v>
      </c>
      <c r="AY2068" s="266" t="s">
        <v>240</v>
      </c>
    </row>
    <row r="2069" s="13" customFormat="1">
      <c r="A2069" s="13"/>
      <c r="B2069" s="245"/>
      <c r="C2069" s="246"/>
      <c r="D2069" s="247" t="s">
        <v>251</v>
      </c>
      <c r="E2069" s="248" t="s">
        <v>1</v>
      </c>
      <c r="F2069" s="249" t="s">
        <v>1566</v>
      </c>
      <c r="G2069" s="246"/>
      <c r="H2069" s="248" t="s">
        <v>1</v>
      </c>
      <c r="I2069" s="250"/>
      <c r="J2069" s="246"/>
      <c r="K2069" s="246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5" t="s">
        <v>251</v>
      </c>
      <c r="AU2069" s="255" t="s">
        <v>87</v>
      </c>
      <c r="AV2069" s="13" t="s">
        <v>84</v>
      </c>
      <c r="AW2069" s="13" t="s">
        <v>32</v>
      </c>
      <c r="AX2069" s="13" t="s">
        <v>76</v>
      </c>
      <c r="AY2069" s="255" t="s">
        <v>240</v>
      </c>
    </row>
    <row r="2070" s="13" customFormat="1">
      <c r="A2070" s="13"/>
      <c r="B2070" s="245"/>
      <c r="C2070" s="246"/>
      <c r="D2070" s="247" t="s">
        <v>251</v>
      </c>
      <c r="E2070" s="248" t="s">
        <v>1</v>
      </c>
      <c r="F2070" s="249" t="s">
        <v>2633</v>
      </c>
      <c r="G2070" s="246"/>
      <c r="H2070" s="248" t="s">
        <v>1</v>
      </c>
      <c r="I2070" s="250"/>
      <c r="J2070" s="246"/>
      <c r="K2070" s="246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5" t="s">
        <v>251</v>
      </c>
      <c r="AU2070" s="255" t="s">
        <v>87</v>
      </c>
      <c r="AV2070" s="13" t="s">
        <v>84</v>
      </c>
      <c r="AW2070" s="13" t="s">
        <v>32</v>
      </c>
      <c r="AX2070" s="13" t="s">
        <v>76</v>
      </c>
      <c r="AY2070" s="255" t="s">
        <v>240</v>
      </c>
    </row>
    <row r="2071" s="13" customFormat="1">
      <c r="A2071" s="13"/>
      <c r="B2071" s="245"/>
      <c r="C2071" s="246"/>
      <c r="D2071" s="247" t="s">
        <v>251</v>
      </c>
      <c r="E2071" s="248" t="s">
        <v>1</v>
      </c>
      <c r="F2071" s="249" t="s">
        <v>2607</v>
      </c>
      <c r="G2071" s="246"/>
      <c r="H2071" s="248" t="s">
        <v>1</v>
      </c>
      <c r="I2071" s="250"/>
      <c r="J2071" s="246"/>
      <c r="K2071" s="246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5" t="s">
        <v>251</v>
      </c>
      <c r="AU2071" s="255" t="s">
        <v>87</v>
      </c>
      <c r="AV2071" s="13" t="s">
        <v>84</v>
      </c>
      <c r="AW2071" s="13" t="s">
        <v>32</v>
      </c>
      <c r="AX2071" s="13" t="s">
        <v>76</v>
      </c>
      <c r="AY2071" s="255" t="s">
        <v>240</v>
      </c>
    </row>
    <row r="2072" s="13" customFormat="1">
      <c r="A2072" s="13"/>
      <c r="B2072" s="245"/>
      <c r="C2072" s="246"/>
      <c r="D2072" s="247" t="s">
        <v>251</v>
      </c>
      <c r="E2072" s="248" t="s">
        <v>1</v>
      </c>
      <c r="F2072" s="249" t="s">
        <v>2608</v>
      </c>
      <c r="G2072" s="246"/>
      <c r="H2072" s="248" t="s">
        <v>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5" t="s">
        <v>251</v>
      </c>
      <c r="AU2072" s="255" t="s">
        <v>87</v>
      </c>
      <c r="AV2072" s="13" t="s">
        <v>84</v>
      </c>
      <c r="AW2072" s="13" t="s">
        <v>32</v>
      </c>
      <c r="AX2072" s="13" t="s">
        <v>76</v>
      </c>
      <c r="AY2072" s="255" t="s">
        <v>240</v>
      </c>
    </row>
    <row r="2073" s="13" customFormat="1">
      <c r="A2073" s="13"/>
      <c r="B2073" s="245"/>
      <c r="C2073" s="246"/>
      <c r="D2073" s="247" t="s">
        <v>251</v>
      </c>
      <c r="E2073" s="248" t="s">
        <v>1</v>
      </c>
      <c r="F2073" s="249" t="s">
        <v>2609</v>
      </c>
      <c r="G2073" s="246"/>
      <c r="H2073" s="248" t="s">
        <v>1</v>
      </c>
      <c r="I2073" s="250"/>
      <c r="J2073" s="246"/>
      <c r="K2073" s="246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5" t="s">
        <v>251</v>
      </c>
      <c r="AU2073" s="255" t="s">
        <v>87</v>
      </c>
      <c r="AV2073" s="13" t="s">
        <v>84</v>
      </c>
      <c r="AW2073" s="13" t="s">
        <v>32</v>
      </c>
      <c r="AX2073" s="13" t="s">
        <v>76</v>
      </c>
      <c r="AY2073" s="255" t="s">
        <v>240</v>
      </c>
    </row>
    <row r="2074" s="2" customFormat="1" ht="24.15" customHeight="1">
      <c r="A2074" s="39"/>
      <c r="B2074" s="40"/>
      <c r="C2074" s="227" t="s">
        <v>2661</v>
      </c>
      <c r="D2074" s="227" t="s">
        <v>242</v>
      </c>
      <c r="E2074" s="228" t="s">
        <v>2662</v>
      </c>
      <c r="F2074" s="229" t="s">
        <v>2663</v>
      </c>
      <c r="G2074" s="230" t="s">
        <v>520</v>
      </c>
      <c r="H2074" s="231">
        <v>187</v>
      </c>
      <c r="I2074" s="232"/>
      <c r="J2074" s="233">
        <f>ROUND(I2074*H2074,2)</f>
        <v>0</v>
      </c>
      <c r="K2074" s="229" t="s">
        <v>246</v>
      </c>
      <c r="L2074" s="45"/>
      <c r="M2074" s="234" t="s">
        <v>1</v>
      </c>
      <c r="N2074" s="235" t="s">
        <v>41</v>
      </c>
      <c r="O2074" s="92"/>
      <c r="P2074" s="236">
        <f>O2074*H2074</f>
        <v>0</v>
      </c>
      <c r="Q2074" s="236">
        <v>0.00038000000000000002</v>
      </c>
      <c r="R2074" s="236">
        <f>Q2074*H2074</f>
        <v>0.071059999999999998</v>
      </c>
      <c r="S2074" s="236">
        <v>0</v>
      </c>
      <c r="T2074" s="237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38" t="s">
        <v>170</v>
      </c>
      <c r="AT2074" s="238" t="s">
        <v>242</v>
      </c>
      <c r="AU2074" s="238" t="s">
        <v>87</v>
      </c>
      <c r="AY2074" s="18" t="s">
        <v>240</v>
      </c>
      <c r="BE2074" s="239">
        <f>IF(N2074="základní",J2074,0)</f>
        <v>0</v>
      </c>
      <c r="BF2074" s="239">
        <f>IF(N2074="snížená",J2074,0)</f>
        <v>0</v>
      </c>
      <c r="BG2074" s="239">
        <f>IF(N2074="zákl. přenesená",J2074,0)</f>
        <v>0</v>
      </c>
      <c r="BH2074" s="239">
        <f>IF(N2074="sníž. přenesená",J2074,0)</f>
        <v>0</v>
      </c>
      <c r="BI2074" s="239">
        <f>IF(N2074="nulová",J2074,0)</f>
        <v>0</v>
      </c>
      <c r="BJ2074" s="18" t="s">
        <v>84</v>
      </c>
      <c r="BK2074" s="239">
        <f>ROUND(I2074*H2074,2)</f>
        <v>0</v>
      </c>
      <c r="BL2074" s="18" t="s">
        <v>170</v>
      </c>
      <c r="BM2074" s="238" t="s">
        <v>2664</v>
      </c>
    </row>
    <row r="2075" s="2" customFormat="1">
      <c r="A2075" s="39"/>
      <c r="B2075" s="40"/>
      <c r="C2075" s="41"/>
      <c r="D2075" s="240" t="s">
        <v>249</v>
      </c>
      <c r="E2075" s="41"/>
      <c r="F2075" s="241" t="s">
        <v>2665</v>
      </c>
      <c r="G2075" s="41"/>
      <c r="H2075" s="41"/>
      <c r="I2075" s="242"/>
      <c r="J2075" s="41"/>
      <c r="K2075" s="41"/>
      <c r="L2075" s="45"/>
      <c r="M2075" s="243"/>
      <c r="N2075" s="244"/>
      <c r="O2075" s="92"/>
      <c r="P2075" s="92"/>
      <c r="Q2075" s="92"/>
      <c r="R2075" s="92"/>
      <c r="S2075" s="92"/>
      <c r="T2075" s="93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T2075" s="18" t="s">
        <v>249</v>
      </c>
      <c r="AU2075" s="18" t="s">
        <v>87</v>
      </c>
    </row>
    <row r="2076" s="13" customFormat="1">
      <c r="A2076" s="13"/>
      <c r="B2076" s="245"/>
      <c r="C2076" s="246"/>
      <c r="D2076" s="247" t="s">
        <v>251</v>
      </c>
      <c r="E2076" s="248" t="s">
        <v>1</v>
      </c>
      <c r="F2076" s="249" t="s">
        <v>2638</v>
      </c>
      <c r="G2076" s="246"/>
      <c r="H2076" s="248" t="s">
        <v>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5" t="s">
        <v>251</v>
      </c>
      <c r="AU2076" s="255" t="s">
        <v>87</v>
      </c>
      <c r="AV2076" s="13" t="s">
        <v>84</v>
      </c>
      <c r="AW2076" s="13" t="s">
        <v>32</v>
      </c>
      <c r="AX2076" s="13" t="s">
        <v>76</v>
      </c>
      <c r="AY2076" s="255" t="s">
        <v>240</v>
      </c>
    </row>
    <row r="2077" s="13" customFormat="1">
      <c r="A2077" s="13"/>
      <c r="B2077" s="245"/>
      <c r="C2077" s="246"/>
      <c r="D2077" s="247" t="s">
        <v>251</v>
      </c>
      <c r="E2077" s="248" t="s">
        <v>1</v>
      </c>
      <c r="F2077" s="249" t="s">
        <v>2666</v>
      </c>
      <c r="G2077" s="246"/>
      <c r="H2077" s="248" t="s">
        <v>1</v>
      </c>
      <c r="I2077" s="250"/>
      <c r="J2077" s="246"/>
      <c r="K2077" s="246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5" t="s">
        <v>251</v>
      </c>
      <c r="AU2077" s="255" t="s">
        <v>87</v>
      </c>
      <c r="AV2077" s="13" t="s">
        <v>84</v>
      </c>
      <c r="AW2077" s="13" t="s">
        <v>32</v>
      </c>
      <c r="AX2077" s="13" t="s">
        <v>76</v>
      </c>
      <c r="AY2077" s="255" t="s">
        <v>240</v>
      </c>
    </row>
    <row r="2078" s="14" customFormat="1">
      <c r="A2078" s="14"/>
      <c r="B2078" s="256"/>
      <c r="C2078" s="257"/>
      <c r="D2078" s="247" t="s">
        <v>251</v>
      </c>
      <c r="E2078" s="258" t="s">
        <v>1</v>
      </c>
      <c r="F2078" s="259" t="s">
        <v>2640</v>
      </c>
      <c r="G2078" s="257"/>
      <c r="H2078" s="260">
        <v>187</v>
      </c>
      <c r="I2078" s="261"/>
      <c r="J2078" s="257"/>
      <c r="K2078" s="257"/>
      <c r="L2078" s="262"/>
      <c r="M2078" s="263"/>
      <c r="N2078" s="264"/>
      <c r="O2078" s="264"/>
      <c r="P2078" s="264"/>
      <c r="Q2078" s="264"/>
      <c r="R2078" s="264"/>
      <c r="S2078" s="264"/>
      <c r="T2078" s="265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6" t="s">
        <v>251</v>
      </c>
      <c r="AU2078" s="266" t="s">
        <v>87</v>
      </c>
      <c r="AV2078" s="14" t="s">
        <v>87</v>
      </c>
      <c r="AW2078" s="14" t="s">
        <v>32</v>
      </c>
      <c r="AX2078" s="14" t="s">
        <v>84</v>
      </c>
      <c r="AY2078" s="266" t="s">
        <v>240</v>
      </c>
    </row>
    <row r="2079" s="13" customFormat="1">
      <c r="A2079" s="13"/>
      <c r="B2079" s="245"/>
      <c r="C2079" s="246"/>
      <c r="D2079" s="247" t="s">
        <v>251</v>
      </c>
      <c r="E2079" s="248" t="s">
        <v>1</v>
      </c>
      <c r="F2079" s="249" t="s">
        <v>1566</v>
      </c>
      <c r="G2079" s="246"/>
      <c r="H2079" s="248" t="s">
        <v>1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5" t="s">
        <v>251</v>
      </c>
      <c r="AU2079" s="255" t="s">
        <v>87</v>
      </c>
      <c r="AV2079" s="13" t="s">
        <v>84</v>
      </c>
      <c r="AW2079" s="13" t="s">
        <v>32</v>
      </c>
      <c r="AX2079" s="13" t="s">
        <v>76</v>
      </c>
      <c r="AY2079" s="255" t="s">
        <v>240</v>
      </c>
    </row>
    <row r="2080" s="13" customFormat="1">
      <c r="A2080" s="13"/>
      <c r="B2080" s="245"/>
      <c r="C2080" s="246"/>
      <c r="D2080" s="247" t="s">
        <v>251</v>
      </c>
      <c r="E2080" s="248" t="s">
        <v>1</v>
      </c>
      <c r="F2080" s="249" t="s">
        <v>2633</v>
      </c>
      <c r="G2080" s="246"/>
      <c r="H2080" s="248" t="s">
        <v>1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5" t="s">
        <v>251</v>
      </c>
      <c r="AU2080" s="255" t="s">
        <v>87</v>
      </c>
      <c r="AV2080" s="13" t="s">
        <v>84</v>
      </c>
      <c r="AW2080" s="13" t="s">
        <v>32</v>
      </c>
      <c r="AX2080" s="13" t="s">
        <v>76</v>
      </c>
      <c r="AY2080" s="255" t="s">
        <v>240</v>
      </c>
    </row>
    <row r="2081" s="13" customFormat="1">
      <c r="A2081" s="13"/>
      <c r="B2081" s="245"/>
      <c r="C2081" s="246"/>
      <c r="D2081" s="247" t="s">
        <v>251</v>
      </c>
      <c r="E2081" s="248" t="s">
        <v>1</v>
      </c>
      <c r="F2081" s="249" t="s">
        <v>2607</v>
      </c>
      <c r="G2081" s="246"/>
      <c r="H2081" s="248" t="s">
        <v>1</v>
      </c>
      <c r="I2081" s="250"/>
      <c r="J2081" s="246"/>
      <c r="K2081" s="246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5" t="s">
        <v>251</v>
      </c>
      <c r="AU2081" s="255" t="s">
        <v>87</v>
      </c>
      <c r="AV2081" s="13" t="s">
        <v>84</v>
      </c>
      <c r="AW2081" s="13" t="s">
        <v>32</v>
      </c>
      <c r="AX2081" s="13" t="s">
        <v>76</v>
      </c>
      <c r="AY2081" s="255" t="s">
        <v>240</v>
      </c>
    </row>
    <row r="2082" s="13" customFormat="1">
      <c r="A2082" s="13"/>
      <c r="B2082" s="245"/>
      <c r="C2082" s="246"/>
      <c r="D2082" s="247" t="s">
        <v>251</v>
      </c>
      <c r="E2082" s="248" t="s">
        <v>1</v>
      </c>
      <c r="F2082" s="249" t="s">
        <v>2608</v>
      </c>
      <c r="G2082" s="246"/>
      <c r="H2082" s="248" t="s">
        <v>1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5" t="s">
        <v>251</v>
      </c>
      <c r="AU2082" s="255" t="s">
        <v>87</v>
      </c>
      <c r="AV2082" s="13" t="s">
        <v>84</v>
      </c>
      <c r="AW2082" s="13" t="s">
        <v>32</v>
      </c>
      <c r="AX2082" s="13" t="s">
        <v>76</v>
      </c>
      <c r="AY2082" s="255" t="s">
        <v>240</v>
      </c>
    </row>
    <row r="2083" s="13" customFormat="1">
      <c r="A2083" s="13"/>
      <c r="B2083" s="245"/>
      <c r="C2083" s="246"/>
      <c r="D2083" s="247" t="s">
        <v>251</v>
      </c>
      <c r="E2083" s="248" t="s">
        <v>1</v>
      </c>
      <c r="F2083" s="249" t="s">
        <v>2609</v>
      </c>
      <c r="G2083" s="246"/>
      <c r="H2083" s="248" t="s">
        <v>1</v>
      </c>
      <c r="I2083" s="250"/>
      <c r="J2083" s="246"/>
      <c r="K2083" s="246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5" t="s">
        <v>251</v>
      </c>
      <c r="AU2083" s="255" t="s">
        <v>87</v>
      </c>
      <c r="AV2083" s="13" t="s">
        <v>84</v>
      </c>
      <c r="AW2083" s="13" t="s">
        <v>32</v>
      </c>
      <c r="AX2083" s="13" t="s">
        <v>76</v>
      </c>
      <c r="AY2083" s="255" t="s">
        <v>240</v>
      </c>
    </row>
    <row r="2084" s="2" customFormat="1" ht="24.15" customHeight="1">
      <c r="A2084" s="39"/>
      <c r="B2084" s="40"/>
      <c r="C2084" s="227" t="s">
        <v>2667</v>
      </c>
      <c r="D2084" s="227" t="s">
        <v>242</v>
      </c>
      <c r="E2084" s="228" t="s">
        <v>2668</v>
      </c>
      <c r="F2084" s="229" t="s">
        <v>2669</v>
      </c>
      <c r="G2084" s="230" t="s">
        <v>520</v>
      </c>
      <c r="H2084" s="231">
        <v>6</v>
      </c>
      <c r="I2084" s="232"/>
      <c r="J2084" s="233">
        <f>ROUND(I2084*H2084,2)</f>
        <v>0</v>
      </c>
      <c r="K2084" s="229" t="s">
        <v>246</v>
      </c>
      <c r="L2084" s="45"/>
      <c r="M2084" s="234" t="s">
        <v>1</v>
      </c>
      <c r="N2084" s="235" t="s">
        <v>41</v>
      </c>
      <c r="O2084" s="92"/>
      <c r="P2084" s="236">
        <f>O2084*H2084</f>
        <v>0</v>
      </c>
      <c r="Q2084" s="236">
        <v>0.00044999999999999999</v>
      </c>
      <c r="R2084" s="236">
        <f>Q2084*H2084</f>
        <v>0.0027000000000000001</v>
      </c>
      <c r="S2084" s="236">
        <v>0</v>
      </c>
      <c r="T2084" s="237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38" t="s">
        <v>170</v>
      </c>
      <c r="AT2084" s="238" t="s">
        <v>242</v>
      </c>
      <c r="AU2084" s="238" t="s">
        <v>87</v>
      </c>
      <c r="AY2084" s="18" t="s">
        <v>240</v>
      </c>
      <c r="BE2084" s="239">
        <f>IF(N2084="základní",J2084,0)</f>
        <v>0</v>
      </c>
      <c r="BF2084" s="239">
        <f>IF(N2084="snížená",J2084,0)</f>
        <v>0</v>
      </c>
      <c r="BG2084" s="239">
        <f>IF(N2084="zákl. přenesená",J2084,0)</f>
        <v>0</v>
      </c>
      <c r="BH2084" s="239">
        <f>IF(N2084="sníž. přenesená",J2084,0)</f>
        <v>0</v>
      </c>
      <c r="BI2084" s="239">
        <f>IF(N2084="nulová",J2084,0)</f>
        <v>0</v>
      </c>
      <c r="BJ2084" s="18" t="s">
        <v>84</v>
      </c>
      <c r="BK2084" s="239">
        <f>ROUND(I2084*H2084,2)</f>
        <v>0</v>
      </c>
      <c r="BL2084" s="18" t="s">
        <v>170</v>
      </c>
      <c r="BM2084" s="238" t="s">
        <v>2670</v>
      </c>
    </row>
    <row r="2085" s="2" customFormat="1">
      <c r="A2085" s="39"/>
      <c r="B2085" s="40"/>
      <c r="C2085" s="41"/>
      <c r="D2085" s="240" t="s">
        <v>249</v>
      </c>
      <c r="E2085" s="41"/>
      <c r="F2085" s="241" t="s">
        <v>2671</v>
      </c>
      <c r="G2085" s="41"/>
      <c r="H2085" s="41"/>
      <c r="I2085" s="242"/>
      <c r="J2085" s="41"/>
      <c r="K2085" s="41"/>
      <c r="L2085" s="45"/>
      <c r="M2085" s="243"/>
      <c r="N2085" s="244"/>
      <c r="O2085" s="92"/>
      <c r="P2085" s="92"/>
      <c r="Q2085" s="92"/>
      <c r="R2085" s="92"/>
      <c r="S2085" s="92"/>
      <c r="T2085" s="93"/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T2085" s="18" t="s">
        <v>249</v>
      </c>
      <c r="AU2085" s="18" t="s">
        <v>87</v>
      </c>
    </row>
    <row r="2086" s="13" customFormat="1">
      <c r="A2086" s="13"/>
      <c r="B2086" s="245"/>
      <c r="C2086" s="246"/>
      <c r="D2086" s="247" t="s">
        <v>251</v>
      </c>
      <c r="E2086" s="248" t="s">
        <v>1</v>
      </c>
      <c r="F2086" s="249" t="s">
        <v>2672</v>
      </c>
      <c r="G2086" s="246"/>
      <c r="H2086" s="248" t="s">
        <v>1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5" t="s">
        <v>251</v>
      </c>
      <c r="AU2086" s="255" t="s">
        <v>87</v>
      </c>
      <c r="AV2086" s="13" t="s">
        <v>84</v>
      </c>
      <c r="AW2086" s="13" t="s">
        <v>32</v>
      </c>
      <c r="AX2086" s="13" t="s">
        <v>76</v>
      </c>
      <c r="AY2086" s="255" t="s">
        <v>240</v>
      </c>
    </row>
    <row r="2087" s="14" customFormat="1">
      <c r="A2087" s="14"/>
      <c r="B2087" s="256"/>
      <c r="C2087" s="257"/>
      <c r="D2087" s="247" t="s">
        <v>251</v>
      </c>
      <c r="E2087" s="258" t="s">
        <v>1</v>
      </c>
      <c r="F2087" s="259" t="s">
        <v>2643</v>
      </c>
      <c r="G2087" s="257"/>
      <c r="H2087" s="260">
        <v>6</v>
      </c>
      <c r="I2087" s="261"/>
      <c r="J2087" s="257"/>
      <c r="K2087" s="257"/>
      <c r="L2087" s="262"/>
      <c r="M2087" s="263"/>
      <c r="N2087" s="264"/>
      <c r="O2087" s="264"/>
      <c r="P2087" s="264"/>
      <c r="Q2087" s="264"/>
      <c r="R2087" s="264"/>
      <c r="S2087" s="264"/>
      <c r="T2087" s="265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6" t="s">
        <v>251</v>
      </c>
      <c r="AU2087" s="266" t="s">
        <v>87</v>
      </c>
      <c r="AV2087" s="14" t="s">
        <v>87</v>
      </c>
      <c r="AW2087" s="14" t="s">
        <v>32</v>
      </c>
      <c r="AX2087" s="14" t="s">
        <v>84</v>
      </c>
      <c r="AY2087" s="266" t="s">
        <v>240</v>
      </c>
    </row>
    <row r="2088" s="13" customFormat="1">
      <c r="A2088" s="13"/>
      <c r="B2088" s="245"/>
      <c r="C2088" s="246"/>
      <c r="D2088" s="247" t="s">
        <v>251</v>
      </c>
      <c r="E2088" s="248" t="s">
        <v>1</v>
      </c>
      <c r="F2088" s="249" t="s">
        <v>1566</v>
      </c>
      <c r="G2088" s="246"/>
      <c r="H2088" s="248" t="s">
        <v>1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5" t="s">
        <v>251</v>
      </c>
      <c r="AU2088" s="255" t="s">
        <v>87</v>
      </c>
      <c r="AV2088" s="13" t="s">
        <v>84</v>
      </c>
      <c r="AW2088" s="13" t="s">
        <v>32</v>
      </c>
      <c r="AX2088" s="13" t="s">
        <v>76</v>
      </c>
      <c r="AY2088" s="255" t="s">
        <v>240</v>
      </c>
    </row>
    <row r="2089" s="13" customFormat="1">
      <c r="A2089" s="13"/>
      <c r="B2089" s="245"/>
      <c r="C2089" s="246"/>
      <c r="D2089" s="247" t="s">
        <v>251</v>
      </c>
      <c r="E2089" s="248" t="s">
        <v>1</v>
      </c>
      <c r="F2089" s="249" t="s">
        <v>2633</v>
      </c>
      <c r="G2089" s="246"/>
      <c r="H2089" s="248" t="s">
        <v>1</v>
      </c>
      <c r="I2089" s="250"/>
      <c r="J2089" s="246"/>
      <c r="K2089" s="246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5" t="s">
        <v>251</v>
      </c>
      <c r="AU2089" s="255" t="s">
        <v>87</v>
      </c>
      <c r="AV2089" s="13" t="s">
        <v>84</v>
      </c>
      <c r="AW2089" s="13" t="s">
        <v>32</v>
      </c>
      <c r="AX2089" s="13" t="s">
        <v>76</v>
      </c>
      <c r="AY2089" s="255" t="s">
        <v>240</v>
      </c>
    </row>
    <row r="2090" s="13" customFormat="1">
      <c r="A2090" s="13"/>
      <c r="B2090" s="245"/>
      <c r="C2090" s="246"/>
      <c r="D2090" s="247" t="s">
        <v>251</v>
      </c>
      <c r="E2090" s="248" t="s">
        <v>1</v>
      </c>
      <c r="F2090" s="249" t="s">
        <v>2607</v>
      </c>
      <c r="G2090" s="246"/>
      <c r="H2090" s="248" t="s">
        <v>1</v>
      </c>
      <c r="I2090" s="250"/>
      <c r="J2090" s="246"/>
      <c r="K2090" s="246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5" t="s">
        <v>251</v>
      </c>
      <c r="AU2090" s="255" t="s">
        <v>87</v>
      </c>
      <c r="AV2090" s="13" t="s">
        <v>84</v>
      </c>
      <c r="AW2090" s="13" t="s">
        <v>32</v>
      </c>
      <c r="AX2090" s="13" t="s">
        <v>76</v>
      </c>
      <c r="AY2090" s="255" t="s">
        <v>240</v>
      </c>
    </row>
    <row r="2091" s="13" customFormat="1">
      <c r="A2091" s="13"/>
      <c r="B2091" s="245"/>
      <c r="C2091" s="246"/>
      <c r="D2091" s="247" t="s">
        <v>251</v>
      </c>
      <c r="E2091" s="248" t="s">
        <v>1</v>
      </c>
      <c r="F2091" s="249" t="s">
        <v>2608</v>
      </c>
      <c r="G2091" s="246"/>
      <c r="H2091" s="248" t="s">
        <v>1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5" t="s">
        <v>251</v>
      </c>
      <c r="AU2091" s="255" t="s">
        <v>87</v>
      </c>
      <c r="AV2091" s="13" t="s">
        <v>84</v>
      </c>
      <c r="AW2091" s="13" t="s">
        <v>32</v>
      </c>
      <c r="AX2091" s="13" t="s">
        <v>76</v>
      </c>
      <c r="AY2091" s="255" t="s">
        <v>240</v>
      </c>
    </row>
    <row r="2092" s="13" customFormat="1">
      <c r="A2092" s="13"/>
      <c r="B2092" s="245"/>
      <c r="C2092" s="246"/>
      <c r="D2092" s="247" t="s">
        <v>251</v>
      </c>
      <c r="E2092" s="248" t="s">
        <v>1</v>
      </c>
      <c r="F2092" s="249" t="s">
        <v>2609</v>
      </c>
      <c r="G2092" s="246"/>
      <c r="H2092" s="248" t="s">
        <v>1</v>
      </c>
      <c r="I2092" s="250"/>
      <c r="J2092" s="246"/>
      <c r="K2092" s="246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5" t="s">
        <v>251</v>
      </c>
      <c r="AU2092" s="255" t="s">
        <v>87</v>
      </c>
      <c r="AV2092" s="13" t="s">
        <v>84</v>
      </c>
      <c r="AW2092" s="13" t="s">
        <v>32</v>
      </c>
      <c r="AX2092" s="13" t="s">
        <v>76</v>
      </c>
      <c r="AY2092" s="255" t="s">
        <v>240</v>
      </c>
    </row>
    <row r="2093" s="2" customFormat="1" ht="24.15" customHeight="1">
      <c r="A2093" s="39"/>
      <c r="B2093" s="40"/>
      <c r="C2093" s="227" t="s">
        <v>2673</v>
      </c>
      <c r="D2093" s="227" t="s">
        <v>242</v>
      </c>
      <c r="E2093" s="228" t="s">
        <v>2674</v>
      </c>
      <c r="F2093" s="229" t="s">
        <v>2675</v>
      </c>
      <c r="G2093" s="230" t="s">
        <v>520</v>
      </c>
      <c r="H2093" s="231">
        <v>187</v>
      </c>
      <c r="I2093" s="232"/>
      <c r="J2093" s="233">
        <f>ROUND(I2093*H2093,2)</f>
        <v>0</v>
      </c>
      <c r="K2093" s="229" t="s">
        <v>246</v>
      </c>
      <c r="L2093" s="45"/>
      <c r="M2093" s="234" t="s">
        <v>1</v>
      </c>
      <c r="N2093" s="235" t="s">
        <v>41</v>
      </c>
      <c r="O2093" s="92"/>
      <c r="P2093" s="236">
        <f>O2093*H2093</f>
        <v>0</v>
      </c>
      <c r="Q2093" s="236">
        <v>0.00055999999999999995</v>
      </c>
      <c r="R2093" s="236">
        <f>Q2093*H2093</f>
        <v>0.10471999999999999</v>
      </c>
      <c r="S2093" s="236">
        <v>0</v>
      </c>
      <c r="T2093" s="237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38" t="s">
        <v>170</v>
      </c>
      <c r="AT2093" s="238" t="s">
        <v>242</v>
      </c>
      <c r="AU2093" s="238" t="s">
        <v>87</v>
      </c>
      <c r="AY2093" s="18" t="s">
        <v>240</v>
      </c>
      <c r="BE2093" s="239">
        <f>IF(N2093="základní",J2093,0)</f>
        <v>0</v>
      </c>
      <c r="BF2093" s="239">
        <f>IF(N2093="snížená",J2093,0)</f>
        <v>0</v>
      </c>
      <c r="BG2093" s="239">
        <f>IF(N2093="zákl. přenesená",J2093,0)</f>
        <v>0</v>
      </c>
      <c r="BH2093" s="239">
        <f>IF(N2093="sníž. přenesená",J2093,0)</f>
        <v>0</v>
      </c>
      <c r="BI2093" s="239">
        <f>IF(N2093="nulová",J2093,0)</f>
        <v>0</v>
      </c>
      <c r="BJ2093" s="18" t="s">
        <v>84</v>
      </c>
      <c r="BK2093" s="239">
        <f>ROUND(I2093*H2093,2)</f>
        <v>0</v>
      </c>
      <c r="BL2093" s="18" t="s">
        <v>170</v>
      </c>
      <c r="BM2093" s="238" t="s">
        <v>2676</v>
      </c>
    </row>
    <row r="2094" s="2" customFormat="1">
      <c r="A2094" s="39"/>
      <c r="B2094" s="40"/>
      <c r="C2094" s="41"/>
      <c r="D2094" s="240" t="s">
        <v>249</v>
      </c>
      <c r="E2094" s="41"/>
      <c r="F2094" s="241" t="s">
        <v>2677</v>
      </c>
      <c r="G2094" s="41"/>
      <c r="H2094" s="41"/>
      <c r="I2094" s="242"/>
      <c r="J2094" s="41"/>
      <c r="K2094" s="41"/>
      <c r="L2094" s="45"/>
      <c r="M2094" s="243"/>
      <c r="N2094" s="244"/>
      <c r="O2094" s="92"/>
      <c r="P2094" s="92"/>
      <c r="Q2094" s="92"/>
      <c r="R2094" s="92"/>
      <c r="S2094" s="92"/>
      <c r="T2094" s="93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T2094" s="18" t="s">
        <v>249</v>
      </c>
      <c r="AU2094" s="18" t="s">
        <v>87</v>
      </c>
    </row>
    <row r="2095" s="13" customFormat="1">
      <c r="A2095" s="13"/>
      <c r="B2095" s="245"/>
      <c r="C2095" s="246"/>
      <c r="D2095" s="247" t="s">
        <v>251</v>
      </c>
      <c r="E2095" s="248" t="s">
        <v>1</v>
      </c>
      <c r="F2095" s="249" t="s">
        <v>2638</v>
      </c>
      <c r="G2095" s="246"/>
      <c r="H2095" s="248" t="s">
        <v>1</v>
      </c>
      <c r="I2095" s="250"/>
      <c r="J2095" s="246"/>
      <c r="K2095" s="246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5" t="s">
        <v>251</v>
      </c>
      <c r="AU2095" s="255" t="s">
        <v>87</v>
      </c>
      <c r="AV2095" s="13" t="s">
        <v>84</v>
      </c>
      <c r="AW2095" s="13" t="s">
        <v>32</v>
      </c>
      <c r="AX2095" s="13" t="s">
        <v>76</v>
      </c>
      <c r="AY2095" s="255" t="s">
        <v>240</v>
      </c>
    </row>
    <row r="2096" s="13" customFormat="1">
      <c r="A2096" s="13"/>
      <c r="B2096" s="245"/>
      <c r="C2096" s="246"/>
      <c r="D2096" s="247" t="s">
        <v>251</v>
      </c>
      <c r="E2096" s="248" t="s">
        <v>1</v>
      </c>
      <c r="F2096" s="249" t="s">
        <v>2678</v>
      </c>
      <c r="G2096" s="246"/>
      <c r="H2096" s="248" t="s">
        <v>1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5" t="s">
        <v>251</v>
      </c>
      <c r="AU2096" s="255" t="s">
        <v>87</v>
      </c>
      <c r="AV2096" s="13" t="s">
        <v>84</v>
      </c>
      <c r="AW2096" s="13" t="s">
        <v>32</v>
      </c>
      <c r="AX2096" s="13" t="s">
        <v>76</v>
      </c>
      <c r="AY2096" s="255" t="s">
        <v>240</v>
      </c>
    </row>
    <row r="2097" s="14" customFormat="1">
      <c r="A2097" s="14"/>
      <c r="B2097" s="256"/>
      <c r="C2097" s="257"/>
      <c r="D2097" s="247" t="s">
        <v>251</v>
      </c>
      <c r="E2097" s="258" t="s">
        <v>1</v>
      </c>
      <c r="F2097" s="259" t="s">
        <v>2640</v>
      </c>
      <c r="G2097" s="257"/>
      <c r="H2097" s="260">
        <v>187</v>
      </c>
      <c r="I2097" s="261"/>
      <c r="J2097" s="257"/>
      <c r="K2097" s="257"/>
      <c r="L2097" s="262"/>
      <c r="M2097" s="263"/>
      <c r="N2097" s="264"/>
      <c r="O2097" s="264"/>
      <c r="P2097" s="264"/>
      <c r="Q2097" s="264"/>
      <c r="R2097" s="264"/>
      <c r="S2097" s="264"/>
      <c r="T2097" s="26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66" t="s">
        <v>251</v>
      </c>
      <c r="AU2097" s="266" t="s">
        <v>87</v>
      </c>
      <c r="AV2097" s="14" t="s">
        <v>87</v>
      </c>
      <c r="AW2097" s="14" t="s">
        <v>32</v>
      </c>
      <c r="AX2097" s="14" t="s">
        <v>84</v>
      </c>
      <c r="AY2097" s="266" t="s">
        <v>240</v>
      </c>
    </row>
    <row r="2098" s="13" customFormat="1">
      <c r="A2098" s="13"/>
      <c r="B2098" s="245"/>
      <c r="C2098" s="246"/>
      <c r="D2098" s="247" t="s">
        <v>251</v>
      </c>
      <c r="E2098" s="248" t="s">
        <v>1</v>
      </c>
      <c r="F2098" s="249" t="s">
        <v>1566</v>
      </c>
      <c r="G2098" s="246"/>
      <c r="H2098" s="248" t="s">
        <v>1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5" t="s">
        <v>251</v>
      </c>
      <c r="AU2098" s="255" t="s">
        <v>87</v>
      </c>
      <c r="AV2098" s="13" t="s">
        <v>84</v>
      </c>
      <c r="AW2098" s="13" t="s">
        <v>32</v>
      </c>
      <c r="AX2098" s="13" t="s">
        <v>76</v>
      </c>
      <c r="AY2098" s="255" t="s">
        <v>240</v>
      </c>
    </row>
    <row r="2099" s="13" customFormat="1">
      <c r="A2099" s="13"/>
      <c r="B2099" s="245"/>
      <c r="C2099" s="246"/>
      <c r="D2099" s="247" t="s">
        <v>251</v>
      </c>
      <c r="E2099" s="248" t="s">
        <v>1</v>
      </c>
      <c r="F2099" s="249" t="s">
        <v>2633</v>
      </c>
      <c r="G2099" s="246"/>
      <c r="H2099" s="248" t="s">
        <v>1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5" t="s">
        <v>251</v>
      </c>
      <c r="AU2099" s="255" t="s">
        <v>87</v>
      </c>
      <c r="AV2099" s="13" t="s">
        <v>84</v>
      </c>
      <c r="AW2099" s="13" t="s">
        <v>32</v>
      </c>
      <c r="AX2099" s="13" t="s">
        <v>76</v>
      </c>
      <c r="AY2099" s="255" t="s">
        <v>240</v>
      </c>
    </row>
    <row r="2100" s="13" customFormat="1">
      <c r="A2100" s="13"/>
      <c r="B2100" s="245"/>
      <c r="C2100" s="246"/>
      <c r="D2100" s="247" t="s">
        <v>251</v>
      </c>
      <c r="E2100" s="248" t="s">
        <v>1</v>
      </c>
      <c r="F2100" s="249" t="s">
        <v>2607</v>
      </c>
      <c r="G2100" s="246"/>
      <c r="H2100" s="248" t="s">
        <v>1</v>
      </c>
      <c r="I2100" s="250"/>
      <c r="J2100" s="246"/>
      <c r="K2100" s="246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5" t="s">
        <v>251</v>
      </c>
      <c r="AU2100" s="255" t="s">
        <v>87</v>
      </c>
      <c r="AV2100" s="13" t="s">
        <v>84</v>
      </c>
      <c r="AW2100" s="13" t="s">
        <v>32</v>
      </c>
      <c r="AX2100" s="13" t="s">
        <v>76</v>
      </c>
      <c r="AY2100" s="255" t="s">
        <v>240</v>
      </c>
    </row>
    <row r="2101" s="13" customFormat="1">
      <c r="A2101" s="13"/>
      <c r="B2101" s="245"/>
      <c r="C2101" s="246"/>
      <c r="D2101" s="247" t="s">
        <v>251</v>
      </c>
      <c r="E2101" s="248" t="s">
        <v>1</v>
      </c>
      <c r="F2101" s="249" t="s">
        <v>2608</v>
      </c>
      <c r="G2101" s="246"/>
      <c r="H2101" s="248" t="s">
        <v>1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5" t="s">
        <v>251</v>
      </c>
      <c r="AU2101" s="255" t="s">
        <v>87</v>
      </c>
      <c r="AV2101" s="13" t="s">
        <v>84</v>
      </c>
      <c r="AW2101" s="13" t="s">
        <v>32</v>
      </c>
      <c r="AX2101" s="13" t="s">
        <v>76</v>
      </c>
      <c r="AY2101" s="255" t="s">
        <v>240</v>
      </c>
    </row>
    <row r="2102" s="13" customFormat="1">
      <c r="A2102" s="13"/>
      <c r="B2102" s="245"/>
      <c r="C2102" s="246"/>
      <c r="D2102" s="247" t="s">
        <v>251</v>
      </c>
      <c r="E2102" s="248" t="s">
        <v>1</v>
      </c>
      <c r="F2102" s="249" t="s">
        <v>2609</v>
      </c>
      <c r="G2102" s="246"/>
      <c r="H2102" s="248" t="s">
        <v>1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5" t="s">
        <v>251</v>
      </c>
      <c r="AU2102" s="255" t="s">
        <v>87</v>
      </c>
      <c r="AV2102" s="13" t="s">
        <v>84</v>
      </c>
      <c r="AW2102" s="13" t="s">
        <v>32</v>
      </c>
      <c r="AX2102" s="13" t="s">
        <v>76</v>
      </c>
      <c r="AY2102" s="255" t="s">
        <v>240</v>
      </c>
    </row>
    <row r="2103" s="2" customFormat="1" ht="24.15" customHeight="1">
      <c r="A2103" s="39"/>
      <c r="B2103" s="40"/>
      <c r="C2103" s="227" t="s">
        <v>2679</v>
      </c>
      <c r="D2103" s="227" t="s">
        <v>242</v>
      </c>
      <c r="E2103" s="228" t="s">
        <v>2680</v>
      </c>
      <c r="F2103" s="229" t="s">
        <v>2681</v>
      </c>
      <c r="G2103" s="230" t="s">
        <v>373</v>
      </c>
      <c r="H2103" s="231">
        <v>20</v>
      </c>
      <c r="I2103" s="232"/>
      <c r="J2103" s="233">
        <f>ROUND(I2103*H2103,2)</f>
        <v>0</v>
      </c>
      <c r="K2103" s="229" t="s">
        <v>246</v>
      </c>
      <c r="L2103" s="45"/>
      <c r="M2103" s="234" t="s">
        <v>1</v>
      </c>
      <c r="N2103" s="235" t="s">
        <v>41</v>
      </c>
      <c r="O2103" s="92"/>
      <c r="P2103" s="236">
        <f>O2103*H2103</f>
        <v>0</v>
      </c>
      <c r="Q2103" s="236">
        <v>0.0022899999999999999</v>
      </c>
      <c r="R2103" s="236">
        <f>Q2103*H2103</f>
        <v>0.0458</v>
      </c>
      <c r="S2103" s="236">
        <v>0</v>
      </c>
      <c r="T2103" s="237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38" t="s">
        <v>170</v>
      </c>
      <c r="AT2103" s="238" t="s">
        <v>242</v>
      </c>
      <c r="AU2103" s="238" t="s">
        <v>87</v>
      </c>
      <c r="AY2103" s="18" t="s">
        <v>240</v>
      </c>
      <c r="BE2103" s="239">
        <f>IF(N2103="základní",J2103,0)</f>
        <v>0</v>
      </c>
      <c r="BF2103" s="239">
        <f>IF(N2103="snížená",J2103,0)</f>
        <v>0</v>
      </c>
      <c r="BG2103" s="239">
        <f>IF(N2103="zákl. přenesená",J2103,0)</f>
        <v>0</v>
      </c>
      <c r="BH2103" s="239">
        <f>IF(N2103="sníž. přenesená",J2103,0)</f>
        <v>0</v>
      </c>
      <c r="BI2103" s="239">
        <f>IF(N2103="nulová",J2103,0)</f>
        <v>0</v>
      </c>
      <c r="BJ2103" s="18" t="s">
        <v>84</v>
      </c>
      <c r="BK2103" s="239">
        <f>ROUND(I2103*H2103,2)</f>
        <v>0</v>
      </c>
      <c r="BL2103" s="18" t="s">
        <v>170</v>
      </c>
      <c r="BM2103" s="238" t="s">
        <v>2682</v>
      </c>
    </row>
    <row r="2104" s="2" customFormat="1">
      <c r="A2104" s="39"/>
      <c r="B2104" s="40"/>
      <c r="C2104" s="41"/>
      <c r="D2104" s="240" t="s">
        <v>249</v>
      </c>
      <c r="E2104" s="41"/>
      <c r="F2104" s="241" t="s">
        <v>2683</v>
      </c>
      <c r="G2104" s="41"/>
      <c r="H2104" s="41"/>
      <c r="I2104" s="242"/>
      <c r="J2104" s="41"/>
      <c r="K2104" s="41"/>
      <c r="L2104" s="45"/>
      <c r="M2104" s="243"/>
      <c r="N2104" s="244"/>
      <c r="O2104" s="92"/>
      <c r="P2104" s="92"/>
      <c r="Q2104" s="92"/>
      <c r="R2104" s="92"/>
      <c r="S2104" s="92"/>
      <c r="T2104" s="9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T2104" s="18" t="s">
        <v>249</v>
      </c>
      <c r="AU2104" s="18" t="s">
        <v>87</v>
      </c>
    </row>
    <row r="2105" s="13" customFormat="1">
      <c r="A2105" s="13"/>
      <c r="B2105" s="245"/>
      <c r="C2105" s="246"/>
      <c r="D2105" s="247" t="s">
        <v>251</v>
      </c>
      <c r="E2105" s="248" t="s">
        <v>1</v>
      </c>
      <c r="F2105" s="249" t="s">
        <v>2684</v>
      </c>
      <c r="G2105" s="246"/>
      <c r="H2105" s="248" t="s">
        <v>1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5" t="s">
        <v>251</v>
      </c>
      <c r="AU2105" s="255" t="s">
        <v>87</v>
      </c>
      <c r="AV2105" s="13" t="s">
        <v>84</v>
      </c>
      <c r="AW2105" s="13" t="s">
        <v>32</v>
      </c>
      <c r="AX2105" s="13" t="s">
        <v>76</v>
      </c>
      <c r="AY2105" s="255" t="s">
        <v>240</v>
      </c>
    </row>
    <row r="2106" s="14" customFormat="1">
      <c r="A2106" s="14"/>
      <c r="B2106" s="256"/>
      <c r="C2106" s="257"/>
      <c r="D2106" s="247" t="s">
        <v>251</v>
      </c>
      <c r="E2106" s="258" t="s">
        <v>1</v>
      </c>
      <c r="F2106" s="259" t="s">
        <v>2685</v>
      </c>
      <c r="G2106" s="257"/>
      <c r="H2106" s="260">
        <v>3.3599999999999999</v>
      </c>
      <c r="I2106" s="261"/>
      <c r="J2106" s="257"/>
      <c r="K2106" s="257"/>
      <c r="L2106" s="262"/>
      <c r="M2106" s="263"/>
      <c r="N2106" s="264"/>
      <c r="O2106" s="264"/>
      <c r="P2106" s="264"/>
      <c r="Q2106" s="264"/>
      <c r="R2106" s="264"/>
      <c r="S2106" s="264"/>
      <c r="T2106" s="26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6" t="s">
        <v>251</v>
      </c>
      <c r="AU2106" s="266" t="s">
        <v>87</v>
      </c>
      <c r="AV2106" s="14" t="s">
        <v>87</v>
      </c>
      <c r="AW2106" s="14" t="s">
        <v>32</v>
      </c>
      <c r="AX2106" s="14" t="s">
        <v>76</v>
      </c>
      <c r="AY2106" s="266" t="s">
        <v>240</v>
      </c>
    </row>
    <row r="2107" s="14" customFormat="1">
      <c r="A2107" s="14"/>
      <c r="B2107" s="256"/>
      <c r="C2107" s="257"/>
      <c r="D2107" s="247" t="s">
        <v>251</v>
      </c>
      <c r="E2107" s="258" t="s">
        <v>1</v>
      </c>
      <c r="F2107" s="259" t="s">
        <v>2686</v>
      </c>
      <c r="G2107" s="257"/>
      <c r="H2107" s="260">
        <v>6.4800000000000004</v>
      </c>
      <c r="I2107" s="261"/>
      <c r="J2107" s="257"/>
      <c r="K2107" s="257"/>
      <c r="L2107" s="262"/>
      <c r="M2107" s="263"/>
      <c r="N2107" s="264"/>
      <c r="O2107" s="264"/>
      <c r="P2107" s="264"/>
      <c r="Q2107" s="264"/>
      <c r="R2107" s="264"/>
      <c r="S2107" s="264"/>
      <c r="T2107" s="265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6" t="s">
        <v>251</v>
      </c>
      <c r="AU2107" s="266" t="s">
        <v>87</v>
      </c>
      <c r="AV2107" s="14" t="s">
        <v>87</v>
      </c>
      <c r="AW2107" s="14" t="s">
        <v>32</v>
      </c>
      <c r="AX2107" s="14" t="s">
        <v>76</v>
      </c>
      <c r="AY2107" s="266" t="s">
        <v>240</v>
      </c>
    </row>
    <row r="2108" s="13" customFormat="1">
      <c r="A2108" s="13"/>
      <c r="B2108" s="245"/>
      <c r="C2108" s="246"/>
      <c r="D2108" s="247" t="s">
        <v>251</v>
      </c>
      <c r="E2108" s="248" t="s">
        <v>1</v>
      </c>
      <c r="F2108" s="249" t="s">
        <v>2687</v>
      </c>
      <c r="G2108" s="246"/>
      <c r="H2108" s="248" t="s">
        <v>1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5" t="s">
        <v>251</v>
      </c>
      <c r="AU2108" s="255" t="s">
        <v>87</v>
      </c>
      <c r="AV2108" s="13" t="s">
        <v>84</v>
      </c>
      <c r="AW2108" s="13" t="s">
        <v>32</v>
      </c>
      <c r="AX2108" s="13" t="s">
        <v>76</v>
      </c>
      <c r="AY2108" s="255" t="s">
        <v>240</v>
      </c>
    </row>
    <row r="2109" s="14" customFormat="1">
      <c r="A2109" s="14"/>
      <c r="B2109" s="256"/>
      <c r="C2109" s="257"/>
      <c r="D2109" s="247" t="s">
        <v>251</v>
      </c>
      <c r="E2109" s="258" t="s">
        <v>1</v>
      </c>
      <c r="F2109" s="259" t="s">
        <v>2688</v>
      </c>
      <c r="G2109" s="257"/>
      <c r="H2109" s="260">
        <v>10.16</v>
      </c>
      <c r="I2109" s="261"/>
      <c r="J2109" s="257"/>
      <c r="K2109" s="257"/>
      <c r="L2109" s="262"/>
      <c r="M2109" s="263"/>
      <c r="N2109" s="264"/>
      <c r="O2109" s="264"/>
      <c r="P2109" s="264"/>
      <c r="Q2109" s="264"/>
      <c r="R2109" s="264"/>
      <c r="S2109" s="264"/>
      <c r="T2109" s="26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6" t="s">
        <v>251</v>
      </c>
      <c r="AU2109" s="266" t="s">
        <v>87</v>
      </c>
      <c r="AV2109" s="14" t="s">
        <v>87</v>
      </c>
      <c r="AW2109" s="14" t="s">
        <v>32</v>
      </c>
      <c r="AX2109" s="14" t="s">
        <v>76</v>
      </c>
      <c r="AY2109" s="266" t="s">
        <v>240</v>
      </c>
    </row>
    <row r="2110" s="16" customFormat="1">
      <c r="A2110" s="16"/>
      <c r="B2110" s="278"/>
      <c r="C2110" s="279"/>
      <c r="D2110" s="247" t="s">
        <v>251</v>
      </c>
      <c r="E2110" s="280" t="s">
        <v>1</v>
      </c>
      <c r="F2110" s="281" t="s">
        <v>265</v>
      </c>
      <c r="G2110" s="279"/>
      <c r="H2110" s="282">
        <v>20</v>
      </c>
      <c r="I2110" s="283"/>
      <c r="J2110" s="279"/>
      <c r="K2110" s="279"/>
      <c r="L2110" s="284"/>
      <c r="M2110" s="285"/>
      <c r="N2110" s="286"/>
      <c r="O2110" s="286"/>
      <c r="P2110" s="286"/>
      <c r="Q2110" s="286"/>
      <c r="R2110" s="286"/>
      <c r="S2110" s="286"/>
      <c r="T2110" s="287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T2110" s="288" t="s">
        <v>251</v>
      </c>
      <c r="AU2110" s="288" t="s">
        <v>87</v>
      </c>
      <c r="AV2110" s="16" t="s">
        <v>247</v>
      </c>
      <c r="AW2110" s="16" t="s">
        <v>32</v>
      </c>
      <c r="AX2110" s="16" t="s">
        <v>84</v>
      </c>
      <c r="AY2110" s="288" t="s">
        <v>240</v>
      </c>
    </row>
    <row r="2111" s="2" customFormat="1" ht="33" customHeight="1">
      <c r="A2111" s="39"/>
      <c r="B2111" s="40"/>
      <c r="C2111" s="227" t="s">
        <v>2689</v>
      </c>
      <c r="D2111" s="227" t="s">
        <v>242</v>
      </c>
      <c r="E2111" s="228" t="s">
        <v>2690</v>
      </c>
      <c r="F2111" s="229" t="s">
        <v>2691</v>
      </c>
      <c r="G2111" s="230" t="s">
        <v>675</v>
      </c>
      <c r="H2111" s="231">
        <v>3</v>
      </c>
      <c r="I2111" s="232"/>
      <c r="J2111" s="233">
        <f>ROUND(I2111*H2111,2)</f>
        <v>0</v>
      </c>
      <c r="K2111" s="229" t="s">
        <v>246</v>
      </c>
      <c r="L2111" s="45"/>
      <c r="M2111" s="234" t="s">
        <v>1</v>
      </c>
      <c r="N2111" s="235" t="s">
        <v>41</v>
      </c>
      <c r="O2111" s="92"/>
      <c r="P2111" s="236">
        <f>O2111*H2111</f>
        <v>0</v>
      </c>
      <c r="Q2111" s="236">
        <v>0.001</v>
      </c>
      <c r="R2111" s="236">
        <f>Q2111*H2111</f>
        <v>0.0030000000000000001</v>
      </c>
      <c r="S2111" s="236">
        <v>0</v>
      </c>
      <c r="T2111" s="237">
        <f>S2111*H2111</f>
        <v>0</v>
      </c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R2111" s="238" t="s">
        <v>170</v>
      </c>
      <c r="AT2111" s="238" t="s">
        <v>242</v>
      </c>
      <c r="AU2111" s="238" t="s">
        <v>87</v>
      </c>
      <c r="AY2111" s="18" t="s">
        <v>240</v>
      </c>
      <c r="BE2111" s="239">
        <f>IF(N2111="základní",J2111,0)</f>
        <v>0</v>
      </c>
      <c r="BF2111" s="239">
        <f>IF(N2111="snížená",J2111,0)</f>
        <v>0</v>
      </c>
      <c r="BG2111" s="239">
        <f>IF(N2111="zákl. přenesená",J2111,0)</f>
        <v>0</v>
      </c>
      <c r="BH2111" s="239">
        <f>IF(N2111="sníž. přenesená",J2111,0)</f>
        <v>0</v>
      </c>
      <c r="BI2111" s="239">
        <f>IF(N2111="nulová",J2111,0)</f>
        <v>0</v>
      </c>
      <c r="BJ2111" s="18" t="s">
        <v>84</v>
      </c>
      <c r="BK2111" s="239">
        <f>ROUND(I2111*H2111,2)</f>
        <v>0</v>
      </c>
      <c r="BL2111" s="18" t="s">
        <v>170</v>
      </c>
      <c r="BM2111" s="238" t="s">
        <v>2692</v>
      </c>
    </row>
    <row r="2112" s="2" customFormat="1">
      <c r="A2112" s="39"/>
      <c r="B2112" s="40"/>
      <c r="C2112" s="41"/>
      <c r="D2112" s="240" t="s">
        <v>249</v>
      </c>
      <c r="E2112" s="41"/>
      <c r="F2112" s="241" t="s">
        <v>2693</v>
      </c>
      <c r="G2112" s="41"/>
      <c r="H2112" s="41"/>
      <c r="I2112" s="242"/>
      <c r="J2112" s="41"/>
      <c r="K2112" s="41"/>
      <c r="L2112" s="45"/>
      <c r="M2112" s="243"/>
      <c r="N2112" s="244"/>
      <c r="O2112" s="92"/>
      <c r="P2112" s="92"/>
      <c r="Q2112" s="92"/>
      <c r="R2112" s="92"/>
      <c r="S2112" s="92"/>
      <c r="T2112" s="93"/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T2112" s="18" t="s">
        <v>249</v>
      </c>
      <c r="AU2112" s="18" t="s">
        <v>87</v>
      </c>
    </row>
    <row r="2113" s="13" customFormat="1">
      <c r="A2113" s="13"/>
      <c r="B2113" s="245"/>
      <c r="C2113" s="246"/>
      <c r="D2113" s="247" t="s">
        <v>251</v>
      </c>
      <c r="E2113" s="248" t="s">
        <v>1</v>
      </c>
      <c r="F2113" s="249" t="s">
        <v>2694</v>
      </c>
      <c r="G2113" s="246"/>
      <c r="H2113" s="248" t="s">
        <v>1</v>
      </c>
      <c r="I2113" s="250"/>
      <c r="J2113" s="246"/>
      <c r="K2113" s="246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5" t="s">
        <v>251</v>
      </c>
      <c r="AU2113" s="255" t="s">
        <v>87</v>
      </c>
      <c r="AV2113" s="13" t="s">
        <v>84</v>
      </c>
      <c r="AW2113" s="13" t="s">
        <v>32</v>
      </c>
      <c r="AX2113" s="13" t="s">
        <v>76</v>
      </c>
      <c r="AY2113" s="255" t="s">
        <v>240</v>
      </c>
    </row>
    <row r="2114" s="14" customFormat="1">
      <c r="A2114" s="14"/>
      <c r="B2114" s="256"/>
      <c r="C2114" s="257"/>
      <c r="D2114" s="247" t="s">
        <v>251</v>
      </c>
      <c r="E2114" s="258" t="s">
        <v>1</v>
      </c>
      <c r="F2114" s="259" t="s">
        <v>256</v>
      </c>
      <c r="G2114" s="257"/>
      <c r="H2114" s="260">
        <v>3</v>
      </c>
      <c r="I2114" s="261"/>
      <c r="J2114" s="257"/>
      <c r="K2114" s="257"/>
      <c r="L2114" s="262"/>
      <c r="M2114" s="263"/>
      <c r="N2114" s="264"/>
      <c r="O2114" s="264"/>
      <c r="P2114" s="264"/>
      <c r="Q2114" s="264"/>
      <c r="R2114" s="264"/>
      <c r="S2114" s="264"/>
      <c r="T2114" s="26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6" t="s">
        <v>251</v>
      </c>
      <c r="AU2114" s="266" t="s">
        <v>87</v>
      </c>
      <c r="AV2114" s="14" t="s">
        <v>87</v>
      </c>
      <c r="AW2114" s="14" t="s">
        <v>32</v>
      </c>
      <c r="AX2114" s="14" t="s">
        <v>76</v>
      </c>
      <c r="AY2114" s="266" t="s">
        <v>240</v>
      </c>
    </row>
    <row r="2115" s="13" customFormat="1">
      <c r="A2115" s="13"/>
      <c r="B2115" s="245"/>
      <c r="C2115" s="246"/>
      <c r="D2115" s="247" t="s">
        <v>251</v>
      </c>
      <c r="E2115" s="248" t="s">
        <v>1</v>
      </c>
      <c r="F2115" s="249" t="s">
        <v>2695</v>
      </c>
      <c r="G2115" s="246"/>
      <c r="H2115" s="248" t="s">
        <v>1</v>
      </c>
      <c r="I2115" s="250"/>
      <c r="J2115" s="246"/>
      <c r="K2115" s="246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5" t="s">
        <v>251</v>
      </c>
      <c r="AU2115" s="255" t="s">
        <v>87</v>
      </c>
      <c r="AV2115" s="13" t="s">
        <v>84</v>
      </c>
      <c r="AW2115" s="13" t="s">
        <v>32</v>
      </c>
      <c r="AX2115" s="13" t="s">
        <v>76</v>
      </c>
      <c r="AY2115" s="255" t="s">
        <v>240</v>
      </c>
    </row>
    <row r="2116" s="14" customFormat="1">
      <c r="A2116" s="14"/>
      <c r="B2116" s="256"/>
      <c r="C2116" s="257"/>
      <c r="D2116" s="247" t="s">
        <v>251</v>
      </c>
      <c r="E2116" s="258" t="s">
        <v>1</v>
      </c>
      <c r="F2116" s="259" t="s">
        <v>256</v>
      </c>
      <c r="G2116" s="257"/>
      <c r="H2116" s="260">
        <v>3</v>
      </c>
      <c r="I2116" s="261"/>
      <c r="J2116" s="257"/>
      <c r="K2116" s="257"/>
      <c r="L2116" s="262"/>
      <c r="M2116" s="263"/>
      <c r="N2116" s="264"/>
      <c r="O2116" s="264"/>
      <c r="P2116" s="264"/>
      <c r="Q2116" s="264"/>
      <c r="R2116" s="264"/>
      <c r="S2116" s="264"/>
      <c r="T2116" s="26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6" t="s">
        <v>251</v>
      </c>
      <c r="AU2116" s="266" t="s">
        <v>87</v>
      </c>
      <c r="AV2116" s="14" t="s">
        <v>87</v>
      </c>
      <c r="AW2116" s="14" t="s">
        <v>32</v>
      </c>
      <c r="AX2116" s="14" t="s">
        <v>84</v>
      </c>
      <c r="AY2116" s="266" t="s">
        <v>240</v>
      </c>
    </row>
    <row r="2117" s="13" customFormat="1">
      <c r="A2117" s="13"/>
      <c r="B2117" s="245"/>
      <c r="C2117" s="246"/>
      <c r="D2117" s="247" t="s">
        <v>251</v>
      </c>
      <c r="E2117" s="248" t="s">
        <v>1</v>
      </c>
      <c r="F2117" s="249" t="s">
        <v>1566</v>
      </c>
      <c r="G2117" s="246"/>
      <c r="H2117" s="248" t="s">
        <v>1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5" t="s">
        <v>251</v>
      </c>
      <c r="AU2117" s="255" t="s">
        <v>87</v>
      </c>
      <c r="AV2117" s="13" t="s">
        <v>84</v>
      </c>
      <c r="AW2117" s="13" t="s">
        <v>32</v>
      </c>
      <c r="AX2117" s="13" t="s">
        <v>76</v>
      </c>
      <c r="AY2117" s="255" t="s">
        <v>240</v>
      </c>
    </row>
    <row r="2118" s="13" customFormat="1">
      <c r="A2118" s="13"/>
      <c r="B2118" s="245"/>
      <c r="C2118" s="246"/>
      <c r="D2118" s="247" t="s">
        <v>251</v>
      </c>
      <c r="E2118" s="248" t="s">
        <v>1</v>
      </c>
      <c r="F2118" s="249" t="s">
        <v>2633</v>
      </c>
      <c r="G2118" s="246"/>
      <c r="H2118" s="248" t="s">
        <v>1</v>
      </c>
      <c r="I2118" s="250"/>
      <c r="J2118" s="246"/>
      <c r="K2118" s="246"/>
      <c r="L2118" s="251"/>
      <c r="M2118" s="252"/>
      <c r="N2118" s="253"/>
      <c r="O2118" s="253"/>
      <c r="P2118" s="253"/>
      <c r="Q2118" s="253"/>
      <c r="R2118" s="253"/>
      <c r="S2118" s="253"/>
      <c r="T2118" s="25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5" t="s">
        <v>251</v>
      </c>
      <c r="AU2118" s="255" t="s">
        <v>87</v>
      </c>
      <c r="AV2118" s="13" t="s">
        <v>84</v>
      </c>
      <c r="AW2118" s="13" t="s">
        <v>32</v>
      </c>
      <c r="AX2118" s="13" t="s">
        <v>76</v>
      </c>
      <c r="AY2118" s="255" t="s">
        <v>240</v>
      </c>
    </row>
    <row r="2119" s="13" customFormat="1">
      <c r="A2119" s="13"/>
      <c r="B2119" s="245"/>
      <c r="C2119" s="246"/>
      <c r="D2119" s="247" t="s">
        <v>251</v>
      </c>
      <c r="E2119" s="248" t="s">
        <v>1</v>
      </c>
      <c r="F2119" s="249" t="s">
        <v>2607</v>
      </c>
      <c r="G2119" s="246"/>
      <c r="H2119" s="248" t="s">
        <v>1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5" t="s">
        <v>251</v>
      </c>
      <c r="AU2119" s="255" t="s">
        <v>87</v>
      </c>
      <c r="AV2119" s="13" t="s">
        <v>84</v>
      </c>
      <c r="AW2119" s="13" t="s">
        <v>32</v>
      </c>
      <c r="AX2119" s="13" t="s">
        <v>76</v>
      </c>
      <c r="AY2119" s="255" t="s">
        <v>240</v>
      </c>
    </row>
    <row r="2120" s="13" customFormat="1">
      <c r="A2120" s="13"/>
      <c r="B2120" s="245"/>
      <c r="C2120" s="246"/>
      <c r="D2120" s="247" t="s">
        <v>251</v>
      </c>
      <c r="E2120" s="248" t="s">
        <v>1</v>
      </c>
      <c r="F2120" s="249" t="s">
        <v>2608</v>
      </c>
      <c r="G2120" s="246"/>
      <c r="H2120" s="248" t="s">
        <v>1</v>
      </c>
      <c r="I2120" s="250"/>
      <c r="J2120" s="246"/>
      <c r="K2120" s="246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5" t="s">
        <v>251</v>
      </c>
      <c r="AU2120" s="255" t="s">
        <v>87</v>
      </c>
      <c r="AV2120" s="13" t="s">
        <v>84</v>
      </c>
      <c r="AW2120" s="13" t="s">
        <v>32</v>
      </c>
      <c r="AX2120" s="13" t="s">
        <v>76</v>
      </c>
      <c r="AY2120" s="255" t="s">
        <v>240</v>
      </c>
    </row>
    <row r="2121" s="13" customFormat="1">
      <c r="A2121" s="13"/>
      <c r="B2121" s="245"/>
      <c r="C2121" s="246"/>
      <c r="D2121" s="247" t="s">
        <v>251</v>
      </c>
      <c r="E2121" s="248" t="s">
        <v>1</v>
      </c>
      <c r="F2121" s="249" t="s">
        <v>2609</v>
      </c>
      <c r="G2121" s="246"/>
      <c r="H2121" s="248" t="s">
        <v>1</v>
      </c>
      <c r="I2121" s="250"/>
      <c r="J2121" s="246"/>
      <c r="K2121" s="246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5" t="s">
        <v>251</v>
      </c>
      <c r="AU2121" s="255" t="s">
        <v>87</v>
      </c>
      <c r="AV2121" s="13" t="s">
        <v>84</v>
      </c>
      <c r="AW2121" s="13" t="s">
        <v>32</v>
      </c>
      <c r="AX2121" s="13" t="s">
        <v>76</v>
      </c>
      <c r="AY2121" s="255" t="s">
        <v>240</v>
      </c>
    </row>
    <row r="2122" s="2" customFormat="1" ht="33" customHeight="1">
      <c r="A2122" s="39"/>
      <c r="B2122" s="40"/>
      <c r="C2122" s="227" t="s">
        <v>2696</v>
      </c>
      <c r="D2122" s="227" t="s">
        <v>242</v>
      </c>
      <c r="E2122" s="228" t="s">
        <v>2697</v>
      </c>
      <c r="F2122" s="229" t="s">
        <v>2698</v>
      </c>
      <c r="G2122" s="230" t="s">
        <v>675</v>
      </c>
      <c r="H2122" s="231">
        <v>4</v>
      </c>
      <c r="I2122" s="232"/>
      <c r="J2122" s="233">
        <f>ROUND(I2122*H2122,2)</f>
        <v>0</v>
      </c>
      <c r="K2122" s="229" t="s">
        <v>1</v>
      </c>
      <c r="L2122" s="45"/>
      <c r="M2122" s="234" t="s">
        <v>1</v>
      </c>
      <c r="N2122" s="235" t="s">
        <v>41</v>
      </c>
      <c r="O2122" s="92"/>
      <c r="P2122" s="236">
        <f>O2122*H2122</f>
        <v>0</v>
      </c>
      <c r="Q2122" s="236">
        <v>0.00189</v>
      </c>
      <c r="R2122" s="236">
        <f>Q2122*H2122</f>
        <v>0.0075599999999999999</v>
      </c>
      <c r="S2122" s="236">
        <v>0</v>
      </c>
      <c r="T2122" s="237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8" t="s">
        <v>170</v>
      </c>
      <c r="AT2122" s="238" t="s">
        <v>242</v>
      </c>
      <c r="AU2122" s="238" t="s">
        <v>87</v>
      </c>
      <c r="AY2122" s="18" t="s">
        <v>240</v>
      </c>
      <c r="BE2122" s="239">
        <f>IF(N2122="základní",J2122,0)</f>
        <v>0</v>
      </c>
      <c r="BF2122" s="239">
        <f>IF(N2122="snížená",J2122,0)</f>
        <v>0</v>
      </c>
      <c r="BG2122" s="239">
        <f>IF(N2122="zákl. přenesená",J2122,0)</f>
        <v>0</v>
      </c>
      <c r="BH2122" s="239">
        <f>IF(N2122="sníž. přenesená",J2122,0)</f>
        <v>0</v>
      </c>
      <c r="BI2122" s="239">
        <f>IF(N2122="nulová",J2122,0)</f>
        <v>0</v>
      </c>
      <c r="BJ2122" s="18" t="s">
        <v>84</v>
      </c>
      <c r="BK2122" s="239">
        <f>ROUND(I2122*H2122,2)</f>
        <v>0</v>
      </c>
      <c r="BL2122" s="18" t="s">
        <v>170</v>
      </c>
      <c r="BM2122" s="238" t="s">
        <v>2699</v>
      </c>
    </row>
    <row r="2123" s="13" customFormat="1">
      <c r="A2123" s="13"/>
      <c r="B2123" s="245"/>
      <c r="C2123" s="246"/>
      <c r="D2123" s="247" t="s">
        <v>251</v>
      </c>
      <c r="E2123" s="248" t="s">
        <v>1</v>
      </c>
      <c r="F2123" s="249" t="s">
        <v>2700</v>
      </c>
      <c r="G2123" s="246"/>
      <c r="H2123" s="248" t="s">
        <v>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5" t="s">
        <v>251</v>
      </c>
      <c r="AU2123" s="255" t="s">
        <v>87</v>
      </c>
      <c r="AV2123" s="13" t="s">
        <v>84</v>
      </c>
      <c r="AW2123" s="13" t="s">
        <v>32</v>
      </c>
      <c r="AX2123" s="13" t="s">
        <v>76</v>
      </c>
      <c r="AY2123" s="255" t="s">
        <v>240</v>
      </c>
    </row>
    <row r="2124" s="14" customFormat="1">
      <c r="A2124" s="14"/>
      <c r="B2124" s="256"/>
      <c r="C2124" s="257"/>
      <c r="D2124" s="247" t="s">
        <v>251</v>
      </c>
      <c r="E2124" s="258" t="s">
        <v>1</v>
      </c>
      <c r="F2124" s="259" t="s">
        <v>247</v>
      </c>
      <c r="G2124" s="257"/>
      <c r="H2124" s="260">
        <v>4</v>
      </c>
      <c r="I2124" s="261"/>
      <c r="J2124" s="257"/>
      <c r="K2124" s="257"/>
      <c r="L2124" s="262"/>
      <c r="M2124" s="263"/>
      <c r="N2124" s="264"/>
      <c r="O2124" s="264"/>
      <c r="P2124" s="264"/>
      <c r="Q2124" s="264"/>
      <c r="R2124" s="264"/>
      <c r="S2124" s="264"/>
      <c r="T2124" s="26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6" t="s">
        <v>251</v>
      </c>
      <c r="AU2124" s="266" t="s">
        <v>87</v>
      </c>
      <c r="AV2124" s="14" t="s">
        <v>87</v>
      </c>
      <c r="AW2124" s="14" t="s">
        <v>32</v>
      </c>
      <c r="AX2124" s="14" t="s">
        <v>84</v>
      </c>
      <c r="AY2124" s="266" t="s">
        <v>240</v>
      </c>
    </row>
    <row r="2125" s="2" customFormat="1" ht="24.15" customHeight="1">
      <c r="A2125" s="39"/>
      <c r="B2125" s="40"/>
      <c r="C2125" s="227" t="s">
        <v>2701</v>
      </c>
      <c r="D2125" s="227" t="s">
        <v>242</v>
      </c>
      <c r="E2125" s="228" t="s">
        <v>2702</v>
      </c>
      <c r="F2125" s="229" t="s">
        <v>2703</v>
      </c>
      <c r="G2125" s="230" t="s">
        <v>520</v>
      </c>
      <c r="H2125" s="231">
        <v>32</v>
      </c>
      <c r="I2125" s="232"/>
      <c r="J2125" s="233">
        <f>ROUND(I2125*H2125,2)</f>
        <v>0</v>
      </c>
      <c r="K2125" s="229" t="s">
        <v>246</v>
      </c>
      <c r="L2125" s="45"/>
      <c r="M2125" s="234" t="s">
        <v>1</v>
      </c>
      <c r="N2125" s="235" t="s">
        <v>41</v>
      </c>
      <c r="O2125" s="92"/>
      <c r="P2125" s="236">
        <f>O2125*H2125</f>
        <v>0</v>
      </c>
      <c r="Q2125" s="236">
        <v>0.00079000000000000001</v>
      </c>
      <c r="R2125" s="236">
        <f>Q2125*H2125</f>
        <v>0.02528</v>
      </c>
      <c r="S2125" s="236">
        <v>0</v>
      </c>
      <c r="T2125" s="237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38" t="s">
        <v>170</v>
      </c>
      <c r="AT2125" s="238" t="s">
        <v>242</v>
      </c>
      <c r="AU2125" s="238" t="s">
        <v>87</v>
      </c>
      <c r="AY2125" s="18" t="s">
        <v>240</v>
      </c>
      <c r="BE2125" s="239">
        <f>IF(N2125="základní",J2125,0)</f>
        <v>0</v>
      </c>
      <c r="BF2125" s="239">
        <f>IF(N2125="snížená",J2125,0)</f>
        <v>0</v>
      </c>
      <c r="BG2125" s="239">
        <f>IF(N2125="zákl. přenesená",J2125,0)</f>
        <v>0</v>
      </c>
      <c r="BH2125" s="239">
        <f>IF(N2125="sníž. přenesená",J2125,0)</f>
        <v>0</v>
      </c>
      <c r="BI2125" s="239">
        <f>IF(N2125="nulová",J2125,0)</f>
        <v>0</v>
      </c>
      <c r="BJ2125" s="18" t="s">
        <v>84</v>
      </c>
      <c r="BK2125" s="239">
        <f>ROUND(I2125*H2125,2)</f>
        <v>0</v>
      </c>
      <c r="BL2125" s="18" t="s">
        <v>170</v>
      </c>
      <c r="BM2125" s="238" t="s">
        <v>2704</v>
      </c>
    </row>
    <row r="2126" s="2" customFormat="1">
      <c r="A2126" s="39"/>
      <c r="B2126" s="40"/>
      <c r="C2126" s="41"/>
      <c r="D2126" s="240" t="s">
        <v>249</v>
      </c>
      <c r="E2126" s="41"/>
      <c r="F2126" s="241" t="s">
        <v>2705</v>
      </c>
      <c r="G2126" s="41"/>
      <c r="H2126" s="41"/>
      <c r="I2126" s="242"/>
      <c r="J2126" s="41"/>
      <c r="K2126" s="41"/>
      <c r="L2126" s="45"/>
      <c r="M2126" s="243"/>
      <c r="N2126" s="244"/>
      <c r="O2126" s="92"/>
      <c r="P2126" s="92"/>
      <c r="Q2126" s="92"/>
      <c r="R2126" s="92"/>
      <c r="S2126" s="92"/>
      <c r="T2126" s="93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T2126" s="18" t="s">
        <v>249</v>
      </c>
      <c r="AU2126" s="18" t="s">
        <v>87</v>
      </c>
    </row>
    <row r="2127" s="13" customFormat="1">
      <c r="A2127" s="13"/>
      <c r="B2127" s="245"/>
      <c r="C2127" s="246"/>
      <c r="D2127" s="247" t="s">
        <v>251</v>
      </c>
      <c r="E2127" s="248" t="s">
        <v>1</v>
      </c>
      <c r="F2127" s="249" t="s">
        <v>2706</v>
      </c>
      <c r="G2127" s="246"/>
      <c r="H2127" s="248" t="s">
        <v>1</v>
      </c>
      <c r="I2127" s="250"/>
      <c r="J2127" s="246"/>
      <c r="K2127" s="246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5" t="s">
        <v>251</v>
      </c>
      <c r="AU2127" s="255" t="s">
        <v>87</v>
      </c>
      <c r="AV2127" s="13" t="s">
        <v>84</v>
      </c>
      <c r="AW2127" s="13" t="s">
        <v>32</v>
      </c>
      <c r="AX2127" s="13" t="s">
        <v>76</v>
      </c>
      <c r="AY2127" s="255" t="s">
        <v>240</v>
      </c>
    </row>
    <row r="2128" s="14" customFormat="1">
      <c r="A2128" s="14"/>
      <c r="B2128" s="256"/>
      <c r="C2128" s="257"/>
      <c r="D2128" s="247" t="s">
        <v>251</v>
      </c>
      <c r="E2128" s="258" t="s">
        <v>1</v>
      </c>
      <c r="F2128" s="259" t="s">
        <v>2707</v>
      </c>
      <c r="G2128" s="257"/>
      <c r="H2128" s="260">
        <v>31.5</v>
      </c>
      <c r="I2128" s="261"/>
      <c r="J2128" s="257"/>
      <c r="K2128" s="257"/>
      <c r="L2128" s="262"/>
      <c r="M2128" s="263"/>
      <c r="N2128" s="264"/>
      <c r="O2128" s="264"/>
      <c r="P2128" s="264"/>
      <c r="Q2128" s="264"/>
      <c r="R2128" s="264"/>
      <c r="S2128" s="264"/>
      <c r="T2128" s="26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6" t="s">
        <v>251</v>
      </c>
      <c r="AU2128" s="266" t="s">
        <v>87</v>
      </c>
      <c r="AV2128" s="14" t="s">
        <v>87</v>
      </c>
      <c r="AW2128" s="14" t="s">
        <v>32</v>
      </c>
      <c r="AX2128" s="14" t="s">
        <v>76</v>
      </c>
      <c r="AY2128" s="266" t="s">
        <v>240</v>
      </c>
    </row>
    <row r="2129" s="14" customFormat="1">
      <c r="A2129" s="14"/>
      <c r="B2129" s="256"/>
      <c r="C2129" s="257"/>
      <c r="D2129" s="247" t="s">
        <v>251</v>
      </c>
      <c r="E2129" s="258" t="s">
        <v>1</v>
      </c>
      <c r="F2129" s="259" t="s">
        <v>2708</v>
      </c>
      <c r="G2129" s="257"/>
      <c r="H2129" s="260">
        <v>0.5</v>
      </c>
      <c r="I2129" s="261"/>
      <c r="J2129" s="257"/>
      <c r="K2129" s="257"/>
      <c r="L2129" s="262"/>
      <c r="M2129" s="263"/>
      <c r="N2129" s="264"/>
      <c r="O2129" s="264"/>
      <c r="P2129" s="264"/>
      <c r="Q2129" s="264"/>
      <c r="R2129" s="264"/>
      <c r="S2129" s="264"/>
      <c r="T2129" s="26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6" t="s">
        <v>251</v>
      </c>
      <c r="AU2129" s="266" t="s">
        <v>87</v>
      </c>
      <c r="AV2129" s="14" t="s">
        <v>87</v>
      </c>
      <c r="AW2129" s="14" t="s">
        <v>32</v>
      </c>
      <c r="AX2129" s="14" t="s">
        <v>76</v>
      </c>
      <c r="AY2129" s="266" t="s">
        <v>240</v>
      </c>
    </row>
    <row r="2130" s="16" customFormat="1">
      <c r="A2130" s="16"/>
      <c r="B2130" s="278"/>
      <c r="C2130" s="279"/>
      <c r="D2130" s="247" t="s">
        <v>251</v>
      </c>
      <c r="E2130" s="280" t="s">
        <v>1</v>
      </c>
      <c r="F2130" s="281" t="s">
        <v>265</v>
      </c>
      <c r="G2130" s="279"/>
      <c r="H2130" s="282">
        <v>32</v>
      </c>
      <c r="I2130" s="283"/>
      <c r="J2130" s="279"/>
      <c r="K2130" s="279"/>
      <c r="L2130" s="284"/>
      <c r="M2130" s="285"/>
      <c r="N2130" s="286"/>
      <c r="O2130" s="286"/>
      <c r="P2130" s="286"/>
      <c r="Q2130" s="286"/>
      <c r="R2130" s="286"/>
      <c r="S2130" s="286"/>
      <c r="T2130" s="287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88" t="s">
        <v>251</v>
      </c>
      <c r="AU2130" s="288" t="s">
        <v>87</v>
      </c>
      <c r="AV2130" s="16" t="s">
        <v>247</v>
      </c>
      <c r="AW2130" s="16" t="s">
        <v>32</v>
      </c>
      <c r="AX2130" s="16" t="s">
        <v>84</v>
      </c>
      <c r="AY2130" s="288" t="s">
        <v>240</v>
      </c>
    </row>
    <row r="2131" s="13" customFormat="1">
      <c r="A2131" s="13"/>
      <c r="B2131" s="245"/>
      <c r="C2131" s="246"/>
      <c r="D2131" s="247" t="s">
        <v>251</v>
      </c>
      <c r="E2131" s="248" t="s">
        <v>1</v>
      </c>
      <c r="F2131" s="249" t="s">
        <v>1566</v>
      </c>
      <c r="G2131" s="246"/>
      <c r="H2131" s="248" t="s">
        <v>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5" t="s">
        <v>251</v>
      </c>
      <c r="AU2131" s="255" t="s">
        <v>87</v>
      </c>
      <c r="AV2131" s="13" t="s">
        <v>84</v>
      </c>
      <c r="AW2131" s="13" t="s">
        <v>32</v>
      </c>
      <c r="AX2131" s="13" t="s">
        <v>76</v>
      </c>
      <c r="AY2131" s="255" t="s">
        <v>240</v>
      </c>
    </row>
    <row r="2132" s="13" customFormat="1">
      <c r="A2132" s="13"/>
      <c r="B2132" s="245"/>
      <c r="C2132" s="246"/>
      <c r="D2132" s="247" t="s">
        <v>251</v>
      </c>
      <c r="E2132" s="248" t="s">
        <v>1</v>
      </c>
      <c r="F2132" s="249" t="s">
        <v>2633</v>
      </c>
      <c r="G2132" s="246"/>
      <c r="H2132" s="248" t="s">
        <v>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5" t="s">
        <v>251</v>
      </c>
      <c r="AU2132" s="255" t="s">
        <v>87</v>
      </c>
      <c r="AV2132" s="13" t="s">
        <v>84</v>
      </c>
      <c r="AW2132" s="13" t="s">
        <v>32</v>
      </c>
      <c r="AX2132" s="13" t="s">
        <v>76</v>
      </c>
      <c r="AY2132" s="255" t="s">
        <v>240</v>
      </c>
    </row>
    <row r="2133" s="13" customFormat="1">
      <c r="A2133" s="13"/>
      <c r="B2133" s="245"/>
      <c r="C2133" s="246"/>
      <c r="D2133" s="247" t="s">
        <v>251</v>
      </c>
      <c r="E2133" s="248" t="s">
        <v>1</v>
      </c>
      <c r="F2133" s="249" t="s">
        <v>2607</v>
      </c>
      <c r="G2133" s="246"/>
      <c r="H2133" s="248" t="s">
        <v>1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5" t="s">
        <v>251</v>
      </c>
      <c r="AU2133" s="255" t="s">
        <v>87</v>
      </c>
      <c r="AV2133" s="13" t="s">
        <v>84</v>
      </c>
      <c r="AW2133" s="13" t="s">
        <v>32</v>
      </c>
      <c r="AX2133" s="13" t="s">
        <v>76</v>
      </c>
      <c r="AY2133" s="255" t="s">
        <v>240</v>
      </c>
    </row>
    <row r="2134" s="13" customFormat="1">
      <c r="A2134" s="13"/>
      <c r="B2134" s="245"/>
      <c r="C2134" s="246"/>
      <c r="D2134" s="247" t="s">
        <v>251</v>
      </c>
      <c r="E2134" s="248" t="s">
        <v>1</v>
      </c>
      <c r="F2134" s="249" t="s">
        <v>2608</v>
      </c>
      <c r="G2134" s="246"/>
      <c r="H2134" s="248" t="s">
        <v>1</v>
      </c>
      <c r="I2134" s="250"/>
      <c r="J2134" s="246"/>
      <c r="K2134" s="246"/>
      <c r="L2134" s="251"/>
      <c r="M2134" s="252"/>
      <c r="N2134" s="253"/>
      <c r="O2134" s="253"/>
      <c r="P2134" s="253"/>
      <c r="Q2134" s="253"/>
      <c r="R2134" s="253"/>
      <c r="S2134" s="253"/>
      <c r="T2134" s="25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5" t="s">
        <v>251</v>
      </c>
      <c r="AU2134" s="255" t="s">
        <v>87</v>
      </c>
      <c r="AV2134" s="13" t="s">
        <v>84</v>
      </c>
      <c r="AW2134" s="13" t="s">
        <v>32</v>
      </c>
      <c r="AX2134" s="13" t="s">
        <v>76</v>
      </c>
      <c r="AY2134" s="255" t="s">
        <v>240</v>
      </c>
    </row>
    <row r="2135" s="13" customFormat="1">
      <c r="A2135" s="13"/>
      <c r="B2135" s="245"/>
      <c r="C2135" s="246"/>
      <c r="D2135" s="247" t="s">
        <v>251</v>
      </c>
      <c r="E2135" s="248" t="s">
        <v>1</v>
      </c>
      <c r="F2135" s="249" t="s">
        <v>2609</v>
      </c>
      <c r="G2135" s="246"/>
      <c r="H2135" s="248" t="s">
        <v>1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5" t="s">
        <v>251</v>
      </c>
      <c r="AU2135" s="255" t="s">
        <v>87</v>
      </c>
      <c r="AV2135" s="13" t="s">
        <v>84</v>
      </c>
      <c r="AW2135" s="13" t="s">
        <v>32</v>
      </c>
      <c r="AX2135" s="13" t="s">
        <v>76</v>
      </c>
      <c r="AY2135" s="255" t="s">
        <v>240</v>
      </c>
    </row>
    <row r="2136" s="2" customFormat="1" ht="24.15" customHeight="1">
      <c r="A2136" s="39"/>
      <c r="B2136" s="40"/>
      <c r="C2136" s="227" t="s">
        <v>2709</v>
      </c>
      <c r="D2136" s="227" t="s">
        <v>242</v>
      </c>
      <c r="E2136" s="228" t="s">
        <v>2710</v>
      </c>
      <c r="F2136" s="229" t="s">
        <v>2711</v>
      </c>
      <c r="G2136" s="230" t="s">
        <v>520</v>
      </c>
      <c r="H2136" s="231">
        <v>6</v>
      </c>
      <c r="I2136" s="232"/>
      <c r="J2136" s="233">
        <f>ROUND(I2136*H2136,2)</f>
        <v>0</v>
      </c>
      <c r="K2136" s="229" t="s">
        <v>246</v>
      </c>
      <c r="L2136" s="45"/>
      <c r="M2136" s="234" t="s">
        <v>1</v>
      </c>
      <c r="N2136" s="235" t="s">
        <v>41</v>
      </c>
      <c r="O2136" s="92"/>
      <c r="P2136" s="236">
        <f>O2136*H2136</f>
        <v>0</v>
      </c>
      <c r="Q2136" s="236">
        <v>0.00050000000000000001</v>
      </c>
      <c r="R2136" s="236">
        <f>Q2136*H2136</f>
        <v>0.0030000000000000001</v>
      </c>
      <c r="S2136" s="236">
        <v>0</v>
      </c>
      <c r="T2136" s="237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8" t="s">
        <v>170</v>
      </c>
      <c r="AT2136" s="238" t="s">
        <v>242</v>
      </c>
      <c r="AU2136" s="238" t="s">
        <v>87</v>
      </c>
      <c r="AY2136" s="18" t="s">
        <v>240</v>
      </c>
      <c r="BE2136" s="239">
        <f>IF(N2136="základní",J2136,0)</f>
        <v>0</v>
      </c>
      <c r="BF2136" s="239">
        <f>IF(N2136="snížená",J2136,0)</f>
        <v>0</v>
      </c>
      <c r="BG2136" s="239">
        <f>IF(N2136="zákl. přenesená",J2136,0)</f>
        <v>0</v>
      </c>
      <c r="BH2136" s="239">
        <f>IF(N2136="sníž. přenesená",J2136,0)</f>
        <v>0</v>
      </c>
      <c r="BI2136" s="239">
        <f>IF(N2136="nulová",J2136,0)</f>
        <v>0</v>
      </c>
      <c r="BJ2136" s="18" t="s">
        <v>84</v>
      </c>
      <c r="BK2136" s="239">
        <f>ROUND(I2136*H2136,2)</f>
        <v>0</v>
      </c>
      <c r="BL2136" s="18" t="s">
        <v>170</v>
      </c>
      <c r="BM2136" s="238" t="s">
        <v>2712</v>
      </c>
    </row>
    <row r="2137" s="2" customFormat="1">
      <c r="A2137" s="39"/>
      <c r="B2137" s="40"/>
      <c r="C2137" s="41"/>
      <c r="D2137" s="240" t="s">
        <v>249</v>
      </c>
      <c r="E2137" s="41"/>
      <c r="F2137" s="241" t="s">
        <v>2713</v>
      </c>
      <c r="G2137" s="41"/>
      <c r="H2137" s="41"/>
      <c r="I2137" s="242"/>
      <c r="J2137" s="41"/>
      <c r="K2137" s="41"/>
      <c r="L2137" s="45"/>
      <c r="M2137" s="243"/>
      <c r="N2137" s="244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249</v>
      </c>
      <c r="AU2137" s="18" t="s">
        <v>87</v>
      </c>
    </row>
    <row r="2138" s="13" customFormat="1">
      <c r="A2138" s="13"/>
      <c r="B2138" s="245"/>
      <c r="C2138" s="246"/>
      <c r="D2138" s="247" t="s">
        <v>251</v>
      </c>
      <c r="E2138" s="248" t="s">
        <v>1</v>
      </c>
      <c r="F2138" s="249" t="s">
        <v>2714</v>
      </c>
      <c r="G2138" s="246"/>
      <c r="H2138" s="248" t="s">
        <v>1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5" t="s">
        <v>251</v>
      </c>
      <c r="AU2138" s="255" t="s">
        <v>87</v>
      </c>
      <c r="AV2138" s="13" t="s">
        <v>84</v>
      </c>
      <c r="AW2138" s="13" t="s">
        <v>32</v>
      </c>
      <c r="AX2138" s="13" t="s">
        <v>76</v>
      </c>
      <c r="AY2138" s="255" t="s">
        <v>240</v>
      </c>
    </row>
    <row r="2139" s="13" customFormat="1">
      <c r="A2139" s="13"/>
      <c r="B2139" s="245"/>
      <c r="C2139" s="246"/>
      <c r="D2139" s="247" t="s">
        <v>251</v>
      </c>
      <c r="E2139" s="248" t="s">
        <v>1</v>
      </c>
      <c r="F2139" s="249" t="s">
        <v>2638</v>
      </c>
      <c r="G2139" s="246"/>
      <c r="H2139" s="248" t="s">
        <v>1</v>
      </c>
      <c r="I2139" s="250"/>
      <c r="J2139" s="246"/>
      <c r="K2139" s="246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55" t="s">
        <v>251</v>
      </c>
      <c r="AU2139" s="255" t="s">
        <v>87</v>
      </c>
      <c r="AV2139" s="13" t="s">
        <v>84</v>
      </c>
      <c r="AW2139" s="13" t="s">
        <v>32</v>
      </c>
      <c r="AX2139" s="13" t="s">
        <v>76</v>
      </c>
      <c r="AY2139" s="255" t="s">
        <v>240</v>
      </c>
    </row>
    <row r="2140" s="14" customFormat="1">
      <c r="A2140" s="14"/>
      <c r="B2140" s="256"/>
      <c r="C2140" s="257"/>
      <c r="D2140" s="247" t="s">
        <v>251</v>
      </c>
      <c r="E2140" s="258" t="s">
        <v>1</v>
      </c>
      <c r="F2140" s="259" t="s">
        <v>2643</v>
      </c>
      <c r="G2140" s="257"/>
      <c r="H2140" s="260">
        <v>6</v>
      </c>
      <c r="I2140" s="261"/>
      <c r="J2140" s="257"/>
      <c r="K2140" s="257"/>
      <c r="L2140" s="262"/>
      <c r="M2140" s="263"/>
      <c r="N2140" s="264"/>
      <c r="O2140" s="264"/>
      <c r="P2140" s="264"/>
      <c r="Q2140" s="264"/>
      <c r="R2140" s="264"/>
      <c r="S2140" s="264"/>
      <c r="T2140" s="26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6" t="s">
        <v>251</v>
      </c>
      <c r="AU2140" s="266" t="s">
        <v>87</v>
      </c>
      <c r="AV2140" s="14" t="s">
        <v>87</v>
      </c>
      <c r="AW2140" s="14" t="s">
        <v>32</v>
      </c>
      <c r="AX2140" s="14" t="s">
        <v>84</v>
      </c>
      <c r="AY2140" s="266" t="s">
        <v>240</v>
      </c>
    </row>
    <row r="2141" s="13" customFormat="1">
      <c r="A2141" s="13"/>
      <c r="B2141" s="245"/>
      <c r="C2141" s="246"/>
      <c r="D2141" s="247" t="s">
        <v>251</v>
      </c>
      <c r="E2141" s="248" t="s">
        <v>1</v>
      </c>
      <c r="F2141" s="249" t="s">
        <v>1566</v>
      </c>
      <c r="G2141" s="246"/>
      <c r="H2141" s="248" t="s">
        <v>1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5" t="s">
        <v>251</v>
      </c>
      <c r="AU2141" s="255" t="s">
        <v>87</v>
      </c>
      <c r="AV2141" s="13" t="s">
        <v>84</v>
      </c>
      <c r="AW2141" s="13" t="s">
        <v>32</v>
      </c>
      <c r="AX2141" s="13" t="s">
        <v>76</v>
      </c>
      <c r="AY2141" s="255" t="s">
        <v>240</v>
      </c>
    </row>
    <row r="2142" s="13" customFormat="1">
      <c r="A2142" s="13"/>
      <c r="B2142" s="245"/>
      <c r="C2142" s="246"/>
      <c r="D2142" s="247" t="s">
        <v>251</v>
      </c>
      <c r="E2142" s="248" t="s">
        <v>1</v>
      </c>
      <c r="F2142" s="249" t="s">
        <v>2633</v>
      </c>
      <c r="G2142" s="246"/>
      <c r="H2142" s="248" t="s">
        <v>1</v>
      </c>
      <c r="I2142" s="250"/>
      <c r="J2142" s="246"/>
      <c r="K2142" s="246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5" t="s">
        <v>251</v>
      </c>
      <c r="AU2142" s="255" t="s">
        <v>87</v>
      </c>
      <c r="AV2142" s="13" t="s">
        <v>84</v>
      </c>
      <c r="AW2142" s="13" t="s">
        <v>32</v>
      </c>
      <c r="AX2142" s="13" t="s">
        <v>76</v>
      </c>
      <c r="AY2142" s="255" t="s">
        <v>240</v>
      </c>
    </row>
    <row r="2143" s="13" customFormat="1">
      <c r="A2143" s="13"/>
      <c r="B2143" s="245"/>
      <c r="C2143" s="246"/>
      <c r="D2143" s="247" t="s">
        <v>251</v>
      </c>
      <c r="E2143" s="248" t="s">
        <v>1</v>
      </c>
      <c r="F2143" s="249" t="s">
        <v>2607</v>
      </c>
      <c r="G2143" s="246"/>
      <c r="H2143" s="248" t="s">
        <v>1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5" t="s">
        <v>251</v>
      </c>
      <c r="AU2143" s="255" t="s">
        <v>87</v>
      </c>
      <c r="AV2143" s="13" t="s">
        <v>84</v>
      </c>
      <c r="AW2143" s="13" t="s">
        <v>32</v>
      </c>
      <c r="AX2143" s="13" t="s">
        <v>76</v>
      </c>
      <c r="AY2143" s="255" t="s">
        <v>240</v>
      </c>
    </row>
    <row r="2144" s="13" customFormat="1">
      <c r="A2144" s="13"/>
      <c r="B2144" s="245"/>
      <c r="C2144" s="246"/>
      <c r="D2144" s="247" t="s">
        <v>251</v>
      </c>
      <c r="E2144" s="248" t="s">
        <v>1</v>
      </c>
      <c r="F2144" s="249" t="s">
        <v>2608</v>
      </c>
      <c r="G2144" s="246"/>
      <c r="H2144" s="248" t="s">
        <v>1</v>
      </c>
      <c r="I2144" s="250"/>
      <c r="J2144" s="246"/>
      <c r="K2144" s="246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5" t="s">
        <v>251</v>
      </c>
      <c r="AU2144" s="255" t="s">
        <v>87</v>
      </c>
      <c r="AV2144" s="13" t="s">
        <v>84</v>
      </c>
      <c r="AW2144" s="13" t="s">
        <v>32</v>
      </c>
      <c r="AX2144" s="13" t="s">
        <v>76</v>
      </c>
      <c r="AY2144" s="255" t="s">
        <v>240</v>
      </c>
    </row>
    <row r="2145" s="13" customFormat="1">
      <c r="A2145" s="13"/>
      <c r="B2145" s="245"/>
      <c r="C2145" s="246"/>
      <c r="D2145" s="247" t="s">
        <v>251</v>
      </c>
      <c r="E2145" s="248" t="s">
        <v>1</v>
      </c>
      <c r="F2145" s="249" t="s">
        <v>2609</v>
      </c>
      <c r="G2145" s="246"/>
      <c r="H2145" s="248" t="s">
        <v>1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5" t="s">
        <v>251</v>
      </c>
      <c r="AU2145" s="255" t="s">
        <v>87</v>
      </c>
      <c r="AV2145" s="13" t="s">
        <v>84</v>
      </c>
      <c r="AW2145" s="13" t="s">
        <v>32</v>
      </c>
      <c r="AX2145" s="13" t="s">
        <v>76</v>
      </c>
      <c r="AY2145" s="255" t="s">
        <v>240</v>
      </c>
    </row>
    <row r="2146" s="2" customFormat="1" ht="21.75" customHeight="1">
      <c r="A2146" s="39"/>
      <c r="B2146" s="40"/>
      <c r="C2146" s="227" t="s">
        <v>2715</v>
      </c>
      <c r="D2146" s="227" t="s">
        <v>242</v>
      </c>
      <c r="E2146" s="228" t="s">
        <v>2716</v>
      </c>
      <c r="F2146" s="229" t="s">
        <v>2717</v>
      </c>
      <c r="G2146" s="230" t="s">
        <v>520</v>
      </c>
      <c r="H2146" s="231">
        <v>32</v>
      </c>
      <c r="I2146" s="232"/>
      <c r="J2146" s="233">
        <f>ROUND(I2146*H2146,2)</f>
        <v>0</v>
      </c>
      <c r="K2146" s="229" t="s">
        <v>1</v>
      </c>
      <c r="L2146" s="45"/>
      <c r="M2146" s="234" t="s">
        <v>1</v>
      </c>
      <c r="N2146" s="235" t="s">
        <v>41</v>
      </c>
      <c r="O2146" s="92"/>
      <c r="P2146" s="236">
        <f>O2146*H2146</f>
        <v>0</v>
      </c>
      <c r="Q2146" s="236">
        <v>0.00076999999999999996</v>
      </c>
      <c r="R2146" s="236">
        <f>Q2146*H2146</f>
        <v>0.024639999999999999</v>
      </c>
      <c r="S2146" s="236">
        <v>0</v>
      </c>
      <c r="T2146" s="237">
        <f>S2146*H2146</f>
        <v>0</v>
      </c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39"/>
      <c r="AE2146" s="39"/>
      <c r="AR2146" s="238" t="s">
        <v>170</v>
      </c>
      <c r="AT2146" s="238" t="s">
        <v>242</v>
      </c>
      <c r="AU2146" s="238" t="s">
        <v>87</v>
      </c>
      <c r="AY2146" s="18" t="s">
        <v>240</v>
      </c>
      <c r="BE2146" s="239">
        <f>IF(N2146="základní",J2146,0)</f>
        <v>0</v>
      </c>
      <c r="BF2146" s="239">
        <f>IF(N2146="snížená",J2146,0)</f>
        <v>0</v>
      </c>
      <c r="BG2146" s="239">
        <f>IF(N2146="zákl. přenesená",J2146,0)</f>
        <v>0</v>
      </c>
      <c r="BH2146" s="239">
        <f>IF(N2146="sníž. přenesená",J2146,0)</f>
        <v>0</v>
      </c>
      <c r="BI2146" s="239">
        <f>IF(N2146="nulová",J2146,0)</f>
        <v>0</v>
      </c>
      <c r="BJ2146" s="18" t="s">
        <v>84</v>
      </c>
      <c r="BK2146" s="239">
        <f>ROUND(I2146*H2146,2)</f>
        <v>0</v>
      </c>
      <c r="BL2146" s="18" t="s">
        <v>170</v>
      </c>
      <c r="BM2146" s="238" t="s">
        <v>2718</v>
      </c>
    </row>
    <row r="2147" s="13" customFormat="1">
      <c r="A2147" s="13"/>
      <c r="B2147" s="245"/>
      <c r="C2147" s="246"/>
      <c r="D2147" s="247" t="s">
        <v>251</v>
      </c>
      <c r="E2147" s="248" t="s">
        <v>1</v>
      </c>
      <c r="F2147" s="249" t="s">
        <v>2719</v>
      </c>
      <c r="G2147" s="246"/>
      <c r="H2147" s="248" t="s">
        <v>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5" t="s">
        <v>251</v>
      </c>
      <c r="AU2147" s="255" t="s">
        <v>87</v>
      </c>
      <c r="AV2147" s="13" t="s">
        <v>84</v>
      </c>
      <c r="AW2147" s="13" t="s">
        <v>32</v>
      </c>
      <c r="AX2147" s="13" t="s">
        <v>76</v>
      </c>
      <c r="AY2147" s="255" t="s">
        <v>240</v>
      </c>
    </row>
    <row r="2148" s="14" customFormat="1">
      <c r="A2148" s="14"/>
      <c r="B2148" s="256"/>
      <c r="C2148" s="257"/>
      <c r="D2148" s="247" t="s">
        <v>251</v>
      </c>
      <c r="E2148" s="258" t="s">
        <v>1</v>
      </c>
      <c r="F2148" s="259" t="s">
        <v>2720</v>
      </c>
      <c r="G2148" s="257"/>
      <c r="H2148" s="260">
        <v>32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6" t="s">
        <v>251</v>
      </c>
      <c r="AU2148" s="266" t="s">
        <v>87</v>
      </c>
      <c r="AV2148" s="14" t="s">
        <v>87</v>
      </c>
      <c r="AW2148" s="14" t="s">
        <v>32</v>
      </c>
      <c r="AX2148" s="14" t="s">
        <v>84</v>
      </c>
      <c r="AY2148" s="266" t="s">
        <v>240</v>
      </c>
    </row>
    <row r="2149" s="2" customFormat="1" ht="24.15" customHeight="1">
      <c r="A2149" s="39"/>
      <c r="B2149" s="40"/>
      <c r="C2149" s="227" t="s">
        <v>2721</v>
      </c>
      <c r="D2149" s="227" t="s">
        <v>242</v>
      </c>
      <c r="E2149" s="228" t="s">
        <v>2722</v>
      </c>
      <c r="F2149" s="229" t="s">
        <v>2723</v>
      </c>
      <c r="G2149" s="230" t="s">
        <v>520</v>
      </c>
      <c r="H2149" s="231">
        <v>27</v>
      </c>
      <c r="I2149" s="232"/>
      <c r="J2149" s="233">
        <f>ROUND(I2149*H2149,2)</f>
        <v>0</v>
      </c>
      <c r="K2149" s="229" t="s">
        <v>246</v>
      </c>
      <c r="L2149" s="45"/>
      <c r="M2149" s="234" t="s">
        <v>1</v>
      </c>
      <c r="N2149" s="235" t="s">
        <v>41</v>
      </c>
      <c r="O2149" s="92"/>
      <c r="P2149" s="236">
        <f>O2149*H2149</f>
        <v>0</v>
      </c>
      <c r="Q2149" s="236">
        <v>0.00073999999999999999</v>
      </c>
      <c r="R2149" s="236">
        <f>Q2149*H2149</f>
        <v>0.019980000000000001</v>
      </c>
      <c r="S2149" s="236">
        <v>0</v>
      </c>
      <c r="T2149" s="237">
        <f>S2149*H2149</f>
        <v>0</v>
      </c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R2149" s="238" t="s">
        <v>170</v>
      </c>
      <c r="AT2149" s="238" t="s">
        <v>242</v>
      </c>
      <c r="AU2149" s="238" t="s">
        <v>87</v>
      </c>
      <c r="AY2149" s="18" t="s">
        <v>240</v>
      </c>
      <c r="BE2149" s="239">
        <f>IF(N2149="základní",J2149,0)</f>
        <v>0</v>
      </c>
      <c r="BF2149" s="239">
        <f>IF(N2149="snížená",J2149,0)</f>
        <v>0</v>
      </c>
      <c r="BG2149" s="239">
        <f>IF(N2149="zákl. přenesená",J2149,0)</f>
        <v>0</v>
      </c>
      <c r="BH2149" s="239">
        <f>IF(N2149="sníž. přenesená",J2149,0)</f>
        <v>0</v>
      </c>
      <c r="BI2149" s="239">
        <f>IF(N2149="nulová",J2149,0)</f>
        <v>0</v>
      </c>
      <c r="BJ2149" s="18" t="s">
        <v>84</v>
      </c>
      <c r="BK2149" s="239">
        <f>ROUND(I2149*H2149,2)</f>
        <v>0</v>
      </c>
      <c r="BL2149" s="18" t="s">
        <v>170</v>
      </c>
      <c r="BM2149" s="238" t="s">
        <v>2724</v>
      </c>
    </row>
    <row r="2150" s="2" customFormat="1">
      <c r="A2150" s="39"/>
      <c r="B2150" s="40"/>
      <c r="C2150" s="41"/>
      <c r="D2150" s="240" t="s">
        <v>249</v>
      </c>
      <c r="E2150" s="41"/>
      <c r="F2150" s="241" t="s">
        <v>2725</v>
      </c>
      <c r="G2150" s="41"/>
      <c r="H2150" s="41"/>
      <c r="I2150" s="242"/>
      <c r="J2150" s="41"/>
      <c r="K2150" s="41"/>
      <c r="L2150" s="45"/>
      <c r="M2150" s="243"/>
      <c r="N2150" s="244"/>
      <c r="O2150" s="92"/>
      <c r="P2150" s="92"/>
      <c r="Q2150" s="92"/>
      <c r="R2150" s="92"/>
      <c r="S2150" s="92"/>
      <c r="T2150" s="93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T2150" s="18" t="s">
        <v>249</v>
      </c>
      <c r="AU2150" s="18" t="s">
        <v>87</v>
      </c>
    </row>
    <row r="2151" s="13" customFormat="1">
      <c r="A2151" s="13"/>
      <c r="B2151" s="245"/>
      <c r="C2151" s="246"/>
      <c r="D2151" s="247" t="s">
        <v>251</v>
      </c>
      <c r="E2151" s="248" t="s">
        <v>1</v>
      </c>
      <c r="F2151" s="249" t="s">
        <v>2726</v>
      </c>
      <c r="G2151" s="246"/>
      <c r="H2151" s="248" t="s">
        <v>1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5" t="s">
        <v>251</v>
      </c>
      <c r="AU2151" s="255" t="s">
        <v>87</v>
      </c>
      <c r="AV2151" s="13" t="s">
        <v>84</v>
      </c>
      <c r="AW2151" s="13" t="s">
        <v>32</v>
      </c>
      <c r="AX2151" s="13" t="s">
        <v>76</v>
      </c>
      <c r="AY2151" s="255" t="s">
        <v>240</v>
      </c>
    </row>
    <row r="2152" s="13" customFormat="1">
      <c r="A2152" s="13"/>
      <c r="B2152" s="245"/>
      <c r="C2152" s="246"/>
      <c r="D2152" s="247" t="s">
        <v>251</v>
      </c>
      <c r="E2152" s="248" t="s">
        <v>1</v>
      </c>
      <c r="F2152" s="249" t="s">
        <v>2398</v>
      </c>
      <c r="G2152" s="246"/>
      <c r="H2152" s="248" t="s">
        <v>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5" t="s">
        <v>251</v>
      </c>
      <c r="AU2152" s="255" t="s">
        <v>87</v>
      </c>
      <c r="AV2152" s="13" t="s">
        <v>84</v>
      </c>
      <c r="AW2152" s="13" t="s">
        <v>32</v>
      </c>
      <c r="AX2152" s="13" t="s">
        <v>76</v>
      </c>
      <c r="AY2152" s="255" t="s">
        <v>240</v>
      </c>
    </row>
    <row r="2153" s="14" customFormat="1">
      <c r="A2153" s="14"/>
      <c r="B2153" s="256"/>
      <c r="C2153" s="257"/>
      <c r="D2153" s="247" t="s">
        <v>251</v>
      </c>
      <c r="E2153" s="258" t="s">
        <v>1</v>
      </c>
      <c r="F2153" s="259" t="s">
        <v>2727</v>
      </c>
      <c r="G2153" s="257"/>
      <c r="H2153" s="260">
        <v>27</v>
      </c>
      <c r="I2153" s="261"/>
      <c r="J2153" s="257"/>
      <c r="K2153" s="257"/>
      <c r="L2153" s="262"/>
      <c r="M2153" s="263"/>
      <c r="N2153" s="264"/>
      <c r="O2153" s="264"/>
      <c r="P2153" s="264"/>
      <c r="Q2153" s="264"/>
      <c r="R2153" s="264"/>
      <c r="S2153" s="264"/>
      <c r="T2153" s="265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6" t="s">
        <v>251</v>
      </c>
      <c r="AU2153" s="266" t="s">
        <v>87</v>
      </c>
      <c r="AV2153" s="14" t="s">
        <v>87</v>
      </c>
      <c r="AW2153" s="14" t="s">
        <v>32</v>
      </c>
      <c r="AX2153" s="14" t="s">
        <v>84</v>
      </c>
      <c r="AY2153" s="266" t="s">
        <v>240</v>
      </c>
    </row>
    <row r="2154" s="2" customFormat="1" ht="21.75" customHeight="1">
      <c r="A2154" s="39"/>
      <c r="B2154" s="40"/>
      <c r="C2154" s="227" t="s">
        <v>2728</v>
      </c>
      <c r="D2154" s="227" t="s">
        <v>242</v>
      </c>
      <c r="E2154" s="228" t="s">
        <v>2729</v>
      </c>
      <c r="F2154" s="229" t="s">
        <v>2730</v>
      </c>
      <c r="G2154" s="230" t="s">
        <v>520</v>
      </c>
      <c r="H2154" s="231">
        <v>6</v>
      </c>
      <c r="I2154" s="232"/>
      <c r="J2154" s="233">
        <f>ROUND(I2154*H2154,2)</f>
        <v>0</v>
      </c>
      <c r="K2154" s="229" t="s">
        <v>246</v>
      </c>
      <c r="L2154" s="45"/>
      <c r="M2154" s="234" t="s">
        <v>1</v>
      </c>
      <c r="N2154" s="235" t="s">
        <v>41</v>
      </c>
      <c r="O2154" s="92"/>
      <c r="P2154" s="236">
        <f>O2154*H2154</f>
        <v>0</v>
      </c>
      <c r="Q2154" s="236">
        <v>0.00089999999999999998</v>
      </c>
      <c r="R2154" s="236">
        <f>Q2154*H2154</f>
        <v>0.0054000000000000003</v>
      </c>
      <c r="S2154" s="236">
        <v>0</v>
      </c>
      <c r="T2154" s="237">
        <f>S2154*H2154</f>
        <v>0</v>
      </c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39"/>
      <c r="AE2154" s="39"/>
      <c r="AR2154" s="238" t="s">
        <v>170</v>
      </c>
      <c r="AT2154" s="238" t="s">
        <v>242</v>
      </c>
      <c r="AU2154" s="238" t="s">
        <v>87</v>
      </c>
      <c r="AY2154" s="18" t="s">
        <v>240</v>
      </c>
      <c r="BE2154" s="239">
        <f>IF(N2154="základní",J2154,0)</f>
        <v>0</v>
      </c>
      <c r="BF2154" s="239">
        <f>IF(N2154="snížená",J2154,0)</f>
        <v>0</v>
      </c>
      <c r="BG2154" s="239">
        <f>IF(N2154="zákl. přenesená",J2154,0)</f>
        <v>0</v>
      </c>
      <c r="BH2154" s="239">
        <f>IF(N2154="sníž. přenesená",J2154,0)</f>
        <v>0</v>
      </c>
      <c r="BI2154" s="239">
        <f>IF(N2154="nulová",J2154,0)</f>
        <v>0</v>
      </c>
      <c r="BJ2154" s="18" t="s">
        <v>84</v>
      </c>
      <c r="BK2154" s="239">
        <f>ROUND(I2154*H2154,2)</f>
        <v>0</v>
      </c>
      <c r="BL2154" s="18" t="s">
        <v>170</v>
      </c>
      <c r="BM2154" s="238" t="s">
        <v>2731</v>
      </c>
    </row>
    <row r="2155" s="2" customFormat="1">
      <c r="A2155" s="39"/>
      <c r="B2155" s="40"/>
      <c r="C2155" s="41"/>
      <c r="D2155" s="240" t="s">
        <v>249</v>
      </c>
      <c r="E2155" s="41"/>
      <c r="F2155" s="241" t="s">
        <v>2732</v>
      </c>
      <c r="G2155" s="41"/>
      <c r="H2155" s="41"/>
      <c r="I2155" s="242"/>
      <c r="J2155" s="41"/>
      <c r="K2155" s="41"/>
      <c r="L2155" s="45"/>
      <c r="M2155" s="243"/>
      <c r="N2155" s="244"/>
      <c r="O2155" s="92"/>
      <c r="P2155" s="92"/>
      <c r="Q2155" s="92"/>
      <c r="R2155" s="92"/>
      <c r="S2155" s="92"/>
      <c r="T2155" s="93"/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T2155" s="18" t="s">
        <v>249</v>
      </c>
      <c r="AU2155" s="18" t="s">
        <v>87</v>
      </c>
    </row>
    <row r="2156" s="13" customFormat="1">
      <c r="A2156" s="13"/>
      <c r="B2156" s="245"/>
      <c r="C2156" s="246"/>
      <c r="D2156" s="247" t="s">
        <v>251</v>
      </c>
      <c r="E2156" s="248" t="s">
        <v>1</v>
      </c>
      <c r="F2156" s="249" t="s">
        <v>2733</v>
      </c>
      <c r="G2156" s="246"/>
      <c r="H2156" s="248" t="s">
        <v>1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5" t="s">
        <v>251</v>
      </c>
      <c r="AU2156" s="255" t="s">
        <v>87</v>
      </c>
      <c r="AV2156" s="13" t="s">
        <v>84</v>
      </c>
      <c r="AW2156" s="13" t="s">
        <v>32</v>
      </c>
      <c r="AX2156" s="13" t="s">
        <v>76</v>
      </c>
      <c r="AY2156" s="255" t="s">
        <v>240</v>
      </c>
    </row>
    <row r="2157" s="14" customFormat="1">
      <c r="A2157" s="14"/>
      <c r="B2157" s="256"/>
      <c r="C2157" s="257"/>
      <c r="D2157" s="247" t="s">
        <v>251</v>
      </c>
      <c r="E2157" s="258" t="s">
        <v>1</v>
      </c>
      <c r="F2157" s="259" t="s">
        <v>2643</v>
      </c>
      <c r="G2157" s="257"/>
      <c r="H2157" s="260">
        <v>6</v>
      </c>
      <c r="I2157" s="261"/>
      <c r="J2157" s="257"/>
      <c r="K2157" s="257"/>
      <c r="L2157" s="262"/>
      <c r="M2157" s="263"/>
      <c r="N2157" s="264"/>
      <c r="O2157" s="264"/>
      <c r="P2157" s="264"/>
      <c r="Q2157" s="264"/>
      <c r="R2157" s="264"/>
      <c r="S2157" s="264"/>
      <c r="T2157" s="26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66" t="s">
        <v>251</v>
      </c>
      <c r="AU2157" s="266" t="s">
        <v>87</v>
      </c>
      <c r="AV2157" s="14" t="s">
        <v>87</v>
      </c>
      <c r="AW2157" s="14" t="s">
        <v>32</v>
      </c>
      <c r="AX2157" s="14" t="s">
        <v>84</v>
      </c>
      <c r="AY2157" s="266" t="s">
        <v>240</v>
      </c>
    </row>
    <row r="2158" s="13" customFormat="1">
      <c r="A2158" s="13"/>
      <c r="B2158" s="245"/>
      <c r="C2158" s="246"/>
      <c r="D2158" s="247" t="s">
        <v>251</v>
      </c>
      <c r="E2158" s="248" t="s">
        <v>1</v>
      </c>
      <c r="F2158" s="249" t="s">
        <v>1566</v>
      </c>
      <c r="G2158" s="246"/>
      <c r="H2158" s="248" t="s">
        <v>1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5" t="s">
        <v>251</v>
      </c>
      <c r="AU2158" s="255" t="s">
        <v>87</v>
      </c>
      <c r="AV2158" s="13" t="s">
        <v>84</v>
      </c>
      <c r="AW2158" s="13" t="s">
        <v>32</v>
      </c>
      <c r="AX2158" s="13" t="s">
        <v>76</v>
      </c>
      <c r="AY2158" s="255" t="s">
        <v>240</v>
      </c>
    </row>
    <row r="2159" s="13" customFormat="1">
      <c r="A2159" s="13"/>
      <c r="B2159" s="245"/>
      <c r="C2159" s="246"/>
      <c r="D2159" s="247" t="s">
        <v>251</v>
      </c>
      <c r="E2159" s="248" t="s">
        <v>1</v>
      </c>
      <c r="F2159" s="249" t="s">
        <v>2633</v>
      </c>
      <c r="G2159" s="246"/>
      <c r="H2159" s="248" t="s">
        <v>1</v>
      </c>
      <c r="I2159" s="250"/>
      <c r="J2159" s="246"/>
      <c r="K2159" s="246"/>
      <c r="L2159" s="251"/>
      <c r="M2159" s="252"/>
      <c r="N2159" s="253"/>
      <c r="O2159" s="253"/>
      <c r="P2159" s="253"/>
      <c r="Q2159" s="253"/>
      <c r="R2159" s="253"/>
      <c r="S2159" s="253"/>
      <c r="T2159" s="25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5" t="s">
        <v>251</v>
      </c>
      <c r="AU2159" s="255" t="s">
        <v>87</v>
      </c>
      <c r="AV2159" s="13" t="s">
        <v>84</v>
      </c>
      <c r="AW2159" s="13" t="s">
        <v>32</v>
      </c>
      <c r="AX2159" s="13" t="s">
        <v>76</v>
      </c>
      <c r="AY2159" s="255" t="s">
        <v>240</v>
      </c>
    </row>
    <row r="2160" s="13" customFormat="1">
      <c r="A2160" s="13"/>
      <c r="B2160" s="245"/>
      <c r="C2160" s="246"/>
      <c r="D2160" s="247" t="s">
        <v>251</v>
      </c>
      <c r="E2160" s="248" t="s">
        <v>1</v>
      </c>
      <c r="F2160" s="249" t="s">
        <v>2607</v>
      </c>
      <c r="G2160" s="246"/>
      <c r="H2160" s="248" t="s">
        <v>1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5" t="s">
        <v>251</v>
      </c>
      <c r="AU2160" s="255" t="s">
        <v>87</v>
      </c>
      <c r="AV2160" s="13" t="s">
        <v>84</v>
      </c>
      <c r="AW2160" s="13" t="s">
        <v>32</v>
      </c>
      <c r="AX2160" s="13" t="s">
        <v>76</v>
      </c>
      <c r="AY2160" s="255" t="s">
        <v>240</v>
      </c>
    </row>
    <row r="2161" s="13" customFormat="1">
      <c r="A2161" s="13"/>
      <c r="B2161" s="245"/>
      <c r="C2161" s="246"/>
      <c r="D2161" s="247" t="s">
        <v>251</v>
      </c>
      <c r="E2161" s="248" t="s">
        <v>1</v>
      </c>
      <c r="F2161" s="249" t="s">
        <v>2608</v>
      </c>
      <c r="G2161" s="246"/>
      <c r="H2161" s="248" t="s">
        <v>1</v>
      </c>
      <c r="I2161" s="250"/>
      <c r="J2161" s="246"/>
      <c r="K2161" s="246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5" t="s">
        <v>251</v>
      </c>
      <c r="AU2161" s="255" t="s">
        <v>87</v>
      </c>
      <c r="AV2161" s="13" t="s">
        <v>84</v>
      </c>
      <c r="AW2161" s="13" t="s">
        <v>32</v>
      </c>
      <c r="AX2161" s="13" t="s">
        <v>76</v>
      </c>
      <c r="AY2161" s="255" t="s">
        <v>240</v>
      </c>
    </row>
    <row r="2162" s="13" customFormat="1">
      <c r="A2162" s="13"/>
      <c r="B2162" s="245"/>
      <c r="C2162" s="246"/>
      <c r="D2162" s="247" t="s">
        <v>251</v>
      </c>
      <c r="E2162" s="248" t="s">
        <v>1</v>
      </c>
      <c r="F2162" s="249" t="s">
        <v>2609</v>
      </c>
      <c r="G2162" s="246"/>
      <c r="H2162" s="248" t="s">
        <v>1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5" t="s">
        <v>251</v>
      </c>
      <c r="AU2162" s="255" t="s">
        <v>87</v>
      </c>
      <c r="AV2162" s="13" t="s">
        <v>84</v>
      </c>
      <c r="AW2162" s="13" t="s">
        <v>32</v>
      </c>
      <c r="AX2162" s="13" t="s">
        <v>76</v>
      </c>
      <c r="AY2162" s="255" t="s">
        <v>240</v>
      </c>
    </row>
    <row r="2163" s="2" customFormat="1" ht="21.75" customHeight="1">
      <c r="A2163" s="39"/>
      <c r="B2163" s="40"/>
      <c r="C2163" s="227" t="s">
        <v>2734</v>
      </c>
      <c r="D2163" s="227" t="s">
        <v>242</v>
      </c>
      <c r="E2163" s="228" t="s">
        <v>2735</v>
      </c>
      <c r="F2163" s="229" t="s">
        <v>2736</v>
      </c>
      <c r="G2163" s="230" t="s">
        <v>520</v>
      </c>
      <c r="H2163" s="231">
        <v>187</v>
      </c>
      <c r="I2163" s="232"/>
      <c r="J2163" s="233">
        <f>ROUND(I2163*H2163,2)</f>
        <v>0</v>
      </c>
      <c r="K2163" s="229" t="s">
        <v>246</v>
      </c>
      <c r="L2163" s="45"/>
      <c r="M2163" s="234" t="s">
        <v>1</v>
      </c>
      <c r="N2163" s="235" t="s">
        <v>41</v>
      </c>
      <c r="O2163" s="92"/>
      <c r="P2163" s="236">
        <f>O2163*H2163</f>
        <v>0</v>
      </c>
      <c r="Q2163" s="236">
        <v>0.00091</v>
      </c>
      <c r="R2163" s="236">
        <f>Q2163*H2163</f>
        <v>0.17016999999999999</v>
      </c>
      <c r="S2163" s="236">
        <v>0</v>
      </c>
      <c r="T2163" s="237">
        <f>S2163*H2163</f>
        <v>0</v>
      </c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R2163" s="238" t="s">
        <v>170</v>
      </c>
      <c r="AT2163" s="238" t="s">
        <v>242</v>
      </c>
      <c r="AU2163" s="238" t="s">
        <v>87</v>
      </c>
      <c r="AY2163" s="18" t="s">
        <v>240</v>
      </c>
      <c r="BE2163" s="239">
        <f>IF(N2163="základní",J2163,0)</f>
        <v>0</v>
      </c>
      <c r="BF2163" s="239">
        <f>IF(N2163="snížená",J2163,0)</f>
        <v>0</v>
      </c>
      <c r="BG2163" s="239">
        <f>IF(N2163="zákl. přenesená",J2163,0)</f>
        <v>0</v>
      </c>
      <c r="BH2163" s="239">
        <f>IF(N2163="sníž. přenesená",J2163,0)</f>
        <v>0</v>
      </c>
      <c r="BI2163" s="239">
        <f>IF(N2163="nulová",J2163,0)</f>
        <v>0</v>
      </c>
      <c r="BJ2163" s="18" t="s">
        <v>84</v>
      </c>
      <c r="BK2163" s="239">
        <f>ROUND(I2163*H2163,2)</f>
        <v>0</v>
      </c>
      <c r="BL2163" s="18" t="s">
        <v>170</v>
      </c>
      <c r="BM2163" s="238" t="s">
        <v>2737</v>
      </c>
    </row>
    <row r="2164" s="2" customFormat="1">
      <c r="A2164" s="39"/>
      <c r="B2164" s="40"/>
      <c r="C2164" s="41"/>
      <c r="D2164" s="240" t="s">
        <v>249</v>
      </c>
      <c r="E2164" s="41"/>
      <c r="F2164" s="241" t="s">
        <v>2738</v>
      </c>
      <c r="G2164" s="41"/>
      <c r="H2164" s="41"/>
      <c r="I2164" s="242"/>
      <c r="J2164" s="41"/>
      <c r="K2164" s="41"/>
      <c r="L2164" s="45"/>
      <c r="M2164" s="243"/>
      <c r="N2164" s="244"/>
      <c r="O2164" s="92"/>
      <c r="P2164" s="92"/>
      <c r="Q2164" s="92"/>
      <c r="R2164" s="92"/>
      <c r="S2164" s="92"/>
      <c r="T2164" s="93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T2164" s="18" t="s">
        <v>249</v>
      </c>
      <c r="AU2164" s="18" t="s">
        <v>87</v>
      </c>
    </row>
    <row r="2165" s="13" customFormat="1">
      <c r="A2165" s="13"/>
      <c r="B2165" s="245"/>
      <c r="C2165" s="246"/>
      <c r="D2165" s="247" t="s">
        <v>251</v>
      </c>
      <c r="E2165" s="248" t="s">
        <v>1</v>
      </c>
      <c r="F2165" s="249" t="s">
        <v>2739</v>
      </c>
      <c r="G2165" s="246"/>
      <c r="H2165" s="248" t="s">
        <v>1</v>
      </c>
      <c r="I2165" s="250"/>
      <c r="J2165" s="246"/>
      <c r="K2165" s="246"/>
      <c r="L2165" s="251"/>
      <c r="M2165" s="252"/>
      <c r="N2165" s="253"/>
      <c r="O2165" s="253"/>
      <c r="P2165" s="253"/>
      <c r="Q2165" s="253"/>
      <c r="R2165" s="253"/>
      <c r="S2165" s="253"/>
      <c r="T2165" s="25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5" t="s">
        <v>251</v>
      </c>
      <c r="AU2165" s="255" t="s">
        <v>87</v>
      </c>
      <c r="AV2165" s="13" t="s">
        <v>84</v>
      </c>
      <c r="AW2165" s="13" t="s">
        <v>32</v>
      </c>
      <c r="AX2165" s="13" t="s">
        <v>76</v>
      </c>
      <c r="AY2165" s="255" t="s">
        <v>240</v>
      </c>
    </row>
    <row r="2166" s="14" customFormat="1">
      <c r="A2166" s="14"/>
      <c r="B2166" s="256"/>
      <c r="C2166" s="257"/>
      <c r="D2166" s="247" t="s">
        <v>251</v>
      </c>
      <c r="E2166" s="258" t="s">
        <v>1</v>
      </c>
      <c r="F2166" s="259" t="s">
        <v>2640</v>
      </c>
      <c r="G2166" s="257"/>
      <c r="H2166" s="260">
        <v>187</v>
      </c>
      <c r="I2166" s="261"/>
      <c r="J2166" s="257"/>
      <c r="K2166" s="257"/>
      <c r="L2166" s="262"/>
      <c r="M2166" s="263"/>
      <c r="N2166" s="264"/>
      <c r="O2166" s="264"/>
      <c r="P2166" s="264"/>
      <c r="Q2166" s="264"/>
      <c r="R2166" s="264"/>
      <c r="S2166" s="264"/>
      <c r="T2166" s="26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6" t="s">
        <v>251</v>
      </c>
      <c r="AU2166" s="266" t="s">
        <v>87</v>
      </c>
      <c r="AV2166" s="14" t="s">
        <v>87</v>
      </c>
      <c r="AW2166" s="14" t="s">
        <v>32</v>
      </c>
      <c r="AX2166" s="14" t="s">
        <v>84</v>
      </c>
      <c r="AY2166" s="266" t="s">
        <v>240</v>
      </c>
    </row>
    <row r="2167" s="13" customFormat="1">
      <c r="A2167" s="13"/>
      <c r="B2167" s="245"/>
      <c r="C2167" s="246"/>
      <c r="D2167" s="247" t="s">
        <v>251</v>
      </c>
      <c r="E2167" s="248" t="s">
        <v>1</v>
      </c>
      <c r="F2167" s="249" t="s">
        <v>1566</v>
      </c>
      <c r="G2167" s="246"/>
      <c r="H2167" s="248" t="s">
        <v>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5" t="s">
        <v>251</v>
      </c>
      <c r="AU2167" s="255" t="s">
        <v>87</v>
      </c>
      <c r="AV2167" s="13" t="s">
        <v>84</v>
      </c>
      <c r="AW2167" s="13" t="s">
        <v>32</v>
      </c>
      <c r="AX2167" s="13" t="s">
        <v>76</v>
      </c>
      <c r="AY2167" s="255" t="s">
        <v>240</v>
      </c>
    </row>
    <row r="2168" s="13" customFormat="1">
      <c r="A2168" s="13"/>
      <c r="B2168" s="245"/>
      <c r="C2168" s="246"/>
      <c r="D2168" s="247" t="s">
        <v>251</v>
      </c>
      <c r="E2168" s="248" t="s">
        <v>1</v>
      </c>
      <c r="F2168" s="249" t="s">
        <v>2633</v>
      </c>
      <c r="G2168" s="246"/>
      <c r="H2168" s="248" t="s">
        <v>1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5" t="s">
        <v>251</v>
      </c>
      <c r="AU2168" s="255" t="s">
        <v>87</v>
      </c>
      <c r="AV2168" s="13" t="s">
        <v>84</v>
      </c>
      <c r="AW2168" s="13" t="s">
        <v>32</v>
      </c>
      <c r="AX2168" s="13" t="s">
        <v>76</v>
      </c>
      <c r="AY2168" s="255" t="s">
        <v>240</v>
      </c>
    </row>
    <row r="2169" s="13" customFormat="1">
      <c r="A2169" s="13"/>
      <c r="B2169" s="245"/>
      <c r="C2169" s="246"/>
      <c r="D2169" s="247" t="s">
        <v>251</v>
      </c>
      <c r="E2169" s="248" t="s">
        <v>1</v>
      </c>
      <c r="F2169" s="249" t="s">
        <v>2607</v>
      </c>
      <c r="G2169" s="246"/>
      <c r="H2169" s="248" t="s">
        <v>1</v>
      </c>
      <c r="I2169" s="250"/>
      <c r="J2169" s="246"/>
      <c r="K2169" s="246"/>
      <c r="L2169" s="251"/>
      <c r="M2169" s="252"/>
      <c r="N2169" s="253"/>
      <c r="O2169" s="253"/>
      <c r="P2169" s="253"/>
      <c r="Q2169" s="253"/>
      <c r="R2169" s="253"/>
      <c r="S2169" s="253"/>
      <c r="T2169" s="25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5" t="s">
        <v>251</v>
      </c>
      <c r="AU2169" s="255" t="s">
        <v>87</v>
      </c>
      <c r="AV2169" s="13" t="s">
        <v>84</v>
      </c>
      <c r="AW2169" s="13" t="s">
        <v>32</v>
      </c>
      <c r="AX2169" s="13" t="s">
        <v>76</v>
      </c>
      <c r="AY2169" s="255" t="s">
        <v>240</v>
      </c>
    </row>
    <row r="2170" s="13" customFormat="1">
      <c r="A2170" s="13"/>
      <c r="B2170" s="245"/>
      <c r="C2170" s="246"/>
      <c r="D2170" s="247" t="s">
        <v>251</v>
      </c>
      <c r="E2170" s="248" t="s">
        <v>1</v>
      </c>
      <c r="F2170" s="249" t="s">
        <v>2608</v>
      </c>
      <c r="G2170" s="246"/>
      <c r="H2170" s="248" t="s">
        <v>1</v>
      </c>
      <c r="I2170" s="250"/>
      <c r="J2170" s="246"/>
      <c r="K2170" s="246"/>
      <c r="L2170" s="251"/>
      <c r="M2170" s="252"/>
      <c r="N2170" s="253"/>
      <c r="O2170" s="253"/>
      <c r="P2170" s="253"/>
      <c r="Q2170" s="253"/>
      <c r="R2170" s="253"/>
      <c r="S2170" s="253"/>
      <c r="T2170" s="25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5" t="s">
        <v>251</v>
      </c>
      <c r="AU2170" s="255" t="s">
        <v>87</v>
      </c>
      <c r="AV2170" s="13" t="s">
        <v>84</v>
      </c>
      <c r="AW2170" s="13" t="s">
        <v>32</v>
      </c>
      <c r="AX2170" s="13" t="s">
        <v>76</v>
      </c>
      <c r="AY2170" s="255" t="s">
        <v>240</v>
      </c>
    </row>
    <row r="2171" s="13" customFormat="1">
      <c r="A2171" s="13"/>
      <c r="B2171" s="245"/>
      <c r="C2171" s="246"/>
      <c r="D2171" s="247" t="s">
        <v>251</v>
      </c>
      <c r="E2171" s="248" t="s">
        <v>1</v>
      </c>
      <c r="F2171" s="249" t="s">
        <v>2609</v>
      </c>
      <c r="G2171" s="246"/>
      <c r="H2171" s="248" t="s">
        <v>1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5" t="s">
        <v>251</v>
      </c>
      <c r="AU2171" s="255" t="s">
        <v>87</v>
      </c>
      <c r="AV2171" s="13" t="s">
        <v>84</v>
      </c>
      <c r="AW2171" s="13" t="s">
        <v>32</v>
      </c>
      <c r="AX2171" s="13" t="s">
        <v>76</v>
      </c>
      <c r="AY2171" s="255" t="s">
        <v>240</v>
      </c>
    </row>
    <row r="2172" s="2" customFormat="1" ht="24.15" customHeight="1">
      <c r="A2172" s="39"/>
      <c r="B2172" s="40"/>
      <c r="C2172" s="227" t="s">
        <v>2740</v>
      </c>
      <c r="D2172" s="227" t="s">
        <v>242</v>
      </c>
      <c r="E2172" s="228" t="s">
        <v>2741</v>
      </c>
      <c r="F2172" s="229" t="s">
        <v>2742</v>
      </c>
      <c r="G2172" s="230" t="s">
        <v>520</v>
      </c>
      <c r="H2172" s="231">
        <v>10</v>
      </c>
      <c r="I2172" s="232"/>
      <c r="J2172" s="233">
        <f>ROUND(I2172*H2172,2)</f>
        <v>0</v>
      </c>
      <c r="K2172" s="229" t="s">
        <v>246</v>
      </c>
      <c r="L2172" s="45"/>
      <c r="M2172" s="234" t="s">
        <v>1</v>
      </c>
      <c r="N2172" s="235" t="s">
        <v>41</v>
      </c>
      <c r="O2172" s="92"/>
      <c r="P2172" s="236">
        <f>O2172*H2172</f>
        <v>0</v>
      </c>
      <c r="Q2172" s="236">
        <v>0.00115</v>
      </c>
      <c r="R2172" s="236">
        <f>Q2172*H2172</f>
        <v>0.0115</v>
      </c>
      <c r="S2172" s="236">
        <v>0</v>
      </c>
      <c r="T2172" s="237">
        <f>S2172*H2172</f>
        <v>0</v>
      </c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R2172" s="238" t="s">
        <v>170</v>
      </c>
      <c r="AT2172" s="238" t="s">
        <v>242</v>
      </c>
      <c r="AU2172" s="238" t="s">
        <v>87</v>
      </c>
      <c r="AY2172" s="18" t="s">
        <v>240</v>
      </c>
      <c r="BE2172" s="239">
        <f>IF(N2172="základní",J2172,0)</f>
        <v>0</v>
      </c>
      <c r="BF2172" s="239">
        <f>IF(N2172="snížená",J2172,0)</f>
        <v>0</v>
      </c>
      <c r="BG2172" s="239">
        <f>IF(N2172="zákl. přenesená",J2172,0)</f>
        <v>0</v>
      </c>
      <c r="BH2172" s="239">
        <f>IF(N2172="sníž. přenesená",J2172,0)</f>
        <v>0</v>
      </c>
      <c r="BI2172" s="239">
        <f>IF(N2172="nulová",J2172,0)</f>
        <v>0</v>
      </c>
      <c r="BJ2172" s="18" t="s">
        <v>84</v>
      </c>
      <c r="BK2172" s="239">
        <f>ROUND(I2172*H2172,2)</f>
        <v>0</v>
      </c>
      <c r="BL2172" s="18" t="s">
        <v>170</v>
      </c>
      <c r="BM2172" s="238" t="s">
        <v>2743</v>
      </c>
    </row>
    <row r="2173" s="2" customFormat="1">
      <c r="A2173" s="39"/>
      <c r="B2173" s="40"/>
      <c r="C2173" s="41"/>
      <c r="D2173" s="240" t="s">
        <v>249</v>
      </c>
      <c r="E2173" s="41"/>
      <c r="F2173" s="241" t="s">
        <v>2744</v>
      </c>
      <c r="G2173" s="41"/>
      <c r="H2173" s="41"/>
      <c r="I2173" s="242"/>
      <c r="J2173" s="41"/>
      <c r="K2173" s="41"/>
      <c r="L2173" s="45"/>
      <c r="M2173" s="243"/>
      <c r="N2173" s="244"/>
      <c r="O2173" s="92"/>
      <c r="P2173" s="92"/>
      <c r="Q2173" s="92"/>
      <c r="R2173" s="92"/>
      <c r="S2173" s="92"/>
      <c r="T2173" s="93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T2173" s="18" t="s">
        <v>249</v>
      </c>
      <c r="AU2173" s="18" t="s">
        <v>87</v>
      </c>
    </row>
    <row r="2174" s="14" customFormat="1">
      <c r="A2174" s="14"/>
      <c r="B2174" s="256"/>
      <c r="C2174" s="257"/>
      <c r="D2174" s="247" t="s">
        <v>251</v>
      </c>
      <c r="E2174" s="258" t="s">
        <v>1</v>
      </c>
      <c r="F2174" s="259" t="s">
        <v>528</v>
      </c>
      <c r="G2174" s="257"/>
      <c r="H2174" s="260">
        <v>10</v>
      </c>
      <c r="I2174" s="261"/>
      <c r="J2174" s="257"/>
      <c r="K2174" s="257"/>
      <c r="L2174" s="262"/>
      <c r="M2174" s="263"/>
      <c r="N2174" s="264"/>
      <c r="O2174" s="264"/>
      <c r="P2174" s="264"/>
      <c r="Q2174" s="264"/>
      <c r="R2174" s="264"/>
      <c r="S2174" s="264"/>
      <c r="T2174" s="26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6" t="s">
        <v>251</v>
      </c>
      <c r="AU2174" s="266" t="s">
        <v>87</v>
      </c>
      <c r="AV2174" s="14" t="s">
        <v>87</v>
      </c>
      <c r="AW2174" s="14" t="s">
        <v>32</v>
      </c>
      <c r="AX2174" s="14" t="s">
        <v>84</v>
      </c>
      <c r="AY2174" s="266" t="s">
        <v>240</v>
      </c>
    </row>
    <row r="2175" s="13" customFormat="1">
      <c r="A2175" s="13"/>
      <c r="B2175" s="245"/>
      <c r="C2175" s="246"/>
      <c r="D2175" s="247" t="s">
        <v>251</v>
      </c>
      <c r="E2175" s="248" t="s">
        <v>1</v>
      </c>
      <c r="F2175" s="249" t="s">
        <v>1566</v>
      </c>
      <c r="G2175" s="246"/>
      <c r="H2175" s="248" t="s">
        <v>1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5" t="s">
        <v>251</v>
      </c>
      <c r="AU2175" s="255" t="s">
        <v>87</v>
      </c>
      <c r="AV2175" s="13" t="s">
        <v>84</v>
      </c>
      <c r="AW2175" s="13" t="s">
        <v>32</v>
      </c>
      <c r="AX2175" s="13" t="s">
        <v>76</v>
      </c>
      <c r="AY2175" s="255" t="s">
        <v>240</v>
      </c>
    </row>
    <row r="2176" s="13" customFormat="1">
      <c r="A2176" s="13"/>
      <c r="B2176" s="245"/>
      <c r="C2176" s="246"/>
      <c r="D2176" s="247" t="s">
        <v>251</v>
      </c>
      <c r="E2176" s="248" t="s">
        <v>1</v>
      </c>
      <c r="F2176" s="249" t="s">
        <v>2633</v>
      </c>
      <c r="G2176" s="246"/>
      <c r="H2176" s="248" t="s">
        <v>1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5" t="s">
        <v>251</v>
      </c>
      <c r="AU2176" s="255" t="s">
        <v>87</v>
      </c>
      <c r="AV2176" s="13" t="s">
        <v>84</v>
      </c>
      <c r="AW2176" s="13" t="s">
        <v>32</v>
      </c>
      <c r="AX2176" s="13" t="s">
        <v>76</v>
      </c>
      <c r="AY2176" s="255" t="s">
        <v>240</v>
      </c>
    </row>
    <row r="2177" s="13" customFormat="1">
      <c r="A2177" s="13"/>
      <c r="B2177" s="245"/>
      <c r="C2177" s="246"/>
      <c r="D2177" s="247" t="s">
        <v>251</v>
      </c>
      <c r="E2177" s="248" t="s">
        <v>1</v>
      </c>
      <c r="F2177" s="249" t="s">
        <v>2607</v>
      </c>
      <c r="G2177" s="246"/>
      <c r="H2177" s="248" t="s">
        <v>1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5" t="s">
        <v>251</v>
      </c>
      <c r="AU2177" s="255" t="s">
        <v>87</v>
      </c>
      <c r="AV2177" s="13" t="s">
        <v>84</v>
      </c>
      <c r="AW2177" s="13" t="s">
        <v>32</v>
      </c>
      <c r="AX2177" s="13" t="s">
        <v>76</v>
      </c>
      <c r="AY2177" s="255" t="s">
        <v>240</v>
      </c>
    </row>
    <row r="2178" s="13" customFormat="1">
      <c r="A2178" s="13"/>
      <c r="B2178" s="245"/>
      <c r="C2178" s="246"/>
      <c r="D2178" s="247" t="s">
        <v>251</v>
      </c>
      <c r="E2178" s="248" t="s">
        <v>1</v>
      </c>
      <c r="F2178" s="249" t="s">
        <v>2608</v>
      </c>
      <c r="G2178" s="246"/>
      <c r="H2178" s="248" t="s">
        <v>1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5" t="s">
        <v>251</v>
      </c>
      <c r="AU2178" s="255" t="s">
        <v>87</v>
      </c>
      <c r="AV2178" s="13" t="s">
        <v>84</v>
      </c>
      <c r="AW2178" s="13" t="s">
        <v>32</v>
      </c>
      <c r="AX2178" s="13" t="s">
        <v>76</v>
      </c>
      <c r="AY2178" s="255" t="s">
        <v>240</v>
      </c>
    </row>
    <row r="2179" s="13" customFormat="1">
      <c r="A2179" s="13"/>
      <c r="B2179" s="245"/>
      <c r="C2179" s="246"/>
      <c r="D2179" s="247" t="s">
        <v>251</v>
      </c>
      <c r="E2179" s="248" t="s">
        <v>1</v>
      </c>
      <c r="F2179" s="249" t="s">
        <v>2609</v>
      </c>
      <c r="G2179" s="246"/>
      <c r="H2179" s="248" t="s">
        <v>1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5" t="s">
        <v>251</v>
      </c>
      <c r="AU2179" s="255" t="s">
        <v>87</v>
      </c>
      <c r="AV2179" s="13" t="s">
        <v>84</v>
      </c>
      <c r="AW2179" s="13" t="s">
        <v>32</v>
      </c>
      <c r="AX2179" s="13" t="s">
        <v>76</v>
      </c>
      <c r="AY2179" s="255" t="s">
        <v>240</v>
      </c>
    </row>
    <row r="2180" s="2" customFormat="1" ht="24.15" customHeight="1">
      <c r="A2180" s="39"/>
      <c r="B2180" s="40"/>
      <c r="C2180" s="227" t="s">
        <v>2745</v>
      </c>
      <c r="D2180" s="227" t="s">
        <v>242</v>
      </c>
      <c r="E2180" s="228" t="s">
        <v>2746</v>
      </c>
      <c r="F2180" s="229" t="s">
        <v>2747</v>
      </c>
      <c r="G2180" s="230" t="s">
        <v>675</v>
      </c>
      <c r="H2180" s="231">
        <v>8</v>
      </c>
      <c r="I2180" s="232"/>
      <c r="J2180" s="233">
        <f>ROUND(I2180*H2180,2)</f>
        <v>0</v>
      </c>
      <c r="K2180" s="229" t="s">
        <v>246</v>
      </c>
      <c r="L2180" s="45"/>
      <c r="M2180" s="234" t="s">
        <v>1</v>
      </c>
      <c r="N2180" s="235" t="s">
        <v>41</v>
      </c>
      <c r="O2180" s="92"/>
      <c r="P2180" s="236">
        <f>O2180*H2180</f>
        <v>0</v>
      </c>
      <c r="Q2180" s="236">
        <v>0.00033</v>
      </c>
      <c r="R2180" s="236">
        <f>Q2180*H2180</f>
        <v>0.00264</v>
      </c>
      <c r="S2180" s="236">
        <v>0</v>
      </c>
      <c r="T2180" s="237">
        <f>S2180*H2180</f>
        <v>0</v>
      </c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R2180" s="238" t="s">
        <v>170</v>
      </c>
      <c r="AT2180" s="238" t="s">
        <v>242</v>
      </c>
      <c r="AU2180" s="238" t="s">
        <v>87</v>
      </c>
      <c r="AY2180" s="18" t="s">
        <v>240</v>
      </c>
      <c r="BE2180" s="239">
        <f>IF(N2180="základní",J2180,0)</f>
        <v>0</v>
      </c>
      <c r="BF2180" s="239">
        <f>IF(N2180="snížená",J2180,0)</f>
        <v>0</v>
      </c>
      <c r="BG2180" s="239">
        <f>IF(N2180="zákl. přenesená",J2180,0)</f>
        <v>0</v>
      </c>
      <c r="BH2180" s="239">
        <f>IF(N2180="sníž. přenesená",J2180,0)</f>
        <v>0</v>
      </c>
      <c r="BI2180" s="239">
        <f>IF(N2180="nulová",J2180,0)</f>
        <v>0</v>
      </c>
      <c r="BJ2180" s="18" t="s">
        <v>84</v>
      </c>
      <c r="BK2180" s="239">
        <f>ROUND(I2180*H2180,2)</f>
        <v>0</v>
      </c>
      <c r="BL2180" s="18" t="s">
        <v>170</v>
      </c>
      <c r="BM2180" s="238" t="s">
        <v>2748</v>
      </c>
    </row>
    <row r="2181" s="2" customFormat="1">
      <c r="A2181" s="39"/>
      <c r="B2181" s="40"/>
      <c r="C2181" s="41"/>
      <c r="D2181" s="240" t="s">
        <v>249</v>
      </c>
      <c r="E2181" s="41"/>
      <c r="F2181" s="241" t="s">
        <v>2749</v>
      </c>
      <c r="G2181" s="41"/>
      <c r="H2181" s="41"/>
      <c r="I2181" s="242"/>
      <c r="J2181" s="41"/>
      <c r="K2181" s="41"/>
      <c r="L2181" s="45"/>
      <c r="M2181" s="243"/>
      <c r="N2181" s="244"/>
      <c r="O2181" s="92"/>
      <c r="P2181" s="92"/>
      <c r="Q2181" s="92"/>
      <c r="R2181" s="92"/>
      <c r="S2181" s="92"/>
      <c r="T2181" s="93"/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T2181" s="18" t="s">
        <v>249</v>
      </c>
      <c r="AU2181" s="18" t="s">
        <v>87</v>
      </c>
    </row>
    <row r="2182" s="14" customFormat="1">
      <c r="A2182" s="14"/>
      <c r="B2182" s="256"/>
      <c r="C2182" s="257"/>
      <c r="D2182" s="247" t="s">
        <v>251</v>
      </c>
      <c r="E2182" s="258" t="s">
        <v>1</v>
      </c>
      <c r="F2182" s="259" t="s">
        <v>320</v>
      </c>
      <c r="G2182" s="257"/>
      <c r="H2182" s="260">
        <v>8</v>
      </c>
      <c r="I2182" s="261"/>
      <c r="J2182" s="257"/>
      <c r="K2182" s="257"/>
      <c r="L2182" s="262"/>
      <c r="M2182" s="263"/>
      <c r="N2182" s="264"/>
      <c r="O2182" s="264"/>
      <c r="P2182" s="264"/>
      <c r="Q2182" s="264"/>
      <c r="R2182" s="264"/>
      <c r="S2182" s="264"/>
      <c r="T2182" s="26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6" t="s">
        <v>251</v>
      </c>
      <c r="AU2182" s="266" t="s">
        <v>87</v>
      </c>
      <c r="AV2182" s="14" t="s">
        <v>87</v>
      </c>
      <c r="AW2182" s="14" t="s">
        <v>32</v>
      </c>
      <c r="AX2182" s="14" t="s">
        <v>84</v>
      </c>
      <c r="AY2182" s="266" t="s">
        <v>240</v>
      </c>
    </row>
    <row r="2183" s="13" customFormat="1">
      <c r="A2183" s="13"/>
      <c r="B2183" s="245"/>
      <c r="C2183" s="246"/>
      <c r="D2183" s="247" t="s">
        <v>251</v>
      </c>
      <c r="E2183" s="248" t="s">
        <v>1</v>
      </c>
      <c r="F2183" s="249" t="s">
        <v>1566</v>
      </c>
      <c r="G2183" s="246"/>
      <c r="H2183" s="248" t="s">
        <v>1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5" t="s">
        <v>251</v>
      </c>
      <c r="AU2183" s="255" t="s">
        <v>87</v>
      </c>
      <c r="AV2183" s="13" t="s">
        <v>84</v>
      </c>
      <c r="AW2183" s="13" t="s">
        <v>32</v>
      </c>
      <c r="AX2183" s="13" t="s">
        <v>76</v>
      </c>
      <c r="AY2183" s="255" t="s">
        <v>240</v>
      </c>
    </row>
    <row r="2184" s="13" customFormat="1">
      <c r="A2184" s="13"/>
      <c r="B2184" s="245"/>
      <c r="C2184" s="246"/>
      <c r="D2184" s="247" t="s">
        <v>251</v>
      </c>
      <c r="E2184" s="248" t="s">
        <v>1</v>
      </c>
      <c r="F2184" s="249" t="s">
        <v>2633</v>
      </c>
      <c r="G2184" s="246"/>
      <c r="H2184" s="248" t="s">
        <v>1</v>
      </c>
      <c r="I2184" s="250"/>
      <c r="J2184" s="246"/>
      <c r="K2184" s="246"/>
      <c r="L2184" s="251"/>
      <c r="M2184" s="252"/>
      <c r="N2184" s="253"/>
      <c r="O2184" s="253"/>
      <c r="P2184" s="253"/>
      <c r="Q2184" s="253"/>
      <c r="R2184" s="253"/>
      <c r="S2184" s="253"/>
      <c r="T2184" s="25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5" t="s">
        <v>251</v>
      </c>
      <c r="AU2184" s="255" t="s">
        <v>87</v>
      </c>
      <c r="AV2184" s="13" t="s">
        <v>84</v>
      </c>
      <c r="AW2184" s="13" t="s">
        <v>32</v>
      </c>
      <c r="AX2184" s="13" t="s">
        <v>76</v>
      </c>
      <c r="AY2184" s="255" t="s">
        <v>240</v>
      </c>
    </row>
    <row r="2185" s="13" customFormat="1">
      <c r="A2185" s="13"/>
      <c r="B2185" s="245"/>
      <c r="C2185" s="246"/>
      <c r="D2185" s="247" t="s">
        <v>251</v>
      </c>
      <c r="E2185" s="248" t="s">
        <v>1</v>
      </c>
      <c r="F2185" s="249" t="s">
        <v>2607</v>
      </c>
      <c r="G2185" s="246"/>
      <c r="H2185" s="248" t="s">
        <v>1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5" t="s">
        <v>251</v>
      </c>
      <c r="AU2185" s="255" t="s">
        <v>87</v>
      </c>
      <c r="AV2185" s="13" t="s">
        <v>84</v>
      </c>
      <c r="AW2185" s="13" t="s">
        <v>32</v>
      </c>
      <c r="AX2185" s="13" t="s">
        <v>76</v>
      </c>
      <c r="AY2185" s="255" t="s">
        <v>240</v>
      </c>
    </row>
    <row r="2186" s="13" customFormat="1">
      <c r="A2186" s="13"/>
      <c r="B2186" s="245"/>
      <c r="C2186" s="246"/>
      <c r="D2186" s="247" t="s">
        <v>251</v>
      </c>
      <c r="E2186" s="248" t="s">
        <v>1</v>
      </c>
      <c r="F2186" s="249" t="s">
        <v>2608</v>
      </c>
      <c r="G2186" s="246"/>
      <c r="H2186" s="248" t="s">
        <v>1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5" t="s">
        <v>251</v>
      </c>
      <c r="AU2186" s="255" t="s">
        <v>87</v>
      </c>
      <c r="AV2186" s="13" t="s">
        <v>84</v>
      </c>
      <c r="AW2186" s="13" t="s">
        <v>32</v>
      </c>
      <c r="AX2186" s="13" t="s">
        <v>76</v>
      </c>
      <c r="AY2186" s="255" t="s">
        <v>240</v>
      </c>
    </row>
    <row r="2187" s="13" customFormat="1">
      <c r="A2187" s="13"/>
      <c r="B2187" s="245"/>
      <c r="C2187" s="246"/>
      <c r="D2187" s="247" t="s">
        <v>251</v>
      </c>
      <c r="E2187" s="248" t="s">
        <v>1</v>
      </c>
      <c r="F2187" s="249" t="s">
        <v>2609</v>
      </c>
      <c r="G2187" s="246"/>
      <c r="H2187" s="248" t="s">
        <v>1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5" t="s">
        <v>251</v>
      </c>
      <c r="AU2187" s="255" t="s">
        <v>87</v>
      </c>
      <c r="AV2187" s="13" t="s">
        <v>84</v>
      </c>
      <c r="AW2187" s="13" t="s">
        <v>32</v>
      </c>
      <c r="AX2187" s="13" t="s">
        <v>76</v>
      </c>
      <c r="AY2187" s="255" t="s">
        <v>240</v>
      </c>
    </row>
    <row r="2188" s="2" customFormat="1" ht="24.15" customHeight="1">
      <c r="A2188" s="39"/>
      <c r="B2188" s="40"/>
      <c r="C2188" s="227" t="s">
        <v>2750</v>
      </c>
      <c r="D2188" s="227" t="s">
        <v>242</v>
      </c>
      <c r="E2188" s="228" t="s">
        <v>2751</v>
      </c>
      <c r="F2188" s="229" t="s">
        <v>2752</v>
      </c>
      <c r="G2188" s="230" t="s">
        <v>675</v>
      </c>
      <c r="H2188" s="231">
        <v>2</v>
      </c>
      <c r="I2188" s="232"/>
      <c r="J2188" s="233">
        <f>ROUND(I2188*H2188,2)</f>
        <v>0</v>
      </c>
      <c r="K2188" s="229" t="s">
        <v>246</v>
      </c>
      <c r="L2188" s="45"/>
      <c r="M2188" s="234" t="s">
        <v>1</v>
      </c>
      <c r="N2188" s="235" t="s">
        <v>41</v>
      </c>
      <c r="O2188" s="92"/>
      <c r="P2188" s="236">
        <f>O2188*H2188</f>
        <v>0</v>
      </c>
      <c r="Q2188" s="236">
        <v>0.00019000000000000001</v>
      </c>
      <c r="R2188" s="236">
        <f>Q2188*H2188</f>
        <v>0.00038000000000000002</v>
      </c>
      <c r="S2188" s="236">
        <v>0</v>
      </c>
      <c r="T2188" s="237">
        <f>S2188*H2188</f>
        <v>0</v>
      </c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R2188" s="238" t="s">
        <v>170</v>
      </c>
      <c r="AT2188" s="238" t="s">
        <v>242</v>
      </c>
      <c r="AU2188" s="238" t="s">
        <v>87</v>
      </c>
      <c r="AY2188" s="18" t="s">
        <v>240</v>
      </c>
      <c r="BE2188" s="239">
        <f>IF(N2188="základní",J2188,0)</f>
        <v>0</v>
      </c>
      <c r="BF2188" s="239">
        <f>IF(N2188="snížená",J2188,0)</f>
        <v>0</v>
      </c>
      <c r="BG2188" s="239">
        <f>IF(N2188="zákl. přenesená",J2188,0)</f>
        <v>0</v>
      </c>
      <c r="BH2188" s="239">
        <f>IF(N2188="sníž. přenesená",J2188,0)</f>
        <v>0</v>
      </c>
      <c r="BI2188" s="239">
        <f>IF(N2188="nulová",J2188,0)</f>
        <v>0</v>
      </c>
      <c r="BJ2188" s="18" t="s">
        <v>84</v>
      </c>
      <c r="BK2188" s="239">
        <f>ROUND(I2188*H2188,2)</f>
        <v>0</v>
      </c>
      <c r="BL2188" s="18" t="s">
        <v>170</v>
      </c>
      <c r="BM2188" s="238" t="s">
        <v>2753</v>
      </c>
    </row>
    <row r="2189" s="2" customFormat="1">
      <c r="A2189" s="39"/>
      <c r="B2189" s="40"/>
      <c r="C2189" s="41"/>
      <c r="D2189" s="240" t="s">
        <v>249</v>
      </c>
      <c r="E2189" s="41"/>
      <c r="F2189" s="241" t="s">
        <v>2754</v>
      </c>
      <c r="G2189" s="41"/>
      <c r="H2189" s="41"/>
      <c r="I2189" s="242"/>
      <c r="J2189" s="41"/>
      <c r="K2189" s="41"/>
      <c r="L2189" s="45"/>
      <c r="M2189" s="243"/>
      <c r="N2189" s="244"/>
      <c r="O2189" s="92"/>
      <c r="P2189" s="92"/>
      <c r="Q2189" s="92"/>
      <c r="R2189" s="92"/>
      <c r="S2189" s="92"/>
      <c r="T2189" s="93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T2189" s="18" t="s">
        <v>249</v>
      </c>
      <c r="AU2189" s="18" t="s">
        <v>87</v>
      </c>
    </row>
    <row r="2190" s="2" customFormat="1" ht="24.15" customHeight="1">
      <c r="A2190" s="39"/>
      <c r="B2190" s="40"/>
      <c r="C2190" s="227" t="s">
        <v>2755</v>
      </c>
      <c r="D2190" s="227" t="s">
        <v>242</v>
      </c>
      <c r="E2190" s="228" t="s">
        <v>2756</v>
      </c>
      <c r="F2190" s="229" t="s">
        <v>2757</v>
      </c>
      <c r="G2190" s="230" t="s">
        <v>675</v>
      </c>
      <c r="H2190" s="231">
        <v>21</v>
      </c>
      <c r="I2190" s="232"/>
      <c r="J2190" s="233">
        <f>ROUND(I2190*H2190,2)</f>
        <v>0</v>
      </c>
      <c r="K2190" s="229" t="s">
        <v>246</v>
      </c>
      <c r="L2190" s="45"/>
      <c r="M2190" s="234" t="s">
        <v>1</v>
      </c>
      <c r="N2190" s="235" t="s">
        <v>41</v>
      </c>
      <c r="O2190" s="92"/>
      <c r="P2190" s="236">
        <f>O2190*H2190</f>
        <v>0</v>
      </c>
      <c r="Q2190" s="236">
        <v>0.00019000000000000001</v>
      </c>
      <c r="R2190" s="236">
        <f>Q2190*H2190</f>
        <v>0.0039900000000000005</v>
      </c>
      <c r="S2190" s="236">
        <v>0</v>
      </c>
      <c r="T2190" s="237">
        <f>S2190*H2190</f>
        <v>0</v>
      </c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R2190" s="238" t="s">
        <v>170</v>
      </c>
      <c r="AT2190" s="238" t="s">
        <v>242</v>
      </c>
      <c r="AU2190" s="238" t="s">
        <v>87</v>
      </c>
      <c r="AY2190" s="18" t="s">
        <v>240</v>
      </c>
      <c r="BE2190" s="239">
        <f>IF(N2190="základní",J2190,0)</f>
        <v>0</v>
      </c>
      <c r="BF2190" s="239">
        <f>IF(N2190="snížená",J2190,0)</f>
        <v>0</v>
      </c>
      <c r="BG2190" s="239">
        <f>IF(N2190="zákl. přenesená",J2190,0)</f>
        <v>0</v>
      </c>
      <c r="BH2190" s="239">
        <f>IF(N2190="sníž. přenesená",J2190,0)</f>
        <v>0</v>
      </c>
      <c r="BI2190" s="239">
        <f>IF(N2190="nulová",J2190,0)</f>
        <v>0</v>
      </c>
      <c r="BJ2190" s="18" t="s">
        <v>84</v>
      </c>
      <c r="BK2190" s="239">
        <f>ROUND(I2190*H2190,2)</f>
        <v>0</v>
      </c>
      <c r="BL2190" s="18" t="s">
        <v>170</v>
      </c>
      <c r="BM2190" s="238" t="s">
        <v>2758</v>
      </c>
    </row>
    <row r="2191" s="2" customFormat="1">
      <c r="A2191" s="39"/>
      <c r="B2191" s="40"/>
      <c r="C2191" s="41"/>
      <c r="D2191" s="240" t="s">
        <v>249</v>
      </c>
      <c r="E2191" s="41"/>
      <c r="F2191" s="241" t="s">
        <v>2759</v>
      </c>
      <c r="G2191" s="41"/>
      <c r="H2191" s="41"/>
      <c r="I2191" s="242"/>
      <c r="J2191" s="41"/>
      <c r="K2191" s="41"/>
      <c r="L2191" s="45"/>
      <c r="M2191" s="243"/>
      <c r="N2191" s="244"/>
      <c r="O2191" s="92"/>
      <c r="P2191" s="92"/>
      <c r="Q2191" s="92"/>
      <c r="R2191" s="92"/>
      <c r="S2191" s="92"/>
      <c r="T2191" s="93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T2191" s="18" t="s">
        <v>249</v>
      </c>
      <c r="AU2191" s="18" t="s">
        <v>87</v>
      </c>
    </row>
    <row r="2192" s="2" customFormat="1" ht="16.5" customHeight="1">
      <c r="A2192" s="39"/>
      <c r="B2192" s="40"/>
      <c r="C2192" s="289" t="s">
        <v>2760</v>
      </c>
      <c r="D2192" s="289" t="s">
        <v>341</v>
      </c>
      <c r="E2192" s="290" t="s">
        <v>2761</v>
      </c>
      <c r="F2192" s="291" t="s">
        <v>2762</v>
      </c>
      <c r="G2192" s="292" t="s">
        <v>675</v>
      </c>
      <c r="H2192" s="293">
        <v>23</v>
      </c>
      <c r="I2192" s="294"/>
      <c r="J2192" s="295">
        <f>ROUND(I2192*H2192,2)</f>
        <v>0</v>
      </c>
      <c r="K2192" s="291" t="s">
        <v>246</v>
      </c>
      <c r="L2192" s="296"/>
      <c r="M2192" s="297" t="s">
        <v>1</v>
      </c>
      <c r="N2192" s="298" t="s">
        <v>41</v>
      </c>
      <c r="O2192" s="92"/>
      <c r="P2192" s="236">
        <f>O2192*H2192</f>
        <v>0</v>
      </c>
      <c r="Q2192" s="236">
        <v>0.00020000000000000001</v>
      </c>
      <c r="R2192" s="236">
        <f>Q2192*H2192</f>
        <v>0.0045999999999999999</v>
      </c>
      <c r="S2192" s="236">
        <v>0</v>
      </c>
      <c r="T2192" s="237">
        <f>S2192*H2192</f>
        <v>0</v>
      </c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39"/>
      <c r="AE2192" s="39"/>
      <c r="AR2192" s="238" t="s">
        <v>532</v>
      </c>
      <c r="AT2192" s="238" t="s">
        <v>341</v>
      </c>
      <c r="AU2192" s="238" t="s">
        <v>87</v>
      </c>
      <c r="AY2192" s="18" t="s">
        <v>240</v>
      </c>
      <c r="BE2192" s="239">
        <f>IF(N2192="základní",J2192,0)</f>
        <v>0</v>
      </c>
      <c r="BF2192" s="239">
        <f>IF(N2192="snížená",J2192,0)</f>
        <v>0</v>
      </c>
      <c r="BG2192" s="239">
        <f>IF(N2192="zákl. přenesená",J2192,0)</f>
        <v>0</v>
      </c>
      <c r="BH2192" s="239">
        <f>IF(N2192="sníž. přenesená",J2192,0)</f>
        <v>0</v>
      </c>
      <c r="BI2192" s="239">
        <f>IF(N2192="nulová",J2192,0)</f>
        <v>0</v>
      </c>
      <c r="BJ2192" s="18" t="s">
        <v>84</v>
      </c>
      <c r="BK2192" s="239">
        <f>ROUND(I2192*H2192,2)</f>
        <v>0</v>
      </c>
      <c r="BL2192" s="18" t="s">
        <v>170</v>
      </c>
      <c r="BM2192" s="238" t="s">
        <v>2763</v>
      </c>
    </row>
    <row r="2193" s="13" customFormat="1">
      <c r="A2193" s="13"/>
      <c r="B2193" s="245"/>
      <c r="C2193" s="246"/>
      <c r="D2193" s="247" t="s">
        <v>251</v>
      </c>
      <c r="E2193" s="248" t="s">
        <v>1</v>
      </c>
      <c r="F2193" s="249" t="s">
        <v>2764</v>
      </c>
      <c r="G2193" s="246"/>
      <c r="H2193" s="248" t="s">
        <v>1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5" t="s">
        <v>251</v>
      </c>
      <c r="AU2193" s="255" t="s">
        <v>87</v>
      </c>
      <c r="AV2193" s="13" t="s">
        <v>84</v>
      </c>
      <c r="AW2193" s="13" t="s">
        <v>32</v>
      </c>
      <c r="AX2193" s="13" t="s">
        <v>76</v>
      </c>
      <c r="AY2193" s="255" t="s">
        <v>240</v>
      </c>
    </row>
    <row r="2194" s="14" customFormat="1">
      <c r="A2194" s="14"/>
      <c r="B2194" s="256"/>
      <c r="C2194" s="257"/>
      <c r="D2194" s="247" t="s">
        <v>251</v>
      </c>
      <c r="E2194" s="258" t="s">
        <v>1</v>
      </c>
      <c r="F2194" s="259" t="s">
        <v>442</v>
      </c>
      <c r="G2194" s="257"/>
      <c r="H2194" s="260">
        <v>23</v>
      </c>
      <c r="I2194" s="261"/>
      <c r="J2194" s="257"/>
      <c r="K2194" s="257"/>
      <c r="L2194" s="262"/>
      <c r="M2194" s="263"/>
      <c r="N2194" s="264"/>
      <c r="O2194" s="264"/>
      <c r="P2194" s="264"/>
      <c r="Q2194" s="264"/>
      <c r="R2194" s="264"/>
      <c r="S2194" s="264"/>
      <c r="T2194" s="265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6" t="s">
        <v>251</v>
      </c>
      <c r="AU2194" s="266" t="s">
        <v>87</v>
      </c>
      <c r="AV2194" s="14" t="s">
        <v>87</v>
      </c>
      <c r="AW2194" s="14" t="s">
        <v>32</v>
      </c>
      <c r="AX2194" s="14" t="s">
        <v>84</v>
      </c>
      <c r="AY2194" s="266" t="s">
        <v>240</v>
      </c>
    </row>
    <row r="2195" s="2" customFormat="1" ht="16.5" customHeight="1">
      <c r="A2195" s="39"/>
      <c r="B2195" s="40"/>
      <c r="C2195" s="289" t="s">
        <v>2765</v>
      </c>
      <c r="D2195" s="289" t="s">
        <v>341</v>
      </c>
      <c r="E2195" s="290" t="s">
        <v>2766</v>
      </c>
      <c r="F2195" s="291" t="s">
        <v>2767</v>
      </c>
      <c r="G2195" s="292" t="s">
        <v>675</v>
      </c>
      <c r="H2195" s="293">
        <v>23</v>
      </c>
      <c r="I2195" s="294"/>
      <c r="J2195" s="295">
        <f>ROUND(I2195*H2195,2)</f>
        <v>0</v>
      </c>
      <c r="K2195" s="291" t="s">
        <v>246</v>
      </c>
      <c r="L2195" s="296"/>
      <c r="M2195" s="297" t="s">
        <v>1</v>
      </c>
      <c r="N2195" s="298" t="s">
        <v>41</v>
      </c>
      <c r="O2195" s="92"/>
      <c r="P2195" s="236">
        <f>O2195*H2195</f>
        <v>0</v>
      </c>
      <c r="Q2195" s="236">
        <v>0.00020000000000000001</v>
      </c>
      <c r="R2195" s="236">
        <f>Q2195*H2195</f>
        <v>0.0045999999999999999</v>
      </c>
      <c r="S2195" s="236">
        <v>0</v>
      </c>
      <c r="T2195" s="237">
        <f>S2195*H2195</f>
        <v>0</v>
      </c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39"/>
      <c r="AE2195" s="39"/>
      <c r="AR2195" s="238" t="s">
        <v>532</v>
      </c>
      <c r="AT2195" s="238" t="s">
        <v>341</v>
      </c>
      <c r="AU2195" s="238" t="s">
        <v>87</v>
      </c>
      <c r="AY2195" s="18" t="s">
        <v>240</v>
      </c>
      <c r="BE2195" s="239">
        <f>IF(N2195="základní",J2195,0)</f>
        <v>0</v>
      </c>
      <c r="BF2195" s="239">
        <f>IF(N2195="snížená",J2195,0)</f>
        <v>0</v>
      </c>
      <c r="BG2195" s="239">
        <f>IF(N2195="zákl. přenesená",J2195,0)</f>
        <v>0</v>
      </c>
      <c r="BH2195" s="239">
        <f>IF(N2195="sníž. přenesená",J2195,0)</f>
        <v>0</v>
      </c>
      <c r="BI2195" s="239">
        <f>IF(N2195="nulová",J2195,0)</f>
        <v>0</v>
      </c>
      <c r="BJ2195" s="18" t="s">
        <v>84</v>
      </c>
      <c r="BK2195" s="239">
        <f>ROUND(I2195*H2195,2)</f>
        <v>0</v>
      </c>
      <c r="BL2195" s="18" t="s">
        <v>170</v>
      </c>
      <c r="BM2195" s="238" t="s">
        <v>2768</v>
      </c>
    </row>
    <row r="2196" s="2" customFormat="1" ht="24.15" customHeight="1">
      <c r="A2196" s="39"/>
      <c r="B2196" s="40"/>
      <c r="C2196" s="227" t="s">
        <v>2769</v>
      </c>
      <c r="D2196" s="227" t="s">
        <v>242</v>
      </c>
      <c r="E2196" s="228" t="s">
        <v>2770</v>
      </c>
      <c r="F2196" s="229" t="s">
        <v>2771</v>
      </c>
      <c r="G2196" s="230" t="s">
        <v>520</v>
      </c>
      <c r="H2196" s="231">
        <v>28</v>
      </c>
      <c r="I2196" s="232"/>
      <c r="J2196" s="233">
        <f>ROUND(I2196*H2196,2)</f>
        <v>0</v>
      </c>
      <c r="K2196" s="229" t="s">
        <v>246</v>
      </c>
      <c r="L2196" s="45"/>
      <c r="M2196" s="234" t="s">
        <v>1</v>
      </c>
      <c r="N2196" s="235" t="s">
        <v>41</v>
      </c>
      <c r="O2196" s="92"/>
      <c r="P2196" s="236">
        <f>O2196*H2196</f>
        <v>0</v>
      </c>
      <c r="Q2196" s="236">
        <v>0.00085999999999999998</v>
      </c>
      <c r="R2196" s="236">
        <f>Q2196*H2196</f>
        <v>0.024080000000000001</v>
      </c>
      <c r="S2196" s="236">
        <v>0</v>
      </c>
      <c r="T2196" s="237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38" t="s">
        <v>170</v>
      </c>
      <c r="AT2196" s="238" t="s">
        <v>242</v>
      </c>
      <c r="AU2196" s="238" t="s">
        <v>87</v>
      </c>
      <c r="AY2196" s="18" t="s">
        <v>240</v>
      </c>
      <c r="BE2196" s="239">
        <f>IF(N2196="základní",J2196,0)</f>
        <v>0</v>
      </c>
      <c r="BF2196" s="239">
        <f>IF(N2196="snížená",J2196,0)</f>
        <v>0</v>
      </c>
      <c r="BG2196" s="239">
        <f>IF(N2196="zákl. přenesená",J2196,0)</f>
        <v>0</v>
      </c>
      <c r="BH2196" s="239">
        <f>IF(N2196="sníž. přenesená",J2196,0)</f>
        <v>0</v>
      </c>
      <c r="BI2196" s="239">
        <f>IF(N2196="nulová",J2196,0)</f>
        <v>0</v>
      </c>
      <c r="BJ2196" s="18" t="s">
        <v>84</v>
      </c>
      <c r="BK2196" s="239">
        <f>ROUND(I2196*H2196,2)</f>
        <v>0</v>
      </c>
      <c r="BL2196" s="18" t="s">
        <v>170</v>
      </c>
      <c r="BM2196" s="238" t="s">
        <v>2772</v>
      </c>
    </row>
    <row r="2197" s="2" customFormat="1">
      <c r="A2197" s="39"/>
      <c r="B2197" s="40"/>
      <c r="C2197" s="41"/>
      <c r="D2197" s="240" t="s">
        <v>249</v>
      </c>
      <c r="E2197" s="41"/>
      <c r="F2197" s="241" t="s">
        <v>2773</v>
      </c>
      <c r="G2197" s="41"/>
      <c r="H2197" s="41"/>
      <c r="I2197" s="242"/>
      <c r="J2197" s="41"/>
      <c r="K2197" s="41"/>
      <c r="L2197" s="45"/>
      <c r="M2197" s="243"/>
      <c r="N2197" s="244"/>
      <c r="O2197" s="92"/>
      <c r="P2197" s="92"/>
      <c r="Q2197" s="92"/>
      <c r="R2197" s="92"/>
      <c r="S2197" s="92"/>
      <c r="T2197" s="93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T2197" s="18" t="s">
        <v>249</v>
      </c>
      <c r="AU2197" s="18" t="s">
        <v>87</v>
      </c>
    </row>
    <row r="2198" s="13" customFormat="1">
      <c r="A2198" s="13"/>
      <c r="B2198" s="245"/>
      <c r="C2198" s="246"/>
      <c r="D2198" s="247" t="s">
        <v>251</v>
      </c>
      <c r="E2198" s="248" t="s">
        <v>1</v>
      </c>
      <c r="F2198" s="249" t="s">
        <v>2638</v>
      </c>
      <c r="G2198" s="246"/>
      <c r="H2198" s="248" t="s">
        <v>1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5" t="s">
        <v>251</v>
      </c>
      <c r="AU2198" s="255" t="s">
        <v>87</v>
      </c>
      <c r="AV2198" s="13" t="s">
        <v>84</v>
      </c>
      <c r="AW2198" s="13" t="s">
        <v>32</v>
      </c>
      <c r="AX2198" s="13" t="s">
        <v>76</v>
      </c>
      <c r="AY2198" s="255" t="s">
        <v>240</v>
      </c>
    </row>
    <row r="2199" s="14" customFormat="1">
      <c r="A2199" s="14"/>
      <c r="B2199" s="256"/>
      <c r="C2199" s="257"/>
      <c r="D2199" s="247" t="s">
        <v>251</v>
      </c>
      <c r="E2199" s="258" t="s">
        <v>1</v>
      </c>
      <c r="F2199" s="259" t="s">
        <v>2774</v>
      </c>
      <c r="G2199" s="257"/>
      <c r="H2199" s="260">
        <v>27.199999999999999</v>
      </c>
      <c r="I2199" s="261"/>
      <c r="J2199" s="257"/>
      <c r="K2199" s="257"/>
      <c r="L2199" s="262"/>
      <c r="M2199" s="263"/>
      <c r="N2199" s="264"/>
      <c r="O2199" s="264"/>
      <c r="P2199" s="264"/>
      <c r="Q2199" s="264"/>
      <c r="R2199" s="264"/>
      <c r="S2199" s="264"/>
      <c r="T2199" s="26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6" t="s">
        <v>251</v>
      </c>
      <c r="AU2199" s="266" t="s">
        <v>87</v>
      </c>
      <c r="AV2199" s="14" t="s">
        <v>87</v>
      </c>
      <c r="AW2199" s="14" t="s">
        <v>32</v>
      </c>
      <c r="AX2199" s="14" t="s">
        <v>76</v>
      </c>
      <c r="AY2199" s="266" t="s">
        <v>240</v>
      </c>
    </row>
    <row r="2200" s="14" customFormat="1">
      <c r="A2200" s="14"/>
      <c r="B2200" s="256"/>
      <c r="C2200" s="257"/>
      <c r="D2200" s="247" t="s">
        <v>251</v>
      </c>
      <c r="E2200" s="258" t="s">
        <v>1</v>
      </c>
      <c r="F2200" s="259" t="s">
        <v>2775</v>
      </c>
      <c r="G2200" s="257"/>
      <c r="H2200" s="260">
        <v>0.80000000000000004</v>
      </c>
      <c r="I2200" s="261"/>
      <c r="J2200" s="257"/>
      <c r="K2200" s="257"/>
      <c r="L2200" s="262"/>
      <c r="M2200" s="263"/>
      <c r="N2200" s="264"/>
      <c r="O2200" s="264"/>
      <c r="P2200" s="264"/>
      <c r="Q2200" s="264"/>
      <c r="R2200" s="264"/>
      <c r="S2200" s="264"/>
      <c r="T2200" s="265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6" t="s">
        <v>251</v>
      </c>
      <c r="AU2200" s="266" t="s">
        <v>87</v>
      </c>
      <c r="AV2200" s="14" t="s">
        <v>87</v>
      </c>
      <c r="AW2200" s="14" t="s">
        <v>32</v>
      </c>
      <c r="AX2200" s="14" t="s">
        <v>76</v>
      </c>
      <c r="AY2200" s="266" t="s">
        <v>240</v>
      </c>
    </row>
    <row r="2201" s="16" customFormat="1">
      <c r="A2201" s="16"/>
      <c r="B2201" s="278"/>
      <c r="C2201" s="279"/>
      <c r="D2201" s="247" t="s">
        <v>251</v>
      </c>
      <c r="E2201" s="280" t="s">
        <v>1</v>
      </c>
      <c r="F2201" s="281" t="s">
        <v>265</v>
      </c>
      <c r="G2201" s="279"/>
      <c r="H2201" s="282">
        <v>28</v>
      </c>
      <c r="I2201" s="283"/>
      <c r="J2201" s="279"/>
      <c r="K2201" s="279"/>
      <c r="L2201" s="284"/>
      <c r="M2201" s="285"/>
      <c r="N2201" s="286"/>
      <c r="O2201" s="286"/>
      <c r="P2201" s="286"/>
      <c r="Q2201" s="286"/>
      <c r="R2201" s="286"/>
      <c r="S2201" s="286"/>
      <c r="T2201" s="287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88" t="s">
        <v>251</v>
      </c>
      <c r="AU2201" s="288" t="s">
        <v>87</v>
      </c>
      <c r="AV2201" s="16" t="s">
        <v>247</v>
      </c>
      <c r="AW2201" s="16" t="s">
        <v>32</v>
      </c>
      <c r="AX2201" s="16" t="s">
        <v>84</v>
      </c>
      <c r="AY2201" s="288" t="s">
        <v>240</v>
      </c>
    </row>
    <row r="2202" s="13" customFormat="1">
      <c r="A2202" s="13"/>
      <c r="B2202" s="245"/>
      <c r="C2202" s="246"/>
      <c r="D2202" s="247" t="s">
        <v>251</v>
      </c>
      <c r="E2202" s="248" t="s">
        <v>1</v>
      </c>
      <c r="F2202" s="249" t="s">
        <v>1566</v>
      </c>
      <c r="G2202" s="246"/>
      <c r="H2202" s="248" t="s">
        <v>1</v>
      </c>
      <c r="I2202" s="250"/>
      <c r="J2202" s="246"/>
      <c r="K2202" s="246"/>
      <c r="L2202" s="251"/>
      <c r="M2202" s="252"/>
      <c r="N2202" s="253"/>
      <c r="O2202" s="253"/>
      <c r="P2202" s="253"/>
      <c r="Q2202" s="253"/>
      <c r="R2202" s="253"/>
      <c r="S2202" s="253"/>
      <c r="T2202" s="25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5" t="s">
        <v>251</v>
      </c>
      <c r="AU2202" s="255" t="s">
        <v>87</v>
      </c>
      <c r="AV2202" s="13" t="s">
        <v>84</v>
      </c>
      <c r="AW2202" s="13" t="s">
        <v>32</v>
      </c>
      <c r="AX2202" s="13" t="s">
        <v>76</v>
      </c>
      <c r="AY2202" s="255" t="s">
        <v>240</v>
      </c>
    </row>
    <row r="2203" s="13" customFormat="1">
      <c r="A2203" s="13"/>
      <c r="B2203" s="245"/>
      <c r="C2203" s="246"/>
      <c r="D2203" s="247" t="s">
        <v>251</v>
      </c>
      <c r="E2203" s="248" t="s">
        <v>1</v>
      </c>
      <c r="F2203" s="249" t="s">
        <v>2633</v>
      </c>
      <c r="G2203" s="246"/>
      <c r="H2203" s="248" t="s">
        <v>1</v>
      </c>
      <c r="I2203" s="250"/>
      <c r="J2203" s="246"/>
      <c r="K2203" s="246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5" t="s">
        <v>251</v>
      </c>
      <c r="AU2203" s="255" t="s">
        <v>87</v>
      </c>
      <c r="AV2203" s="13" t="s">
        <v>84</v>
      </c>
      <c r="AW2203" s="13" t="s">
        <v>32</v>
      </c>
      <c r="AX2203" s="13" t="s">
        <v>76</v>
      </c>
      <c r="AY2203" s="255" t="s">
        <v>240</v>
      </c>
    </row>
    <row r="2204" s="13" customFormat="1">
      <c r="A2204" s="13"/>
      <c r="B2204" s="245"/>
      <c r="C2204" s="246"/>
      <c r="D2204" s="247" t="s">
        <v>251</v>
      </c>
      <c r="E2204" s="248" t="s">
        <v>1</v>
      </c>
      <c r="F2204" s="249" t="s">
        <v>2607</v>
      </c>
      <c r="G2204" s="246"/>
      <c r="H2204" s="248" t="s">
        <v>1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5" t="s">
        <v>251</v>
      </c>
      <c r="AU2204" s="255" t="s">
        <v>87</v>
      </c>
      <c r="AV2204" s="13" t="s">
        <v>84</v>
      </c>
      <c r="AW2204" s="13" t="s">
        <v>32</v>
      </c>
      <c r="AX2204" s="13" t="s">
        <v>76</v>
      </c>
      <c r="AY2204" s="255" t="s">
        <v>240</v>
      </c>
    </row>
    <row r="2205" s="13" customFormat="1">
      <c r="A2205" s="13"/>
      <c r="B2205" s="245"/>
      <c r="C2205" s="246"/>
      <c r="D2205" s="247" t="s">
        <v>251</v>
      </c>
      <c r="E2205" s="248" t="s">
        <v>1</v>
      </c>
      <c r="F2205" s="249" t="s">
        <v>2608</v>
      </c>
      <c r="G2205" s="246"/>
      <c r="H2205" s="248" t="s">
        <v>1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5" t="s">
        <v>251</v>
      </c>
      <c r="AU2205" s="255" t="s">
        <v>87</v>
      </c>
      <c r="AV2205" s="13" t="s">
        <v>84</v>
      </c>
      <c r="AW2205" s="13" t="s">
        <v>32</v>
      </c>
      <c r="AX2205" s="13" t="s">
        <v>76</v>
      </c>
      <c r="AY2205" s="255" t="s">
        <v>240</v>
      </c>
    </row>
    <row r="2206" s="13" customFormat="1">
      <c r="A2206" s="13"/>
      <c r="B2206" s="245"/>
      <c r="C2206" s="246"/>
      <c r="D2206" s="247" t="s">
        <v>251</v>
      </c>
      <c r="E2206" s="248" t="s">
        <v>1</v>
      </c>
      <c r="F2206" s="249" t="s">
        <v>2609</v>
      </c>
      <c r="G2206" s="246"/>
      <c r="H2206" s="248" t="s">
        <v>1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5" t="s">
        <v>251</v>
      </c>
      <c r="AU2206" s="255" t="s">
        <v>87</v>
      </c>
      <c r="AV2206" s="13" t="s">
        <v>84</v>
      </c>
      <c r="AW2206" s="13" t="s">
        <v>32</v>
      </c>
      <c r="AX2206" s="13" t="s">
        <v>76</v>
      </c>
      <c r="AY2206" s="255" t="s">
        <v>240</v>
      </c>
    </row>
    <row r="2207" s="2" customFormat="1" ht="24.15" customHeight="1">
      <c r="A2207" s="39"/>
      <c r="B2207" s="40"/>
      <c r="C2207" s="227" t="s">
        <v>2776</v>
      </c>
      <c r="D2207" s="227" t="s">
        <v>242</v>
      </c>
      <c r="E2207" s="228" t="s">
        <v>2777</v>
      </c>
      <c r="F2207" s="229" t="s">
        <v>2778</v>
      </c>
      <c r="G2207" s="230" t="s">
        <v>520</v>
      </c>
      <c r="H2207" s="231">
        <v>77</v>
      </c>
      <c r="I2207" s="232"/>
      <c r="J2207" s="233">
        <f>ROUND(I2207*H2207,2)</f>
        <v>0</v>
      </c>
      <c r="K2207" s="229" t="s">
        <v>246</v>
      </c>
      <c r="L2207" s="45"/>
      <c r="M2207" s="234" t="s">
        <v>1</v>
      </c>
      <c r="N2207" s="235" t="s">
        <v>41</v>
      </c>
      <c r="O2207" s="92"/>
      <c r="P2207" s="236">
        <f>O2207*H2207</f>
        <v>0</v>
      </c>
      <c r="Q2207" s="236">
        <v>0.00108</v>
      </c>
      <c r="R2207" s="236">
        <f>Q2207*H2207</f>
        <v>0.083159999999999998</v>
      </c>
      <c r="S2207" s="236">
        <v>0</v>
      </c>
      <c r="T2207" s="237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38" t="s">
        <v>170</v>
      </c>
      <c r="AT2207" s="238" t="s">
        <v>242</v>
      </c>
      <c r="AU2207" s="238" t="s">
        <v>87</v>
      </c>
      <c r="AY2207" s="18" t="s">
        <v>240</v>
      </c>
      <c r="BE2207" s="239">
        <f>IF(N2207="základní",J2207,0)</f>
        <v>0</v>
      </c>
      <c r="BF2207" s="239">
        <f>IF(N2207="snížená",J2207,0)</f>
        <v>0</v>
      </c>
      <c r="BG2207" s="239">
        <f>IF(N2207="zákl. přenesená",J2207,0)</f>
        <v>0</v>
      </c>
      <c r="BH2207" s="239">
        <f>IF(N2207="sníž. přenesená",J2207,0)</f>
        <v>0</v>
      </c>
      <c r="BI2207" s="239">
        <f>IF(N2207="nulová",J2207,0)</f>
        <v>0</v>
      </c>
      <c r="BJ2207" s="18" t="s">
        <v>84</v>
      </c>
      <c r="BK2207" s="239">
        <f>ROUND(I2207*H2207,2)</f>
        <v>0</v>
      </c>
      <c r="BL2207" s="18" t="s">
        <v>170</v>
      </c>
      <c r="BM2207" s="238" t="s">
        <v>2779</v>
      </c>
    </row>
    <row r="2208" s="2" customFormat="1">
      <c r="A2208" s="39"/>
      <c r="B2208" s="40"/>
      <c r="C2208" s="41"/>
      <c r="D2208" s="240" t="s">
        <v>249</v>
      </c>
      <c r="E2208" s="41"/>
      <c r="F2208" s="241" t="s">
        <v>2780</v>
      </c>
      <c r="G2208" s="41"/>
      <c r="H2208" s="41"/>
      <c r="I2208" s="242"/>
      <c r="J2208" s="41"/>
      <c r="K2208" s="41"/>
      <c r="L2208" s="45"/>
      <c r="M2208" s="243"/>
      <c r="N2208" s="244"/>
      <c r="O2208" s="92"/>
      <c r="P2208" s="92"/>
      <c r="Q2208" s="92"/>
      <c r="R2208" s="92"/>
      <c r="S2208" s="92"/>
      <c r="T2208" s="93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18" t="s">
        <v>249</v>
      </c>
      <c r="AU2208" s="18" t="s">
        <v>87</v>
      </c>
    </row>
    <row r="2209" s="13" customFormat="1">
      <c r="A2209" s="13"/>
      <c r="B2209" s="245"/>
      <c r="C2209" s="246"/>
      <c r="D2209" s="247" t="s">
        <v>251</v>
      </c>
      <c r="E2209" s="248" t="s">
        <v>1</v>
      </c>
      <c r="F2209" s="249" t="s">
        <v>2638</v>
      </c>
      <c r="G2209" s="246"/>
      <c r="H2209" s="248" t="s">
        <v>1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5" t="s">
        <v>251</v>
      </c>
      <c r="AU2209" s="255" t="s">
        <v>87</v>
      </c>
      <c r="AV2209" s="13" t="s">
        <v>84</v>
      </c>
      <c r="AW2209" s="13" t="s">
        <v>32</v>
      </c>
      <c r="AX2209" s="13" t="s">
        <v>76</v>
      </c>
      <c r="AY2209" s="255" t="s">
        <v>240</v>
      </c>
    </row>
    <row r="2210" s="14" customFormat="1">
      <c r="A2210" s="14"/>
      <c r="B2210" s="256"/>
      <c r="C2210" s="257"/>
      <c r="D2210" s="247" t="s">
        <v>251</v>
      </c>
      <c r="E2210" s="258" t="s">
        <v>1</v>
      </c>
      <c r="F2210" s="259" t="s">
        <v>2781</v>
      </c>
      <c r="G2210" s="257"/>
      <c r="H2210" s="260">
        <v>75.900000000000006</v>
      </c>
      <c r="I2210" s="261"/>
      <c r="J2210" s="257"/>
      <c r="K2210" s="257"/>
      <c r="L2210" s="262"/>
      <c r="M2210" s="263"/>
      <c r="N2210" s="264"/>
      <c r="O2210" s="264"/>
      <c r="P2210" s="264"/>
      <c r="Q2210" s="264"/>
      <c r="R2210" s="264"/>
      <c r="S2210" s="264"/>
      <c r="T2210" s="26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6" t="s">
        <v>251</v>
      </c>
      <c r="AU2210" s="266" t="s">
        <v>87</v>
      </c>
      <c r="AV2210" s="14" t="s">
        <v>87</v>
      </c>
      <c r="AW2210" s="14" t="s">
        <v>32</v>
      </c>
      <c r="AX2210" s="14" t="s">
        <v>76</v>
      </c>
      <c r="AY2210" s="266" t="s">
        <v>240</v>
      </c>
    </row>
    <row r="2211" s="14" customFormat="1">
      <c r="A2211" s="14"/>
      <c r="B2211" s="256"/>
      <c r="C2211" s="257"/>
      <c r="D2211" s="247" t="s">
        <v>251</v>
      </c>
      <c r="E2211" s="258" t="s">
        <v>1</v>
      </c>
      <c r="F2211" s="259" t="s">
        <v>2782</v>
      </c>
      <c r="G2211" s="257"/>
      <c r="H2211" s="260">
        <v>1.1000000000000001</v>
      </c>
      <c r="I2211" s="261"/>
      <c r="J2211" s="257"/>
      <c r="K2211" s="257"/>
      <c r="L2211" s="262"/>
      <c r="M2211" s="263"/>
      <c r="N2211" s="264"/>
      <c r="O2211" s="264"/>
      <c r="P2211" s="264"/>
      <c r="Q2211" s="264"/>
      <c r="R2211" s="264"/>
      <c r="S2211" s="264"/>
      <c r="T2211" s="26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6" t="s">
        <v>251</v>
      </c>
      <c r="AU2211" s="266" t="s">
        <v>87</v>
      </c>
      <c r="AV2211" s="14" t="s">
        <v>87</v>
      </c>
      <c r="AW2211" s="14" t="s">
        <v>32</v>
      </c>
      <c r="AX2211" s="14" t="s">
        <v>76</v>
      </c>
      <c r="AY2211" s="266" t="s">
        <v>240</v>
      </c>
    </row>
    <row r="2212" s="16" customFormat="1">
      <c r="A2212" s="16"/>
      <c r="B2212" s="278"/>
      <c r="C2212" s="279"/>
      <c r="D2212" s="247" t="s">
        <v>251</v>
      </c>
      <c r="E2212" s="280" t="s">
        <v>1</v>
      </c>
      <c r="F2212" s="281" t="s">
        <v>265</v>
      </c>
      <c r="G2212" s="279"/>
      <c r="H2212" s="282">
        <v>77</v>
      </c>
      <c r="I2212" s="283"/>
      <c r="J2212" s="279"/>
      <c r="K2212" s="279"/>
      <c r="L2212" s="284"/>
      <c r="M2212" s="285"/>
      <c r="N2212" s="286"/>
      <c r="O2212" s="286"/>
      <c r="P2212" s="286"/>
      <c r="Q2212" s="286"/>
      <c r="R2212" s="286"/>
      <c r="S2212" s="286"/>
      <c r="T2212" s="287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T2212" s="288" t="s">
        <v>251</v>
      </c>
      <c r="AU2212" s="288" t="s">
        <v>87</v>
      </c>
      <c r="AV2212" s="16" t="s">
        <v>247</v>
      </c>
      <c r="AW2212" s="16" t="s">
        <v>32</v>
      </c>
      <c r="AX2212" s="16" t="s">
        <v>84</v>
      </c>
      <c r="AY2212" s="288" t="s">
        <v>240</v>
      </c>
    </row>
    <row r="2213" s="13" customFormat="1">
      <c r="A2213" s="13"/>
      <c r="B2213" s="245"/>
      <c r="C2213" s="246"/>
      <c r="D2213" s="247" t="s">
        <v>251</v>
      </c>
      <c r="E2213" s="248" t="s">
        <v>1</v>
      </c>
      <c r="F2213" s="249" t="s">
        <v>1566</v>
      </c>
      <c r="G2213" s="246"/>
      <c r="H2213" s="248" t="s">
        <v>1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5" t="s">
        <v>251</v>
      </c>
      <c r="AU2213" s="255" t="s">
        <v>87</v>
      </c>
      <c r="AV2213" s="13" t="s">
        <v>84</v>
      </c>
      <c r="AW2213" s="13" t="s">
        <v>32</v>
      </c>
      <c r="AX2213" s="13" t="s">
        <v>76</v>
      </c>
      <c r="AY2213" s="255" t="s">
        <v>240</v>
      </c>
    </row>
    <row r="2214" s="13" customFormat="1">
      <c r="A2214" s="13"/>
      <c r="B2214" s="245"/>
      <c r="C2214" s="246"/>
      <c r="D2214" s="247" t="s">
        <v>251</v>
      </c>
      <c r="E2214" s="248" t="s">
        <v>1</v>
      </c>
      <c r="F2214" s="249" t="s">
        <v>2633</v>
      </c>
      <c r="G2214" s="246"/>
      <c r="H2214" s="248" t="s">
        <v>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5" t="s">
        <v>251</v>
      </c>
      <c r="AU2214" s="255" t="s">
        <v>87</v>
      </c>
      <c r="AV2214" s="13" t="s">
        <v>84</v>
      </c>
      <c r="AW2214" s="13" t="s">
        <v>32</v>
      </c>
      <c r="AX2214" s="13" t="s">
        <v>76</v>
      </c>
      <c r="AY2214" s="255" t="s">
        <v>240</v>
      </c>
    </row>
    <row r="2215" s="13" customFormat="1">
      <c r="A2215" s="13"/>
      <c r="B2215" s="245"/>
      <c r="C2215" s="246"/>
      <c r="D2215" s="247" t="s">
        <v>251</v>
      </c>
      <c r="E2215" s="248" t="s">
        <v>1</v>
      </c>
      <c r="F2215" s="249" t="s">
        <v>2607</v>
      </c>
      <c r="G2215" s="246"/>
      <c r="H2215" s="248" t="s">
        <v>1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5" t="s">
        <v>251</v>
      </c>
      <c r="AU2215" s="255" t="s">
        <v>87</v>
      </c>
      <c r="AV2215" s="13" t="s">
        <v>84</v>
      </c>
      <c r="AW2215" s="13" t="s">
        <v>32</v>
      </c>
      <c r="AX2215" s="13" t="s">
        <v>76</v>
      </c>
      <c r="AY2215" s="255" t="s">
        <v>240</v>
      </c>
    </row>
    <row r="2216" s="13" customFormat="1">
      <c r="A2216" s="13"/>
      <c r="B2216" s="245"/>
      <c r="C2216" s="246"/>
      <c r="D2216" s="247" t="s">
        <v>251</v>
      </c>
      <c r="E2216" s="248" t="s">
        <v>1</v>
      </c>
      <c r="F2216" s="249" t="s">
        <v>2608</v>
      </c>
      <c r="G2216" s="246"/>
      <c r="H2216" s="248" t="s">
        <v>1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5" t="s">
        <v>251</v>
      </c>
      <c r="AU2216" s="255" t="s">
        <v>87</v>
      </c>
      <c r="AV2216" s="13" t="s">
        <v>84</v>
      </c>
      <c r="AW2216" s="13" t="s">
        <v>32</v>
      </c>
      <c r="AX2216" s="13" t="s">
        <v>76</v>
      </c>
      <c r="AY2216" s="255" t="s">
        <v>240</v>
      </c>
    </row>
    <row r="2217" s="13" customFormat="1">
      <c r="A2217" s="13"/>
      <c r="B2217" s="245"/>
      <c r="C2217" s="246"/>
      <c r="D2217" s="247" t="s">
        <v>251</v>
      </c>
      <c r="E2217" s="248" t="s">
        <v>1</v>
      </c>
      <c r="F2217" s="249" t="s">
        <v>2609</v>
      </c>
      <c r="G2217" s="246"/>
      <c r="H2217" s="248" t="s">
        <v>1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5" t="s">
        <v>251</v>
      </c>
      <c r="AU2217" s="255" t="s">
        <v>87</v>
      </c>
      <c r="AV2217" s="13" t="s">
        <v>84</v>
      </c>
      <c r="AW2217" s="13" t="s">
        <v>32</v>
      </c>
      <c r="AX2217" s="13" t="s">
        <v>76</v>
      </c>
      <c r="AY2217" s="255" t="s">
        <v>240</v>
      </c>
    </row>
    <row r="2218" s="2" customFormat="1" ht="62.7" customHeight="1">
      <c r="A2218" s="39"/>
      <c r="B2218" s="40"/>
      <c r="C2218" s="227" t="s">
        <v>2783</v>
      </c>
      <c r="D2218" s="227" t="s">
        <v>242</v>
      </c>
      <c r="E2218" s="228" t="s">
        <v>2784</v>
      </c>
      <c r="F2218" s="229" t="s">
        <v>2785</v>
      </c>
      <c r="G2218" s="230" t="s">
        <v>675</v>
      </c>
      <c r="H2218" s="231">
        <v>3</v>
      </c>
      <c r="I2218" s="232"/>
      <c r="J2218" s="233">
        <f>ROUND(I2218*H2218,2)</f>
        <v>0</v>
      </c>
      <c r="K2218" s="229" t="s">
        <v>1</v>
      </c>
      <c r="L2218" s="45"/>
      <c r="M2218" s="234" t="s">
        <v>1</v>
      </c>
      <c r="N2218" s="235" t="s">
        <v>41</v>
      </c>
      <c r="O2218" s="92"/>
      <c r="P2218" s="236">
        <f>O2218*H2218</f>
        <v>0</v>
      </c>
      <c r="Q2218" s="236">
        <v>0.0087100000000000007</v>
      </c>
      <c r="R2218" s="236">
        <f>Q2218*H2218</f>
        <v>0.02613</v>
      </c>
      <c r="S2218" s="236">
        <v>0</v>
      </c>
      <c r="T2218" s="237">
        <f>S2218*H2218</f>
        <v>0</v>
      </c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R2218" s="238" t="s">
        <v>170</v>
      </c>
      <c r="AT2218" s="238" t="s">
        <v>242</v>
      </c>
      <c r="AU2218" s="238" t="s">
        <v>87</v>
      </c>
      <c r="AY2218" s="18" t="s">
        <v>240</v>
      </c>
      <c r="BE2218" s="239">
        <f>IF(N2218="základní",J2218,0)</f>
        <v>0</v>
      </c>
      <c r="BF2218" s="239">
        <f>IF(N2218="snížená",J2218,0)</f>
        <v>0</v>
      </c>
      <c r="BG2218" s="239">
        <f>IF(N2218="zákl. přenesená",J2218,0)</f>
        <v>0</v>
      </c>
      <c r="BH2218" s="239">
        <f>IF(N2218="sníž. přenesená",J2218,0)</f>
        <v>0</v>
      </c>
      <c r="BI2218" s="239">
        <f>IF(N2218="nulová",J2218,0)</f>
        <v>0</v>
      </c>
      <c r="BJ2218" s="18" t="s">
        <v>84</v>
      </c>
      <c r="BK2218" s="239">
        <f>ROUND(I2218*H2218,2)</f>
        <v>0</v>
      </c>
      <c r="BL2218" s="18" t="s">
        <v>170</v>
      </c>
      <c r="BM2218" s="238" t="s">
        <v>2786</v>
      </c>
    </row>
    <row r="2219" s="2" customFormat="1" ht="37.8" customHeight="1">
      <c r="A2219" s="39"/>
      <c r="B2219" s="40"/>
      <c r="C2219" s="227" t="s">
        <v>2787</v>
      </c>
      <c r="D2219" s="227" t="s">
        <v>242</v>
      </c>
      <c r="E2219" s="228" t="s">
        <v>2788</v>
      </c>
      <c r="F2219" s="229" t="s">
        <v>2789</v>
      </c>
      <c r="G2219" s="230" t="s">
        <v>675</v>
      </c>
      <c r="H2219" s="231">
        <v>27</v>
      </c>
      <c r="I2219" s="232"/>
      <c r="J2219" s="233">
        <f>ROUND(I2219*H2219,2)</f>
        <v>0</v>
      </c>
      <c r="K2219" s="229" t="s">
        <v>1</v>
      </c>
      <c r="L2219" s="45"/>
      <c r="M2219" s="234" t="s">
        <v>1</v>
      </c>
      <c r="N2219" s="235" t="s">
        <v>41</v>
      </c>
      <c r="O2219" s="92"/>
      <c r="P2219" s="236">
        <f>O2219*H2219</f>
        <v>0</v>
      </c>
      <c r="Q2219" s="236">
        <v>0.0028</v>
      </c>
      <c r="R2219" s="236">
        <f>Q2219*H2219</f>
        <v>0.075600000000000001</v>
      </c>
      <c r="S2219" s="236">
        <v>0</v>
      </c>
      <c r="T2219" s="237">
        <f>S2219*H2219</f>
        <v>0</v>
      </c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R2219" s="238" t="s">
        <v>170</v>
      </c>
      <c r="AT2219" s="238" t="s">
        <v>242</v>
      </c>
      <c r="AU2219" s="238" t="s">
        <v>87</v>
      </c>
      <c r="AY2219" s="18" t="s">
        <v>240</v>
      </c>
      <c r="BE2219" s="239">
        <f>IF(N2219="základní",J2219,0)</f>
        <v>0</v>
      </c>
      <c r="BF2219" s="239">
        <f>IF(N2219="snížená",J2219,0)</f>
        <v>0</v>
      </c>
      <c r="BG2219" s="239">
        <f>IF(N2219="zákl. přenesená",J2219,0)</f>
        <v>0</v>
      </c>
      <c r="BH2219" s="239">
        <f>IF(N2219="sníž. přenesená",J2219,0)</f>
        <v>0</v>
      </c>
      <c r="BI2219" s="239">
        <f>IF(N2219="nulová",J2219,0)</f>
        <v>0</v>
      </c>
      <c r="BJ2219" s="18" t="s">
        <v>84</v>
      </c>
      <c r="BK2219" s="239">
        <f>ROUND(I2219*H2219,2)</f>
        <v>0</v>
      </c>
      <c r="BL2219" s="18" t="s">
        <v>170</v>
      </c>
      <c r="BM2219" s="238" t="s">
        <v>2790</v>
      </c>
    </row>
    <row r="2220" s="14" customFormat="1">
      <c r="A2220" s="14"/>
      <c r="B2220" s="256"/>
      <c r="C2220" s="257"/>
      <c r="D2220" s="247" t="s">
        <v>251</v>
      </c>
      <c r="E2220" s="258" t="s">
        <v>1</v>
      </c>
      <c r="F2220" s="259" t="s">
        <v>489</v>
      </c>
      <c r="G2220" s="257"/>
      <c r="H2220" s="260">
        <v>27</v>
      </c>
      <c r="I2220" s="261"/>
      <c r="J2220" s="257"/>
      <c r="K2220" s="257"/>
      <c r="L2220" s="262"/>
      <c r="M2220" s="263"/>
      <c r="N2220" s="264"/>
      <c r="O2220" s="264"/>
      <c r="P2220" s="264"/>
      <c r="Q2220" s="264"/>
      <c r="R2220" s="264"/>
      <c r="S2220" s="264"/>
      <c r="T2220" s="26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6" t="s">
        <v>251</v>
      </c>
      <c r="AU2220" s="266" t="s">
        <v>87</v>
      </c>
      <c r="AV2220" s="14" t="s">
        <v>87</v>
      </c>
      <c r="AW2220" s="14" t="s">
        <v>32</v>
      </c>
      <c r="AX2220" s="14" t="s">
        <v>84</v>
      </c>
      <c r="AY2220" s="266" t="s">
        <v>240</v>
      </c>
    </row>
    <row r="2221" s="13" customFormat="1">
      <c r="A2221" s="13"/>
      <c r="B2221" s="245"/>
      <c r="C2221" s="246"/>
      <c r="D2221" s="247" t="s">
        <v>251</v>
      </c>
      <c r="E2221" s="248" t="s">
        <v>1</v>
      </c>
      <c r="F2221" s="249" t="s">
        <v>1566</v>
      </c>
      <c r="G2221" s="246"/>
      <c r="H2221" s="248" t="s">
        <v>1</v>
      </c>
      <c r="I2221" s="250"/>
      <c r="J2221" s="246"/>
      <c r="K2221" s="246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5" t="s">
        <v>251</v>
      </c>
      <c r="AU2221" s="255" t="s">
        <v>87</v>
      </c>
      <c r="AV2221" s="13" t="s">
        <v>84</v>
      </c>
      <c r="AW2221" s="13" t="s">
        <v>32</v>
      </c>
      <c r="AX2221" s="13" t="s">
        <v>76</v>
      </c>
      <c r="AY2221" s="255" t="s">
        <v>240</v>
      </c>
    </row>
    <row r="2222" s="13" customFormat="1">
      <c r="A2222" s="13"/>
      <c r="B2222" s="245"/>
      <c r="C2222" s="246"/>
      <c r="D2222" s="247" t="s">
        <v>251</v>
      </c>
      <c r="E2222" s="248" t="s">
        <v>1</v>
      </c>
      <c r="F2222" s="249" t="s">
        <v>2633</v>
      </c>
      <c r="G2222" s="246"/>
      <c r="H2222" s="248" t="s">
        <v>1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5" t="s">
        <v>251</v>
      </c>
      <c r="AU2222" s="255" t="s">
        <v>87</v>
      </c>
      <c r="AV2222" s="13" t="s">
        <v>84</v>
      </c>
      <c r="AW2222" s="13" t="s">
        <v>32</v>
      </c>
      <c r="AX2222" s="13" t="s">
        <v>76</v>
      </c>
      <c r="AY2222" s="255" t="s">
        <v>240</v>
      </c>
    </row>
    <row r="2223" s="13" customFormat="1">
      <c r="A2223" s="13"/>
      <c r="B2223" s="245"/>
      <c r="C2223" s="246"/>
      <c r="D2223" s="247" t="s">
        <v>251</v>
      </c>
      <c r="E2223" s="248" t="s">
        <v>1</v>
      </c>
      <c r="F2223" s="249" t="s">
        <v>2607</v>
      </c>
      <c r="G2223" s="246"/>
      <c r="H2223" s="248" t="s">
        <v>1</v>
      </c>
      <c r="I2223" s="250"/>
      <c r="J2223" s="246"/>
      <c r="K2223" s="246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5" t="s">
        <v>251</v>
      </c>
      <c r="AU2223" s="255" t="s">
        <v>87</v>
      </c>
      <c r="AV2223" s="13" t="s">
        <v>84</v>
      </c>
      <c r="AW2223" s="13" t="s">
        <v>32</v>
      </c>
      <c r="AX2223" s="13" t="s">
        <v>76</v>
      </c>
      <c r="AY2223" s="255" t="s">
        <v>240</v>
      </c>
    </row>
    <row r="2224" s="13" customFormat="1">
      <c r="A2224" s="13"/>
      <c r="B2224" s="245"/>
      <c r="C2224" s="246"/>
      <c r="D2224" s="247" t="s">
        <v>251</v>
      </c>
      <c r="E2224" s="248" t="s">
        <v>1</v>
      </c>
      <c r="F2224" s="249" t="s">
        <v>2608</v>
      </c>
      <c r="G2224" s="246"/>
      <c r="H2224" s="248" t="s">
        <v>1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5" t="s">
        <v>251</v>
      </c>
      <c r="AU2224" s="255" t="s">
        <v>87</v>
      </c>
      <c r="AV2224" s="13" t="s">
        <v>84</v>
      </c>
      <c r="AW2224" s="13" t="s">
        <v>32</v>
      </c>
      <c r="AX2224" s="13" t="s">
        <v>76</v>
      </c>
      <c r="AY2224" s="255" t="s">
        <v>240</v>
      </c>
    </row>
    <row r="2225" s="13" customFormat="1">
      <c r="A2225" s="13"/>
      <c r="B2225" s="245"/>
      <c r="C2225" s="246"/>
      <c r="D2225" s="247" t="s">
        <v>251</v>
      </c>
      <c r="E2225" s="248" t="s">
        <v>1</v>
      </c>
      <c r="F2225" s="249" t="s">
        <v>2609</v>
      </c>
      <c r="G2225" s="246"/>
      <c r="H2225" s="248" t="s">
        <v>1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5" t="s">
        <v>251</v>
      </c>
      <c r="AU2225" s="255" t="s">
        <v>87</v>
      </c>
      <c r="AV2225" s="13" t="s">
        <v>84</v>
      </c>
      <c r="AW2225" s="13" t="s">
        <v>32</v>
      </c>
      <c r="AX2225" s="13" t="s">
        <v>76</v>
      </c>
      <c r="AY2225" s="255" t="s">
        <v>240</v>
      </c>
    </row>
    <row r="2226" s="2" customFormat="1" ht="44.25" customHeight="1">
      <c r="A2226" s="39"/>
      <c r="B2226" s="40"/>
      <c r="C2226" s="227" t="s">
        <v>2791</v>
      </c>
      <c r="D2226" s="227" t="s">
        <v>242</v>
      </c>
      <c r="E2226" s="228" t="s">
        <v>2792</v>
      </c>
      <c r="F2226" s="229" t="s">
        <v>2793</v>
      </c>
      <c r="G2226" s="230" t="s">
        <v>675</v>
      </c>
      <c r="H2226" s="231">
        <v>3</v>
      </c>
      <c r="I2226" s="232"/>
      <c r="J2226" s="233">
        <f>ROUND(I2226*H2226,2)</f>
        <v>0</v>
      </c>
      <c r="K2226" s="229" t="s">
        <v>1</v>
      </c>
      <c r="L2226" s="45"/>
      <c r="M2226" s="234" t="s">
        <v>1</v>
      </c>
      <c r="N2226" s="235" t="s">
        <v>41</v>
      </c>
      <c r="O2226" s="92"/>
      <c r="P2226" s="236">
        <f>O2226*H2226</f>
        <v>0</v>
      </c>
      <c r="Q2226" s="236">
        <v>0.0028</v>
      </c>
      <c r="R2226" s="236">
        <f>Q2226*H2226</f>
        <v>0.0083999999999999995</v>
      </c>
      <c r="S2226" s="236">
        <v>0</v>
      </c>
      <c r="T2226" s="237">
        <f>S2226*H2226</f>
        <v>0</v>
      </c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R2226" s="238" t="s">
        <v>170</v>
      </c>
      <c r="AT2226" s="238" t="s">
        <v>242</v>
      </c>
      <c r="AU2226" s="238" t="s">
        <v>87</v>
      </c>
      <c r="AY2226" s="18" t="s">
        <v>240</v>
      </c>
      <c r="BE2226" s="239">
        <f>IF(N2226="základní",J2226,0)</f>
        <v>0</v>
      </c>
      <c r="BF2226" s="239">
        <f>IF(N2226="snížená",J2226,0)</f>
        <v>0</v>
      </c>
      <c r="BG2226" s="239">
        <f>IF(N2226="zákl. přenesená",J2226,0)</f>
        <v>0</v>
      </c>
      <c r="BH2226" s="239">
        <f>IF(N2226="sníž. přenesená",J2226,0)</f>
        <v>0</v>
      </c>
      <c r="BI2226" s="239">
        <f>IF(N2226="nulová",J2226,0)</f>
        <v>0</v>
      </c>
      <c r="BJ2226" s="18" t="s">
        <v>84</v>
      </c>
      <c r="BK2226" s="239">
        <f>ROUND(I2226*H2226,2)</f>
        <v>0</v>
      </c>
      <c r="BL2226" s="18" t="s">
        <v>170</v>
      </c>
      <c r="BM2226" s="238" t="s">
        <v>2794</v>
      </c>
    </row>
    <row r="2227" s="14" customFormat="1">
      <c r="A2227" s="14"/>
      <c r="B2227" s="256"/>
      <c r="C2227" s="257"/>
      <c r="D2227" s="247" t="s">
        <v>251</v>
      </c>
      <c r="E2227" s="258" t="s">
        <v>1</v>
      </c>
      <c r="F2227" s="259" t="s">
        <v>256</v>
      </c>
      <c r="G2227" s="257"/>
      <c r="H2227" s="260">
        <v>3</v>
      </c>
      <c r="I2227" s="261"/>
      <c r="J2227" s="257"/>
      <c r="K2227" s="257"/>
      <c r="L2227" s="262"/>
      <c r="M2227" s="263"/>
      <c r="N2227" s="264"/>
      <c r="O2227" s="264"/>
      <c r="P2227" s="264"/>
      <c r="Q2227" s="264"/>
      <c r="R2227" s="264"/>
      <c r="S2227" s="264"/>
      <c r="T2227" s="26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6" t="s">
        <v>251</v>
      </c>
      <c r="AU2227" s="266" t="s">
        <v>87</v>
      </c>
      <c r="AV2227" s="14" t="s">
        <v>87</v>
      </c>
      <c r="AW2227" s="14" t="s">
        <v>32</v>
      </c>
      <c r="AX2227" s="14" t="s">
        <v>84</v>
      </c>
      <c r="AY2227" s="266" t="s">
        <v>240</v>
      </c>
    </row>
    <row r="2228" s="13" customFormat="1">
      <c r="A2228" s="13"/>
      <c r="B2228" s="245"/>
      <c r="C2228" s="246"/>
      <c r="D2228" s="247" t="s">
        <v>251</v>
      </c>
      <c r="E2228" s="248" t="s">
        <v>1</v>
      </c>
      <c r="F2228" s="249" t="s">
        <v>1566</v>
      </c>
      <c r="G2228" s="246"/>
      <c r="H2228" s="248" t="s">
        <v>1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5" t="s">
        <v>251</v>
      </c>
      <c r="AU2228" s="255" t="s">
        <v>87</v>
      </c>
      <c r="AV2228" s="13" t="s">
        <v>84</v>
      </c>
      <c r="AW2228" s="13" t="s">
        <v>32</v>
      </c>
      <c r="AX2228" s="13" t="s">
        <v>76</v>
      </c>
      <c r="AY2228" s="255" t="s">
        <v>240</v>
      </c>
    </row>
    <row r="2229" s="13" customFormat="1">
      <c r="A2229" s="13"/>
      <c r="B2229" s="245"/>
      <c r="C2229" s="246"/>
      <c r="D2229" s="247" t="s">
        <v>251</v>
      </c>
      <c r="E2229" s="248" t="s">
        <v>1</v>
      </c>
      <c r="F2229" s="249" t="s">
        <v>2633</v>
      </c>
      <c r="G2229" s="246"/>
      <c r="H2229" s="248" t="s">
        <v>1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5" t="s">
        <v>251</v>
      </c>
      <c r="AU2229" s="255" t="s">
        <v>87</v>
      </c>
      <c r="AV2229" s="13" t="s">
        <v>84</v>
      </c>
      <c r="AW2229" s="13" t="s">
        <v>32</v>
      </c>
      <c r="AX2229" s="13" t="s">
        <v>76</v>
      </c>
      <c r="AY2229" s="255" t="s">
        <v>240</v>
      </c>
    </row>
    <row r="2230" s="13" customFormat="1">
      <c r="A2230" s="13"/>
      <c r="B2230" s="245"/>
      <c r="C2230" s="246"/>
      <c r="D2230" s="247" t="s">
        <v>251</v>
      </c>
      <c r="E2230" s="248" t="s">
        <v>1</v>
      </c>
      <c r="F2230" s="249" t="s">
        <v>2607</v>
      </c>
      <c r="G2230" s="246"/>
      <c r="H2230" s="248" t="s">
        <v>1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5" t="s">
        <v>251</v>
      </c>
      <c r="AU2230" s="255" t="s">
        <v>87</v>
      </c>
      <c r="AV2230" s="13" t="s">
        <v>84</v>
      </c>
      <c r="AW2230" s="13" t="s">
        <v>32</v>
      </c>
      <c r="AX2230" s="13" t="s">
        <v>76</v>
      </c>
      <c r="AY2230" s="255" t="s">
        <v>240</v>
      </c>
    </row>
    <row r="2231" s="13" customFormat="1">
      <c r="A2231" s="13"/>
      <c r="B2231" s="245"/>
      <c r="C2231" s="246"/>
      <c r="D2231" s="247" t="s">
        <v>251</v>
      </c>
      <c r="E2231" s="248" t="s">
        <v>1</v>
      </c>
      <c r="F2231" s="249" t="s">
        <v>2608</v>
      </c>
      <c r="G2231" s="246"/>
      <c r="H2231" s="248" t="s">
        <v>1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5" t="s">
        <v>251</v>
      </c>
      <c r="AU2231" s="255" t="s">
        <v>87</v>
      </c>
      <c r="AV2231" s="13" t="s">
        <v>84</v>
      </c>
      <c r="AW2231" s="13" t="s">
        <v>32</v>
      </c>
      <c r="AX2231" s="13" t="s">
        <v>76</v>
      </c>
      <c r="AY2231" s="255" t="s">
        <v>240</v>
      </c>
    </row>
    <row r="2232" s="13" customFormat="1">
      <c r="A2232" s="13"/>
      <c r="B2232" s="245"/>
      <c r="C2232" s="246"/>
      <c r="D2232" s="247" t="s">
        <v>251</v>
      </c>
      <c r="E2232" s="248" t="s">
        <v>1</v>
      </c>
      <c r="F2232" s="249" t="s">
        <v>2609</v>
      </c>
      <c r="G2232" s="246"/>
      <c r="H2232" s="248" t="s">
        <v>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5" t="s">
        <v>251</v>
      </c>
      <c r="AU2232" s="255" t="s">
        <v>87</v>
      </c>
      <c r="AV2232" s="13" t="s">
        <v>84</v>
      </c>
      <c r="AW2232" s="13" t="s">
        <v>32</v>
      </c>
      <c r="AX2232" s="13" t="s">
        <v>76</v>
      </c>
      <c r="AY2232" s="255" t="s">
        <v>240</v>
      </c>
    </row>
    <row r="2233" s="2" customFormat="1" ht="24.15" customHeight="1">
      <c r="A2233" s="39"/>
      <c r="B2233" s="40"/>
      <c r="C2233" s="227" t="s">
        <v>2795</v>
      </c>
      <c r="D2233" s="227" t="s">
        <v>242</v>
      </c>
      <c r="E2233" s="228" t="s">
        <v>2796</v>
      </c>
      <c r="F2233" s="229" t="s">
        <v>2797</v>
      </c>
      <c r="G2233" s="230" t="s">
        <v>675</v>
      </c>
      <c r="H2233" s="231">
        <v>3</v>
      </c>
      <c r="I2233" s="232"/>
      <c r="J2233" s="233">
        <f>ROUND(I2233*H2233,2)</f>
        <v>0</v>
      </c>
      <c r="K2233" s="229" t="s">
        <v>1</v>
      </c>
      <c r="L2233" s="45"/>
      <c r="M2233" s="234" t="s">
        <v>1</v>
      </c>
      <c r="N2233" s="235" t="s">
        <v>41</v>
      </c>
      <c r="O2233" s="92"/>
      <c r="P2233" s="236">
        <f>O2233*H2233</f>
        <v>0</v>
      </c>
      <c r="Q2233" s="236">
        <v>0.002</v>
      </c>
      <c r="R2233" s="236">
        <f>Q2233*H2233</f>
        <v>0.0060000000000000001</v>
      </c>
      <c r="S2233" s="236">
        <v>0</v>
      </c>
      <c r="T2233" s="237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238" t="s">
        <v>170</v>
      </c>
      <c r="AT2233" s="238" t="s">
        <v>242</v>
      </c>
      <c r="AU2233" s="238" t="s">
        <v>87</v>
      </c>
      <c r="AY2233" s="18" t="s">
        <v>240</v>
      </c>
      <c r="BE2233" s="239">
        <f>IF(N2233="základní",J2233,0)</f>
        <v>0</v>
      </c>
      <c r="BF2233" s="239">
        <f>IF(N2233="snížená",J2233,0)</f>
        <v>0</v>
      </c>
      <c r="BG2233" s="239">
        <f>IF(N2233="zákl. přenesená",J2233,0)</f>
        <v>0</v>
      </c>
      <c r="BH2233" s="239">
        <f>IF(N2233="sníž. přenesená",J2233,0)</f>
        <v>0</v>
      </c>
      <c r="BI2233" s="239">
        <f>IF(N2233="nulová",J2233,0)</f>
        <v>0</v>
      </c>
      <c r="BJ2233" s="18" t="s">
        <v>84</v>
      </c>
      <c r="BK2233" s="239">
        <f>ROUND(I2233*H2233,2)</f>
        <v>0</v>
      </c>
      <c r="BL2233" s="18" t="s">
        <v>170</v>
      </c>
      <c r="BM2233" s="238" t="s">
        <v>2798</v>
      </c>
    </row>
    <row r="2234" s="2" customFormat="1" ht="24.15" customHeight="1">
      <c r="A2234" s="39"/>
      <c r="B2234" s="40"/>
      <c r="C2234" s="227" t="s">
        <v>2799</v>
      </c>
      <c r="D2234" s="227" t="s">
        <v>242</v>
      </c>
      <c r="E2234" s="228" t="s">
        <v>2800</v>
      </c>
      <c r="F2234" s="229" t="s">
        <v>2801</v>
      </c>
      <c r="G2234" s="230" t="s">
        <v>675</v>
      </c>
      <c r="H2234" s="231">
        <v>3</v>
      </c>
      <c r="I2234" s="232"/>
      <c r="J2234" s="233">
        <f>ROUND(I2234*H2234,2)</f>
        <v>0</v>
      </c>
      <c r="K2234" s="229" t="s">
        <v>1</v>
      </c>
      <c r="L2234" s="45"/>
      <c r="M2234" s="234" t="s">
        <v>1</v>
      </c>
      <c r="N2234" s="235" t="s">
        <v>41</v>
      </c>
      <c r="O2234" s="92"/>
      <c r="P2234" s="236">
        <f>O2234*H2234</f>
        <v>0</v>
      </c>
      <c r="Q2234" s="236">
        <v>0.002</v>
      </c>
      <c r="R2234" s="236">
        <f>Q2234*H2234</f>
        <v>0.0060000000000000001</v>
      </c>
      <c r="S2234" s="236">
        <v>0</v>
      </c>
      <c r="T2234" s="237">
        <f>S2234*H2234</f>
        <v>0</v>
      </c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R2234" s="238" t="s">
        <v>170</v>
      </c>
      <c r="AT2234" s="238" t="s">
        <v>242</v>
      </c>
      <c r="AU2234" s="238" t="s">
        <v>87</v>
      </c>
      <c r="AY2234" s="18" t="s">
        <v>240</v>
      </c>
      <c r="BE2234" s="239">
        <f>IF(N2234="základní",J2234,0)</f>
        <v>0</v>
      </c>
      <c r="BF2234" s="239">
        <f>IF(N2234="snížená",J2234,0)</f>
        <v>0</v>
      </c>
      <c r="BG2234" s="239">
        <f>IF(N2234="zákl. přenesená",J2234,0)</f>
        <v>0</v>
      </c>
      <c r="BH2234" s="239">
        <f>IF(N2234="sníž. přenesená",J2234,0)</f>
        <v>0</v>
      </c>
      <c r="BI2234" s="239">
        <f>IF(N2234="nulová",J2234,0)</f>
        <v>0</v>
      </c>
      <c r="BJ2234" s="18" t="s">
        <v>84</v>
      </c>
      <c r="BK2234" s="239">
        <f>ROUND(I2234*H2234,2)</f>
        <v>0</v>
      </c>
      <c r="BL2234" s="18" t="s">
        <v>170</v>
      </c>
      <c r="BM2234" s="238" t="s">
        <v>2802</v>
      </c>
    </row>
    <row r="2235" s="2" customFormat="1" ht="24.15" customHeight="1">
      <c r="A2235" s="39"/>
      <c r="B2235" s="40"/>
      <c r="C2235" s="227" t="s">
        <v>2803</v>
      </c>
      <c r="D2235" s="227" t="s">
        <v>242</v>
      </c>
      <c r="E2235" s="228" t="s">
        <v>2804</v>
      </c>
      <c r="F2235" s="229" t="s">
        <v>2805</v>
      </c>
      <c r="G2235" s="230" t="s">
        <v>675</v>
      </c>
      <c r="H2235" s="231">
        <v>12</v>
      </c>
      <c r="I2235" s="232"/>
      <c r="J2235" s="233">
        <f>ROUND(I2235*H2235,2)</f>
        <v>0</v>
      </c>
      <c r="K2235" s="229" t="s">
        <v>1</v>
      </c>
      <c r="L2235" s="45"/>
      <c r="M2235" s="234" t="s">
        <v>1</v>
      </c>
      <c r="N2235" s="235" t="s">
        <v>41</v>
      </c>
      <c r="O2235" s="92"/>
      <c r="P2235" s="236">
        <f>O2235*H2235</f>
        <v>0</v>
      </c>
      <c r="Q2235" s="236">
        <v>0.0050000000000000001</v>
      </c>
      <c r="R2235" s="236">
        <f>Q2235*H2235</f>
        <v>0.059999999999999998</v>
      </c>
      <c r="S2235" s="236">
        <v>0</v>
      </c>
      <c r="T2235" s="237">
        <f>S2235*H2235</f>
        <v>0</v>
      </c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R2235" s="238" t="s">
        <v>170</v>
      </c>
      <c r="AT2235" s="238" t="s">
        <v>242</v>
      </c>
      <c r="AU2235" s="238" t="s">
        <v>87</v>
      </c>
      <c r="AY2235" s="18" t="s">
        <v>240</v>
      </c>
      <c r="BE2235" s="239">
        <f>IF(N2235="základní",J2235,0)</f>
        <v>0</v>
      </c>
      <c r="BF2235" s="239">
        <f>IF(N2235="snížená",J2235,0)</f>
        <v>0</v>
      </c>
      <c r="BG2235" s="239">
        <f>IF(N2235="zákl. přenesená",J2235,0)</f>
        <v>0</v>
      </c>
      <c r="BH2235" s="239">
        <f>IF(N2235="sníž. přenesená",J2235,0)</f>
        <v>0</v>
      </c>
      <c r="BI2235" s="239">
        <f>IF(N2235="nulová",J2235,0)</f>
        <v>0</v>
      </c>
      <c r="BJ2235" s="18" t="s">
        <v>84</v>
      </c>
      <c r="BK2235" s="239">
        <f>ROUND(I2235*H2235,2)</f>
        <v>0</v>
      </c>
      <c r="BL2235" s="18" t="s">
        <v>170</v>
      </c>
      <c r="BM2235" s="238" t="s">
        <v>2806</v>
      </c>
    </row>
    <row r="2236" s="2" customFormat="1" ht="33" customHeight="1">
      <c r="A2236" s="39"/>
      <c r="B2236" s="40"/>
      <c r="C2236" s="227" t="s">
        <v>2807</v>
      </c>
      <c r="D2236" s="227" t="s">
        <v>242</v>
      </c>
      <c r="E2236" s="228" t="s">
        <v>2808</v>
      </c>
      <c r="F2236" s="229" t="s">
        <v>2809</v>
      </c>
      <c r="G2236" s="230" t="s">
        <v>675</v>
      </c>
      <c r="H2236" s="231">
        <v>1</v>
      </c>
      <c r="I2236" s="232"/>
      <c r="J2236" s="233">
        <f>ROUND(I2236*H2236,2)</f>
        <v>0</v>
      </c>
      <c r="K2236" s="229" t="s">
        <v>1</v>
      </c>
      <c r="L2236" s="45"/>
      <c r="M2236" s="234" t="s">
        <v>1</v>
      </c>
      <c r="N2236" s="235" t="s">
        <v>41</v>
      </c>
      <c r="O2236" s="92"/>
      <c r="P2236" s="236">
        <f>O2236*H2236</f>
        <v>0</v>
      </c>
      <c r="Q2236" s="236">
        <v>0.01</v>
      </c>
      <c r="R2236" s="236">
        <f>Q2236*H2236</f>
        <v>0.01</v>
      </c>
      <c r="S2236" s="236">
        <v>0</v>
      </c>
      <c r="T2236" s="237">
        <f>S2236*H2236</f>
        <v>0</v>
      </c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R2236" s="238" t="s">
        <v>170</v>
      </c>
      <c r="AT2236" s="238" t="s">
        <v>242</v>
      </c>
      <c r="AU2236" s="238" t="s">
        <v>87</v>
      </c>
      <c r="AY2236" s="18" t="s">
        <v>240</v>
      </c>
      <c r="BE2236" s="239">
        <f>IF(N2236="základní",J2236,0)</f>
        <v>0</v>
      </c>
      <c r="BF2236" s="239">
        <f>IF(N2236="snížená",J2236,0)</f>
        <v>0</v>
      </c>
      <c r="BG2236" s="239">
        <f>IF(N2236="zákl. přenesená",J2236,0)</f>
        <v>0</v>
      </c>
      <c r="BH2236" s="239">
        <f>IF(N2236="sníž. přenesená",J2236,0)</f>
        <v>0</v>
      </c>
      <c r="BI2236" s="239">
        <f>IF(N2236="nulová",J2236,0)</f>
        <v>0</v>
      </c>
      <c r="BJ2236" s="18" t="s">
        <v>84</v>
      </c>
      <c r="BK2236" s="239">
        <f>ROUND(I2236*H2236,2)</f>
        <v>0</v>
      </c>
      <c r="BL2236" s="18" t="s">
        <v>170</v>
      </c>
      <c r="BM2236" s="238" t="s">
        <v>2810</v>
      </c>
    </row>
    <row r="2237" s="2" customFormat="1" ht="37.8" customHeight="1">
      <c r="A2237" s="39"/>
      <c r="B2237" s="40"/>
      <c r="C2237" s="227" t="s">
        <v>2811</v>
      </c>
      <c r="D2237" s="227" t="s">
        <v>242</v>
      </c>
      <c r="E2237" s="228" t="s">
        <v>2812</v>
      </c>
      <c r="F2237" s="229" t="s">
        <v>2813</v>
      </c>
      <c r="G2237" s="230" t="s">
        <v>520</v>
      </c>
      <c r="H2237" s="231">
        <v>4</v>
      </c>
      <c r="I2237" s="232"/>
      <c r="J2237" s="233">
        <f>ROUND(I2237*H2237,2)</f>
        <v>0</v>
      </c>
      <c r="K2237" s="229" t="s">
        <v>1</v>
      </c>
      <c r="L2237" s="45"/>
      <c r="M2237" s="234" t="s">
        <v>1</v>
      </c>
      <c r="N2237" s="235" t="s">
        <v>41</v>
      </c>
      <c r="O2237" s="92"/>
      <c r="P2237" s="236">
        <f>O2237*H2237</f>
        <v>0</v>
      </c>
      <c r="Q2237" s="236">
        <v>0.00059999999999999995</v>
      </c>
      <c r="R2237" s="236">
        <f>Q2237*H2237</f>
        <v>0.0023999999999999998</v>
      </c>
      <c r="S2237" s="236">
        <v>0</v>
      </c>
      <c r="T2237" s="237">
        <f>S2237*H2237</f>
        <v>0</v>
      </c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R2237" s="238" t="s">
        <v>170</v>
      </c>
      <c r="AT2237" s="238" t="s">
        <v>242</v>
      </c>
      <c r="AU2237" s="238" t="s">
        <v>87</v>
      </c>
      <c r="AY2237" s="18" t="s">
        <v>240</v>
      </c>
      <c r="BE2237" s="239">
        <f>IF(N2237="základní",J2237,0)</f>
        <v>0</v>
      </c>
      <c r="BF2237" s="239">
        <f>IF(N2237="snížená",J2237,0)</f>
        <v>0</v>
      </c>
      <c r="BG2237" s="239">
        <f>IF(N2237="zákl. přenesená",J2237,0)</f>
        <v>0</v>
      </c>
      <c r="BH2237" s="239">
        <f>IF(N2237="sníž. přenesená",J2237,0)</f>
        <v>0</v>
      </c>
      <c r="BI2237" s="239">
        <f>IF(N2237="nulová",J2237,0)</f>
        <v>0</v>
      </c>
      <c r="BJ2237" s="18" t="s">
        <v>84</v>
      </c>
      <c r="BK2237" s="239">
        <f>ROUND(I2237*H2237,2)</f>
        <v>0</v>
      </c>
      <c r="BL2237" s="18" t="s">
        <v>170</v>
      </c>
      <c r="BM2237" s="238" t="s">
        <v>2814</v>
      </c>
    </row>
    <row r="2238" s="13" customFormat="1">
      <c r="A2238" s="13"/>
      <c r="B2238" s="245"/>
      <c r="C2238" s="246"/>
      <c r="D2238" s="247" t="s">
        <v>251</v>
      </c>
      <c r="E2238" s="248" t="s">
        <v>1</v>
      </c>
      <c r="F2238" s="249" t="s">
        <v>2815</v>
      </c>
      <c r="G2238" s="246"/>
      <c r="H2238" s="248" t="s">
        <v>1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5" t="s">
        <v>251</v>
      </c>
      <c r="AU2238" s="255" t="s">
        <v>87</v>
      </c>
      <c r="AV2238" s="13" t="s">
        <v>84</v>
      </c>
      <c r="AW2238" s="13" t="s">
        <v>32</v>
      </c>
      <c r="AX2238" s="13" t="s">
        <v>76</v>
      </c>
      <c r="AY2238" s="255" t="s">
        <v>240</v>
      </c>
    </row>
    <row r="2239" s="13" customFormat="1">
      <c r="A2239" s="13"/>
      <c r="B2239" s="245"/>
      <c r="C2239" s="246"/>
      <c r="D2239" s="247" t="s">
        <v>251</v>
      </c>
      <c r="E2239" s="248" t="s">
        <v>1</v>
      </c>
      <c r="F2239" s="249" t="s">
        <v>2816</v>
      </c>
      <c r="G2239" s="246"/>
      <c r="H2239" s="248" t="s">
        <v>1</v>
      </c>
      <c r="I2239" s="250"/>
      <c r="J2239" s="246"/>
      <c r="K2239" s="246"/>
      <c r="L2239" s="251"/>
      <c r="M2239" s="252"/>
      <c r="N2239" s="253"/>
      <c r="O2239" s="253"/>
      <c r="P2239" s="253"/>
      <c r="Q2239" s="253"/>
      <c r="R2239" s="253"/>
      <c r="S2239" s="253"/>
      <c r="T2239" s="25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5" t="s">
        <v>251</v>
      </c>
      <c r="AU2239" s="255" t="s">
        <v>87</v>
      </c>
      <c r="AV2239" s="13" t="s">
        <v>84</v>
      </c>
      <c r="AW2239" s="13" t="s">
        <v>32</v>
      </c>
      <c r="AX2239" s="13" t="s">
        <v>76</v>
      </c>
      <c r="AY2239" s="255" t="s">
        <v>240</v>
      </c>
    </row>
    <row r="2240" s="14" customFormat="1">
      <c r="A2240" s="14"/>
      <c r="B2240" s="256"/>
      <c r="C2240" s="257"/>
      <c r="D2240" s="247" t="s">
        <v>251</v>
      </c>
      <c r="E2240" s="258" t="s">
        <v>1</v>
      </c>
      <c r="F2240" s="259" t="s">
        <v>2426</v>
      </c>
      <c r="G2240" s="257"/>
      <c r="H2240" s="260">
        <v>4</v>
      </c>
      <c r="I2240" s="261"/>
      <c r="J2240" s="257"/>
      <c r="K2240" s="257"/>
      <c r="L2240" s="262"/>
      <c r="M2240" s="263"/>
      <c r="N2240" s="264"/>
      <c r="O2240" s="264"/>
      <c r="P2240" s="264"/>
      <c r="Q2240" s="264"/>
      <c r="R2240" s="264"/>
      <c r="S2240" s="264"/>
      <c r="T2240" s="265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6" t="s">
        <v>251</v>
      </c>
      <c r="AU2240" s="266" t="s">
        <v>87</v>
      </c>
      <c r="AV2240" s="14" t="s">
        <v>87</v>
      </c>
      <c r="AW2240" s="14" t="s">
        <v>32</v>
      </c>
      <c r="AX2240" s="14" t="s">
        <v>84</v>
      </c>
      <c r="AY2240" s="266" t="s">
        <v>240</v>
      </c>
    </row>
    <row r="2241" s="2" customFormat="1" ht="24.15" customHeight="1">
      <c r="A2241" s="39"/>
      <c r="B2241" s="40"/>
      <c r="C2241" s="227" t="s">
        <v>2817</v>
      </c>
      <c r="D2241" s="227" t="s">
        <v>242</v>
      </c>
      <c r="E2241" s="228" t="s">
        <v>2818</v>
      </c>
      <c r="F2241" s="229" t="s">
        <v>2819</v>
      </c>
      <c r="G2241" s="230" t="s">
        <v>520</v>
      </c>
      <c r="H2241" s="231">
        <v>2.8999999999999999</v>
      </c>
      <c r="I2241" s="232"/>
      <c r="J2241" s="233">
        <f>ROUND(I2241*H2241,2)</f>
        <v>0</v>
      </c>
      <c r="K2241" s="229" t="s">
        <v>246</v>
      </c>
      <c r="L2241" s="45"/>
      <c r="M2241" s="234" t="s">
        <v>1</v>
      </c>
      <c r="N2241" s="235" t="s">
        <v>41</v>
      </c>
      <c r="O2241" s="92"/>
      <c r="P2241" s="236">
        <f>O2241*H2241</f>
        <v>0</v>
      </c>
      <c r="Q2241" s="236">
        <v>0.00040000000000000002</v>
      </c>
      <c r="R2241" s="236">
        <f>Q2241*H2241</f>
        <v>0.00116</v>
      </c>
      <c r="S2241" s="236">
        <v>0</v>
      </c>
      <c r="T2241" s="237">
        <f>S2241*H2241</f>
        <v>0</v>
      </c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R2241" s="238" t="s">
        <v>170</v>
      </c>
      <c r="AT2241" s="238" t="s">
        <v>242</v>
      </c>
      <c r="AU2241" s="238" t="s">
        <v>87</v>
      </c>
      <c r="AY2241" s="18" t="s">
        <v>240</v>
      </c>
      <c r="BE2241" s="239">
        <f>IF(N2241="základní",J2241,0)</f>
        <v>0</v>
      </c>
      <c r="BF2241" s="239">
        <f>IF(N2241="snížená",J2241,0)</f>
        <v>0</v>
      </c>
      <c r="BG2241" s="239">
        <f>IF(N2241="zákl. přenesená",J2241,0)</f>
        <v>0</v>
      </c>
      <c r="BH2241" s="239">
        <f>IF(N2241="sníž. přenesená",J2241,0)</f>
        <v>0</v>
      </c>
      <c r="BI2241" s="239">
        <f>IF(N2241="nulová",J2241,0)</f>
        <v>0</v>
      </c>
      <c r="BJ2241" s="18" t="s">
        <v>84</v>
      </c>
      <c r="BK2241" s="239">
        <f>ROUND(I2241*H2241,2)</f>
        <v>0</v>
      </c>
      <c r="BL2241" s="18" t="s">
        <v>170</v>
      </c>
      <c r="BM2241" s="238" t="s">
        <v>2820</v>
      </c>
    </row>
    <row r="2242" s="2" customFormat="1">
      <c r="A2242" s="39"/>
      <c r="B2242" s="40"/>
      <c r="C2242" s="41"/>
      <c r="D2242" s="240" t="s">
        <v>249</v>
      </c>
      <c r="E2242" s="41"/>
      <c r="F2242" s="241" t="s">
        <v>2821</v>
      </c>
      <c r="G2242" s="41"/>
      <c r="H2242" s="41"/>
      <c r="I2242" s="242"/>
      <c r="J2242" s="41"/>
      <c r="K2242" s="41"/>
      <c r="L2242" s="45"/>
      <c r="M2242" s="243"/>
      <c r="N2242" s="244"/>
      <c r="O2242" s="92"/>
      <c r="P2242" s="92"/>
      <c r="Q2242" s="92"/>
      <c r="R2242" s="92"/>
      <c r="S2242" s="92"/>
      <c r="T2242" s="93"/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T2242" s="18" t="s">
        <v>249</v>
      </c>
      <c r="AU2242" s="18" t="s">
        <v>87</v>
      </c>
    </row>
    <row r="2243" s="13" customFormat="1">
      <c r="A2243" s="13"/>
      <c r="B2243" s="245"/>
      <c r="C2243" s="246"/>
      <c r="D2243" s="247" t="s">
        <v>251</v>
      </c>
      <c r="E2243" s="248" t="s">
        <v>1</v>
      </c>
      <c r="F2243" s="249" t="s">
        <v>2815</v>
      </c>
      <c r="G2243" s="246"/>
      <c r="H2243" s="248" t="s">
        <v>1</v>
      </c>
      <c r="I2243" s="250"/>
      <c r="J2243" s="246"/>
      <c r="K2243" s="246"/>
      <c r="L2243" s="251"/>
      <c r="M2243" s="252"/>
      <c r="N2243" s="253"/>
      <c r="O2243" s="253"/>
      <c r="P2243" s="253"/>
      <c r="Q2243" s="253"/>
      <c r="R2243" s="253"/>
      <c r="S2243" s="253"/>
      <c r="T2243" s="254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5" t="s">
        <v>251</v>
      </c>
      <c r="AU2243" s="255" t="s">
        <v>87</v>
      </c>
      <c r="AV2243" s="13" t="s">
        <v>84</v>
      </c>
      <c r="AW2243" s="13" t="s">
        <v>32</v>
      </c>
      <c r="AX2243" s="13" t="s">
        <v>76</v>
      </c>
      <c r="AY2243" s="255" t="s">
        <v>240</v>
      </c>
    </row>
    <row r="2244" s="13" customFormat="1">
      <c r="A2244" s="13"/>
      <c r="B2244" s="245"/>
      <c r="C2244" s="246"/>
      <c r="D2244" s="247" t="s">
        <v>251</v>
      </c>
      <c r="E2244" s="248" t="s">
        <v>1</v>
      </c>
      <c r="F2244" s="249" t="s">
        <v>2822</v>
      </c>
      <c r="G2244" s="246"/>
      <c r="H2244" s="248" t="s">
        <v>1</v>
      </c>
      <c r="I2244" s="250"/>
      <c r="J2244" s="246"/>
      <c r="K2244" s="246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5" t="s">
        <v>251</v>
      </c>
      <c r="AU2244" s="255" t="s">
        <v>87</v>
      </c>
      <c r="AV2244" s="13" t="s">
        <v>84</v>
      </c>
      <c r="AW2244" s="13" t="s">
        <v>32</v>
      </c>
      <c r="AX2244" s="13" t="s">
        <v>76</v>
      </c>
      <c r="AY2244" s="255" t="s">
        <v>240</v>
      </c>
    </row>
    <row r="2245" s="14" customFormat="1">
      <c r="A2245" s="14"/>
      <c r="B2245" s="256"/>
      <c r="C2245" s="257"/>
      <c r="D2245" s="247" t="s">
        <v>251</v>
      </c>
      <c r="E2245" s="258" t="s">
        <v>1</v>
      </c>
      <c r="F2245" s="259" t="s">
        <v>1175</v>
      </c>
      <c r="G2245" s="257"/>
      <c r="H2245" s="260">
        <v>2.8999999999999999</v>
      </c>
      <c r="I2245" s="261"/>
      <c r="J2245" s="257"/>
      <c r="K2245" s="257"/>
      <c r="L2245" s="262"/>
      <c r="M2245" s="263"/>
      <c r="N2245" s="264"/>
      <c r="O2245" s="264"/>
      <c r="P2245" s="264"/>
      <c r="Q2245" s="264"/>
      <c r="R2245" s="264"/>
      <c r="S2245" s="264"/>
      <c r="T2245" s="26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6" t="s">
        <v>251</v>
      </c>
      <c r="AU2245" s="266" t="s">
        <v>87</v>
      </c>
      <c r="AV2245" s="14" t="s">
        <v>87</v>
      </c>
      <c r="AW2245" s="14" t="s">
        <v>32</v>
      </c>
      <c r="AX2245" s="14" t="s">
        <v>84</v>
      </c>
      <c r="AY2245" s="266" t="s">
        <v>240</v>
      </c>
    </row>
    <row r="2246" s="2" customFormat="1" ht="24.15" customHeight="1">
      <c r="A2246" s="39"/>
      <c r="B2246" s="40"/>
      <c r="C2246" s="227" t="s">
        <v>2823</v>
      </c>
      <c r="D2246" s="227" t="s">
        <v>242</v>
      </c>
      <c r="E2246" s="228" t="s">
        <v>2824</v>
      </c>
      <c r="F2246" s="229" t="s">
        <v>2825</v>
      </c>
      <c r="G2246" s="230" t="s">
        <v>344</v>
      </c>
      <c r="H2246" s="231">
        <v>4.8339999999999996</v>
      </c>
      <c r="I2246" s="232"/>
      <c r="J2246" s="233">
        <f>ROUND(I2246*H2246,2)</f>
        <v>0</v>
      </c>
      <c r="K2246" s="229" t="s">
        <v>246</v>
      </c>
      <c r="L2246" s="45"/>
      <c r="M2246" s="234" t="s">
        <v>1</v>
      </c>
      <c r="N2246" s="235" t="s">
        <v>41</v>
      </c>
      <c r="O2246" s="92"/>
      <c r="P2246" s="236">
        <f>O2246*H2246</f>
        <v>0</v>
      </c>
      <c r="Q2246" s="236">
        <v>0</v>
      </c>
      <c r="R2246" s="236">
        <f>Q2246*H2246</f>
        <v>0</v>
      </c>
      <c r="S2246" s="236">
        <v>0</v>
      </c>
      <c r="T2246" s="237">
        <f>S2246*H2246</f>
        <v>0</v>
      </c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39"/>
      <c r="AE2246" s="39"/>
      <c r="AR2246" s="238" t="s">
        <v>170</v>
      </c>
      <c r="AT2246" s="238" t="s">
        <v>242</v>
      </c>
      <c r="AU2246" s="238" t="s">
        <v>87</v>
      </c>
      <c r="AY2246" s="18" t="s">
        <v>240</v>
      </c>
      <c r="BE2246" s="239">
        <f>IF(N2246="základní",J2246,0)</f>
        <v>0</v>
      </c>
      <c r="BF2246" s="239">
        <f>IF(N2246="snížená",J2246,0)</f>
        <v>0</v>
      </c>
      <c r="BG2246" s="239">
        <f>IF(N2246="zákl. přenesená",J2246,0)</f>
        <v>0</v>
      </c>
      <c r="BH2246" s="239">
        <f>IF(N2246="sníž. přenesená",J2246,0)</f>
        <v>0</v>
      </c>
      <c r="BI2246" s="239">
        <f>IF(N2246="nulová",J2246,0)</f>
        <v>0</v>
      </c>
      <c r="BJ2246" s="18" t="s">
        <v>84</v>
      </c>
      <c r="BK2246" s="239">
        <f>ROUND(I2246*H2246,2)</f>
        <v>0</v>
      </c>
      <c r="BL2246" s="18" t="s">
        <v>170</v>
      </c>
      <c r="BM2246" s="238" t="s">
        <v>2826</v>
      </c>
    </row>
    <row r="2247" s="2" customFormat="1">
      <c r="A2247" s="39"/>
      <c r="B2247" s="40"/>
      <c r="C2247" s="41"/>
      <c r="D2247" s="240" t="s">
        <v>249</v>
      </c>
      <c r="E2247" s="41"/>
      <c r="F2247" s="241" t="s">
        <v>2827</v>
      </c>
      <c r="G2247" s="41"/>
      <c r="H2247" s="41"/>
      <c r="I2247" s="242"/>
      <c r="J2247" s="41"/>
      <c r="K2247" s="41"/>
      <c r="L2247" s="45"/>
      <c r="M2247" s="243"/>
      <c r="N2247" s="244"/>
      <c r="O2247" s="92"/>
      <c r="P2247" s="92"/>
      <c r="Q2247" s="92"/>
      <c r="R2247" s="92"/>
      <c r="S2247" s="92"/>
      <c r="T2247" s="93"/>
      <c r="U2247" s="39"/>
      <c r="V2247" s="39"/>
      <c r="W2247" s="39"/>
      <c r="X2247" s="39"/>
      <c r="Y2247" s="39"/>
      <c r="Z2247" s="39"/>
      <c r="AA2247" s="39"/>
      <c r="AB2247" s="39"/>
      <c r="AC2247" s="39"/>
      <c r="AD2247" s="39"/>
      <c r="AE2247" s="39"/>
      <c r="AT2247" s="18" t="s">
        <v>249</v>
      </c>
      <c r="AU2247" s="18" t="s">
        <v>87</v>
      </c>
    </row>
    <row r="2248" s="12" customFormat="1" ht="22.8" customHeight="1">
      <c r="A2248" s="12"/>
      <c r="B2248" s="211"/>
      <c r="C2248" s="212"/>
      <c r="D2248" s="213" t="s">
        <v>75</v>
      </c>
      <c r="E2248" s="225" t="s">
        <v>2828</v>
      </c>
      <c r="F2248" s="225" t="s">
        <v>2829</v>
      </c>
      <c r="G2248" s="212"/>
      <c r="H2248" s="212"/>
      <c r="I2248" s="215"/>
      <c r="J2248" s="226">
        <f>BK2248</f>
        <v>0</v>
      </c>
      <c r="K2248" s="212"/>
      <c r="L2248" s="217"/>
      <c r="M2248" s="218"/>
      <c r="N2248" s="219"/>
      <c r="O2248" s="219"/>
      <c r="P2248" s="220">
        <f>SUM(P2249:P2271)</f>
        <v>0</v>
      </c>
      <c r="Q2248" s="219"/>
      <c r="R2248" s="220">
        <f>SUM(R2249:R2271)</f>
        <v>0.85028000000000004</v>
      </c>
      <c r="S2248" s="219"/>
      <c r="T2248" s="221">
        <f>SUM(T2249:T2271)</f>
        <v>0</v>
      </c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R2248" s="222" t="s">
        <v>87</v>
      </c>
      <c r="AT2248" s="223" t="s">
        <v>75</v>
      </c>
      <c r="AU2248" s="223" t="s">
        <v>84</v>
      </c>
      <c r="AY2248" s="222" t="s">
        <v>240</v>
      </c>
      <c r="BK2248" s="224">
        <f>SUM(BK2249:BK2271)</f>
        <v>0</v>
      </c>
    </row>
    <row r="2249" s="2" customFormat="1" ht="24.15" customHeight="1">
      <c r="A2249" s="39"/>
      <c r="B2249" s="40"/>
      <c r="C2249" s="227" t="s">
        <v>2830</v>
      </c>
      <c r="D2249" s="227" t="s">
        <v>242</v>
      </c>
      <c r="E2249" s="228" t="s">
        <v>2831</v>
      </c>
      <c r="F2249" s="229" t="s">
        <v>2832</v>
      </c>
      <c r="G2249" s="230" t="s">
        <v>675</v>
      </c>
      <c r="H2249" s="231">
        <v>1</v>
      </c>
      <c r="I2249" s="232"/>
      <c r="J2249" s="233">
        <f>ROUND(I2249*H2249,2)</f>
        <v>0</v>
      </c>
      <c r="K2249" s="229" t="s">
        <v>1</v>
      </c>
      <c r="L2249" s="45"/>
      <c r="M2249" s="234" t="s">
        <v>1</v>
      </c>
      <c r="N2249" s="235" t="s">
        <v>41</v>
      </c>
      <c r="O2249" s="92"/>
      <c r="P2249" s="236">
        <f>O2249*H2249</f>
        <v>0</v>
      </c>
      <c r="Q2249" s="236">
        <v>0.00044000000000000002</v>
      </c>
      <c r="R2249" s="236">
        <f>Q2249*H2249</f>
        <v>0.00044000000000000002</v>
      </c>
      <c r="S2249" s="236">
        <v>0</v>
      </c>
      <c r="T2249" s="237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38" t="s">
        <v>170</v>
      </c>
      <c r="AT2249" s="238" t="s">
        <v>242</v>
      </c>
      <c r="AU2249" s="238" t="s">
        <v>87</v>
      </c>
      <c r="AY2249" s="18" t="s">
        <v>240</v>
      </c>
      <c r="BE2249" s="239">
        <f>IF(N2249="základní",J2249,0)</f>
        <v>0</v>
      </c>
      <c r="BF2249" s="239">
        <f>IF(N2249="snížená",J2249,0)</f>
        <v>0</v>
      </c>
      <c r="BG2249" s="239">
        <f>IF(N2249="zákl. přenesená",J2249,0)</f>
        <v>0</v>
      </c>
      <c r="BH2249" s="239">
        <f>IF(N2249="sníž. přenesená",J2249,0)</f>
        <v>0</v>
      </c>
      <c r="BI2249" s="239">
        <f>IF(N2249="nulová",J2249,0)</f>
        <v>0</v>
      </c>
      <c r="BJ2249" s="18" t="s">
        <v>84</v>
      </c>
      <c r="BK2249" s="239">
        <f>ROUND(I2249*H2249,2)</f>
        <v>0</v>
      </c>
      <c r="BL2249" s="18" t="s">
        <v>170</v>
      </c>
      <c r="BM2249" s="238" t="s">
        <v>2833</v>
      </c>
    </row>
    <row r="2250" s="2" customFormat="1" ht="44.25" customHeight="1">
      <c r="A2250" s="39"/>
      <c r="B2250" s="40"/>
      <c r="C2250" s="289" t="s">
        <v>2834</v>
      </c>
      <c r="D2250" s="289" t="s">
        <v>341</v>
      </c>
      <c r="E2250" s="290" t="s">
        <v>2835</v>
      </c>
      <c r="F2250" s="291" t="s">
        <v>2836</v>
      </c>
      <c r="G2250" s="292" t="s">
        <v>675</v>
      </c>
      <c r="H2250" s="293">
        <v>1</v>
      </c>
      <c r="I2250" s="294"/>
      <c r="J2250" s="295">
        <f>ROUND(I2250*H2250,2)</f>
        <v>0</v>
      </c>
      <c r="K2250" s="291" t="s">
        <v>1</v>
      </c>
      <c r="L2250" s="296"/>
      <c r="M2250" s="297" t="s">
        <v>1</v>
      </c>
      <c r="N2250" s="298" t="s">
        <v>41</v>
      </c>
      <c r="O2250" s="92"/>
      <c r="P2250" s="236">
        <f>O2250*H2250</f>
        <v>0</v>
      </c>
      <c r="Q2250" s="236">
        <v>0.047</v>
      </c>
      <c r="R2250" s="236">
        <f>Q2250*H2250</f>
        <v>0.047</v>
      </c>
      <c r="S2250" s="236">
        <v>0</v>
      </c>
      <c r="T2250" s="237">
        <f>S2250*H2250</f>
        <v>0</v>
      </c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R2250" s="238" t="s">
        <v>532</v>
      </c>
      <c r="AT2250" s="238" t="s">
        <v>341</v>
      </c>
      <c r="AU2250" s="238" t="s">
        <v>87</v>
      </c>
      <c r="AY2250" s="18" t="s">
        <v>240</v>
      </c>
      <c r="BE2250" s="239">
        <f>IF(N2250="základní",J2250,0)</f>
        <v>0</v>
      </c>
      <c r="BF2250" s="239">
        <f>IF(N2250="snížená",J2250,0)</f>
        <v>0</v>
      </c>
      <c r="BG2250" s="239">
        <f>IF(N2250="zákl. přenesená",J2250,0)</f>
        <v>0</v>
      </c>
      <c r="BH2250" s="239">
        <f>IF(N2250="sníž. přenesená",J2250,0)</f>
        <v>0</v>
      </c>
      <c r="BI2250" s="239">
        <f>IF(N2250="nulová",J2250,0)</f>
        <v>0</v>
      </c>
      <c r="BJ2250" s="18" t="s">
        <v>84</v>
      </c>
      <c r="BK2250" s="239">
        <f>ROUND(I2250*H2250,2)</f>
        <v>0</v>
      </c>
      <c r="BL2250" s="18" t="s">
        <v>170</v>
      </c>
      <c r="BM2250" s="238" t="s">
        <v>2837</v>
      </c>
    </row>
    <row r="2251" s="2" customFormat="1" ht="24.15" customHeight="1">
      <c r="A2251" s="39"/>
      <c r="B2251" s="40"/>
      <c r="C2251" s="227" t="s">
        <v>2838</v>
      </c>
      <c r="D2251" s="227" t="s">
        <v>242</v>
      </c>
      <c r="E2251" s="228" t="s">
        <v>2839</v>
      </c>
      <c r="F2251" s="229" t="s">
        <v>2840</v>
      </c>
      <c r="G2251" s="230" t="s">
        <v>373</v>
      </c>
      <c r="H2251" s="231">
        <v>38</v>
      </c>
      <c r="I2251" s="232"/>
      <c r="J2251" s="233">
        <f>ROUND(I2251*H2251,2)</f>
        <v>0</v>
      </c>
      <c r="K2251" s="229" t="s">
        <v>246</v>
      </c>
      <c r="L2251" s="45"/>
      <c r="M2251" s="234" t="s">
        <v>1</v>
      </c>
      <c r="N2251" s="235" t="s">
        <v>41</v>
      </c>
      <c r="O2251" s="92"/>
      <c r="P2251" s="236">
        <f>O2251*H2251</f>
        <v>0</v>
      </c>
      <c r="Q2251" s="236">
        <v>0</v>
      </c>
      <c r="R2251" s="236">
        <f>Q2251*H2251</f>
        <v>0</v>
      </c>
      <c r="S2251" s="236">
        <v>0</v>
      </c>
      <c r="T2251" s="237">
        <f>S2251*H2251</f>
        <v>0</v>
      </c>
      <c r="U2251" s="39"/>
      <c r="V2251" s="39"/>
      <c r="W2251" s="39"/>
      <c r="X2251" s="39"/>
      <c r="Y2251" s="39"/>
      <c r="Z2251" s="39"/>
      <c r="AA2251" s="39"/>
      <c r="AB2251" s="39"/>
      <c r="AC2251" s="39"/>
      <c r="AD2251" s="39"/>
      <c r="AE2251" s="39"/>
      <c r="AR2251" s="238" t="s">
        <v>170</v>
      </c>
      <c r="AT2251" s="238" t="s">
        <v>242</v>
      </c>
      <c r="AU2251" s="238" t="s">
        <v>87</v>
      </c>
      <c r="AY2251" s="18" t="s">
        <v>240</v>
      </c>
      <c r="BE2251" s="239">
        <f>IF(N2251="základní",J2251,0)</f>
        <v>0</v>
      </c>
      <c r="BF2251" s="239">
        <f>IF(N2251="snížená",J2251,0)</f>
        <v>0</v>
      </c>
      <c r="BG2251" s="239">
        <f>IF(N2251="zákl. přenesená",J2251,0)</f>
        <v>0</v>
      </c>
      <c r="BH2251" s="239">
        <f>IF(N2251="sníž. přenesená",J2251,0)</f>
        <v>0</v>
      </c>
      <c r="BI2251" s="239">
        <f>IF(N2251="nulová",J2251,0)</f>
        <v>0</v>
      </c>
      <c r="BJ2251" s="18" t="s">
        <v>84</v>
      </c>
      <c r="BK2251" s="239">
        <f>ROUND(I2251*H2251,2)</f>
        <v>0</v>
      </c>
      <c r="BL2251" s="18" t="s">
        <v>170</v>
      </c>
      <c r="BM2251" s="238" t="s">
        <v>2841</v>
      </c>
    </row>
    <row r="2252" s="2" customFormat="1">
      <c r="A2252" s="39"/>
      <c r="B2252" s="40"/>
      <c r="C2252" s="41"/>
      <c r="D2252" s="240" t="s">
        <v>249</v>
      </c>
      <c r="E2252" s="41"/>
      <c r="F2252" s="241" t="s">
        <v>2842</v>
      </c>
      <c r="G2252" s="41"/>
      <c r="H2252" s="41"/>
      <c r="I2252" s="242"/>
      <c r="J2252" s="41"/>
      <c r="K2252" s="41"/>
      <c r="L2252" s="45"/>
      <c r="M2252" s="243"/>
      <c r="N2252" s="244"/>
      <c r="O2252" s="92"/>
      <c r="P2252" s="92"/>
      <c r="Q2252" s="92"/>
      <c r="R2252" s="92"/>
      <c r="S2252" s="92"/>
      <c r="T2252" s="93"/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39"/>
      <c r="AE2252" s="39"/>
      <c r="AT2252" s="18" t="s">
        <v>249</v>
      </c>
      <c r="AU2252" s="18" t="s">
        <v>87</v>
      </c>
    </row>
    <row r="2253" s="13" customFormat="1">
      <c r="A2253" s="13"/>
      <c r="B2253" s="245"/>
      <c r="C2253" s="246"/>
      <c r="D2253" s="247" t="s">
        <v>251</v>
      </c>
      <c r="E2253" s="248" t="s">
        <v>1</v>
      </c>
      <c r="F2253" s="249" t="s">
        <v>1373</v>
      </c>
      <c r="G2253" s="246"/>
      <c r="H2253" s="248" t="s">
        <v>1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5" t="s">
        <v>251</v>
      </c>
      <c r="AU2253" s="255" t="s">
        <v>87</v>
      </c>
      <c r="AV2253" s="13" t="s">
        <v>84</v>
      </c>
      <c r="AW2253" s="13" t="s">
        <v>32</v>
      </c>
      <c r="AX2253" s="13" t="s">
        <v>76</v>
      </c>
      <c r="AY2253" s="255" t="s">
        <v>240</v>
      </c>
    </row>
    <row r="2254" s="14" customFormat="1">
      <c r="A2254" s="14"/>
      <c r="B2254" s="256"/>
      <c r="C2254" s="257"/>
      <c r="D2254" s="247" t="s">
        <v>251</v>
      </c>
      <c r="E2254" s="258" t="s">
        <v>1</v>
      </c>
      <c r="F2254" s="259" t="s">
        <v>1374</v>
      </c>
      <c r="G2254" s="257"/>
      <c r="H2254" s="260">
        <v>34.494999999999997</v>
      </c>
      <c r="I2254" s="261"/>
      <c r="J2254" s="257"/>
      <c r="K2254" s="257"/>
      <c r="L2254" s="262"/>
      <c r="M2254" s="263"/>
      <c r="N2254" s="264"/>
      <c r="O2254" s="264"/>
      <c r="P2254" s="264"/>
      <c r="Q2254" s="264"/>
      <c r="R2254" s="264"/>
      <c r="S2254" s="264"/>
      <c r="T2254" s="26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6" t="s">
        <v>251</v>
      </c>
      <c r="AU2254" s="266" t="s">
        <v>87</v>
      </c>
      <c r="AV2254" s="14" t="s">
        <v>87</v>
      </c>
      <c r="AW2254" s="14" t="s">
        <v>32</v>
      </c>
      <c r="AX2254" s="14" t="s">
        <v>76</v>
      </c>
      <c r="AY2254" s="266" t="s">
        <v>240</v>
      </c>
    </row>
    <row r="2255" s="14" customFormat="1">
      <c r="A2255" s="14"/>
      <c r="B2255" s="256"/>
      <c r="C2255" s="257"/>
      <c r="D2255" s="247" t="s">
        <v>251</v>
      </c>
      <c r="E2255" s="258" t="s">
        <v>1</v>
      </c>
      <c r="F2255" s="259" t="s">
        <v>1375</v>
      </c>
      <c r="G2255" s="257"/>
      <c r="H2255" s="260">
        <v>3.5049999999999999</v>
      </c>
      <c r="I2255" s="261"/>
      <c r="J2255" s="257"/>
      <c r="K2255" s="257"/>
      <c r="L2255" s="262"/>
      <c r="M2255" s="263"/>
      <c r="N2255" s="264"/>
      <c r="O2255" s="264"/>
      <c r="P2255" s="264"/>
      <c r="Q2255" s="264"/>
      <c r="R2255" s="264"/>
      <c r="S2255" s="264"/>
      <c r="T2255" s="265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6" t="s">
        <v>251</v>
      </c>
      <c r="AU2255" s="266" t="s">
        <v>87</v>
      </c>
      <c r="AV2255" s="14" t="s">
        <v>87</v>
      </c>
      <c r="AW2255" s="14" t="s">
        <v>32</v>
      </c>
      <c r="AX2255" s="14" t="s">
        <v>76</v>
      </c>
      <c r="AY2255" s="266" t="s">
        <v>240</v>
      </c>
    </row>
    <row r="2256" s="16" customFormat="1">
      <c r="A2256" s="16"/>
      <c r="B2256" s="278"/>
      <c r="C2256" s="279"/>
      <c r="D2256" s="247" t="s">
        <v>251</v>
      </c>
      <c r="E2256" s="280" t="s">
        <v>1</v>
      </c>
      <c r="F2256" s="281" t="s">
        <v>265</v>
      </c>
      <c r="G2256" s="279"/>
      <c r="H2256" s="282">
        <v>38</v>
      </c>
      <c r="I2256" s="283"/>
      <c r="J2256" s="279"/>
      <c r="K2256" s="279"/>
      <c r="L2256" s="284"/>
      <c r="M2256" s="285"/>
      <c r="N2256" s="286"/>
      <c r="O2256" s="286"/>
      <c r="P2256" s="286"/>
      <c r="Q2256" s="286"/>
      <c r="R2256" s="286"/>
      <c r="S2256" s="286"/>
      <c r="T2256" s="287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T2256" s="288" t="s">
        <v>251</v>
      </c>
      <c r="AU2256" s="288" t="s">
        <v>87</v>
      </c>
      <c r="AV2256" s="16" t="s">
        <v>247</v>
      </c>
      <c r="AW2256" s="16" t="s">
        <v>32</v>
      </c>
      <c r="AX2256" s="16" t="s">
        <v>84</v>
      </c>
      <c r="AY2256" s="288" t="s">
        <v>240</v>
      </c>
    </row>
    <row r="2257" s="2" customFormat="1" ht="33" customHeight="1">
      <c r="A2257" s="39"/>
      <c r="B2257" s="40"/>
      <c r="C2257" s="289" t="s">
        <v>2843</v>
      </c>
      <c r="D2257" s="289" t="s">
        <v>341</v>
      </c>
      <c r="E2257" s="290" t="s">
        <v>2844</v>
      </c>
      <c r="F2257" s="291" t="s">
        <v>2845</v>
      </c>
      <c r="G2257" s="292" t="s">
        <v>373</v>
      </c>
      <c r="H2257" s="293">
        <v>42</v>
      </c>
      <c r="I2257" s="294"/>
      <c r="J2257" s="295">
        <f>ROUND(I2257*H2257,2)</f>
        <v>0</v>
      </c>
      <c r="K2257" s="291" t="s">
        <v>1</v>
      </c>
      <c r="L2257" s="296"/>
      <c r="M2257" s="297" t="s">
        <v>1</v>
      </c>
      <c r="N2257" s="298" t="s">
        <v>41</v>
      </c>
      <c r="O2257" s="92"/>
      <c r="P2257" s="236">
        <f>O2257*H2257</f>
        <v>0</v>
      </c>
      <c r="Q2257" s="236">
        <v>0.01372</v>
      </c>
      <c r="R2257" s="236">
        <f>Q2257*H2257</f>
        <v>0.57623999999999997</v>
      </c>
      <c r="S2257" s="236">
        <v>0</v>
      </c>
      <c r="T2257" s="237">
        <f>S2257*H2257</f>
        <v>0</v>
      </c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39"/>
      <c r="AE2257" s="39"/>
      <c r="AR2257" s="238" t="s">
        <v>532</v>
      </c>
      <c r="AT2257" s="238" t="s">
        <v>341</v>
      </c>
      <c r="AU2257" s="238" t="s">
        <v>87</v>
      </c>
      <c r="AY2257" s="18" t="s">
        <v>240</v>
      </c>
      <c r="BE2257" s="239">
        <f>IF(N2257="základní",J2257,0)</f>
        <v>0</v>
      </c>
      <c r="BF2257" s="239">
        <f>IF(N2257="snížená",J2257,0)</f>
        <v>0</v>
      </c>
      <c r="BG2257" s="239">
        <f>IF(N2257="zákl. přenesená",J2257,0)</f>
        <v>0</v>
      </c>
      <c r="BH2257" s="239">
        <f>IF(N2257="sníž. přenesená",J2257,0)</f>
        <v>0</v>
      </c>
      <c r="BI2257" s="239">
        <f>IF(N2257="nulová",J2257,0)</f>
        <v>0</v>
      </c>
      <c r="BJ2257" s="18" t="s">
        <v>84</v>
      </c>
      <c r="BK2257" s="239">
        <f>ROUND(I2257*H2257,2)</f>
        <v>0</v>
      </c>
      <c r="BL2257" s="18" t="s">
        <v>170</v>
      </c>
      <c r="BM2257" s="238" t="s">
        <v>2846</v>
      </c>
    </row>
    <row r="2258" s="13" customFormat="1">
      <c r="A2258" s="13"/>
      <c r="B2258" s="245"/>
      <c r="C2258" s="246"/>
      <c r="D2258" s="247" t="s">
        <v>251</v>
      </c>
      <c r="E2258" s="248" t="s">
        <v>1</v>
      </c>
      <c r="F2258" s="249" t="s">
        <v>2847</v>
      </c>
      <c r="G2258" s="246"/>
      <c r="H2258" s="248" t="s">
        <v>1</v>
      </c>
      <c r="I2258" s="250"/>
      <c r="J2258" s="246"/>
      <c r="K2258" s="246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5" t="s">
        <v>251</v>
      </c>
      <c r="AU2258" s="255" t="s">
        <v>87</v>
      </c>
      <c r="AV2258" s="13" t="s">
        <v>84</v>
      </c>
      <c r="AW2258" s="13" t="s">
        <v>32</v>
      </c>
      <c r="AX2258" s="13" t="s">
        <v>76</v>
      </c>
      <c r="AY2258" s="255" t="s">
        <v>240</v>
      </c>
    </row>
    <row r="2259" s="14" customFormat="1">
      <c r="A2259" s="14"/>
      <c r="B2259" s="256"/>
      <c r="C2259" s="257"/>
      <c r="D2259" s="247" t="s">
        <v>251</v>
      </c>
      <c r="E2259" s="258" t="s">
        <v>1</v>
      </c>
      <c r="F2259" s="259" t="s">
        <v>2848</v>
      </c>
      <c r="G2259" s="257"/>
      <c r="H2259" s="260">
        <v>42</v>
      </c>
      <c r="I2259" s="261"/>
      <c r="J2259" s="257"/>
      <c r="K2259" s="257"/>
      <c r="L2259" s="262"/>
      <c r="M2259" s="263"/>
      <c r="N2259" s="264"/>
      <c r="O2259" s="264"/>
      <c r="P2259" s="264"/>
      <c r="Q2259" s="264"/>
      <c r="R2259" s="264"/>
      <c r="S2259" s="264"/>
      <c r="T2259" s="26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6" t="s">
        <v>251</v>
      </c>
      <c r="AU2259" s="266" t="s">
        <v>87</v>
      </c>
      <c r="AV2259" s="14" t="s">
        <v>87</v>
      </c>
      <c r="AW2259" s="14" t="s">
        <v>32</v>
      </c>
      <c r="AX2259" s="14" t="s">
        <v>84</v>
      </c>
      <c r="AY2259" s="266" t="s">
        <v>240</v>
      </c>
    </row>
    <row r="2260" s="2" customFormat="1" ht="16.5" customHeight="1">
      <c r="A2260" s="39"/>
      <c r="B2260" s="40"/>
      <c r="C2260" s="227" t="s">
        <v>2849</v>
      </c>
      <c r="D2260" s="227" t="s">
        <v>242</v>
      </c>
      <c r="E2260" s="228" t="s">
        <v>2850</v>
      </c>
      <c r="F2260" s="229" t="s">
        <v>2851</v>
      </c>
      <c r="G2260" s="230" t="s">
        <v>520</v>
      </c>
      <c r="H2260" s="231">
        <v>104</v>
      </c>
      <c r="I2260" s="232"/>
      <c r="J2260" s="233">
        <f>ROUND(I2260*H2260,2)</f>
        <v>0</v>
      </c>
      <c r="K2260" s="229" t="s">
        <v>246</v>
      </c>
      <c r="L2260" s="45"/>
      <c r="M2260" s="234" t="s">
        <v>1</v>
      </c>
      <c r="N2260" s="235" t="s">
        <v>41</v>
      </c>
      <c r="O2260" s="92"/>
      <c r="P2260" s="236">
        <f>O2260*H2260</f>
        <v>0</v>
      </c>
      <c r="Q2260" s="236">
        <v>0</v>
      </c>
      <c r="R2260" s="236">
        <f>Q2260*H2260</f>
        <v>0</v>
      </c>
      <c r="S2260" s="236">
        <v>0</v>
      </c>
      <c r="T2260" s="237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38" t="s">
        <v>170</v>
      </c>
      <c r="AT2260" s="238" t="s">
        <v>242</v>
      </c>
      <c r="AU2260" s="238" t="s">
        <v>87</v>
      </c>
      <c r="AY2260" s="18" t="s">
        <v>240</v>
      </c>
      <c r="BE2260" s="239">
        <f>IF(N2260="základní",J2260,0)</f>
        <v>0</v>
      </c>
      <c r="BF2260" s="239">
        <f>IF(N2260="snížená",J2260,0)</f>
        <v>0</v>
      </c>
      <c r="BG2260" s="239">
        <f>IF(N2260="zákl. přenesená",J2260,0)</f>
        <v>0</v>
      </c>
      <c r="BH2260" s="239">
        <f>IF(N2260="sníž. přenesená",J2260,0)</f>
        <v>0</v>
      </c>
      <c r="BI2260" s="239">
        <f>IF(N2260="nulová",J2260,0)</f>
        <v>0</v>
      </c>
      <c r="BJ2260" s="18" t="s">
        <v>84</v>
      </c>
      <c r="BK2260" s="239">
        <f>ROUND(I2260*H2260,2)</f>
        <v>0</v>
      </c>
      <c r="BL2260" s="18" t="s">
        <v>170</v>
      </c>
      <c r="BM2260" s="238" t="s">
        <v>2852</v>
      </c>
    </row>
    <row r="2261" s="2" customFormat="1">
      <c r="A2261" s="39"/>
      <c r="B2261" s="40"/>
      <c r="C2261" s="41"/>
      <c r="D2261" s="240" t="s">
        <v>249</v>
      </c>
      <c r="E2261" s="41"/>
      <c r="F2261" s="241" t="s">
        <v>2853</v>
      </c>
      <c r="G2261" s="41"/>
      <c r="H2261" s="41"/>
      <c r="I2261" s="242"/>
      <c r="J2261" s="41"/>
      <c r="K2261" s="41"/>
      <c r="L2261" s="45"/>
      <c r="M2261" s="243"/>
      <c r="N2261" s="244"/>
      <c r="O2261" s="92"/>
      <c r="P2261" s="92"/>
      <c r="Q2261" s="92"/>
      <c r="R2261" s="92"/>
      <c r="S2261" s="92"/>
      <c r="T2261" s="93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T2261" s="18" t="s">
        <v>249</v>
      </c>
      <c r="AU2261" s="18" t="s">
        <v>87</v>
      </c>
    </row>
    <row r="2262" s="13" customFormat="1">
      <c r="A2262" s="13"/>
      <c r="B2262" s="245"/>
      <c r="C2262" s="246"/>
      <c r="D2262" s="247" t="s">
        <v>251</v>
      </c>
      <c r="E2262" s="248" t="s">
        <v>1</v>
      </c>
      <c r="F2262" s="249" t="s">
        <v>2854</v>
      </c>
      <c r="G2262" s="246"/>
      <c r="H2262" s="248" t="s">
        <v>1</v>
      </c>
      <c r="I2262" s="250"/>
      <c r="J2262" s="246"/>
      <c r="K2262" s="246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5" t="s">
        <v>251</v>
      </c>
      <c r="AU2262" s="255" t="s">
        <v>87</v>
      </c>
      <c r="AV2262" s="13" t="s">
        <v>84</v>
      </c>
      <c r="AW2262" s="13" t="s">
        <v>32</v>
      </c>
      <c r="AX2262" s="13" t="s">
        <v>76</v>
      </c>
      <c r="AY2262" s="255" t="s">
        <v>240</v>
      </c>
    </row>
    <row r="2263" s="14" customFormat="1">
      <c r="A2263" s="14"/>
      <c r="B2263" s="256"/>
      <c r="C2263" s="257"/>
      <c r="D2263" s="247" t="s">
        <v>251</v>
      </c>
      <c r="E2263" s="258" t="s">
        <v>1</v>
      </c>
      <c r="F2263" s="259" t="s">
        <v>2855</v>
      </c>
      <c r="G2263" s="257"/>
      <c r="H2263" s="260">
        <v>94.150000000000006</v>
      </c>
      <c r="I2263" s="261"/>
      <c r="J2263" s="257"/>
      <c r="K2263" s="257"/>
      <c r="L2263" s="262"/>
      <c r="M2263" s="263"/>
      <c r="N2263" s="264"/>
      <c r="O2263" s="264"/>
      <c r="P2263" s="264"/>
      <c r="Q2263" s="264"/>
      <c r="R2263" s="264"/>
      <c r="S2263" s="264"/>
      <c r="T2263" s="26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6" t="s">
        <v>251</v>
      </c>
      <c r="AU2263" s="266" t="s">
        <v>87</v>
      </c>
      <c r="AV2263" s="14" t="s">
        <v>87</v>
      </c>
      <c r="AW2263" s="14" t="s">
        <v>32</v>
      </c>
      <c r="AX2263" s="14" t="s">
        <v>76</v>
      </c>
      <c r="AY2263" s="266" t="s">
        <v>240</v>
      </c>
    </row>
    <row r="2264" s="14" customFormat="1">
      <c r="A2264" s="14"/>
      <c r="B2264" s="256"/>
      <c r="C2264" s="257"/>
      <c r="D2264" s="247" t="s">
        <v>251</v>
      </c>
      <c r="E2264" s="258" t="s">
        <v>1</v>
      </c>
      <c r="F2264" s="259" t="s">
        <v>2856</v>
      </c>
      <c r="G2264" s="257"/>
      <c r="H2264" s="260">
        <v>9.8499999999999996</v>
      </c>
      <c r="I2264" s="261"/>
      <c r="J2264" s="257"/>
      <c r="K2264" s="257"/>
      <c r="L2264" s="262"/>
      <c r="M2264" s="263"/>
      <c r="N2264" s="264"/>
      <c r="O2264" s="264"/>
      <c r="P2264" s="264"/>
      <c r="Q2264" s="264"/>
      <c r="R2264" s="264"/>
      <c r="S2264" s="264"/>
      <c r="T2264" s="26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66" t="s">
        <v>251</v>
      </c>
      <c r="AU2264" s="266" t="s">
        <v>87</v>
      </c>
      <c r="AV2264" s="14" t="s">
        <v>87</v>
      </c>
      <c r="AW2264" s="14" t="s">
        <v>32</v>
      </c>
      <c r="AX2264" s="14" t="s">
        <v>76</v>
      </c>
      <c r="AY2264" s="266" t="s">
        <v>240</v>
      </c>
    </row>
    <row r="2265" s="16" customFormat="1">
      <c r="A2265" s="16"/>
      <c r="B2265" s="278"/>
      <c r="C2265" s="279"/>
      <c r="D2265" s="247" t="s">
        <v>251</v>
      </c>
      <c r="E2265" s="280" t="s">
        <v>1</v>
      </c>
      <c r="F2265" s="281" t="s">
        <v>265</v>
      </c>
      <c r="G2265" s="279"/>
      <c r="H2265" s="282">
        <v>104</v>
      </c>
      <c r="I2265" s="283"/>
      <c r="J2265" s="279"/>
      <c r="K2265" s="279"/>
      <c r="L2265" s="284"/>
      <c r="M2265" s="285"/>
      <c r="N2265" s="286"/>
      <c r="O2265" s="286"/>
      <c r="P2265" s="286"/>
      <c r="Q2265" s="286"/>
      <c r="R2265" s="286"/>
      <c r="S2265" s="286"/>
      <c r="T2265" s="287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T2265" s="288" t="s">
        <v>251</v>
      </c>
      <c r="AU2265" s="288" t="s">
        <v>87</v>
      </c>
      <c r="AV2265" s="16" t="s">
        <v>247</v>
      </c>
      <c r="AW2265" s="16" t="s">
        <v>32</v>
      </c>
      <c r="AX2265" s="16" t="s">
        <v>84</v>
      </c>
      <c r="AY2265" s="288" t="s">
        <v>240</v>
      </c>
    </row>
    <row r="2266" s="2" customFormat="1" ht="21.75" customHeight="1">
      <c r="A2266" s="39"/>
      <c r="B2266" s="40"/>
      <c r="C2266" s="289" t="s">
        <v>2857</v>
      </c>
      <c r="D2266" s="289" t="s">
        <v>341</v>
      </c>
      <c r="E2266" s="290" t="s">
        <v>2435</v>
      </c>
      <c r="F2266" s="291" t="s">
        <v>2436</v>
      </c>
      <c r="G2266" s="292" t="s">
        <v>245</v>
      </c>
      <c r="H2266" s="293">
        <v>0.41199999999999998</v>
      </c>
      <c r="I2266" s="294"/>
      <c r="J2266" s="295">
        <f>ROUND(I2266*H2266,2)</f>
        <v>0</v>
      </c>
      <c r="K2266" s="291" t="s">
        <v>246</v>
      </c>
      <c r="L2266" s="296"/>
      <c r="M2266" s="297" t="s">
        <v>1</v>
      </c>
      <c r="N2266" s="298" t="s">
        <v>41</v>
      </c>
      <c r="O2266" s="92"/>
      <c r="P2266" s="236">
        <f>O2266*H2266</f>
        <v>0</v>
      </c>
      <c r="Q2266" s="236">
        <v>0.55000000000000004</v>
      </c>
      <c r="R2266" s="236">
        <f>Q2266*H2266</f>
        <v>0.2266</v>
      </c>
      <c r="S2266" s="236">
        <v>0</v>
      </c>
      <c r="T2266" s="237">
        <f>S2266*H2266</f>
        <v>0</v>
      </c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R2266" s="238" t="s">
        <v>532</v>
      </c>
      <c r="AT2266" s="238" t="s">
        <v>341</v>
      </c>
      <c r="AU2266" s="238" t="s">
        <v>87</v>
      </c>
      <c r="AY2266" s="18" t="s">
        <v>240</v>
      </c>
      <c r="BE2266" s="239">
        <f>IF(N2266="základní",J2266,0)</f>
        <v>0</v>
      </c>
      <c r="BF2266" s="239">
        <f>IF(N2266="snížená",J2266,0)</f>
        <v>0</v>
      </c>
      <c r="BG2266" s="239">
        <f>IF(N2266="zákl. přenesená",J2266,0)</f>
        <v>0</v>
      </c>
      <c r="BH2266" s="239">
        <f>IF(N2266="sníž. přenesená",J2266,0)</f>
        <v>0</v>
      </c>
      <c r="BI2266" s="239">
        <f>IF(N2266="nulová",J2266,0)</f>
        <v>0</v>
      </c>
      <c r="BJ2266" s="18" t="s">
        <v>84</v>
      </c>
      <c r="BK2266" s="239">
        <f>ROUND(I2266*H2266,2)</f>
        <v>0</v>
      </c>
      <c r="BL2266" s="18" t="s">
        <v>170</v>
      </c>
      <c r="BM2266" s="238" t="s">
        <v>2858</v>
      </c>
    </row>
    <row r="2267" s="13" customFormat="1">
      <c r="A2267" s="13"/>
      <c r="B2267" s="245"/>
      <c r="C2267" s="246"/>
      <c r="D2267" s="247" t="s">
        <v>251</v>
      </c>
      <c r="E2267" s="248" t="s">
        <v>1</v>
      </c>
      <c r="F2267" s="249" t="s">
        <v>2859</v>
      </c>
      <c r="G2267" s="246"/>
      <c r="H2267" s="248" t="s">
        <v>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5" t="s">
        <v>251</v>
      </c>
      <c r="AU2267" s="255" t="s">
        <v>87</v>
      </c>
      <c r="AV2267" s="13" t="s">
        <v>84</v>
      </c>
      <c r="AW2267" s="13" t="s">
        <v>32</v>
      </c>
      <c r="AX2267" s="13" t="s">
        <v>76</v>
      </c>
      <c r="AY2267" s="255" t="s">
        <v>240</v>
      </c>
    </row>
    <row r="2268" s="13" customFormat="1">
      <c r="A2268" s="13"/>
      <c r="B2268" s="245"/>
      <c r="C2268" s="246"/>
      <c r="D2268" s="247" t="s">
        <v>251</v>
      </c>
      <c r="E2268" s="248" t="s">
        <v>1</v>
      </c>
      <c r="F2268" s="249" t="s">
        <v>2429</v>
      </c>
      <c r="G2268" s="246"/>
      <c r="H2268" s="248" t="s">
        <v>1</v>
      </c>
      <c r="I2268" s="250"/>
      <c r="J2268" s="246"/>
      <c r="K2268" s="246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5" t="s">
        <v>251</v>
      </c>
      <c r="AU2268" s="255" t="s">
        <v>87</v>
      </c>
      <c r="AV2268" s="13" t="s">
        <v>84</v>
      </c>
      <c r="AW2268" s="13" t="s">
        <v>32</v>
      </c>
      <c r="AX2268" s="13" t="s">
        <v>76</v>
      </c>
      <c r="AY2268" s="255" t="s">
        <v>240</v>
      </c>
    </row>
    <row r="2269" s="14" customFormat="1">
      <c r="A2269" s="14"/>
      <c r="B2269" s="256"/>
      <c r="C2269" s="257"/>
      <c r="D2269" s="247" t="s">
        <v>251</v>
      </c>
      <c r="E2269" s="258" t="s">
        <v>1</v>
      </c>
      <c r="F2269" s="259" t="s">
        <v>2860</v>
      </c>
      <c r="G2269" s="257"/>
      <c r="H2269" s="260">
        <v>0.41199999999999998</v>
      </c>
      <c r="I2269" s="261"/>
      <c r="J2269" s="257"/>
      <c r="K2269" s="257"/>
      <c r="L2269" s="262"/>
      <c r="M2269" s="263"/>
      <c r="N2269" s="264"/>
      <c r="O2269" s="264"/>
      <c r="P2269" s="264"/>
      <c r="Q2269" s="264"/>
      <c r="R2269" s="264"/>
      <c r="S2269" s="264"/>
      <c r="T2269" s="265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6" t="s">
        <v>251</v>
      </c>
      <c r="AU2269" s="266" t="s">
        <v>87</v>
      </c>
      <c r="AV2269" s="14" t="s">
        <v>87</v>
      </c>
      <c r="AW2269" s="14" t="s">
        <v>32</v>
      </c>
      <c r="AX2269" s="14" t="s">
        <v>84</v>
      </c>
      <c r="AY2269" s="266" t="s">
        <v>240</v>
      </c>
    </row>
    <row r="2270" s="2" customFormat="1" ht="24.15" customHeight="1">
      <c r="A2270" s="39"/>
      <c r="B2270" s="40"/>
      <c r="C2270" s="227" t="s">
        <v>2861</v>
      </c>
      <c r="D2270" s="227" t="s">
        <v>242</v>
      </c>
      <c r="E2270" s="228" t="s">
        <v>2862</v>
      </c>
      <c r="F2270" s="229" t="s">
        <v>2863</v>
      </c>
      <c r="G2270" s="230" t="s">
        <v>344</v>
      </c>
      <c r="H2270" s="231">
        <v>0.84999999999999998</v>
      </c>
      <c r="I2270" s="232"/>
      <c r="J2270" s="233">
        <f>ROUND(I2270*H2270,2)</f>
        <v>0</v>
      </c>
      <c r="K2270" s="229" t="s">
        <v>246</v>
      </c>
      <c r="L2270" s="45"/>
      <c r="M2270" s="234" t="s">
        <v>1</v>
      </c>
      <c r="N2270" s="235" t="s">
        <v>41</v>
      </c>
      <c r="O2270" s="92"/>
      <c r="P2270" s="236">
        <f>O2270*H2270</f>
        <v>0</v>
      </c>
      <c r="Q2270" s="236">
        <v>0</v>
      </c>
      <c r="R2270" s="236">
        <f>Q2270*H2270</f>
        <v>0</v>
      </c>
      <c r="S2270" s="236">
        <v>0</v>
      </c>
      <c r="T2270" s="237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38" t="s">
        <v>170</v>
      </c>
      <c r="AT2270" s="238" t="s">
        <v>242</v>
      </c>
      <c r="AU2270" s="238" t="s">
        <v>87</v>
      </c>
      <c r="AY2270" s="18" t="s">
        <v>240</v>
      </c>
      <c r="BE2270" s="239">
        <f>IF(N2270="základní",J2270,0)</f>
        <v>0</v>
      </c>
      <c r="BF2270" s="239">
        <f>IF(N2270="snížená",J2270,0)</f>
        <v>0</v>
      </c>
      <c r="BG2270" s="239">
        <f>IF(N2270="zákl. přenesená",J2270,0)</f>
        <v>0</v>
      </c>
      <c r="BH2270" s="239">
        <f>IF(N2270="sníž. přenesená",J2270,0)</f>
        <v>0</v>
      </c>
      <c r="BI2270" s="239">
        <f>IF(N2270="nulová",J2270,0)</f>
        <v>0</v>
      </c>
      <c r="BJ2270" s="18" t="s">
        <v>84</v>
      </c>
      <c r="BK2270" s="239">
        <f>ROUND(I2270*H2270,2)</f>
        <v>0</v>
      </c>
      <c r="BL2270" s="18" t="s">
        <v>170</v>
      </c>
      <c r="BM2270" s="238" t="s">
        <v>2864</v>
      </c>
    </row>
    <row r="2271" s="2" customFormat="1">
      <c r="A2271" s="39"/>
      <c r="B2271" s="40"/>
      <c r="C2271" s="41"/>
      <c r="D2271" s="240" t="s">
        <v>249</v>
      </c>
      <c r="E2271" s="41"/>
      <c r="F2271" s="241" t="s">
        <v>2865</v>
      </c>
      <c r="G2271" s="41"/>
      <c r="H2271" s="41"/>
      <c r="I2271" s="242"/>
      <c r="J2271" s="41"/>
      <c r="K2271" s="41"/>
      <c r="L2271" s="45"/>
      <c r="M2271" s="243"/>
      <c r="N2271" s="244"/>
      <c r="O2271" s="92"/>
      <c r="P2271" s="92"/>
      <c r="Q2271" s="92"/>
      <c r="R2271" s="92"/>
      <c r="S2271" s="92"/>
      <c r="T2271" s="9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18" t="s">
        <v>249</v>
      </c>
      <c r="AU2271" s="18" t="s">
        <v>87</v>
      </c>
    </row>
    <row r="2272" s="12" customFormat="1" ht="22.8" customHeight="1">
      <c r="A2272" s="12"/>
      <c r="B2272" s="211"/>
      <c r="C2272" s="212"/>
      <c r="D2272" s="213" t="s">
        <v>75</v>
      </c>
      <c r="E2272" s="225" t="s">
        <v>2866</v>
      </c>
      <c r="F2272" s="225" t="s">
        <v>2867</v>
      </c>
      <c r="G2272" s="212"/>
      <c r="H2272" s="212"/>
      <c r="I2272" s="215"/>
      <c r="J2272" s="226">
        <f>BK2272</f>
        <v>0</v>
      </c>
      <c r="K2272" s="212"/>
      <c r="L2272" s="217"/>
      <c r="M2272" s="218"/>
      <c r="N2272" s="219"/>
      <c r="O2272" s="219"/>
      <c r="P2272" s="220">
        <f>SUM(P2273:P2376)</f>
        <v>0</v>
      </c>
      <c r="Q2272" s="219"/>
      <c r="R2272" s="220">
        <f>SUM(R2273:R2376)</f>
        <v>1.399038</v>
      </c>
      <c r="S2272" s="219"/>
      <c r="T2272" s="221">
        <f>SUM(T2273:T2376)</f>
        <v>0</v>
      </c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R2272" s="222" t="s">
        <v>87</v>
      </c>
      <c r="AT2272" s="223" t="s">
        <v>75</v>
      </c>
      <c r="AU2272" s="223" t="s">
        <v>84</v>
      </c>
      <c r="AY2272" s="222" t="s">
        <v>240</v>
      </c>
      <c r="BK2272" s="224">
        <f>SUM(BK2273:BK2376)</f>
        <v>0</v>
      </c>
    </row>
    <row r="2273" s="2" customFormat="1" ht="62.7" customHeight="1">
      <c r="A2273" s="39"/>
      <c r="B2273" s="40"/>
      <c r="C2273" s="227" t="s">
        <v>2868</v>
      </c>
      <c r="D2273" s="227" t="s">
        <v>242</v>
      </c>
      <c r="E2273" s="228" t="s">
        <v>2869</v>
      </c>
      <c r="F2273" s="229" t="s">
        <v>2870</v>
      </c>
      <c r="G2273" s="230" t="s">
        <v>675</v>
      </c>
      <c r="H2273" s="231">
        <v>5</v>
      </c>
      <c r="I2273" s="232"/>
      <c r="J2273" s="233">
        <f>ROUND(I2273*H2273,2)</f>
        <v>0</v>
      </c>
      <c r="K2273" s="229" t="s">
        <v>1</v>
      </c>
      <c r="L2273" s="45"/>
      <c r="M2273" s="234" t="s">
        <v>1</v>
      </c>
      <c r="N2273" s="235" t="s">
        <v>41</v>
      </c>
      <c r="O2273" s="92"/>
      <c r="P2273" s="236">
        <f>O2273*H2273</f>
        <v>0</v>
      </c>
      <c r="Q2273" s="236">
        <v>0</v>
      </c>
      <c r="R2273" s="236">
        <f>Q2273*H2273</f>
        <v>0</v>
      </c>
      <c r="S2273" s="236">
        <v>0</v>
      </c>
      <c r="T2273" s="237">
        <f>S2273*H2273</f>
        <v>0</v>
      </c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R2273" s="238" t="s">
        <v>170</v>
      </c>
      <c r="AT2273" s="238" t="s">
        <v>242</v>
      </c>
      <c r="AU2273" s="238" t="s">
        <v>87</v>
      </c>
      <c r="AY2273" s="18" t="s">
        <v>240</v>
      </c>
      <c r="BE2273" s="239">
        <f>IF(N2273="základní",J2273,0)</f>
        <v>0</v>
      </c>
      <c r="BF2273" s="239">
        <f>IF(N2273="snížená",J2273,0)</f>
        <v>0</v>
      </c>
      <c r="BG2273" s="239">
        <f>IF(N2273="zákl. přenesená",J2273,0)</f>
        <v>0</v>
      </c>
      <c r="BH2273" s="239">
        <f>IF(N2273="sníž. přenesená",J2273,0)</f>
        <v>0</v>
      </c>
      <c r="BI2273" s="239">
        <f>IF(N2273="nulová",J2273,0)</f>
        <v>0</v>
      </c>
      <c r="BJ2273" s="18" t="s">
        <v>84</v>
      </c>
      <c r="BK2273" s="239">
        <f>ROUND(I2273*H2273,2)</f>
        <v>0</v>
      </c>
      <c r="BL2273" s="18" t="s">
        <v>170</v>
      </c>
      <c r="BM2273" s="238" t="s">
        <v>2871</v>
      </c>
    </row>
    <row r="2274" s="2" customFormat="1">
      <c r="A2274" s="39"/>
      <c r="B2274" s="40"/>
      <c r="C2274" s="41"/>
      <c r="D2274" s="247" t="s">
        <v>742</v>
      </c>
      <c r="E2274" s="41"/>
      <c r="F2274" s="299" t="s">
        <v>2872</v>
      </c>
      <c r="G2274" s="41"/>
      <c r="H2274" s="41"/>
      <c r="I2274" s="242"/>
      <c r="J2274" s="41"/>
      <c r="K2274" s="41"/>
      <c r="L2274" s="45"/>
      <c r="M2274" s="243"/>
      <c r="N2274" s="244"/>
      <c r="O2274" s="92"/>
      <c r="P2274" s="92"/>
      <c r="Q2274" s="92"/>
      <c r="R2274" s="92"/>
      <c r="S2274" s="92"/>
      <c r="T2274" s="93"/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T2274" s="18" t="s">
        <v>742</v>
      </c>
      <c r="AU2274" s="18" t="s">
        <v>87</v>
      </c>
    </row>
    <row r="2275" s="13" customFormat="1">
      <c r="A2275" s="13"/>
      <c r="B2275" s="245"/>
      <c r="C2275" s="246"/>
      <c r="D2275" s="247" t="s">
        <v>251</v>
      </c>
      <c r="E2275" s="248" t="s">
        <v>1</v>
      </c>
      <c r="F2275" s="249" t="s">
        <v>2873</v>
      </c>
      <c r="G2275" s="246"/>
      <c r="H2275" s="248" t="s">
        <v>1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5" t="s">
        <v>251</v>
      </c>
      <c r="AU2275" s="255" t="s">
        <v>87</v>
      </c>
      <c r="AV2275" s="13" t="s">
        <v>84</v>
      </c>
      <c r="AW2275" s="13" t="s">
        <v>32</v>
      </c>
      <c r="AX2275" s="13" t="s">
        <v>76</v>
      </c>
      <c r="AY2275" s="255" t="s">
        <v>240</v>
      </c>
    </row>
    <row r="2276" s="13" customFormat="1">
      <c r="A2276" s="13"/>
      <c r="B2276" s="245"/>
      <c r="C2276" s="246"/>
      <c r="D2276" s="247" t="s">
        <v>251</v>
      </c>
      <c r="E2276" s="248" t="s">
        <v>1</v>
      </c>
      <c r="F2276" s="249" t="s">
        <v>2874</v>
      </c>
      <c r="G2276" s="246"/>
      <c r="H2276" s="248" t="s">
        <v>1</v>
      </c>
      <c r="I2276" s="250"/>
      <c r="J2276" s="246"/>
      <c r="K2276" s="246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5" t="s">
        <v>251</v>
      </c>
      <c r="AU2276" s="255" t="s">
        <v>87</v>
      </c>
      <c r="AV2276" s="13" t="s">
        <v>84</v>
      </c>
      <c r="AW2276" s="13" t="s">
        <v>32</v>
      </c>
      <c r="AX2276" s="13" t="s">
        <v>76</v>
      </c>
      <c r="AY2276" s="255" t="s">
        <v>240</v>
      </c>
    </row>
    <row r="2277" s="13" customFormat="1">
      <c r="A2277" s="13"/>
      <c r="B2277" s="245"/>
      <c r="C2277" s="246"/>
      <c r="D2277" s="247" t="s">
        <v>251</v>
      </c>
      <c r="E2277" s="248" t="s">
        <v>1</v>
      </c>
      <c r="F2277" s="249" t="s">
        <v>2875</v>
      </c>
      <c r="G2277" s="246"/>
      <c r="H2277" s="248" t="s">
        <v>1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5" t="s">
        <v>251</v>
      </c>
      <c r="AU2277" s="255" t="s">
        <v>87</v>
      </c>
      <c r="AV2277" s="13" t="s">
        <v>84</v>
      </c>
      <c r="AW2277" s="13" t="s">
        <v>32</v>
      </c>
      <c r="AX2277" s="13" t="s">
        <v>76</v>
      </c>
      <c r="AY2277" s="255" t="s">
        <v>240</v>
      </c>
    </row>
    <row r="2278" s="13" customFormat="1">
      <c r="A2278" s="13"/>
      <c r="B2278" s="245"/>
      <c r="C2278" s="246"/>
      <c r="D2278" s="247" t="s">
        <v>251</v>
      </c>
      <c r="E2278" s="248" t="s">
        <v>1</v>
      </c>
      <c r="F2278" s="249" t="s">
        <v>2876</v>
      </c>
      <c r="G2278" s="246"/>
      <c r="H2278" s="248" t="s">
        <v>1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5" t="s">
        <v>251</v>
      </c>
      <c r="AU2278" s="255" t="s">
        <v>87</v>
      </c>
      <c r="AV2278" s="13" t="s">
        <v>84</v>
      </c>
      <c r="AW2278" s="13" t="s">
        <v>32</v>
      </c>
      <c r="AX2278" s="13" t="s">
        <v>76</v>
      </c>
      <c r="AY2278" s="255" t="s">
        <v>240</v>
      </c>
    </row>
    <row r="2279" s="14" customFormat="1">
      <c r="A2279" s="14"/>
      <c r="B2279" s="256"/>
      <c r="C2279" s="257"/>
      <c r="D2279" s="247" t="s">
        <v>251</v>
      </c>
      <c r="E2279" s="258" t="s">
        <v>1</v>
      </c>
      <c r="F2279" s="259" t="s">
        <v>289</v>
      </c>
      <c r="G2279" s="257"/>
      <c r="H2279" s="260">
        <v>5</v>
      </c>
      <c r="I2279" s="261"/>
      <c r="J2279" s="257"/>
      <c r="K2279" s="257"/>
      <c r="L2279" s="262"/>
      <c r="M2279" s="263"/>
      <c r="N2279" s="264"/>
      <c r="O2279" s="264"/>
      <c r="P2279" s="264"/>
      <c r="Q2279" s="264"/>
      <c r="R2279" s="264"/>
      <c r="S2279" s="264"/>
      <c r="T2279" s="26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6" t="s">
        <v>251</v>
      </c>
      <c r="AU2279" s="266" t="s">
        <v>87</v>
      </c>
      <c r="AV2279" s="14" t="s">
        <v>87</v>
      </c>
      <c r="AW2279" s="14" t="s">
        <v>32</v>
      </c>
      <c r="AX2279" s="14" t="s">
        <v>84</v>
      </c>
      <c r="AY2279" s="266" t="s">
        <v>240</v>
      </c>
    </row>
    <row r="2280" s="13" customFormat="1">
      <c r="A2280" s="13"/>
      <c r="B2280" s="245"/>
      <c r="C2280" s="246"/>
      <c r="D2280" s="247" t="s">
        <v>251</v>
      </c>
      <c r="E2280" s="248" t="s">
        <v>1</v>
      </c>
      <c r="F2280" s="249" t="s">
        <v>2877</v>
      </c>
      <c r="G2280" s="246"/>
      <c r="H2280" s="248" t="s">
        <v>1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5" t="s">
        <v>251</v>
      </c>
      <c r="AU2280" s="255" t="s">
        <v>87</v>
      </c>
      <c r="AV2280" s="13" t="s">
        <v>84</v>
      </c>
      <c r="AW2280" s="13" t="s">
        <v>32</v>
      </c>
      <c r="AX2280" s="13" t="s">
        <v>76</v>
      </c>
      <c r="AY2280" s="255" t="s">
        <v>240</v>
      </c>
    </row>
    <row r="2281" s="13" customFormat="1">
      <c r="A2281" s="13"/>
      <c r="B2281" s="245"/>
      <c r="C2281" s="246"/>
      <c r="D2281" s="247" t="s">
        <v>251</v>
      </c>
      <c r="E2281" s="248" t="s">
        <v>1</v>
      </c>
      <c r="F2281" s="249" t="s">
        <v>2878</v>
      </c>
      <c r="G2281" s="246"/>
      <c r="H2281" s="248" t="s">
        <v>1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5" t="s">
        <v>251</v>
      </c>
      <c r="AU2281" s="255" t="s">
        <v>87</v>
      </c>
      <c r="AV2281" s="13" t="s">
        <v>84</v>
      </c>
      <c r="AW2281" s="13" t="s">
        <v>32</v>
      </c>
      <c r="AX2281" s="13" t="s">
        <v>76</v>
      </c>
      <c r="AY2281" s="255" t="s">
        <v>240</v>
      </c>
    </row>
    <row r="2282" s="13" customFormat="1">
      <c r="A2282" s="13"/>
      <c r="B2282" s="245"/>
      <c r="C2282" s="246"/>
      <c r="D2282" s="247" t="s">
        <v>251</v>
      </c>
      <c r="E2282" s="248" t="s">
        <v>1</v>
      </c>
      <c r="F2282" s="249" t="s">
        <v>1494</v>
      </c>
      <c r="G2282" s="246"/>
      <c r="H2282" s="248" t="s">
        <v>1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5" t="s">
        <v>251</v>
      </c>
      <c r="AU2282" s="255" t="s">
        <v>87</v>
      </c>
      <c r="AV2282" s="13" t="s">
        <v>84</v>
      </c>
      <c r="AW2282" s="13" t="s">
        <v>32</v>
      </c>
      <c r="AX2282" s="13" t="s">
        <v>76</v>
      </c>
      <c r="AY2282" s="255" t="s">
        <v>240</v>
      </c>
    </row>
    <row r="2283" s="2" customFormat="1" ht="33" customHeight="1">
      <c r="A2283" s="39"/>
      <c r="B2283" s="40"/>
      <c r="C2283" s="227" t="s">
        <v>2879</v>
      </c>
      <c r="D2283" s="227" t="s">
        <v>242</v>
      </c>
      <c r="E2283" s="228" t="s">
        <v>2880</v>
      </c>
      <c r="F2283" s="229" t="s">
        <v>2881</v>
      </c>
      <c r="G2283" s="230" t="s">
        <v>675</v>
      </c>
      <c r="H2283" s="231">
        <v>2</v>
      </c>
      <c r="I2283" s="232"/>
      <c r="J2283" s="233">
        <f>ROUND(I2283*H2283,2)</f>
        <v>0</v>
      </c>
      <c r="K2283" s="229" t="s">
        <v>1</v>
      </c>
      <c r="L2283" s="45"/>
      <c r="M2283" s="234" t="s">
        <v>1</v>
      </c>
      <c r="N2283" s="235" t="s">
        <v>41</v>
      </c>
      <c r="O2283" s="92"/>
      <c r="P2283" s="236">
        <f>O2283*H2283</f>
        <v>0</v>
      </c>
      <c r="Q2283" s="236">
        <v>0</v>
      </c>
      <c r="R2283" s="236">
        <f>Q2283*H2283</f>
        <v>0</v>
      </c>
      <c r="S2283" s="236">
        <v>0</v>
      </c>
      <c r="T2283" s="237">
        <f>S2283*H2283</f>
        <v>0</v>
      </c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R2283" s="238" t="s">
        <v>170</v>
      </c>
      <c r="AT2283" s="238" t="s">
        <v>242</v>
      </c>
      <c r="AU2283" s="238" t="s">
        <v>87</v>
      </c>
      <c r="AY2283" s="18" t="s">
        <v>240</v>
      </c>
      <c r="BE2283" s="239">
        <f>IF(N2283="základní",J2283,0)</f>
        <v>0</v>
      </c>
      <c r="BF2283" s="239">
        <f>IF(N2283="snížená",J2283,0)</f>
        <v>0</v>
      </c>
      <c r="BG2283" s="239">
        <f>IF(N2283="zákl. přenesená",J2283,0)</f>
        <v>0</v>
      </c>
      <c r="BH2283" s="239">
        <f>IF(N2283="sníž. přenesená",J2283,0)</f>
        <v>0</v>
      </c>
      <c r="BI2283" s="239">
        <f>IF(N2283="nulová",J2283,0)</f>
        <v>0</v>
      </c>
      <c r="BJ2283" s="18" t="s">
        <v>84</v>
      </c>
      <c r="BK2283" s="239">
        <f>ROUND(I2283*H2283,2)</f>
        <v>0</v>
      </c>
      <c r="BL2283" s="18" t="s">
        <v>170</v>
      </c>
      <c r="BM2283" s="238" t="s">
        <v>2882</v>
      </c>
    </row>
    <row r="2284" s="2" customFormat="1" ht="24.15" customHeight="1">
      <c r="A2284" s="39"/>
      <c r="B2284" s="40"/>
      <c r="C2284" s="227" t="s">
        <v>2883</v>
      </c>
      <c r="D2284" s="227" t="s">
        <v>242</v>
      </c>
      <c r="E2284" s="228" t="s">
        <v>2884</v>
      </c>
      <c r="F2284" s="229" t="s">
        <v>2885</v>
      </c>
      <c r="G2284" s="230" t="s">
        <v>787</v>
      </c>
      <c r="H2284" s="231">
        <v>50</v>
      </c>
      <c r="I2284" s="232"/>
      <c r="J2284" s="233">
        <f>ROUND(I2284*H2284,2)</f>
        <v>0</v>
      </c>
      <c r="K2284" s="229" t="s">
        <v>246</v>
      </c>
      <c r="L2284" s="45"/>
      <c r="M2284" s="234" t="s">
        <v>1</v>
      </c>
      <c r="N2284" s="235" t="s">
        <v>41</v>
      </c>
      <c r="O2284" s="92"/>
      <c r="P2284" s="236">
        <f>O2284*H2284</f>
        <v>0</v>
      </c>
      <c r="Q2284" s="236">
        <v>6.0000000000000002E-05</v>
      </c>
      <c r="R2284" s="236">
        <f>Q2284*H2284</f>
        <v>0.0030000000000000001</v>
      </c>
      <c r="S2284" s="236">
        <v>0</v>
      </c>
      <c r="T2284" s="237">
        <f>S2284*H2284</f>
        <v>0</v>
      </c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39"/>
      <c r="AE2284" s="39"/>
      <c r="AR2284" s="238" t="s">
        <v>170</v>
      </c>
      <c r="AT2284" s="238" t="s">
        <v>242</v>
      </c>
      <c r="AU2284" s="238" t="s">
        <v>87</v>
      </c>
      <c r="AY2284" s="18" t="s">
        <v>240</v>
      </c>
      <c r="BE2284" s="239">
        <f>IF(N2284="základní",J2284,0)</f>
        <v>0</v>
      </c>
      <c r="BF2284" s="239">
        <f>IF(N2284="snížená",J2284,0)</f>
        <v>0</v>
      </c>
      <c r="BG2284" s="239">
        <f>IF(N2284="zákl. přenesená",J2284,0)</f>
        <v>0</v>
      </c>
      <c r="BH2284" s="239">
        <f>IF(N2284="sníž. přenesená",J2284,0)</f>
        <v>0</v>
      </c>
      <c r="BI2284" s="239">
        <f>IF(N2284="nulová",J2284,0)</f>
        <v>0</v>
      </c>
      <c r="BJ2284" s="18" t="s">
        <v>84</v>
      </c>
      <c r="BK2284" s="239">
        <f>ROUND(I2284*H2284,2)</f>
        <v>0</v>
      </c>
      <c r="BL2284" s="18" t="s">
        <v>170</v>
      </c>
      <c r="BM2284" s="238" t="s">
        <v>2886</v>
      </c>
    </row>
    <row r="2285" s="2" customFormat="1">
      <c r="A2285" s="39"/>
      <c r="B2285" s="40"/>
      <c r="C2285" s="41"/>
      <c r="D2285" s="240" t="s">
        <v>249</v>
      </c>
      <c r="E2285" s="41"/>
      <c r="F2285" s="241" t="s">
        <v>2887</v>
      </c>
      <c r="G2285" s="41"/>
      <c r="H2285" s="41"/>
      <c r="I2285" s="242"/>
      <c r="J2285" s="41"/>
      <c r="K2285" s="41"/>
      <c r="L2285" s="45"/>
      <c r="M2285" s="243"/>
      <c r="N2285" s="244"/>
      <c r="O2285" s="92"/>
      <c r="P2285" s="92"/>
      <c r="Q2285" s="92"/>
      <c r="R2285" s="92"/>
      <c r="S2285" s="92"/>
      <c r="T2285" s="93"/>
      <c r="U2285" s="39"/>
      <c r="V2285" s="39"/>
      <c r="W2285" s="39"/>
      <c r="X2285" s="39"/>
      <c r="Y2285" s="39"/>
      <c r="Z2285" s="39"/>
      <c r="AA2285" s="39"/>
      <c r="AB2285" s="39"/>
      <c r="AC2285" s="39"/>
      <c r="AD2285" s="39"/>
      <c r="AE2285" s="39"/>
      <c r="AT2285" s="18" t="s">
        <v>249</v>
      </c>
      <c r="AU2285" s="18" t="s">
        <v>87</v>
      </c>
    </row>
    <row r="2286" s="13" customFormat="1">
      <c r="A2286" s="13"/>
      <c r="B2286" s="245"/>
      <c r="C2286" s="246"/>
      <c r="D2286" s="247" t="s">
        <v>251</v>
      </c>
      <c r="E2286" s="248" t="s">
        <v>1</v>
      </c>
      <c r="F2286" s="249" t="s">
        <v>2888</v>
      </c>
      <c r="G2286" s="246"/>
      <c r="H2286" s="248" t="s">
        <v>1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5" t="s">
        <v>251</v>
      </c>
      <c r="AU2286" s="255" t="s">
        <v>87</v>
      </c>
      <c r="AV2286" s="13" t="s">
        <v>84</v>
      </c>
      <c r="AW2286" s="13" t="s">
        <v>32</v>
      </c>
      <c r="AX2286" s="13" t="s">
        <v>76</v>
      </c>
      <c r="AY2286" s="255" t="s">
        <v>240</v>
      </c>
    </row>
    <row r="2287" s="13" customFormat="1">
      <c r="A2287" s="13"/>
      <c r="B2287" s="245"/>
      <c r="C2287" s="246"/>
      <c r="D2287" s="247" t="s">
        <v>251</v>
      </c>
      <c r="E2287" s="248" t="s">
        <v>1</v>
      </c>
      <c r="F2287" s="249" t="s">
        <v>2889</v>
      </c>
      <c r="G2287" s="246"/>
      <c r="H2287" s="248" t="s">
        <v>1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5" t="s">
        <v>251</v>
      </c>
      <c r="AU2287" s="255" t="s">
        <v>87</v>
      </c>
      <c r="AV2287" s="13" t="s">
        <v>84</v>
      </c>
      <c r="AW2287" s="13" t="s">
        <v>32</v>
      </c>
      <c r="AX2287" s="13" t="s">
        <v>76</v>
      </c>
      <c r="AY2287" s="255" t="s">
        <v>240</v>
      </c>
    </row>
    <row r="2288" s="13" customFormat="1">
      <c r="A2288" s="13"/>
      <c r="B2288" s="245"/>
      <c r="C2288" s="246"/>
      <c r="D2288" s="247" t="s">
        <v>251</v>
      </c>
      <c r="E2288" s="248" t="s">
        <v>1</v>
      </c>
      <c r="F2288" s="249" t="s">
        <v>2890</v>
      </c>
      <c r="G2288" s="246"/>
      <c r="H2288" s="248" t="s">
        <v>1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5" t="s">
        <v>251</v>
      </c>
      <c r="AU2288" s="255" t="s">
        <v>87</v>
      </c>
      <c r="AV2288" s="13" t="s">
        <v>84</v>
      </c>
      <c r="AW2288" s="13" t="s">
        <v>32</v>
      </c>
      <c r="AX2288" s="13" t="s">
        <v>76</v>
      </c>
      <c r="AY2288" s="255" t="s">
        <v>240</v>
      </c>
    </row>
    <row r="2289" s="13" customFormat="1">
      <c r="A2289" s="13"/>
      <c r="B2289" s="245"/>
      <c r="C2289" s="246"/>
      <c r="D2289" s="247" t="s">
        <v>251</v>
      </c>
      <c r="E2289" s="248" t="s">
        <v>1</v>
      </c>
      <c r="F2289" s="249" t="s">
        <v>2891</v>
      </c>
      <c r="G2289" s="246"/>
      <c r="H2289" s="248" t="s">
        <v>1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5" t="s">
        <v>251</v>
      </c>
      <c r="AU2289" s="255" t="s">
        <v>87</v>
      </c>
      <c r="AV2289" s="13" t="s">
        <v>84</v>
      </c>
      <c r="AW2289" s="13" t="s">
        <v>32</v>
      </c>
      <c r="AX2289" s="13" t="s">
        <v>76</v>
      </c>
      <c r="AY2289" s="255" t="s">
        <v>240</v>
      </c>
    </row>
    <row r="2290" s="14" customFormat="1">
      <c r="A2290" s="14"/>
      <c r="B2290" s="256"/>
      <c r="C2290" s="257"/>
      <c r="D2290" s="247" t="s">
        <v>251</v>
      </c>
      <c r="E2290" s="258" t="s">
        <v>1</v>
      </c>
      <c r="F2290" s="259" t="s">
        <v>335</v>
      </c>
      <c r="G2290" s="257"/>
      <c r="H2290" s="260">
        <v>50</v>
      </c>
      <c r="I2290" s="261"/>
      <c r="J2290" s="257"/>
      <c r="K2290" s="257"/>
      <c r="L2290" s="262"/>
      <c r="M2290" s="263"/>
      <c r="N2290" s="264"/>
      <c r="O2290" s="264"/>
      <c r="P2290" s="264"/>
      <c r="Q2290" s="264"/>
      <c r="R2290" s="264"/>
      <c r="S2290" s="264"/>
      <c r="T2290" s="26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6" t="s">
        <v>251</v>
      </c>
      <c r="AU2290" s="266" t="s">
        <v>87</v>
      </c>
      <c r="AV2290" s="14" t="s">
        <v>87</v>
      </c>
      <c r="AW2290" s="14" t="s">
        <v>32</v>
      </c>
      <c r="AX2290" s="14" t="s">
        <v>84</v>
      </c>
      <c r="AY2290" s="266" t="s">
        <v>240</v>
      </c>
    </row>
    <row r="2291" s="2" customFormat="1" ht="16.5" customHeight="1">
      <c r="A2291" s="39"/>
      <c r="B2291" s="40"/>
      <c r="C2291" s="289" t="s">
        <v>2892</v>
      </c>
      <c r="D2291" s="289" t="s">
        <v>341</v>
      </c>
      <c r="E2291" s="290" t="s">
        <v>2893</v>
      </c>
      <c r="F2291" s="291" t="s">
        <v>2894</v>
      </c>
      <c r="G2291" s="292" t="s">
        <v>787</v>
      </c>
      <c r="H2291" s="293">
        <v>50</v>
      </c>
      <c r="I2291" s="294"/>
      <c r="J2291" s="295">
        <f>ROUND(I2291*H2291,2)</f>
        <v>0</v>
      </c>
      <c r="K2291" s="291" t="s">
        <v>1</v>
      </c>
      <c r="L2291" s="296"/>
      <c r="M2291" s="297" t="s">
        <v>1</v>
      </c>
      <c r="N2291" s="298" t="s">
        <v>41</v>
      </c>
      <c r="O2291" s="92"/>
      <c r="P2291" s="236">
        <f>O2291*H2291</f>
        <v>0</v>
      </c>
      <c r="Q2291" s="236">
        <v>0.001</v>
      </c>
      <c r="R2291" s="236">
        <f>Q2291*H2291</f>
        <v>0.050000000000000003</v>
      </c>
      <c r="S2291" s="236">
        <v>0</v>
      </c>
      <c r="T2291" s="237">
        <f>S2291*H2291</f>
        <v>0</v>
      </c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R2291" s="238" t="s">
        <v>532</v>
      </c>
      <c r="AT2291" s="238" t="s">
        <v>341</v>
      </c>
      <c r="AU2291" s="238" t="s">
        <v>87</v>
      </c>
      <c r="AY2291" s="18" t="s">
        <v>240</v>
      </c>
      <c r="BE2291" s="239">
        <f>IF(N2291="základní",J2291,0)</f>
        <v>0</v>
      </c>
      <c r="BF2291" s="239">
        <f>IF(N2291="snížená",J2291,0)</f>
        <v>0</v>
      </c>
      <c r="BG2291" s="239">
        <f>IF(N2291="zákl. přenesená",J2291,0)</f>
        <v>0</v>
      </c>
      <c r="BH2291" s="239">
        <f>IF(N2291="sníž. přenesená",J2291,0)</f>
        <v>0</v>
      </c>
      <c r="BI2291" s="239">
        <f>IF(N2291="nulová",J2291,0)</f>
        <v>0</v>
      </c>
      <c r="BJ2291" s="18" t="s">
        <v>84</v>
      </c>
      <c r="BK2291" s="239">
        <f>ROUND(I2291*H2291,2)</f>
        <v>0</v>
      </c>
      <c r="BL2291" s="18" t="s">
        <v>170</v>
      </c>
      <c r="BM2291" s="238" t="s">
        <v>2895</v>
      </c>
    </row>
    <row r="2292" s="2" customFormat="1" ht="24.15" customHeight="1">
      <c r="A2292" s="39"/>
      <c r="B2292" s="40"/>
      <c r="C2292" s="227" t="s">
        <v>2896</v>
      </c>
      <c r="D2292" s="227" t="s">
        <v>242</v>
      </c>
      <c r="E2292" s="228" t="s">
        <v>2897</v>
      </c>
      <c r="F2292" s="229" t="s">
        <v>2898</v>
      </c>
      <c r="G2292" s="230" t="s">
        <v>787</v>
      </c>
      <c r="H2292" s="231">
        <v>60</v>
      </c>
      <c r="I2292" s="232"/>
      <c r="J2292" s="233">
        <f>ROUND(I2292*H2292,2)</f>
        <v>0</v>
      </c>
      <c r="K2292" s="229" t="s">
        <v>246</v>
      </c>
      <c r="L2292" s="45"/>
      <c r="M2292" s="234" t="s">
        <v>1</v>
      </c>
      <c r="N2292" s="235" t="s">
        <v>41</v>
      </c>
      <c r="O2292" s="92"/>
      <c r="P2292" s="236">
        <f>O2292*H2292</f>
        <v>0</v>
      </c>
      <c r="Q2292" s="236">
        <v>6.0000000000000002E-05</v>
      </c>
      <c r="R2292" s="236">
        <f>Q2292*H2292</f>
        <v>0.0035999999999999999</v>
      </c>
      <c r="S2292" s="236">
        <v>0</v>
      </c>
      <c r="T2292" s="237">
        <f>S2292*H2292</f>
        <v>0</v>
      </c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R2292" s="238" t="s">
        <v>170</v>
      </c>
      <c r="AT2292" s="238" t="s">
        <v>242</v>
      </c>
      <c r="AU2292" s="238" t="s">
        <v>87</v>
      </c>
      <c r="AY2292" s="18" t="s">
        <v>240</v>
      </c>
      <c r="BE2292" s="239">
        <f>IF(N2292="základní",J2292,0)</f>
        <v>0</v>
      </c>
      <c r="BF2292" s="239">
        <f>IF(N2292="snížená",J2292,0)</f>
        <v>0</v>
      </c>
      <c r="BG2292" s="239">
        <f>IF(N2292="zákl. přenesená",J2292,0)</f>
        <v>0</v>
      </c>
      <c r="BH2292" s="239">
        <f>IF(N2292="sníž. přenesená",J2292,0)</f>
        <v>0</v>
      </c>
      <c r="BI2292" s="239">
        <f>IF(N2292="nulová",J2292,0)</f>
        <v>0</v>
      </c>
      <c r="BJ2292" s="18" t="s">
        <v>84</v>
      </c>
      <c r="BK2292" s="239">
        <f>ROUND(I2292*H2292,2)</f>
        <v>0</v>
      </c>
      <c r="BL2292" s="18" t="s">
        <v>170</v>
      </c>
      <c r="BM2292" s="238" t="s">
        <v>2899</v>
      </c>
    </row>
    <row r="2293" s="2" customFormat="1">
      <c r="A2293" s="39"/>
      <c r="B2293" s="40"/>
      <c r="C2293" s="41"/>
      <c r="D2293" s="240" t="s">
        <v>249</v>
      </c>
      <c r="E2293" s="41"/>
      <c r="F2293" s="241" t="s">
        <v>2900</v>
      </c>
      <c r="G2293" s="41"/>
      <c r="H2293" s="41"/>
      <c r="I2293" s="242"/>
      <c r="J2293" s="41"/>
      <c r="K2293" s="41"/>
      <c r="L2293" s="45"/>
      <c r="M2293" s="243"/>
      <c r="N2293" s="244"/>
      <c r="O2293" s="92"/>
      <c r="P2293" s="92"/>
      <c r="Q2293" s="92"/>
      <c r="R2293" s="92"/>
      <c r="S2293" s="92"/>
      <c r="T2293" s="93"/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T2293" s="18" t="s">
        <v>249</v>
      </c>
      <c r="AU2293" s="18" t="s">
        <v>87</v>
      </c>
    </row>
    <row r="2294" s="13" customFormat="1">
      <c r="A2294" s="13"/>
      <c r="B2294" s="245"/>
      <c r="C2294" s="246"/>
      <c r="D2294" s="247" t="s">
        <v>251</v>
      </c>
      <c r="E2294" s="248" t="s">
        <v>1</v>
      </c>
      <c r="F2294" s="249" t="s">
        <v>2901</v>
      </c>
      <c r="G2294" s="246"/>
      <c r="H2294" s="248" t="s">
        <v>1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5" t="s">
        <v>251</v>
      </c>
      <c r="AU2294" s="255" t="s">
        <v>87</v>
      </c>
      <c r="AV2294" s="13" t="s">
        <v>84</v>
      </c>
      <c r="AW2294" s="13" t="s">
        <v>32</v>
      </c>
      <c r="AX2294" s="13" t="s">
        <v>76</v>
      </c>
      <c r="AY2294" s="255" t="s">
        <v>240</v>
      </c>
    </row>
    <row r="2295" s="14" customFormat="1">
      <c r="A2295" s="14"/>
      <c r="B2295" s="256"/>
      <c r="C2295" s="257"/>
      <c r="D2295" s="247" t="s">
        <v>251</v>
      </c>
      <c r="E2295" s="258" t="s">
        <v>1</v>
      </c>
      <c r="F2295" s="259" t="s">
        <v>2902</v>
      </c>
      <c r="G2295" s="257"/>
      <c r="H2295" s="260">
        <v>60</v>
      </c>
      <c r="I2295" s="261"/>
      <c r="J2295" s="257"/>
      <c r="K2295" s="257"/>
      <c r="L2295" s="262"/>
      <c r="M2295" s="263"/>
      <c r="N2295" s="264"/>
      <c r="O2295" s="264"/>
      <c r="P2295" s="264"/>
      <c r="Q2295" s="264"/>
      <c r="R2295" s="264"/>
      <c r="S2295" s="264"/>
      <c r="T2295" s="265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66" t="s">
        <v>251</v>
      </c>
      <c r="AU2295" s="266" t="s">
        <v>87</v>
      </c>
      <c r="AV2295" s="14" t="s">
        <v>87</v>
      </c>
      <c r="AW2295" s="14" t="s">
        <v>32</v>
      </c>
      <c r="AX2295" s="14" t="s">
        <v>84</v>
      </c>
      <c r="AY2295" s="266" t="s">
        <v>240</v>
      </c>
    </row>
    <row r="2296" s="2" customFormat="1" ht="24.15" customHeight="1">
      <c r="A2296" s="39"/>
      <c r="B2296" s="40"/>
      <c r="C2296" s="289" t="s">
        <v>2903</v>
      </c>
      <c r="D2296" s="289" t="s">
        <v>341</v>
      </c>
      <c r="E2296" s="290" t="s">
        <v>2904</v>
      </c>
      <c r="F2296" s="291" t="s">
        <v>2905</v>
      </c>
      <c r="G2296" s="292" t="s">
        <v>787</v>
      </c>
      <c r="H2296" s="293">
        <v>60</v>
      </c>
      <c r="I2296" s="294"/>
      <c r="J2296" s="295">
        <f>ROUND(I2296*H2296,2)</f>
        <v>0</v>
      </c>
      <c r="K2296" s="291" t="s">
        <v>1</v>
      </c>
      <c r="L2296" s="296"/>
      <c r="M2296" s="297" t="s">
        <v>1</v>
      </c>
      <c r="N2296" s="298" t="s">
        <v>41</v>
      </c>
      <c r="O2296" s="92"/>
      <c r="P2296" s="236">
        <f>O2296*H2296</f>
        <v>0</v>
      </c>
      <c r="Q2296" s="236">
        <v>0.001</v>
      </c>
      <c r="R2296" s="236">
        <f>Q2296*H2296</f>
        <v>0.059999999999999998</v>
      </c>
      <c r="S2296" s="236">
        <v>0</v>
      </c>
      <c r="T2296" s="237">
        <f>S2296*H2296</f>
        <v>0</v>
      </c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R2296" s="238" t="s">
        <v>532</v>
      </c>
      <c r="AT2296" s="238" t="s">
        <v>341</v>
      </c>
      <c r="AU2296" s="238" t="s">
        <v>87</v>
      </c>
      <c r="AY2296" s="18" t="s">
        <v>240</v>
      </c>
      <c r="BE2296" s="239">
        <f>IF(N2296="základní",J2296,0)</f>
        <v>0</v>
      </c>
      <c r="BF2296" s="239">
        <f>IF(N2296="snížená",J2296,0)</f>
        <v>0</v>
      </c>
      <c r="BG2296" s="239">
        <f>IF(N2296="zákl. přenesená",J2296,0)</f>
        <v>0</v>
      </c>
      <c r="BH2296" s="239">
        <f>IF(N2296="sníž. přenesená",J2296,0)</f>
        <v>0</v>
      </c>
      <c r="BI2296" s="239">
        <f>IF(N2296="nulová",J2296,0)</f>
        <v>0</v>
      </c>
      <c r="BJ2296" s="18" t="s">
        <v>84</v>
      </c>
      <c r="BK2296" s="239">
        <f>ROUND(I2296*H2296,2)</f>
        <v>0</v>
      </c>
      <c r="BL2296" s="18" t="s">
        <v>170</v>
      </c>
      <c r="BM2296" s="238" t="s">
        <v>2906</v>
      </c>
    </row>
    <row r="2297" s="2" customFormat="1" ht="24.15" customHeight="1">
      <c r="A2297" s="39"/>
      <c r="B2297" s="40"/>
      <c r="C2297" s="227" t="s">
        <v>2907</v>
      </c>
      <c r="D2297" s="227" t="s">
        <v>242</v>
      </c>
      <c r="E2297" s="228" t="s">
        <v>2908</v>
      </c>
      <c r="F2297" s="229" t="s">
        <v>2909</v>
      </c>
      <c r="G2297" s="230" t="s">
        <v>520</v>
      </c>
      <c r="H2297" s="231">
        <v>10.800000000000001</v>
      </c>
      <c r="I2297" s="232"/>
      <c r="J2297" s="233">
        <f>ROUND(I2297*H2297,2)</f>
        <v>0</v>
      </c>
      <c r="K2297" s="229" t="s">
        <v>246</v>
      </c>
      <c r="L2297" s="45"/>
      <c r="M2297" s="234" t="s">
        <v>1</v>
      </c>
      <c r="N2297" s="235" t="s">
        <v>41</v>
      </c>
      <c r="O2297" s="92"/>
      <c r="P2297" s="236">
        <f>O2297*H2297</f>
        <v>0</v>
      </c>
      <c r="Q2297" s="236">
        <v>6.0000000000000002E-05</v>
      </c>
      <c r="R2297" s="236">
        <f>Q2297*H2297</f>
        <v>0.00064800000000000003</v>
      </c>
      <c r="S2297" s="236">
        <v>0</v>
      </c>
      <c r="T2297" s="237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38" t="s">
        <v>170</v>
      </c>
      <c r="AT2297" s="238" t="s">
        <v>242</v>
      </c>
      <c r="AU2297" s="238" t="s">
        <v>87</v>
      </c>
      <c r="AY2297" s="18" t="s">
        <v>240</v>
      </c>
      <c r="BE2297" s="239">
        <f>IF(N2297="základní",J2297,0)</f>
        <v>0</v>
      </c>
      <c r="BF2297" s="239">
        <f>IF(N2297="snížená",J2297,0)</f>
        <v>0</v>
      </c>
      <c r="BG2297" s="239">
        <f>IF(N2297="zákl. přenesená",J2297,0)</f>
        <v>0</v>
      </c>
      <c r="BH2297" s="239">
        <f>IF(N2297="sníž. přenesená",J2297,0)</f>
        <v>0</v>
      </c>
      <c r="BI2297" s="239">
        <f>IF(N2297="nulová",J2297,0)</f>
        <v>0</v>
      </c>
      <c r="BJ2297" s="18" t="s">
        <v>84</v>
      </c>
      <c r="BK2297" s="239">
        <f>ROUND(I2297*H2297,2)</f>
        <v>0</v>
      </c>
      <c r="BL2297" s="18" t="s">
        <v>170</v>
      </c>
      <c r="BM2297" s="238" t="s">
        <v>2910</v>
      </c>
    </row>
    <row r="2298" s="2" customFormat="1">
      <c r="A2298" s="39"/>
      <c r="B2298" s="40"/>
      <c r="C2298" s="41"/>
      <c r="D2298" s="240" t="s">
        <v>249</v>
      </c>
      <c r="E2298" s="41"/>
      <c r="F2298" s="241" t="s">
        <v>2911</v>
      </c>
      <c r="G2298" s="41"/>
      <c r="H2298" s="41"/>
      <c r="I2298" s="242"/>
      <c r="J2298" s="41"/>
      <c r="K2298" s="41"/>
      <c r="L2298" s="45"/>
      <c r="M2298" s="243"/>
      <c r="N2298" s="244"/>
      <c r="O2298" s="92"/>
      <c r="P2298" s="92"/>
      <c r="Q2298" s="92"/>
      <c r="R2298" s="92"/>
      <c r="S2298" s="92"/>
      <c r="T2298" s="93"/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T2298" s="18" t="s">
        <v>249</v>
      </c>
      <c r="AU2298" s="18" t="s">
        <v>87</v>
      </c>
    </row>
    <row r="2299" s="13" customFormat="1">
      <c r="A2299" s="13"/>
      <c r="B2299" s="245"/>
      <c r="C2299" s="246"/>
      <c r="D2299" s="247" t="s">
        <v>251</v>
      </c>
      <c r="E2299" s="248" t="s">
        <v>1</v>
      </c>
      <c r="F2299" s="249" t="s">
        <v>2912</v>
      </c>
      <c r="G2299" s="246"/>
      <c r="H2299" s="248" t="s">
        <v>1</v>
      </c>
      <c r="I2299" s="250"/>
      <c r="J2299" s="246"/>
      <c r="K2299" s="246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5" t="s">
        <v>251</v>
      </c>
      <c r="AU2299" s="255" t="s">
        <v>87</v>
      </c>
      <c r="AV2299" s="13" t="s">
        <v>84</v>
      </c>
      <c r="AW2299" s="13" t="s">
        <v>32</v>
      </c>
      <c r="AX2299" s="13" t="s">
        <v>76</v>
      </c>
      <c r="AY2299" s="255" t="s">
        <v>240</v>
      </c>
    </row>
    <row r="2300" s="13" customFormat="1">
      <c r="A2300" s="13"/>
      <c r="B2300" s="245"/>
      <c r="C2300" s="246"/>
      <c r="D2300" s="247" t="s">
        <v>251</v>
      </c>
      <c r="E2300" s="248" t="s">
        <v>1</v>
      </c>
      <c r="F2300" s="249" t="s">
        <v>776</v>
      </c>
      <c r="G2300" s="246"/>
      <c r="H2300" s="248" t="s">
        <v>1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5" t="s">
        <v>251</v>
      </c>
      <c r="AU2300" s="255" t="s">
        <v>87</v>
      </c>
      <c r="AV2300" s="13" t="s">
        <v>84</v>
      </c>
      <c r="AW2300" s="13" t="s">
        <v>32</v>
      </c>
      <c r="AX2300" s="13" t="s">
        <v>76</v>
      </c>
      <c r="AY2300" s="255" t="s">
        <v>240</v>
      </c>
    </row>
    <row r="2301" s="14" customFormat="1">
      <c r="A2301" s="14"/>
      <c r="B2301" s="256"/>
      <c r="C2301" s="257"/>
      <c r="D2301" s="247" t="s">
        <v>251</v>
      </c>
      <c r="E2301" s="258" t="s">
        <v>1</v>
      </c>
      <c r="F2301" s="259" t="s">
        <v>2913</v>
      </c>
      <c r="G2301" s="257"/>
      <c r="H2301" s="260">
        <v>10.800000000000001</v>
      </c>
      <c r="I2301" s="261"/>
      <c r="J2301" s="257"/>
      <c r="K2301" s="257"/>
      <c r="L2301" s="262"/>
      <c r="M2301" s="263"/>
      <c r="N2301" s="264"/>
      <c r="O2301" s="264"/>
      <c r="P2301" s="264"/>
      <c r="Q2301" s="264"/>
      <c r="R2301" s="264"/>
      <c r="S2301" s="264"/>
      <c r="T2301" s="26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6" t="s">
        <v>251</v>
      </c>
      <c r="AU2301" s="266" t="s">
        <v>87</v>
      </c>
      <c r="AV2301" s="14" t="s">
        <v>87</v>
      </c>
      <c r="AW2301" s="14" t="s">
        <v>32</v>
      </c>
      <c r="AX2301" s="14" t="s">
        <v>84</v>
      </c>
      <c r="AY2301" s="266" t="s">
        <v>240</v>
      </c>
    </row>
    <row r="2302" s="2" customFormat="1" ht="16.5" customHeight="1">
      <c r="A2302" s="39"/>
      <c r="B2302" s="40"/>
      <c r="C2302" s="289" t="s">
        <v>2914</v>
      </c>
      <c r="D2302" s="289" t="s">
        <v>341</v>
      </c>
      <c r="E2302" s="290" t="s">
        <v>2915</v>
      </c>
      <c r="F2302" s="291" t="s">
        <v>2916</v>
      </c>
      <c r="G2302" s="292" t="s">
        <v>787</v>
      </c>
      <c r="H2302" s="293">
        <v>270</v>
      </c>
      <c r="I2302" s="294"/>
      <c r="J2302" s="295">
        <f>ROUND(I2302*H2302,2)</f>
        <v>0</v>
      </c>
      <c r="K2302" s="291" t="s">
        <v>1</v>
      </c>
      <c r="L2302" s="296"/>
      <c r="M2302" s="297" t="s">
        <v>1</v>
      </c>
      <c r="N2302" s="298" t="s">
        <v>41</v>
      </c>
      <c r="O2302" s="92"/>
      <c r="P2302" s="236">
        <f>O2302*H2302</f>
        <v>0</v>
      </c>
      <c r="Q2302" s="236">
        <v>0.001</v>
      </c>
      <c r="R2302" s="236">
        <f>Q2302*H2302</f>
        <v>0.27000000000000002</v>
      </c>
      <c r="S2302" s="236">
        <v>0</v>
      </c>
      <c r="T2302" s="237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38" t="s">
        <v>532</v>
      </c>
      <c r="AT2302" s="238" t="s">
        <v>341</v>
      </c>
      <c r="AU2302" s="238" t="s">
        <v>87</v>
      </c>
      <c r="AY2302" s="18" t="s">
        <v>240</v>
      </c>
      <c r="BE2302" s="239">
        <f>IF(N2302="základní",J2302,0)</f>
        <v>0</v>
      </c>
      <c r="BF2302" s="239">
        <f>IF(N2302="snížená",J2302,0)</f>
        <v>0</v>
      </c>
      <c r="BG2302" s="239">
        <f>IF(N2302="zákl. přenesená",J2302,0)</f>
        <v>0</v>
      </c>
      <c r="BH2302" s="239">
        <f>IF(N2302="sníž. přenesená",J2302,0)</f>
        <v>0</v>
      </c>
      <c r="BI2302" s="239">
        <f>IF(N2302="nulová",J2302,0)</f>
        <v>0</v>
      </c>
      <c r="BJ2302" s="18" t="s">
        <v>84</v>
      </c>
      <c r="BK2302" s="239">
        <f>ROUND(I2302*H2302,2)</f>
        <v>0</v>
      </c>
      <c r="BL2302" s="18" t="s">
        <v>170</v>
      </c>
      <c r="BM2302" s="238" t="s">
        <v>2917</v>
      </c>
    </row>
    <row r="2303" s="13" customFormat="1">
      <c r="A2303" s="13"/>
      <c r="B2303" s="245"/>
      <c r="C2303" s="246"/>
      <c r="D2303" s="247" t="s">
        <v>251</v>
      </c>
      <c r="E2303" s="248" t="s">
        <v>1</v>
      </c>
      <c r="F2303" s="249" t="s">
        <v>2918</v>
      </c>
      <c r="G2303" s="246"/>
      <c r="H2303" s="248" t="s">
        <v>1</v>
      </c>
      <c r="I2303" s="250"/>
      <c r="J2303" s="246"/>
      <c r="K2303" s="246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5" t="s">
        <v>251</v>
      </c>
      <c r="AU2303" s="255" t="s">
        <v>87</v>
      </c>
      <c r="AV2303" s="13" t="s">
        <v>84</v>
      </c>
      <c r="AW2303" s="13" t="s">
        <v>32</v>
      </c>
      <c r="AX2303" s="13" t="s">
        <v>76</v>
      </c>
      <c r="AY2303" s="255" t="s">
        <v>240</v>
      </c>
    </row>
    <row r="2304" s="13" customFormat="1">
      <c r="A2304" s="13"/>
      <c r="B2304" s="245"/>
      <c r="C2304" s="246"/>
      <c r="D2304" s="247" t="s">
        <v>251</v>
      </c>
      <c r="E2304" s="248" t="s">
        <v>1</v>
      </c>
      <c r="F2304" s="249" t="s">
        <v>776</v>
      </c>
      <c r="G2304" s="246"/>
      <c r="H2304" s="248" t="s">
        <v>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5" t="s">
        <v>251</v>
      </c>
      <c r="AU2304" s="255" t="s">
        <v>87</v>
      </c>
      <c r="AV2304" s="13" t="s">
        <v>84</v>
      </c>
      <c r="AW2304" s="13" t="s">
        <v>32</v>
      </c>
      <c r="AX2304" s="13" t="s">
        <v>76</v>
      </c>
      <c r="AY2304" s="255" t="s">
        <v>240</v>
      </c>
    </row>
    <row r="2305" s="14" customFormat="1">
      <c r="A2305" s="14"/>
      <c r="B2305" s="256"/>
      <c r="C2305" s="257"/>
      <c r="D2305" s="247" t="s">
        <v>251</v>
      </c>
      <c r="E2305" s="258" t="s">
        <v>1</v>
      </c>
      <c r="F2305" s="259" t="s">
        <v>2919</v>
      </c>
      <c r="G2305" s="257"/>
      <c r="H2305" s="260">
        <v>270</v>
      </c>
      <c r="I2305" s="261"/>
      <c r="J2305" s="257"/>
      <c r="K2305" s="257"/>
      <c r="L2305" s="262"/>
      <c r="M2305" s="263"/>
      <c r="N2305" s="264"/>
      <c r="O2305" s="264"/>
      <c r="P2305" s="264"/>
      <c r="Q2305" s="264"/>
      <c r="R2305" s="264"/>
      <c r="S2305" s="264"/>
      <c r="T2305" s="26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6" t="s">
        <v>251</v>
      </c>
      <c r="AU2305" s="266" t="s">
        <v>87</v>
      </c>
      <c r="AV2305" s="14" t="s">
        <v>87</v>
      </c>
      <c r="AW2305" s="14" t="s">
        <v>32</v>
      </c>
      <c r="AX2305" s="14" t="s">
        <v>84</v>
      </c>
      <c r="AY2305" s="266" t="s">
        <v>240</v>
      </c>
    </row>
    <row r="2306" s="2" customFormat="1" ht="33" customHeight="1">
      <c r="A2306" s="39"/>
      <c r="B2306" s="40"/>
      <c r="C2306" s="227" t="s">
        <v>2920</v>
      </c>
      <c r="D2306" s="227" t="s">
        <v>242</v>
      </c>
      <c r="E2306" s="228" t="s">
        <v>2921</v>
      </c>
      <c r="F2306" s="229" t="s">
        <v>2922</v>
      </c>
      <c r="G2306" s="230" t="s">
        <v>675</v>
      </c>
      <c r="H2306" s="231">
        <v>4</v>
      </c>
      <c r="I2306" s="232"/>
      <c r="J2306" s="233">
        <f>ROUND(I2306*H2306,2)</f>
        <v>0</v>
      </c>
      <c r="K2306" s="229" t="s">
        <v>246</v>
      </c>
      <c r="L2306" s="45"/>
      <c r="M2306" s="234" t="s">
        <v>1</v>
      </c>
      <c r="N2306" s="235" t="s">
        <v>41</v>
      </c>
      <c r="O2306" s="92"/>
      <c r="P2306" s="236">
        <f>O2306*H2306</f>
        <v>0</v>
      </c>
      <c r="Q2306" s="236">
        <v>0</v>
      </c>
      <c r="R2306" s="236">
        <f>Q2306*H2306</f>
        <v>0</v>
      </c>
      <c r="S2306" s="236">
        <v>0</v>
      </c>
      <c r="T2306" s="237">
        <f>S2306*H2306</f>
        <v>0</v>
      </c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R2306" s="238" t="s">
        <v>170</v>
      </c>
      <c r="AT2306" s="238" t="s">
        <v>242</v>
      </c>
      <c r="AU2306" s="238" t="s">
        <v>87</v>
      </c>
      <c r="AY2306" s="18" t="s">
        <v>240</v>
      </c>
      <c r="BE2306" s="239">
        <f>IF(N2306="základní",J2306,0)</f>
        <v>0</v>
      </c>
      <c r="BF2306" s="239">
        <f>IF(N2306="snížená",J2306,0)</f>
        <v>0</v>
      </c>
      <c r="BG2306" s="239">
        <f>IF(N2306="zákl. přenesená",J2306,0)</f>
        <v>0</v>
      </c>
      <c r="BH2306" s="239">
        <f>IF(N2306="sníž. přenesená",J2306,0)</f>
        <v>0</v>
      </c>
      <c r="BI2306" s="239">
        <f>IF(N2306="nulová",J2306,0)</f>
        <v>0</v>
      </c>
      <c r="BJ2306" s="18" t="s">
        <v>84</v>
      </c>
      <c r="BK2306" s="239">
        <f>ROUND(I2306*H2306,2)</f>
        <v>0</v>
      </c>
      <c r="BL2306" s="18" t="s">
        <v>170</v>
      </c>
      <c r="BM2306" s="238" t="s">
        <v>2923</v>
      </c>
    </row>
    <row r="2307" s="2" customFormat="1">
      <c r="A2307" s="39"/>
      <c r="B2307" s="40"/>
      <c r="C2307" s="41"/>
      <c r="D2307" s="240" t="s">
        <v>249</v>
      </c>
      <c r="E2307" s="41"/>
      <c r="F2307" s="241" t="s">
        <v>2924</v>
      </c>
      <c r="G2307" s="41"/>
      <c r="H2307" s="41"/>
      <c r="I2307" s="242"/>
      <c r="J2307" s="41"/>
      <c r="K2307" s="41"/>
      <c r="L2307" s="45"/>
      <c r="M2307" s="243"/>
      <c r="N2307" s="244"/>
      <c r="O2307" s="92"/>
      <c r="P2307" s="92"/>
      <c r="Q2307" s="92"/>
      <c r="R2307" s="92"/>
      <c r="S2307" s="92"/>
      <c r="T2307" s="93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T2307" s="18" t="s">
        <v>249</v>
      </c>
      <c r="AU2307" s="18" t="s">
        <v>87</v>
      </c>
    </row>
    <row r="2308" s="13" customFormat="1">
      <c r="A2308" s="13"/>
      <c r="B2308" s="245"/>
      <c r="C2308" s="246"/>
      <c r="D2308" s="247" t="s">
        <v>251</v>
      </c>
      <c r="E2308" s="248" t="s">
        <v>1</v>
      </c>
      <c r="F2308" s="249" t="s">
        <v>2925</v>
      </c>
      <c r="G2308" s="246"/>
      <c r="H2308" s="248" t="s">
        <v>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55" t="s">
        <v>251</v>
      </c>
      <c r="AU2308" s="255" t="s">
        <v>87</v>
      </c>
      <c r="AV2308" s="13" t="s">
        <v>84</v>
      </c>
      <c r="AW2308" s="13" t="s">
        <v>32</v>
      </c>
      <c r="AX2308" s="13" t="s">
        <v>76</v>
      </c>
      <c r="AY2308" s="255" t="s">
        <v>240</v>
      </c>
    </row>
    <row r="2309" s="14" customFormat="1">
      <c r="A2309" s="14"/>
      <c r="B2309" s="256"/>
      <c r="C2309" s="257"/>
      <c r="D2309" s="247" t="s">
        <v>251</v>
      </c>
      <c r="E2309" s="258" t="s">
        <v>1</v>
      </c>
      <c r="F2309" s="259" t="s">
        <v>256</v>
      </c>
      <c r="G2309" s="257"/>
      <c r="H2309" s="260">
        <v>3</v>
      </c>
      <c r="I2309" s="261"/>
      <c r="J2309" s="257"/>
      <c r="K2309" s="257"/>
      <c r="L2309" s="262"/>
      <c r="M2309" s="263"/>
      <c r="N2309" s="264"/>
      <c r="O2309" s="264"/>
      <c r="P2309" s="264"/>
      <c r="Q2309" s="264"/>
      <c r="R2309" s="264"/>
      <c r="S2309" s="264"/>
      <c r="T2309" s="26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66" t="s">
        <v>251</v>
      </c>
      <c r="AU2309" s="266" t="s">
        <v>87</v>
      </c>
      <c r="AV2309" s="14" t="s">
        <v>87</v>
      </c>
      <c r="AW2309" s="14" t="s">
        <v>32</v>
      </c>
      <c r="AX2309" s="14" t="s">
        <v>76</v>
      </c>
      <c r="AY2309" s="266" t="s">
        <v>240</v>
      </c>
    </row>
    <row r="2310" s="13" customFormat="1">
      <c r="A2310" s="13"/>
      <c r="B2310" s="245"/>
      <c r="C2310" s="246"/>
      <c r="D2310" s="247" t="s">
        <v>251</v>
      </c>
      <c r="E2310" s="248" t="s">
        <v>1</v>
      </c>
      <c r="F2310" s="249" t="s">
        <v>2926</v>
      </c>
      <c r="G2310" s="246"/>
      <c r="H2310" s="248" t="s">
        <v>1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5" t="s">
        <v>251</v>
      </c>
      <c r="AU2310" s="255" t="s">
        <v>87</v>
      </c>
      <c r="AV2310" s="13" t="s">
        <v>84</v>
      </c>
      <c r="AW2310" s="13" t="s">
        <v>32</v>
      </c>
      <c r="AX2310" s="13" t="s">
        <v>76</v>
      </c>
      <c r="AY2310" s="255" t="s">
        <v>240</v>
      </c>
    </row>
    <row r="2311" s="14" customFormat="1">
      <c r="A2311" s="14"/>
      <c r="B2311" s="256"/>
      <c r="C2311" s="257"/>
      <c r="D2311" s="247" t="s">
        <v>251</v>
      </c>
      <c r="E2311" s="258" t="s">
        <v>1</v>
      </c>
      <c r="F2311" s="259" t="s">
        <v>84</v>
      </c>
      <c r="G2311" s="257"/>
      <c r="H2311" s="260">
        <v>1</v>
      </c>
      <c r="I2311" s="261"/>
      <c r="J2311" s="257"/>
      <c r="K2311" s="257"/>
      <c r="L2311" s="262"/>
      <c r="M2311" s="263"/>
      <c r="N2311" s="264"/>
      <c r="O2311" s="264"/>
      <c r="P2311" s="264"/>
      <c r="Q2311" s="264"/>
      <c r="R2311" s="264"/>
      <c r="S2311" s="264"/>
      <c r="T2311" s="265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6" t="s">
        <v>251</v>
      </c>
      <c r="AU2311" s="266" t="s">
        <v>87</v>
      </c>
      <c r="AV2311" s="14" t="s">
        <v>87</v>
      </c>
      <c r="AW2311" s="14" t="s">
        <v>32</v>
      </c>
      <c r="AX2311" s="14" t="s">
        <v>76</v>
      </c>
      <c r="AY2311" s="266" t="s">
        <v>240</v>
      </c>
    </row>
    <row r="2312" s="16" customFormat="1">
      <c r="A2312" s="16"/>
      <c r="B2312" s="278"/>
      <c r="C2312" s="279"/>
      <c r="D2312" s="247" t="s">
        <v>251</v>
      </c>
      <c r="E2312" s="280" t="s">
        <v>1</v>
      </c>
      <c r="F2312" s="281" t="s">
        <v>265</v>
      </c>
      <c r="G2312" s="279"/>
      <c r="H2312" s="282">
        <v>4</v>
      </c>
      <c r="I2312" s="283"/>
      <c r="J2312" s="279"/>
      <c r="K2312" s="279"/>
      <c r="L2312" s="284"/>
      <c r="M2312" s="285"/>
      <c r="N2312" s="286"/>
      <c r="O2312" s="286"/>
      <c r="P2312" s="286"/>
      <c r="Q2312" s="286"/>
      <c r="R2312" s="286"/>
      <c r="S2312" s="286"/>
      <c r="T2312" s="287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T2312" s="288" t="s">
        <v>251</v>
      </c>
      <c r="AU2312" s="288" t="s">
        <v>87</v>
      </c>
      <c r="AV2312" s="16" t="s">
        <v>247</v>
      </c>
      <c r="AW2312" s="16" t="s">
        <v>32</v>
      </c>
      <c r="AX2312" s="16" t="s">
        <v>84</v>
      </c>
      <c r="AY2312" s="288" t="s">
        <v>240</v>
      </c>
    </row>
    <row r="2313" s="2" customFormat="1" ht="21.75" customHeight="1">
      <c r="A2313" s="39"/>
      <c r="B2313" s="40"/>
      <c r="C2313" s="227" t="s">
        <v>2927</v>
      </c>
      <c r="D2313" s="227" t="s">
        <v>242</v>
      </c>
      <c r="E2313" s="228" t="s">
        <v>2928</v>
      </c>
      <c r="F2313" s="229" t="s">
        <v>2929</v>
      </c>
      <c r="G2313" s="230" t="s">
        <v>520</v>
      </c>
      <c r="H2313" s="231">
        <v>4</v>
      </c>
      <c r="I2313" s="232"/>
      <c r="J2313" s="233">
        <f>ROUND(I2313*H2313,2)</f>
        <v>0</v>
      </c>
      <c r="K2313" s="229" t="s">
        <v>246</v>
      </c>
      <c r="L2313" s="45"/>
      <c r="M2313" s="234" t="s">
        <v>1</v>
      </c>
      <c r="N2313" s="235" t="s">
        <v>41</v>
      </c>
      <c r="O2313" s="92"/>
      <c r="P2313" s="236">
        <f>O2313*H2313</f>
        <v>0</v>
      </c>
      <c r="Q2313" s="236">
        <v>0</v>
      </c>
      <c r="R2313" s="236">
        <f>Q2313*H2313</f>
        <v>0</v>
      </c>
      <c r="S2313" s="236">
        <v>0</v>
      </c>
      <c r="T2313" s="237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38" t="s">
        <v>170</v>
      </c>
      <c r="AT2313" s="238" t="s">
        <v>242</v>
      </c>
      <c r="AU2313" s="238" t="s">
        <v>87</v>
      </c>
      <c r="AY2313" s="18" t="s">
        <v>240</v>
      </c>
      <c r="BE2313" s="239">
        <f>IF(N2313="základní",J2313,0)</f>
        <v>0</v>
      </c>
      <c r="BF2313" s="239">
        <f>IF(N2313="snížená",J2313,0)</f>
        <v>0</v>
      </c>
      <c r="BG2313" s="239">
        <f>IF(N2313="zákl. přenesená",J2313,0)</f>
        <v>0</v>
      </c>
      <c r="BH2313" s="239">
        <f>IF(N2313="sníž. přenesená",J2313,0)</f>
        <v>0</v>
      </c>
      <c r="BI2313" s="239">
        <f>IF(N2313="nulová",J2313,0)</f>
        <v>0</v>
      </c>
      <c r="BJ2313" s="18" t="s">
        <v>84</v>
      </c>
      <c r="BK2313" s="239">
        <f>ROUND(I2313*H2313,2)</f>
        <v>0</v>
      </c>
      <c r="BL2313" s="18" t="s">
        <v>170</v>
      </c>
      <c r="BM2313" s="238" t="s">
        <v>2930</v>
      </c>
    </row>
    <row r="2314" s="2" customFormat="1">
      <c r="A2314" s="39"/>
      <c r="B2314" s="40"/>
      <c r="C2314" s="41"/>
      <c r="D2314" s="240" t="s">
        <v>249</v>
      </c>
      <c r="E2314" s="41"/>
      <c r="F2314" s="241" t="s">
        <v>2931</v>
      </c>
      <c r="G2314" s="41"/>
      <c r="H2314" s="41"/>
      <c r="I2314" s="242"/>
      <c r="J2314" s="41"/>
      <c r="K2314" s="41"/>
      <c r="L2314" s="45"/>
      <c r="M2314" s="243"/>
      <c r="N2314" s="244"/>
      <c r="O2314" s="92"/>
      <c r="P2314" s="92"/>
      <c r="Q2314" s="92"/>
      <c r="R2314" s="92"/>
      <c r="S2314" s="92"/>
      <c r="T2314" s="93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T2314" s="18" t="s">
        <v>249</v>
      </c>
      <c r="AU2314" s="18" t="s">
        <v>87</v>
      </c>
    </row>
    <row r="2315" s="14" customFormat="1">
      <c r="A2315" s="14"/>
      <c r="B2315" s="256"/>
      <c r="C2315" s="257"/>
      <c r="D2315" s="247" t="s">
        <v>251</v>
      </c>
      <c r="E2315" s="258" t="s">
        <v>1</v>
      </c>
      <c r="F2315" s="259" t="s">
        <v>2932</v>
      </c>
      <c r="G2315" s="257"/>
      <c r="H2315" s="260">
        <v>4</v>
      </c>
      <c r="I2315" s="261"/>
      <c r="J2315" s="257"/>
      <c r="K2315" s="257"/>
      <c r="L2315" s="262"/>
      <c r="M2315" s="263"/>
      <c r="N2315" s="264"/>
      <c r="O2315" s="264"/>
      <c r="P2315" s="264"/>
      <c r="Q2315" s="264"/>
      <c r="R2315" s="264"/>
      <c r="S2315" s="264"/>
      <c r="T2315" s="265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6" t="s">
        <v>251</v>
      </c>
      <c r="AU2315" s="266" t="s">
        <v>87</v>
      </c>
      <c r="AV2315" s="14" t="s">
        <v>87</v>
      </c>
      <c r="AW2315" s="14" t="s">
        <v>32</v>
      </c>
      <c r="AX2315" s="14" t="s">
        <v>84</v>
      </c>
      <c r="AY2315" s="266" t="s">
        <v>240</v>
      </c>
    </row>
    <row r="2316" s="2" customFormat="1" ht="24.15" customHeight="1">
      <c r="A2316" s="39"/>
      <c r="B2316" s="40"/>
      <c r="C2316" s="289" t="s">
        <v>2933</v>
      </c>
      <c r="D2316" s="289" t="s">
        <v>341</v>
      </c>
      <c r="E2316" s="290" t="s">
        <v>2934</v>
      </c>
      <c r="F2316" s="291" t="s">
        <v>2935</v>
      </c>
      <c r="G2316" s="292" t="s">
        <v>675</v>
      </c>
      <c r="H2316" s="293">
        <v>1</v>
      </c>
      <c r="I2316" s="294"/>
      <c r="J2316" s="295">
        <f>ROUND(I2316*H2316,2)</f>
        <v>0</v>
      </c>
      <c r="K2316" s="291" t="s">
        <v>1</v>
      </c>
      <c r="L2316" s="296"/>
      <c r="M2316" s="297" t="s">
        <v>1</v>
      </c>
      <c r="N2316" s="298" t="s">
        <v>41</v>
      </c>
      <c r="O2316" s="92"/>
      <c r="P2316" s="236">
        <f>O2316*H2316</f>
        <v>0</v>
      </c>
      <c r="Q2316" s="236">
        <v>0.14199999999999999</v>
      </c>
      <c r="R2316" s="236">
        <f>Q2316*H2316</f>
        <v>0.14199999999999999</v>
      </c>
      <c r="S2316" s="236">
        <v>0</v>
      </c>
      <c r="T2316" s="237">
        <f>S2316*H2316</f>
        <v>0</v>
      </c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R2316" s="238" t="s">
        <v>532</v>
      </c>
      <c r="AT2316" s="238" t="s">
        <v>341</v>
      </c>
      <c r="AU2316" s="238" t="s">
        <v>87</v>
      </c>
      <c r="AY2316" s="18" t="s">
        <v>240</v>
      </c>
      <c r="BE2316" s="239">
        <f>IF(N2316="základní",J2316,0)</f>
        <v>0</v>
      </c>
      <c r="BF2316" s="239">
        <f>IF(N2316="snížená",J2316,0)</f>
        <v>0</v>
      </c>
      <c r="BG2316" s="239">
        <f>IF(N2316="zákl. přenesená",J2316,0)</f>
        <v>0</v>
      </c>
      <c r="BH2316" s="239">
        <f>IF(N2316="sníž. přenesená",J2316,0)</f>
        <v>0</v>
      </c>
      <c r="BI2316" s="239">
        <f>IF(N2316="nulová",J2316,0)</f>
        <v>0</v>
      </c>
      <c r="BJ2316" s="18" t="s">
        <v>84</v>
      </c>
      <c r="BK2316" s="239">
        <f>ROUND(I2316*H2316,2)</f>
        <v>0</v>
      </c>
      <c r="BL2316" s="18" t="s">
        <v>170</v>
      </c>
      <c r="BM2316" s="238" t="s">
        <v>2936</v>
      </c>
    </row>
    <row r="2317" s="13" customFormat="1">
      <c r="A2317" s="13"/>
      <c r="B2317" s="245"/>
      <c r="C2317" s="246"/>
      <c r="D2317" s="247" t="s">
        <v>251</v>
      </c>
      <c r="E2317" s="248" t="s">
        <v>1</v>
      </c>
      <c r="F2317" s="249" t="s">
        <v>2937</v>
      </c>
      <c r="G2317" s="246"/>
      <c r="H2317" s="248" t="s">
        <v>1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5" t="s">
        <v>251</v>
      </c>
      <c r="AU2317" s="255" t="s">
        <v>87</v>
      </c>
      <c r="AV2317" s="13" t="s">
        <v>84</v>
      </c>
      <c r="AW2317" s="13" t="s">
        <v>32</v>
      </c>
      <c r="AX2317" s="13" t="s">
        <v>76</v>
      </c>
      <c r="AY2317" s="255" t="s">
        <v>240</v>
      </c>
    </row>
    <row r="2318" s="13" customFormat="1">
      <c r="A2318" s="13"/>
      <c r="B2318" s="245"/>
      <c r="C2318" s="246"/>
      <c r="D2318" s="247" t="s">
        <v>251</v>
      </c>
      <c r="E2318" s="248" t="s">
        <v>1</v>
      </c>
      <c r="F2318" s="249" t="s">
        <v>2938</v>
      </c>
      <c r="G2318" s="246"/>
      <c r="H2318" s="248" t="s">
        <v>1</v>
      </c>
      <c r="I2318" s="250"/>
      <c r="J2318" s="246"/>
      <c r="K2318" s="246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55" t="s">
        <v>251</v>
      </c>
      <c r="AU2318" s="255" t="s">
        <v>87</v>
      </c>
      <c r="AV2318" s="13" t="s">
        <v>84</v>
      </c>
      <c r="AW2318" s="13" t="s">
        <v>32</v>
      </c>
      <c r="AX2318" s="13" t="s">
        <v>76</v>
      </c>
      <c r="AY2318" s="255" t="s">
        <v>240</v>
      </c>
    </row>
    <row r="2319" s="14" customFormat="1">
      <c r="A2319" s="14"/>
      <c r="B2319" s="256"/>
      <c r="C2319" s="257"/>
      <c r="D2319" s="247" t="s">
        <v>251</v>
      </c>
      <c r="E2319" s="258" t="s">
        <v>1</v>
      </c>
      <c r="F2319" s="259" t="s">
        <v>84</v>
      </c>
      <c r="G2319" s="257"/>
      <c r="H2319" s="260">
        <v>1</v>
      </c>
      <c r="I2319" s="261"/>
      <c r="J2319" s="257"/>
      <c r="K2319" s="257"/>
      <c r="L2319" s="262"/>
      <c r="M2319" s="263"/>
      <c r="N2319" s="264"/>
      <c r="O2319" s="264"/>
      <c r="P2319" s="264"/>
      <c r="Q2319" s="264"/>
      <c r="R2319" s="264"/>
      <c r="S2319" s="264"/>
      <c r="T2319" s="265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6" t="s">
        <v>251</v>
      </c>
      <c r="AU2319" s="266" t="s">
        <v>87</v>
      </c>
      <c r="AV2319" s="14" t="s">
        <v>87</v>
      </c>
      <c r="AW2319" s="14" t="s">
        <v>32</v>
      </c>
      <c r="AX2319" s="14" t="s">
        <v>84</v>
      </c>
      <c r="AY2319" s="266" t="s">
        <v>240</v>
      </c>
    </row>
    <row r="2320" s="2" customFormat="1" ht="24.15" customHeight="1">
      <c r="A2320" s="39"/>
      <c r="B2320" s="40"/>
      <c r="C2320" s="289" t="s">
        <v>2939</v>
      </c>
      <c r="D2320" s="289" t="s">
        <v>341</v>
      </c>
      <c r="E2320" s="290" t="s">
        <v>2940</v>
      </c>
      <c r="F2320" s="291" t="s">
        <v>2941</v>
      </c>
      <c r="G2320" s="292" t="s">
        <v>675</v>
      </c>
      <c r="H2320" s="293">
        <v>3</v>
      </c>
      <c r="I2320" s="294"/>
      <c r="J2320" s="295">
        <f>ROUND(I2320*H2320,2)</f>
        <v>0</v>
      </c>
      <c r="K2320" s="291" t="s">
        <v>1</v>
      </c>
      <c r="L2320" s="296"/>
      <c r="M2320" s="297" t="s">
        <v>1</v>
      </c>
      <c r="N2320" s="298" t="s">
        <v>41</v>
      </c>
      <c r="O2320" s="92"/>
      <c r="P2320" s="236">
        <f>O2320*H2320</f>
        <v>0</v>
      </c>
      <c r="Q2320" s="236">
        <v>0.23100000000000001</v>
      </c>
      <c r="R2320" s="236">
        <f>Q2320*H2320</f>
        <v>0.69300000000000006</v>
      </c>
      <c r="S2320" s="236">
        <v>0</v>
      </c>
      <c r="T2320" s="237">
        <f>S2320*H2320</f>
        <v>0</v>
      </c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R2320" s="238" t="s">
        <v>532</v>
      </c>
      <c r="AT2320" s="238" t="s">
        <v>341</v>
      </c>
      <c r="AU2320" s="238" t="s">
        <v>87</v>
      </c>
      <c r="AY2320" s="18" t="s">
        <v>240</v>
      </c>
      <c r="BE2320" s="239">
        <f>IF(N2320="základní",J2320,0)</f>
        <v>0</v>
      </c>
      <c r="BF2320" s="239">
        <f>IF(N2320="snížená",J2320,0)</f>
        <v>0</v>
      </c>
      <c r="BG2320" s="239">
        <f>IF(N2320="zákl. přenesená",J2320,0)</f>
        <v>0</v>
      </c>
      <c r="BH2320" s="239">
        <f>IF(N2320="sníž. přenesená",J2320,0)</f>
        <v>0</v>
      </c>
      <c r="BI2320" s="239">
        <f>IF(N2320="nulová",J2320,0)</f>
        <v>0</v>
      </c>
      <c r="BJ2320" s="18" t="s">
        <v>84</v>
      </c>
      <c r="BK2320" s="239">
        <f>ROUND(I2320*H2320,2)</f>
        <v>0</v>
      </c>
      <c r="BL2320" s="18" t="s">
        <v>170</v>
      </c>
      <c r="BM2320" s="238" t="s">
        <v>2942</v>
      </c>
    </row>
    <row r="2321" s="13" customFormat="1">
      <c r="A2321" s="13"/>
      <c r="B2321" s="245"/>
      <c r="C2321" s="246"/>
      <c r="D2321" s="247" t="s">
        <v>251</v>
      </c>
      <c r="E2321" s="248" t="s">
        <v>1</v>
      </c>
      <c r="F2321" s="249" t="s">
        <v>2937</v>
      </c>
      <c r="G2321" s="246"/>
      <c r="H2321" s="248" t="s">
        <v>1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5" t="s">
        <v>251</v>
      </c>
      <c r="AU2321" s="255" t="s">
        <v>87</v>
      </c>
      <c r="AV2321" s="13" t="s">
        <v>84</v>
      </c>
      <c r="AW2321" s="13" t="s">
        <v>32</v>
      </c>
      <c r="AX2321" s="13" t="s">
        <v>76</v>
      </c>
      <c r="AY2321" s="255" t="s">
        <v>240</v>
      </c>
    </row>
    <row r="2322" s="13" customFormat="1">
      <c r="A2322" s="13"/>
      <c r="B2322" s="245"/>
      <c r="C2322" s="246"/>
      <c r="D2322" s="247" t="s">
        <v>251</v>
      </c>
      <c r="E2322" s="248" t="s">
        <v>1</v>
      </c>
      <c r="F2322" s="249" t="s">
        <v>2943</v>
      </c>
      <c r="G2322" s="246"/>
      <c r="H2322" s="248" t="s">
        <v>1</v>
      </c>
      <c r="I2322" s="250"/>
      <c r="J2322" s="246"/>
      <c r="K2322" s="246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5" t="s">
        <v>251</v>
      </c>
      <c r="AU2322" s="255" t="s">
        <v>87</v>
      </c>
      <c r="AV2322" s="13" t="s">
        <v>84</v>
      </c>
      <c r="AW2322" s="13" t="s">
        <v>32</v>
      </c>
      <c r="AX2322" s="13" t="s">
        <v>76</v>
      </c>
      <c r="AY2322" s="255" t="s">
        <v>240</v>
      </c>
    </row>
    <row r="2323" s="14" customFormat="1">
      <c r="A2323" s="14"/>
      <c r="B2323" s="256"/>
      <c r="C2323" s="257"/>
      <c r="D2323" s="247" t="s">
        <v>251</v>
      </c>
      <c r="E2323" s="258" t="s">
        <v>1</v>
      </c>
      <c r="F2323" s="259" t="s">
        <v>256</v>
      </c>
      <c r="G2323" s="257"/>
      <c r="H2323" s="260">
        <v>3</v>
      </c>
      <c r="I2323" s="261"/>
      <c r="J2323" s="257"/>
      <c r="K2323" s="257"/>
      <c r="L2323" s="262"/>
      <c r="M2323" s="263"/>
      <c r="N2323" s="264"/>
      <c r="O2323" s="264"/>
      <c r="P2323" s="264"/>
      <c r="Q2323" s="264"/>
      <c r="R2323" s="264"/>
      <c r="S2323" s="264"/>
      <c r="T2323" s="26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6" t="s">
        <v>251</v>
      </c>
      <c r="AU2323" s="266" t="s">
        <v>87</v>
      </c>
      <c r="AV2323" s="14" t="s">
        <v>87</v>
      </c>
      <c r="AW2323" s="14" t="s">
        <v>32</v>
      </c>
      <c r="AX2323" s="14" t="s">
        <v>84</v>
      </c>
      <c r="AY2323" s="266" t="s">
        <v>240</v>
      </c>
    </row>
    <row r="2324" s="2" customFormat="1" ht="24.15" customHeight="1">
      <c r="A2324" s="39"/>
      <c r="B2324" s="40"/>
      <c r="C2324" s="227" t="s">
        <v>2944</v>
      </c>
      <c r="D2324" s="227" t="s">
        <v>242</v>
      </c>
      <c r="E2324" s="228" t="s">
        <v>2945</v>
      </c>
      <c r="F2324" s="229" t="s">
        <v>2946</v>
      </c>
      <c r="G2324" s="230" t="s">
        <v>675</v>
      </c>
      <c r="H2324" s="231">
        <v>18</v>
      </c>
      <c r="I2324" s="232"/>
      <c r="J2324" s="233">
        <f>ROUND(I2324*H2324,2)</f>
        <v>0</v>
      </c>
      <c r="K2324" s="229" t="s">
        <v>246</v>
      </c>
      <c r="L2324" s="45"/>
      <c r="M2324" s="234" t="s">
        <v>1</v>
      </c>
      <c r="N2324" s="235" t="s">
        <v>41</v>
      </c>
      <c r="O2324" s="92"/>
      <c r="P2324" s="236">
        <f>O2324*H2324</f>
        <v>0</v>
      </c>
      <c r="Q2324" s="236">
        <v>0</v>
      </c>
      <c r="R2324" s="236">
        <f>Q2324*H2324</f>
        <v>0</v>
      </c>
      <c r="S2324" s="236">
        <v>0</v>
      </c>
      <c r="T2324" s="237">
        <f>S2324*H2324</f>
        <v>0</v>
      </c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R2324" s="238" t="s">
        <v>170</v>
      </c>
      <c r="AT2324" s="238" t="s">
        <v>242</v>
      </c>
      <c r="AU2324" s="238" t="s">
        <v>87</v>
      </c>
      <c r="AY2324" s="18" t="s">
        <v>240</v>
      </c>
      <c r="BE2324" s="239">
        <f>IF(N2324="základní",J2324,0)</f>
        <v>0</v>
      </c>
      <c r="BF2324" s="239">
        <f>IF(N2324="snížená",J2324,0)</f>
        <v>0</v>
      </c>
      <c r="BG2324" s="239">
        <f>IF(N2324="zákl. přenesená",J2324,0)</f>
        <v>0</v>
      </c>
      <c r="BH2324" s="239">
        <f>IF(N2324="sníž. přenesená",J2324,0)</f>
        <v>0</v>
      </c>
      <c r="BI2324" s="239">
        <f>IF(N2324="nulová",J2324,0)</f>
        <v>0</v>
      </c>
      <c r="BJ2324" s="18" t="s">
        <v>84</v>
      </c>
      <c r="BK2324" s="239">
        <f>ROUND(I2324*H2324,2)</f>
        <v>0</v>
      </c>
      <c r="BL2324" s="18" t="s">
        <v>170</v>
      </c>
      <c r="BM2324" s="238" t="s">
        <v>2947</v>
      </c>
    </row>
    <row r="2325" s="2" customFormat="1">
      <c r="A2325" s="39"/>
      <c r="B2325" s="40"/>
      <c r="C2325" s="41"/>
      <c r="D2325" s="240" t="s">
        <v>249</v>
      </c>
      <c r="E2325" s="41"/>
      <c r="F2325" s="241" t="s">
        <v>2948</v>
      </c>
      <c r="G2325" s="41"/>
      <c r="H2325" s="41"/>
      <c r="I2325" s="242"/>
      <c r="J2325" s="41"/>
      <c r="K2325" s="41"/>
      <c r="L2325" s="45"/>
      <c r="M2325" s="243"/>
      <c r="N2325" s="244"/>
      <c r="O2325" s="92"/>
      <c r="P2325" s="92"/>
      <c r="Q2325" s="92"/>
      <c r="R2325" s="92"/>
      <c r="S2325" s="92"/>
      <c r="T2325" s="93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T2325" s="18" t="s">
        <v>249</v>
      </c>
      <c r="AU2325" s="18" t="s">
        <v>87</v>
      </c>
    </row>
    <row r="2326" s="13" customFormat="1">
      <c r="A2326" s="13"/>
      <c r="B2326" s="245"/>
      <c r="C2326" s="246"/>
      <c r="D2326" s="247" t="s">
        <v>251</v>
      </c>
      <c r="E2326" s="248" t="s">
        <v>1</v>
      </c>
      <c r="F2326" s="249" t="s">
        <v>2949</v>
      </c>
      <c r="G2326" s="246"/>
      <c r="H2326" s="248" t="s">
        <v>1</v>
      </c>
      <c r="I2326" s="250"/>
      <c r="J2326" s="246"/>
      <c r="K2326" s="246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5" t="s">
        <v>251</v>
      </c>
      <c r="AU2326" s="255" t="s">
        <v>87</v>
      </c>
      <c r="AV2326" s="13" t="s">
        <v>84</v>
      </c>
      <c r="AW2326" s="13" t="s">
        <v>32</v>
      </c>
      <c r="AX2326" s="13" t="s">
        <v>76</v>
      </c>
      <c r="AY2326" s="255" t="s">
        <v>240</v>
      </c>
    </row>
    <row r="2327" s="13" customFormat="1">
      <c r="A2327" s="13"/>
      <c r="B2327" s="245"/>
      <c r="C2327" s="246"/>
      <c r="D2327" s="247" t="s">
        <v>251</v>
      </c>
      <c r="E2327" s="248" t="s">
        <v>1</v>
      </c>
      <c r="F2327" s="249" t="s">
        <v>2950</v>
      </c>
      <c r="G2327" s="246"/>
      <c r="H2327" s="248" t="s">
        <v>1</v>
      </c>
      <c r="I2327" s="250"/>
      <c r="J2327" s="246"/>
      <c r="K2327" s="246"/>
      <c r="L2327" s="251"/>
      <c r="M2327" s="252"/>
      <c r="N2327" s="253"/>
      <c r="O2327" s="253"/>
      <c r="P2327" s="253"/>
      <c r="Q2327" s="253"/>
      <c r="R2327" s="253"/>
      <c r="S2327" s="253"/>
      <c r="T2327" s="254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5" t="s">
        <v>251</v>
      </c>
      <c r="AU2327" s="255" t="s">
        <v>87</v>
      </c>
      <c r="AV2327" s="13" t="s">
        <v>84</v>
      </c>
      <c r="AW2327" s="13" t="s">
        <v>32</v>
      </c>
      <c r="AX2327" s="13" t="s">
        <v>76</v>
      </c>
      <c r="AY2327" s="255" t="s">
        <v>240</v>
      </c>
    </row>
    <row r="2328" s="13" customFormat="1">
      <c r="A2328" s="13"/>
      <c r="B2328" s="245"/>
      <c r="C2328" s="246"/>
      <c r="D2328" s="247" t="s">
        <v>251</v>
      </c>
      <c r="E2328" s="248" t="s">
        <v>1</v>
      </c>
      <c r="F2328" s="249" t="s">
        <v>2951</v>
      </c>
      <c r="G2328" s="246"/>
      <c r="H2328" s="248" t="s">
        <v>1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5" t="s">
        <v>251</v>
      </c>
      <c r="AU2328" s="255" t="s">
        <v>87</v>
      </c>
      <c r="AV2328" s="13" t="s">
        <v>84</v>
      </c>
      <c r="AW2328" s="13" t="s">
        <v>32</v>
      </c>
      <c r="AX2328" s="13" t="s">
        <v>76</v>
      </c>
      <c r="AY2328" s="255" t="s">
        <v>240</v>
      </c>
    </row>
    <row r="2329" s="14" customFormat="1">
      <c r="A2329" s="14"/>
      <c r="B2329" s="256"/>
      <c r="C2329" s="257"/>
      <c r="D2329" s="247" t="s">
        <v>251</v>
      </c>
      <c r="E2329" s="258" t="s">
        <v>1</v>
      </c>
      <c r="F2329" s="259" t="s">
        <v>395</v>
      </c>
      <c r="G2329" s="257"/>
      <c r="H2329" s="260">
        <v>18</v>
      </c>
      <c r="I2329" s="261"/>
      <c r="J2329" s="257"/>
      <c r="K2329" s="257"/>
      <c r="L2329" s="262"/>
      <c r="M2329" s="263"/>
      <c r="N2329" s="264"/>
      <c r="O2329" s="264"/>
      <c r="P2329" s="264"/>
      <c r="Q2329" s="264"/>
      <c r="R2329" s="264"/>
      <c r="S2329" s="264"/>
      <c r="T2329" s="265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6" t="s">
        <v>251</v>
      </c>
      <c r="AU2329" s="266" t="s">
        <v>87</v>
      </c>
      <c r="AV2329" s="14" t="s">
        <v>87</v>
      </c>
      <c r="AW2329" s="14" t="s">
        <v>32</v>
      </c>
      <c r="AX2329" s="14" t="s">
        <v>84</v>
      </c>
      <c r="AY2329" s="266" t="s">
        <v>240</v>
      </c>
    </row>
    <row r="2330" s="2" customFormat="1" ht="21.75" customHeight="1">
      <c r="A2330" s="39"/>
      <c r="B2330" s="40"/>
      <c r="C2330" s="289" t="s">
        <v>2952</v>
      </c>
      <c r="D2330" s="289" t="s">
        <v>341</v>
      </c>
      <c r="E2330" s="290" t="s">
        <v>2953</v>
      </c>
      <c r="F2330" s="291" t="s">
        <v>2954</v>
      </c>
      <c r="G2330" s="292" t="s">
        <v>675</v>
      </c>
      <c r="H2330" s="293">
        <v>18</v>
      </c>
      <c r="I2330" s="294"/>
      <c r="J2330" s="295">
        <f>ROUND(I2330*H2330,2)</f>
        <v>0</v>
      </c>
      <c r="K2330" s="291" t="s">
        <v>246</v>
      </c>
      <c r="L2330" s="296"/>
      <c r="M2330" s="297" t="s">
        <v>1</v>
      </c>
      <c r="N2330" s="298" t="s">
        <v>41</v>
      </c>
      <c r="O2330" s="92"/>
      <c r="P2330" s="236">
        <f>O2330*H2330</f>
        <v>0</v>
      </c>
      <c r="Q2330" s="236">
        <v>0.00068000000000000005</v>
      </c>
      <c r="R2330" s="236">
        <f>Q2330*H2330</f>
        <v>0.012240000000000001</v>
      </c>
      <c r="S2330" s="236">
        <v>0</v>
      </c>
      <c r="T2330" s="237">
        <f>S2330*H2330</f>
        <v>0</v>
      </c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39"/>
      <c r="AE2330" s="39"/>
      <c r="AR2330" s="238" t="s">
        <v>532</v>
      </c>
      <c r="AT2330" s="238" t="s">
        <v>341</v>
      </c>
      <c r="AU2330" s="238" t="s">
        <v>87</v>
      </c>
      <c r="AY2330" s="18" t="s">
        <v>240</v>
      </c>
      <c r="BE2330" s="239">
        <f>IF(N2330="základní",J2330,0)</f>
        <v>0</v>
      </c>
      <c r="BF2330" s="239">
        <f>IF(N2330="snížená",J2330,0)</f>
        <v>0</v>
      </c>
      <c r="BG2330" s="239">
        <f>IF(N2330="zákl. přenesená",J2330,0)</f>
        <v>0</v>
      </c>
      <c r="BH2330" s="239">
        <f>IF(N2330="sníž. přenesená",J2330,0)</f>
        <v>0</v>
      </c>
      <c r="BI2330" s="239">
        <f>IF(N2330="nulová",J2330,0)</f>
        <v>0</v>
      </c>
      <c r="BJ2330" s="18" t="s">
        <v>84</v>
      </c>
      <c r="BK2330" s="239">
        <f>ROUND(I2330*H2330,2)</f>
        <v>0</v>
      </c>
      <c r="BL2330" s="18" t="s">
        <v>170</v>
      </c>
      <c r="BM2330" s="238" t="s">
        <v>2955</v>
      </c>
    </row>
    <row r="2331" s="2" customFormat="1">
      <c r="A2331" s="39"/>
      <c r="B2331" s="40"/>
      <c r="C2331" s="41"/>
      <c r="D2331" s="247" t="s">
        <v>742</v>
      </c>
      <c r="E2331" s="41"/>
      <c r="F2331" s="299" t="s">
        <v>2956</v>
      </c>
      <c r="G2331" s="41"/>
      <c r="H2331" s="41"/>
      <c r="I2331" s="242"/>
      <c r="J2331" s="41"/>
      <c r="K2331" s="41"/>
      <c r="L2331" s="45"/>
      <c r="M2331" s="243"/>
      <c r="N2331" s="244"/>
      <c r="O2331" s="92"/>
      <c r="P2331" s="92"/>
      <c r="Q2331" s="92"/>
      <c r="R2331" s="92"/>
      <c r="S2331" s="92"/>
      <c r="T2331" s="93"/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T2331" s="18" t="s">
        <v>742</v>
      </c>
      <c r="AU2331" s="18" t="s">
        <v>87</v>
      </c>
    </row>
    <row r="2332" s="13" customFormat="1">
      <c r="A2332" s="13"/>
      <c r="B2332" s="245"/>
      <c r="C2332" s="246"/>
      <c r="D2332" s="247" t="s">
        <v>251</v>
      </c>
      <c r="E2332" s="248" t="s">
        <v>1</v>
      </c>
      <c r="F2332" s="249" t="s">
        <v>2949</v>
      </c>
      <c r="G2332" s="246"/>
      <c r="H2332" s="248" t="s">
        <v>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5" t="s">
        <v>251</v>
      </c>
      <c r="AU2332" s="255" t="s">
        <v>87</v>
      </c>
      <c r="AV2332" s="13" t="s">
        <v>84</v>
      </c>
      <c r="AW2332" s="13" t="s">
        <v>32</v>
      </c>
      <c r="AX2332" s="13" t="s">
        <v>76</v>
      </c>
      <c r="AY2332" s="255" t="s">
        <v>240</v>
      </c>
    </row>
    <row r="2333" s="13" customFormat="1">
      <c r="A2333" s="13"/>
      <c r="B2333" s="245"/>
      <c r="C2333" s="246"/>
      <c r="D2333" s="247" t="s">
        <v>251</v>
      </c>
      <c r="E2333" s="248" t="s">
        <v>1</v>
      </c>
      <c r="F2333" s="249" t="s">
        <v>2950</v>
      </c>
      <c r="G2333" s="246"/>
      <c r="H2333" s="248" t="s">
        <v>1</v>
      </c>
      <c r="I2333" s="250"/>
      <c r="J2333" s="246"/>
      <c r="K2333" s="246"/>
      <c r="L2333" s="251"/>
      <c r="M2333" s="252"/>
      <c r="N2333" s="253"/>
      <c r="O2333" s="253"/>
      <c r="P2333" s="253"/>
      <c r="Q2333" s="253"/>
      <c r="R2333" s="253"/>
      <c r="S2333" s="253"/>
      <c r="T2333" s="25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5" t="s">
        <v>251</v>
      </c>
      <c r="AU2333" s="255" t="s">
        <v>87</v>
      </c>
      <c r="AV2333" s="13" t="s">
        <v>84</v>
      </c>
      <c r="AW2333" s="13" t="s">
        <v>32</v>
      </c>
      <c r="AX2333" s="13" t="s">
        <v>76</v>
      </c>
      <c r="AY2333" s="255" t="s">
        <v>240</v>
      </c>
    </row>
    <row r="2334" s="13" customFormat="1">
      <c r="A2334" s="13"/>
      <c r="B2334" s="245"/>
      <c r="C2334" s="246"/>
      <c r="D2334" s="247" t="s">
        <v>251</v>
      </c>
      <c r="E2334" s="248" t="s">
        <v>1</v>
      </c>
      <c r="F2334" s="249" t="s">
        <v>2957</v>
      </c>
      <c r="G2334" s="246"/>
      <c r="H2334" s="248" t="s">
        <v>1</v>
      </c>
      <c r="I2334" s="250"/>
      <c r="J2334" s="246"/>
      <c r="K2334" s="246"/>
      <c r="L2334" s="251"/>
      <c r="M2334" s="252"/>
      <c r="N2334" s="253"/>
      <c r="O2334" s="253"/>
      <c r="P2334" s="253"/>
      <c r="Q2334" s="253"/>
      <c r="R2334" s="253"/>
      <c r="S2334" s="253"/>
      <c r="T2334" s="254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5" t="s">
        <v>251</v>
      </c>
      <c r="AU2334" s="255" t="s">
        <v>87</v>
      </c>
      <c r="AV2334" s="13" t="s">
        <v>84</v>
      </c>
      <c r="AW2334" s="13" t="s">
        <v>32</v>
      </c>
      <c r="AX2334" s="13" t="s">
        <v>76</v>
      </c>
      <c r="AY2334" s="255" t="s">
        <v>240</v>
      </c>
    </row>
    <row r="2335" s="14" customFormat="1">
      <c r="A2335" s="14"/>
      <c r="B2335" s="256"/>
      <c r="C2335" s="257"/>
      <c r="D2335" s="247" t="s">
        <v>251</v>
      </c>
      <c r="E2335" s="258" t="s">
        <v>1</v>
      </c>
      <c r="F2335" s="259" t="s">
        <v>395</v>
      </c>
      <c r="G2335" s="257"/>
      <c r="H2335" s="260">
        <v>18</v>
      </c>
      <c r="I2335" s="261"/>
      <c r="J2335" s="257"/>
      <c r="K2335" s="257"/>
      <c r="L2335" s="262"/>
      <c r="M2335" s="263"/>
      <c r="N2335" s="264"/>
      <c r="O2335" s="264"/>
      <c r="P2335" s="264"/>
      <c r="Q2335" s="264"/>
      <c r="R2335" s="264"/>
      <c r="S2335" s="264"/>
      <c r="T2335" s="265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6" t="s">
        <v>251</v>
      </c>
      <c r="AU2335" s="266" t="s">
        <v>87</v>
      </c>
      <c r="AV2335" s="14" t="s">
        <v>87</v>
      </c>
      <c r="AW2335" s="14" t="s">
        <v>32</v>
      </c>
      <c r="AX2335" s="14" t="s">
        <v>84</v>
      </c>
      <c r="AY2335" s="266" t="s">
        <v>240</v>
      </c>
    </row>
    <row r="2336" s="2" customFormat="1" ht="24.15" customHeight="1">
      <c r="A2336" s="39"/>
      <c r="B2336" s="40"/>
      <c r="C2336" s="227" t="s">
        <v>2958</v>
      </c>
      <c r="D2336" s="227" t="s">
        <v>242</v>
      </c>
      <c r="E2336" s="228" t="s">
        <v>2959</v>
      </c>
      <c r="F2336" s="229" t="s">
        <v>2960</v>
      </c>
      <c r="G2336" s="230" t="s">
        <v>373</v>
      </c>
      <c r="H2336" s="231">
        <v>6.5</v>
      </c>
      <c r="I2336" s="232"/>
      <c r="J2336" s="233">
        <f>ROUND(I2336*H2336,2)</f>
        <v>0</v>
      </c>
      <c r="K2336" s="229" t="s">
        <v>246</v>
      </c>
      <c r="L2336" s="45"/>
      <c r="M2336" s="234" t="s">
        <v>1</v>
      </c>
      <c r="N2336" s="235" t="s">
        <v>41</v>
      </c>
      <c r="O2336" s="92"/>
      <c r="P2336" s="236">
        <f>O2336*H2336</f>
        <v>0</v>
      </c>
      <c r="Q2336" s="236">
        <v>0</v>
      </c>
      <c r="R2336" s="236">
        <f>Q2336*H2336</f>
        <v>0</v>
      </c>
      <c r="S2336" s="236">
        <v>0</v>
      </c>
      <c r="T2336" s="237">
        <f>S2336*H2336</f>
        <v>0</v>
      </c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R2336" s="238" t="s">
        <v>170</v>
      </c>
      <c r="AT2336" s="238" t="s">
        <v>242</v>
      </c>
      <c r="AU2336" s="238" t="s">
        <v>87</v>
      </c>
      <c r="AY2336" s="18" t="s">
        <v>240</v>
      </c>
      <c r="BE2336" s="239">
        <f>IF(N2336="základní",J2336,0)</f>
        <v>0</v>
      </c>
      <c r="BF2336" s="239">
        <f>IF(N2336="snížená",J2336,0)</f>
        <v>0</v>
      </c>
      <c r="BG2336" s="239">
        <f>IF(N2336="zákl. přenesená",J2336,0)</f>
        <v>0</v>
      </c>
      <c r="BH2336" s="239">
        <f>IF(N2336="sníž. přenesená",J2336,0)</f>
        <v>0</v>
      </c>
      <c r="BI2336" s="239">
        <f>IF(N2336="nulová",J2336,0)</f>
        <v>0</v>
      </c>
      <c r="BJ2336" s="18" t="s">
        <v>84</v>
      </c>
      <c r="BK2336" s="239">
        <f>ROUND(I2336*H2336,2)</f>
        <v>0</v>
      </c>
      <c r="BL2336" s="18" t="s">
        <v>170</v>
      </c>
      <c r="BM2336" s="238" t="s">
        <v>2961</v>
      </c>
    </row>
    <row r="2337" s="2" customFormat="1">
      <c r="A2337" s="39"/>
      <c r="B2337" s="40"/>
      <c r="C2337" s="41"/>
      <c r="D2337" s="240" t="s">
        <v>249</v>
      </c>
      <c r="E2337" s="41"/>
      <c r="F2337" s="241" t="s">
        <v>2962</v>
      </c>
      <c r="G2337" s="41"/>
      <c r="H2337" s="41"/>
      <c r="I2337" s="242"/>
      <c r="J2337" s="41"/>
      <c r="K2337" s="41"/>
      <c r="L2337" s="45"/>
      <c r="M2337" s="243"/>
      <c r="N2337" s="244"/>
      <c r="O2337" s="92"/>
      <c r="P2337" s="92"/>
      <c r="Q2337" s="92"/>
      <c r="R2337" s="92"/>
      <c r="S2337" s="92"/>
      <c r="T2337" s="93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T2337" s="18" t="s">
        <v>249</v>
      </c>
      <c r="AU2337" s="18" t="s">
        <v>87</v>
      </c>
    </row>
    <row r="2338" s="13" customFormat="1">
      <c r="A2338" s="13"/>
      <c r="B2338" s="245"/>
      <c r="C2338" s="246"/>
      <c r="D2338" s="247" t="s">
        <v>251</v>
      </c>
      <c r="E2338" s="248" t="s">
        <v>1</v>
      </c>
      <c r="F2338" s="249" t="s">
        <v>2963</v>
      </c>
      <c r="G2338" s="246"/>
      <c r="H2338" s="248" t="s">
        <v>1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5" t="s">
        <v>251</v>
      </c>
      <c r="AU2338" s="255" t="s">
        <v>87</v>
      </c>
      <c r="AV2338" s="13" t="s">
        <v>84</v>
      </c>
      <c r="AW2338" s="13" t="s">
        <v>32</v>
      </c>
      <c r="AX2338" s="13" t="s">
        <v>76</v>
      </c>
      <c r="AY2338" s="255" t="s">
        <v>240</v>
      </c>
    </row>
    <row r="2339" s="14" customFormat="1">
      <c r="A2339" s="14"/>
      <c r="B2339" s="256"/>
      <c r="C2339" s="257"/>
      <c r="D2339" s="247" t="s">
        <v>251</v>
      </c>
      <c r="E2339" s="258" t="s">
        <v>1</v>
      </c>
      <c r="F2339" s="259" t="s">
        <v>2964</v>
      </c>
      <c r="G2339" s="257"/>
      <c r="H2339" s="260">
        <v>6.4249999999999998</v>
      </c>
      <c r="I2339" s="261"/>
      <c r="J2339" s="257"/>
      <c r="K2339" s="257"/>
      <c r="L2339" s="262"/>
      <c r="M2339" s="263"/>
      <c r="N2339" s="264"/>
      <c r="O2339" s="264"/>
      <c r="P2339" s="264"/>
      <c r="Q2339" s="264"/>
      <c r="R2339" s="264"/>
      <c r="S2339" s="264"/>
      <c r="T2339" s="26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6" t="s">
        <v>251</v>
      </c>
      <c r="AU2339" s="266" t="s">
        <v>87</v>
      </c>
      <c r="AV2339" s="14" t="s">
        <v>87</v>
      </c>
      <c r="AW2339" s="14" t="s">
        <v>32</v>
      </c>
      <c r="AX2339" s="14" t="s">
        <v>76</v>
      </c>
      <c r="AY2339" s="266" t="s">
        <v>240</v>
      </c>
    </row>
    <row r="2340" s="14" customFormat="1">
      <c r="A2340" s="14"/>
      <c r="B2340" s="256"/>
      <c r="C2340" s="257"/>
      <c r="D2340" s="247" t="s">
        <v>251</v>
      </c>
      <c r="E2340" s="258" t="s">
        <v>1</v>
      </c>
      <c r="F2340" s="259" t="s">
        <v>2965</v>
      </c>
      <c r="G2340" s="257"/>
      <c r="H2340" s="260">
        <v>0.074999999999999997</v>
      </c>
      <c r="I2340" s="261"/>
      <c r="J2340" s="257"/>
      <c r="K2340" s="257"/>
      <c r="L2340" s="262"/>
      <c r="M2340" s="263"/>
      <c r="N2340" s="264"/>
      <c r="O2340" s="264"/>
      <c r="P2340" s="264"/>
      <c r="Q2340" s="264"/>
      <c r="R2340" s="264"/>
      <c r="S2340" s="264"/>
      <c r="T2340" s="265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6" t="s">
        <v>251</v>
      </c>
      <c r="AU2340" s="266" t="s">
        <v>87</v>
      </c>
      <c r="AV2340" s="14" t="s">
        <v>87</v>
      </c>
      <c r="AW2340" s="14" t="s">
        <v>32</v>
      </c>
      <c r="AX2340" s="14" t="s">
        <v>76</v>
      </c>
      <c r="AY2340" s="266" t="s">
        <v>240</v>
      </c>
    </row>
    <row r="2341" s="16" customFormat="1">
      <c r="A2341" s="16"/>
      <c r="B2341" s="278"/>
      <c r="C2341" s="279"/>
      <c r="D2341" s="247" t="s">
        <v>251</v>
      </c>
      <c r="E2341" s="280" t="s">
        <v>1</v>
      </c>
      <c r="F2341" s="281" t="s">
        <v>265</v>
      </c>
      <c r="G2341" s="279"/>
      <c r="H2341" s="282">
        <v>6.5</v>
      </c>
      <c r="I2341" s="283"/>
      <c r="J2341" s="279"/>
      <c r="K2341" s="279"/>
      <c r="L2341" s="284"/>
      <c r="M2341" s="285"/>
      <c r="N2341" s="286"/>
      <c r="O2341" s="286"/>
      <c r="P2341" s="286"/>
      <c r="Q2341" s="286"/>
      <c r="R2341" s="286"/>
      <c r="S2341" s="286"/>
      <c r="T2341" s="287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T2341" s="288" t="s">
        <v>251</v>
      </c>
      <c r="AU2341" s="288" t="s">
        <v>87</v>
      </c>
      <c r="AV2341" s="16" t="s">
        <v>247</v>
      </c>
      <c r="AW2341" s="16" t="s">
        <v>32</v>
      </c>
      <c r="AX2341" s="16" t="s">
        <v>84</v>
      </c>
      <c r="AY2341" s="288" t="s">
        <v>240</v>
      </c>
    </row>
    <row r="2342" s="2" customFormat="1" ht="16.5" customHeight="1">
      <c r="A2342" s="39"/>
      <c r="B2342" s="40"/>
      <c r="C2342" s="289" t="s">
        <v>2966</v>
      </c>
      <c r="D2342" s="289" t="s">
        <v>341</v>
      </c>
      <c r="E2342" s="290" t="s">
        <v>2967</v>
      </c>
      <c r="F2342" s="291" t="s">
        <v>2968</v>
      </c>
      <c r="G2342" s="292" t="s">
        <v>373</v>
      </c>
      <c r="H2342" s="293">
        <v>7</v>
      </c>
      <c r="I2342" s="294"/>
      <c r="J2342" s="295">
        <f>ROUND(I2342*H2342,2)</f>
        <v>0</v>
      </c>
      <c r="K2342" s="291" t="s">
        <v>1</v>
      </c>
      <c r="L2342" s="296"/>
      <c r="M2342" s="297" t="s">
        <v>1</v>
      </c>
      <c r="N2342" s="298" t="s">
        <v>41</v>
      </c>
      <c r="O2342" s="92"/>
      <c r="P2342" s="236">
        <f>O2342*H2342</f>
        <v>0</v>
      </c>
      <c r="Q2342" s="236">
        <v>0.0033999999999999998</v>
      </c>
      <c r="R2342" s="236">
        <f>Q2342*H2342</f>
        <v>0.023799999999999998</v>
      </c>
      <c r="S2342" s="236">
        <v>0</v>
      </c>
      <c r="T2342" s="237">
        <f>S2342*H2342</f>
        <v>0</v>
      </c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R2342" s="238" t="s">
        <v>532</v>
      </c>
      <c r="AT2342" s="238" t="s">
        <v>341</v>
      </c>
      <c r="AU2342" s="238" t="s">
        <v>87</v>
      </c>
      <c r="AY2342" s="18" t="s">
        <v>240</v>
      </c>
      <c r="BE2342" s="239">
        <f>IF(N2342="základní",J2342,0)</f>
        <v>0</v>
      </c>
      <c r="BF2342" s="239">
        <f>IF(N2342="snížená",J2342,0)</f>
        <v>0</v>
      </c>
      <c r="BG2342" s="239">
        <f>IF(N2342="zákl. přenesená",J2342,0)</f>
        <v>0</v>
      </c>
      <c r="BH2342" s="239">
        <f>IF(N2342="sníž. přenesená",J2342,0)</f>
        <v>0</v>
      </c>
      <c r="BI2342" s="239">
        <f>IF(N2342="nulová",J2342,0)</f>
        <v>0</v>
      </c>
      <c r="BJ2342" s="18" t="s">
        <v>84</v>
      </c>
      <c r="BK2342" s="239">
        <f>ROUND(I2342*H2342,2)</f>
        <v>0</v>
      </c>
      <c r="BL2342" s="18" t="s">
        <v>170</v>
      </c>
      <c r="BM2342" s="238" t="s">
        <v>2969</v>
      </c>
    </row>
    <row r="2343" s="13" customFormat="1">
      <c r="A2343" s="13"/>
      <c r="B2343" s="245"/>
      <c r="C2343" s="246"/>
      <c r="D2343" s="247" t="s">
        <v>251</v>
      </c>
      <c r="E2343" s="248" t="s">
        <v>1</v>
      </c>
      <c r="F2343" s="249" t="s">
        <v>2970</v>
      </c>
      <c r="G2343" s="246"/>
      <c r="H2343" s="248" t="s">
        <v>1</v>
      </c>
      <c r="I2343" s="250"/>
      <c r="J2343" s="246"/>
      <c r="K2343" s="246"/>
      <c r="L2343" s="251"/>
      <c r="M2343" s="252"/>
      <c r="N2343" s="253"/>
      <c r="O2343" s="253"/>
      <c r="P2343" s="253"/>
      <c r="Q2343" s="253"/>
      <c r="R2343" s="253"/>
      <c r="S2343" s="253"/>
      <c r="T2343" s="25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5" t="s">
        <v>251</v>
      </c>
      <c r="AU2343" s="255" t="s">
        <v>87</v>
      </c>
      <c r="AV2343" s="13" t="s">
        <v>84</v>
      </c>
      <c r="AW2343" s="13" t="s">
        <v>32</v>
      </c>
      <c r="AX2343" s="13" t="s">
        <v>76</v>
      </c>
      <c r="AY2343" s="255" t="s">
        <v>240</v>
      </c>
    </row>
    <row r="2344" s="13" customFormat="1">
      <c r="A2344" s="13"/>
      <c r="B2344" s="245"/>
      <c r="C2344" s="246"/>
      <c r="D2344" s="247" t="s">
        <v>251</v>
      </c>
      <c r="E2344" s="248" t="s">
        <v>1</v>
      </c>
      <c r="F2344" s="249" t="s">
        <v>2971</v>
      </c>
      <c r="G2344" s="246"/>
      <c r="H2344" s="248" t="s">
        <v>1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5" t="s">
        <v>251</v>
      </c>
      <c r="AU2344" s="255" t="s">
        <v>87</v>
      </c>
      <c r="AV2344" s="13" t="s">
        <v>84</v>
      </c>
      <c r="AW2344" s="13" t="s">
        <v>32</v>
      </c>
      <c r="AX2344" s="13" t="s">
        <v>76</v>
      </c>
      <c r="AY2344" s="255" t="s">
        <v>240</v>
      </c>
    </row>
    <row r="2345" s="14" customFormat="1">
      <c r="A2345" s="14"/>
      <c r="B2345" s="256"/>
      <c r="C2345" s="257"/>
      <c r="D2345" s="247" t="s">
        <v>251</v>
      </c>
      <c r="E2345" s="258" t="s">
        <v>1</v>
      </c>
      <c r="F2345" s="259" t="s">
        <v>2972</v>
      </c>
      <c r="G2345" s="257"/>
      <c r="H2345" s="260">
        <v>7</v>
      </c>
      <c r="I2345" s="261"/>
      <c r="J2345" s="257"/>
      <c r="K2345" s="257"/>
      <c r="L2345" s="262"/>
      <c r="M2345" s="263"/>
      <c r="N2345" s="264"/>
      <c r="O2345" s="264"/>
      <c r="P2345" s="264"/>
      <c r="Q2345" s="264"/>
      <c r="R2345" s="264"/>
      <c r="S2345" s="264"/>
      <c r="T2345" s="265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6" t="s">
        <v>251</v>
      </c>
      <c r="AU2345" s="266" t="s">
        <v>87</v>
      </c>
      <c r="AV2345" s="14" t="s">
        <v>87</v>
      </c>
      <c r="AW2345" s="14" t="s">
        <v>32</v>
      </c>
      <c r="AX2345" s="14" t="s">
        <v>84</v>
      </c>
      <c r="AY2345" s="266" t="s">
        <v>240</v>
      </c>
    </row>
    <row r="2346" s="2" customFormat="1" ht="24.15" customHeight="1">
      <c r="A2346" s="39"/>
      <c r="B2346" s="40"/>
      <c r="C2346" s="227" t="s">
        <v>2973</v>
      </c>
      <c r="D2346" s="227" t="s">
        <v>242</v>
      </c>
      <c r="E2346" s="228" t="s">
        <v>2974</v>
      </c>
      <c r="F2346" s="229" t="s">
        <v>2975</v>
      </c>
      <c r="G2346" s="230" t="s">
        <v>520</v>
      </c>
      <c r="H2346" s="231">
        <v>14.5</v>
      </c>
      <c r="I2346" s="232"/>
      <c r="J2346" s="233">
        <f>ROUND(I2346*H2346,2)</f>
        <v>0</v>
      </c>
      <c r="K2346" s="229" t="s">
        <v>246</v>
      </c>
      <c r="L2346" s="45"/>
      <c r="M2346" s="234" t="s">
        <v>1</v>
      </c>
      <c r="N2346" s="235" t="s">
        <v>41</v>
      </c>
      <c r="O2346" s="92"/>
      <c r="P2346" s="236">
        <f>O2346*H2346</f>
        <v>0</v>
      </c>
      <c r="Q2346" s="236">
        <v>0</v>
      </c>
      <c r="R2346" s="236">
        <f>Q2346*H2346</f>
        <v>0</v>
      </c>
      <c r="S2346" s="236">
        <v>0</v>
      </c>
      <c r="T2346" s="237">
        <f>S2346*H2346</f>
        <v>0</v>
      </c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R2346" s="238" t="s">
        <v>170</v>
      </c>
      <c r="AT2346" s="238" t="s">
        <v>242</v>
      </c>
      <c r="AU2346" s="238" t="s">
        <v>87</v>
      </c>
      <c r="AY2346" s="18" t="s">
        <v>240</v>
      </c>
      <c r="BE2346" s="239">
        <f>IF(N2346="základní",J2346,0)</f>
        <v>0</v>
      </c>
      <c r="BF2346" s="239">
        <f>IF(N2346="snížená",J2346,0)</f>
        <v>0</v>
      </c>
      <c r="BG2346" s="239">
        <f>IF(N2346="zákl. přenesená",J2346,0)</f>
        <v>0</v>
      </c>
      <c r="BH2346" s="239">
        <f>IF(N2346="sníž. přenesená",J2346,0)</f>
        <v>0</v>
      </c>
      <c r="BI2346" s="239">
        <f>IF(N2346="nulová",J2346,0)</f>
        <v>0</v>
      </c>
      <c r="BJ2346" s="18" t="s">
        <v>84</v>
      </c>
      <c r="BK2346" s="239">
        <f>ROUND(I2346*H2346,2)</f>
        <v>0</v>
      </c>
      <c r="BL2346" s="18" t="s">
        <v>170</v>
      </c>
      <c r="BM2346" s="238" t="s">
        <v>2976</v>
      </c>
    </row>
    <row r="2347" s="2" customFormat="1">
      <c r="A2347" s="39"/>
      <c r="B2347" s="40"/>
      <c r="C2347" s="41"/>
      <c r="D2347" s="240" t="s">
        <v>249</v>
      </c>
      <c r="E2347" s="41"/>
      <c r="F2347" s="241" t="s">
        <v>2977</v>
      </c>
      <c r="G2347" s="41"/>
      <c r="H2347" s="41"/>
      <c r="I2347" s="242"/>
      <c r="J2347" s="41"/>
      <c r="K2347" s="41"/>
      <c r="L2347" s="45"/>
      <c r="M2347" s="243"/>
      <c r="N2347" s="244"/>
      <c r="O2347" s="92"/>
      <c r="P2347" s="92"/>
      <c r="Q2347" s="92"/>
      <c r="R2347" s="92"/>
      <c r="S2347" s="92"/>
      <c r="T2347" s="93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T2347" s="18" t="s">
        <v>249</v>
      </c>
      <c r="AU2347" s="18" t="s">
        <v>87</v>
      </c>
    </row>
    <row r="2348" s="13" customFormat="1">
      <c r="A2348" s="13"/>
      <c r="B2348" s="245"/>
      <c r="C2348" s="246"/>
      <c r="D2348" s="247" t="s">
        <v>251</v>
      </c>
      <c r="E2348" s="248" t="s">
        <v>1</v>
      </c>
      <c r="F2348" s="249" t="s">
        <v>2978</v>
      </c>
      <c r="G2348" s="246"/>
      <c r="H2348" s="248" t="s">
        <v>1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5" t="s">
        <v>251</v>
      </c>
      <c r="AU2348" s="255" t="s">
        <v>87</v>
      </c>
      <c r="AV2348" s="13" t="s">
        <v>84</v>
      </c>
      <c r="AW2348" s="13" t="s">
        <v>32</v>
      </c>
      <c r="AX2348" s="13" t="s">
        <v>76</v>
      </c>
      <c r="AY2348" s="255" t="s">
        <v>240</v>
      </c>
    </row>
    <row r="2349" s="14" customFormat="1">
      <c r="A2349" s="14"/>
      <c r="B2349" s="256"/>
      <c r="C2349" s="257"/>
      <c r="D2349" s="247" t="s">
        <v>251</v>
      </c>
      <c r="E2349" s="258" t="s">
        <v>1</v>
      </c>
      <c r="F2349" s="259" t="s">
        <v>2979</v>
      </c>
      <c r="G2349" s="257"/>
      <c r="H2349" s="260">
        <v>6.2000000000000002</v>
      </c>
      <c r="I2349" s="261"/>
      <c r="J2349" s="257"/>
      <c r="K2349" s="257"/>
      <c r="L2349" s="262"/>
      <c r="M2349" s="263"/>
      <c r="N2349" s="264"/>
      <c r="O2349" s="264"/>
      <c r="P2349" s="264"/>
      <c r="Q2349" s="264"/>
      <c r="R2349" s="264"/>
      <c r="S2349" s="264"/>
      <c r="T2349" s="265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6" t="s">
        <v>251</v>
      </c>
      <c r="AU2349" s="266" t="s">
        <v>87</v>
      </c>
      <c r="AV2349" s="14" t="s">
        <v>87</v>
      </c>
      <c r="AW2349" s="14" t="s">
        <v>32</v>
      </c>
      <c r="AX2349" s="14" t="s">
        <v>76</v>
      </c>
      <c r="AY2349" s="266" t="s">
        <v>240</v>
      </c>
    </row>
    <row r="2350" s="14" customFormat="1">
      <c r="A2350" s="14"/>
      <c r="B2350" s="256"/>
      <c r="C2350" s="257"/>
      <c r="D2350" s="247" t="s">
        <v>251</v>
      </c>
      <c r="E2350" s="258" t="s">
        <v>1</v>
      </c>
      <c r="F2350" s="259" t="s">
        <v>2980</v>
      </c>
      <c r="G2350" s="257"/>
      <c r="H2350" s="260">
        <v>8.0999999999999996</v>
      </c>
      <c r="I2350" s="261"/>
      <c r="J2350" s="257"/>
      <c r="K2350" s="257"/>
      <c r="L2350" s="262"/>
      <c r="M2350" s="263"/>
      <c r="N2350" s="264"/>
      <c r="O2350" s="264"/>
      <c r="P2350" s="264"/>
      <c r="Q2350" s="264"/>
      <c r="R2350" s="264"/>
      <c r="S2350" s="264"/>
      <c r="T2350" s="26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6" t="s">
        <v>251</v>
      </c>
      <c r="AU2350" s="266" t="s">
        <v>87</v>
      </c>
      <c r="AV2350" s="14" t="s">
        <v>87</v>
      </c>
      <c r="AW2350" s="14" t="s">
        <v>32</v>
      </c>
      <c r="AX2350" s="14" t="s">
        <v>76</v>
      </c>
      <c r="AY2350" s="266" t="s">
        <v>240</v>
      </c>
    </row>
    <row r="2351" s="14" customFormat="1">
      <c r="A2351" s="14"/>
      <c r="B2351" s="256"/>
      <c r="C2351" s="257"/>
      <c r="D2351" s="247" t="s">
        <v>251</v>
      </c>
      <c r="E2351" s="258" t="s">
        <v>1</v>
      </c>
      <c r="F2351" s="259" t="s">
        <v>2981</v>
      </c>
      <c r="G2351" s="257"/>
      <c r="H2351" s="260">
        <v>0.20000000000000001</v>
      </c>
      <c r="I2351" s="261"/>
      <c r="J2351" s="257"/>
      <c r="K2351" s="257"/>
      <c r="L2351" s="262"/>
      <c r="M2351" s="263"/>
      <c r="N2351" s="264"/>
      <c r="O2351" s="264"/>
      <c r="P2351" s="264"/>
      <c r="Q2351" s="264"/>
      <c r="R2351" s="264"/>
      <c r="S2351" s="264"/>
      <c r="T2351" s="26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6" t="s">
        <v>251</v>
      </c>
      <c r="AU2351" s="266" t="s">
        <v>87</v>
      </c>
      <c r="AV2351" s="14" t="s">
        <v>87</v>
      </c>
      <c r="AW2351" s="14" t="s">
        <v>32</v>
      </c>
      <c r="AX2351" s="14" t="s">
        <v>76</v>
      </c>
      <c r="AY2351" s="266" t="s">
        <v>240</v>
      </c>
    </row>
    <row r="2352" s="16" customFormat="1">
      <c r="A2352" s="16"/>
      <c r="B2352" s="278"/>
      <c r="C2352" s="279"/>
      <c r="D2352" s="247" t="s">
        <v>251</v>
      </c>
      <c r="E2352" s="280" t="s">
        <v>1</v>
      </c>
      <c r="F2352" s="281" t="s">
        <v>265</v>
      </c>
      <c r="G2352" s="279"/>
      <c r="H2352" s="282">
        <v>14.5</v>
      </c>
      <c r="I2352" s="283"/>
      <c r="J2352" s="279"/>
      <c r="K2352" s="279"/>
      <c r="L2352" s="284"/>
      <c r="M2352" s="285"/>
      <c r="N2352" s="286"/>
      <c r="O2352" s="286"/>
      <c r="P2352" s="286"/>
      <c r="Q2352" s="286"/>
      <c r="R2352" s="286"/>
      <c r="S2352" s="286"/>
      <c r="T2352" s="287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T2352" s="288" t="s">
        <v>251</v>
      </c>
      <c r="AU2352" s="288" t="s">
        <v>87</v>
      </c>
      <c r="AV2352" s="16" t="s">
        <v>247</v>
      </c>
      <c r="AW2352" s="16" t="s">
        <v>32</v>
      </c>
      <c r="AX2352" s="16" t="s">
        <v>84</v>
      </c>
      <c r="AY2352" s="288" t="s">
        <v>240</v>
      </c>
    </row>
    <row r="2353" s="2" customFormat="1" ht="16.5" customHeight="1">
      <c r="A2353" s="39"/>
      <c r="B2353" s="40"/>
      <c r="C2353" s="289" t="s">
        <v>2982</v>
      </c>
      <c r="D2353" s="289" t="s">
        <v>341</v>
      </c>
      <c r="E2353" s="290" t="s">
        <v>2983</v>
      </c>
      <c r="F2353" s="291" t="s">
        <v>2984</v>
      </c>
      <c r="G2353" s="292" t="s">
        <v>520</v>
      </c>
      <c r="H2353" s="293">
        <v>15</v>
      </c>
      <c r="I2353" s="294"/>
      <c r="J2353" s="295">
        <f>ROUND(I2353*H2353,2)</f>
        <v>0</v>
      </c>
      <c r="K2353" s="291" t="s">
        <v>1</v>
      </c>
      <c r="L2353" s="296"/>
      <c r="M2353" s="297" t="s">
        <v>1</v>
      </c>
      <c r="N2353" s="298" t="s">
        <v>41</v>
      </c>
      <c r="O2353" s="92"/>
      <c r="P2353" s="236">
        <f>O2353*H2353</f>
        <v>0</v>
      </c>
      <c r="Q2353" s="236">
        <v>0.00020000000000000001</v>
      </c>
      <c r="R2353" s="236">
        <f>Q2353*H2353</f>
        <v>0.0030000000000000001</v>
      </c>
      <c r="S2353" s="236">
        <v>0</v>
      </c>
      <c r="T2353" s="237">
        <f>S2353*H2353</f>
        <v>0</v>
      </c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R2353" s="238" t="s">
        <v>532</v>
      </c>
      <c r="AT2353" s="238" t="s">
        <v>341</v>
      </c>
      <c r="AU2353" s="238" t="s">
        <v>87</v>
      </c>
      <c r="AY2353" s="18" t="s">
        <v>240</v>
      </c>
      <c r="BE2353" s="239">
        <f>IF(N2353="základní",J2353,0)</f>
        <v>0</v>
      </c>
      <c r="BF2353" s="239">
        <f>IF(N2353="snížená",J2353,0)</f>
        <v>0</v>
      </c>
      <c r="BG2353" s="239">
        <f>IF(N2353="zákl. přenesená",J2353,0)</f>
        <v>0</v>
      </c>
      <c r="BH2353" s="239">
        <f>IF(N2353="sníž. přenesená",J2353,0)</f>
        <v>0</v>
      </c>
      <c r="BI2353" s="239">
        <f>IF(N2353="nulová",J2353,0)</f>
        <v>0</v>
      </c>
      <c r="BJ2353" s="18" t="s">
        <v>84</v>
      </c>
      <c r="BK2353" s="239">
        <f>ROUND(I2353*H2353,2)</f>
        <v>0</v>
      </c>
      <c r="BL2353" s="18" t="s">
        <v>170</v>
      </c>
      <c r="BM2353" s="238" t="s">
        <v>2985</v>
      </c>
    </row>
    <row r="2354" s="13" customFormat="1">
      <c r="A2354" s="13"/>
      <c r="B2354" s="245"/>
      <c r="C2354" s="246"/>
      <c r="D2354" s="247" t="s">
        <v>251</v>
      </c>
      <c r="E2354" s="248" t="s">
        <v>1</v>
      </c>
      <c r="F2354" s="249" t="s">
        <v>2986</v>
      </c>
      <c r="G2354" s="246"/>
      <c r="H2354" s="248" t="s">
        <v>1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5" t="s">
        <v>251</v>
      </c>
      <c r="AU2354" s="255" t="s">
        <v>87</v>
      </c>
      <c r="AV2354" s="13" t="s">
        <v>84</v>
      </c>
      <c r="AW2354" s="13" t="s">
        <v>32</v>
      </c>
      <c r="AX2354" s="13" t="s">
        <v>76</v>
      </c>
      <c r="AY2354" s="255" t="s">
        <v>240</v>
      </c>
    </row>
    <row r="2355" s="14" customFormat="1">
      <c r="A2355" s="14"/>
      <c r="B2355" s="256"/>
      <c r="C2355" s="257"/>
      <c r="D2355" s="247" t="s">
        <v>251</v>
      </c>
      <c r="E2355" s="258" t="s">
        <v>1</v>
      </c>
      <c r="F2355" s="259" t="s">
        <v>2987</v>
      </c>
      <c r="G2355" s="257"/>
      <c r="H2355" s="260">
        <v>15</v>
      </c>
      <c r="I2355" s="261"/>
      <c r="J2355" s="257"/>
      <c r="K2355" s="257"/>
      <c r="L2355" s="262"/>
      <c r="M2355" s="263"/>
      <c r="N2355" s="264"/>
      <c r="O2355" s="264"/>
      <c r="P2355" s="264"/>
      <c r="Q2355" s="264"/>
      <c r="R2355" s="264"/>
      <c r="S2355" s="264"/>
      <c r="T2355" s="26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6" t="s">
        <v>251</v>
      </c>
      <c r="AU2355" s="266" t="s">
        <v>87</v>
      </c>
      <c r="AV2355" s="14" t="s">
        <v>87</v>
      </c>
      <c r="AW2355" s="14" t="s">
        <v>32</v>
      </c>
      <c r="AX2355" s="14" t="s">
        <v>84</v>
      </c>
      <c r="AY2355" s="266" t="s">
        <v>240</v>
      </c>
    </row>
    <row r="2356" s="2" customFormat="1" ht="66.75" customHeight="1">
      <c r="A2356" s="39"/>
      <c r="B2356" s="40"/>
      <c r="C2356" s="227" t="s">
        <v>2988</v>
      </c>
      <c r="D2356" s="227" t="s">
        <v>242</v>
      </c>
      <c r="E2356" s="228" t="s">
        <v>2989</v>
      </c>
      <c r="F2356" s="229" t="s">
        <v>2990</v>
      </c>
      <c r="G2356" s="230" t="s">
        <v>373</v>
      </c>
      <c r="H2356" s="231">
        <v>1</v>
      </c>
      <c r="I2356" s="232"/>
      <c r="J2356" s="233">
        <f>ROUND(I2356*H2356,2)</f>
        <v>0</v>
      </c>
      <c r="K2356" s="229" t="s">
        <v>1</v>
      </c>
      <c r="L2356" s="45"/>
      <c r="M2356" s="234" t="s">
        <v>1</v>
      </c>
      <c r="N2356" s="235" t="s">
        <v>41</v>
      </c>
      <c r="O2356" s="92"/>
      <c r="P2356" s="236">
        <f>O2356*H2356</f>
        <v>0</v>
      </c>
      <c r="Q2356" s="236">
        <v>0.0070000000000000001</v>
      </c>
      <c r="R2356" s="236">
        <f>Q2356*H2356</f>
        <v>0.0070000000000000001</v>
      </c>
      <c r="S2356" s="236">
        <v>0</v>
      </c>
      <c r="T2356" s="237">
        <f>S2356*H2356</f>
        <v>0</v>
      </c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R2356" s="238" t="s">
        <v>170</v>
      </c>
      <c r="AT2356" s="238" t="s">
        <v>242</v>
      </c>
      <c r="AU2356" s="238" t="s">
        <v>87</v>
      </c>
      <c r="AY2356" s="18" t="s">
        <v>240</v>
      </c>
      <c r="BE2356" s="239">
        <f>IF(N2356="základní",J2356,0)</f>
        <v>0</v>
      </c>
      <c r="BF2356" s="239">
        <f>IF(N2356="snížená",J2356,0)</f>
        <v>0</v>
      </c>
      <c r="BG2356" s="239">
        <f>IF(N2356="zákl. přenesená",J2356,0)</f>
        <v>0</v>
      </c>
      <c r="BH2356" s="239">
        <f>IF(N2356="sníž. přenesená",J2356,0)</f>
        <v>0</v>
      </c>
      <c r="BI2356" s="239">
        <f>IF(N2356="nulová",J2356,0)</f>
        <v>0</v>
      </c>
      <c r="BJ2356" s="18" t="s">
        <v>84</v>
      </c>
      <c r="BK2356" s="239">
        <f>ROUND(I2356*H2356,2)</f>
        <v>0</v>
      </c>
      <c r="BL2356" s="18" t="s">
        <v>170</v>
      </c>
      <c r="BM2356" s="238" t="s">
        <v>2991</v>
      </c>
    </row>
    <row r="2357" s="13" customFormat="1">
      <c r="A2357" s="13"/>
      <c r="B2357" s="245"/>
      <c r="C2357" s="246"/>
      <c r="D2357" s="247" t="s">
        <v>251</v>
      </c>
      <c r="E2357" s="248" t="s">
        <v>1</v>
      </c>
      <c r="F2357" s="249" t="s">
        <v>2992</v>
      </c>
      <c r="G2357" s="246"/>
      <c r="H2357" s="248" t="s">
        <v>1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5" t="s">
        <v>251</v>
      </c>
      <c r="AU2357" s="255" t="s">
        <v>87</v>
      </c>
      <c r="AV2357" s="13" t="s">
        <v>84</v>
      </c>
      <c r="AW2357" s="13" t="s">
        <v>32</v>
      </c>
      <c r="AX2357" s="13" t="s">
        <v>76</v>
      </c>
      <c r="AY2357" s="255" t="s">
        <v>240</v>
      </c>
    </row>
    <row r="2358" s="14" customFormat="1">
      <c r="A2358" s="14"/>
      <c r="B2358" s="256"/>
      <c r="C2358" s="257"/>
      <c r="D2358" s="247" t="s">
        <v>251</v>
      </c>
      <c r="E2358" s="258" t="s">
        <v>1</v>
      </c>
      <c r="F2358" s="259" t="s">
        <v>2993</v>
      </c>
      <c r="G2358" s="257"/>
      <c r="H2358" s="260">
        <v>1</v>
      </c>
      <c r="I2358" s="261"/>
      <c r="J2358" s="257"/>
      <c r="K2358" s="257"/>
      <c r="L2358" s="262"/>
      <c r="M2358" s="263"/>
      <c r="N2358" s="264"/>
      <c r="O2358" s="264"/>
      <c r="P2358" s="264"/>
      <c r="Q2358" s="264"/>
      <c r="R2358" s="264"/>
      <c r="S2358" s="264"/>
      <c r="T2358" s="265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6" t="s">
        <v>251</v>
      </c>
      <c r="AU2358" s="266" t="s">
        <v>87</v>
      </c>
      <c r="AV2358" s="14" t="s">
        <v>87</v>
      </c>
      <c r="AW2358" s="14" t="s">
        <v>32</v>
      </c>
      <c r="AX2358" s="14" t="s">
        <v>84</v>
      </c>
      <c r="AY2358" s="266" t="s">
        <v>240</v>
      </c>
    </row>
    <row r="2359" s="2" customFormat="1" ht="66.75" customHeight="1">
      <c r="A2359" s="39"/>
      <c r="B2359" s="40"/>
      <c r="C2359" s="227" t="s">
        <v>2994</v>
      </c>
      <c r="D2359" s="227" t="s">
        <v>242</v>
      </c>
      <c r="E2359" s="228" t="s">
        <v>2995</v>
      </c>
      <c r="F2359" s="229" t="s">
        <v>2996</v>
      </c>
      <c r="G2359" s="230" t="s">
        <v>373</v>
      </c>
      <c r="H2359" s="231">
        <v>2.25</v>
      </c>
      <c r="I2359" s="232"/>
      <c r="J2359" s="233">
        <f>ROUND(I2359*H2359,2)</f>
        <v>0</v>
      </c>
      <c r="K2359" s="229" t="s">
        <v>1</v>
      </c>
      <c r="L2359" s="45"/>
      <c r="M2359" s="234" t="s">
        <v>1</v>
      </c>
      <c r="N2359" s="235" t="s">
        <v>41</v>
      </c>
      <c r="O2359" s="92"/>
      <c r="P2359" s="236">
        <f>O2359*H2359</f>
        <v>0</v>
      </c>
      <c r="Q2359" s="236">
        <v>0.0070000000000000001</v>
      </c>
      <c r="R2359" s="236">
        <f>Q2359*H2359</f>
        <v>0.01575</v>
      </c>
      <c r="S2359" s="236">
        <v>0</v>
      </c>
      <c r="T2359" s="237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38" t="s">
        <v>170</v>
      </c>
      <c r="AT2359" s="238" t="s">
        <v>242</v>
      </c>
      <c r="AU2359" s="238" t="s">
        <v>87</v>
      </c>
      <c r="AY2359" s="18" t="s">
        <v>240</v>
      </c>
      <c r="BE2359" s="239">
        <f>IF(N2359="základní",J2359,0)</f>
        <v>0</v>
      </c>
      <c r="BF2359" s="239">
        <f>IF(N2359="snížená",J2359,0)</f>
        <v>0</v>
      </c>
      <c r="BG2359" s="239">
        <f>IF(N2359="zákl. přenesená",J2359,0)</f>
        <v>0</v>
      </c>
      <c r="BH2359" s="239">
        <f>IF(N2359="sníž. přenesená",J2359,0)</f>
        <v>0</v>
      </c>
      <c r="BI2359" s="239">
        <f>IF(N2359="nulová",J2359,0)</f>
        <v>0</v>
      </c>
      <c r="BJ2359" s="18" t="s">
        <v>84</v>
      </c>
      <c r="BK2359" s="239">
        <f>ROUND(I2359*H2359,2)</f>
        <v>0</v>
      </c>
      <c r="BL2359" s="18" t="s">
        <v>170</v>
      </c>
      <c r="BM2359" s="238" t="s">
        <v>2997</v>
      </c>
    </row>
    <row r="2360" s="13" customFormat="1">
      <c r="A2360" s="13"/>
      <c r="B2360" s="245"/>
      <c r="C2360" s="246"/>
      <c r="D2360" s="247" t="s">
        <v>251</v>
      </c>
      <c r="E2360" s="248" t="s">
        <v>1</v>
      </c>
      <c r="F2360" s="249" t="s">
        <v>2998</v>
      </c>
      <c r="G2360" s="246"/>
      <c r="H2360" s="248" t="s">
        <v>1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5" t="s">
        <v>251</v>
      </c>
      <c r="AU2360" s="255" t="s">
        <v>87</v>
      </c>
      <c r="AV2360" s="13" t="s">
        <v>84</v>
      </c>
      <c r="AW2360" s="13" t="s">
        <v>32</v>
      </c>
      <c r="AX2360" s="13" t="s">
        <v>76</v>
      </c>
      <c r="AY2360" s="255" t="s">
        <v>240</v>
      </c>
    </row>
    <row r="2361" s="14" customFormat="1">
      <c r="A2361" s="14"/>
      <c r="B2361" s="256"/>
      <c r="C2361" s="257"/>
      <c r="D2361" s="247" t="s">
        <v>251</v>
      </c>
      <c r="E2361" s="258" t="s">
        <v>1</v>
      </c>
      <c r="F2361" s="259" t="s">
        <v>2999</v>
      </c>
      <c r="G2361" s="257"/>
      <c r="H2361" s="260">
        <v>2.25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6" t="s">
        <v>251</v>
      </c>
      <c r="AU2361" s="266" t="s">
        <v>87</v>
      </c>
      <c r="AV2361" s="14" t="s">
        <v>87</v>
      </c>
      <c r="AW2361" s="14" t="s">
        <v>32</v>
      </c>
      <c r="AX2361" s="14" t="s">
        <v>84</v>
      </c>
      <c r="AY2361" s="266" t="s">
        <v>240</v>
      </c>
    </row>
    <row r="2362" s="2" customFormat="1" ht="55.5" customHeight="1">
      <c r="A2362" s="39"/>
      <c r="B2362" s="40"/>
      <c r="C2362" s="227" t="s">
        <v>3000</v>
      </c>
      <c r="D2362" s="227" t="s">
        <v>242</v>
      </c>
      <c r="E2362" s="228" t="s">
        <v>3001</v>
      </c>
      <c r="F2362" s="229" t="s">
        <v>3002</v>
      </c>
      <c r="G2362" s="230" t="s">
        <v>675</v>
      </c>
      <c r="H2362" s="231">
        <v>1</v>
      </c>
      <c r="I2362" s="232"/>
      <c r="J2362" s="233">
        <f>ROUND(I2362*H2362,2)</f>
        <v>0</v>
      </c>
      <c r="K2362" s="229" t="s">
        <v>1</v>
      </c>
      <c r="L2362" s="45"/>
      <c r="M2362" s="234" t="s">
        <v>1</v>
      </c>
      <c r="N2362" s="235" t="s">
        <v>41</v>
      </c>
      <c r="O2362" s="92"/>
      <c r="P2362" s="236">
        <f>O2362*H2362</f>
        <v>0</v>
      </c>
      <c r="Q2362" s="236">
        <v>0.11500000000000001</v>
      </c>
      <c r="R2362" s="236">
        <f>Q2362*H2362</f>
        <v>0.11500000000000001</v>
      </c>
      <c r="S2362" s="236">
        <v>0</v>
      </c>
      <c r="T2362" s="237">
        <f>S2362*H2362</f>
        <v>0</v>
      </c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R2362" s="238" t="s">
        <v>247</v>
      </c>
      <c r="AT2362" s="238" t="s">
        <v>242</v>
      </c>
      <c r="AU2362" s="238" t="s">
        <v>87</v>
      </c>
      <c r="AY2362" s="18" t="s">
        <v>240</v>
      </c>
      <c r="BE2362" s="239">
        <f>IF(N2362="základní",J2362,0)</f>
        <v>0</v>
      </c>
      <c r="BF2362" s="239">
        <f>IF(N2362="snížená",J2362,0)</f>
        <v>0</v>
      </c>
      <c r="BG2362" s="239">
        <f>IF(N2362="zákl. přenesená",J2362,0)</f>
        <v>0</v>
      </c>
      <c r="BH2362" s="239">
        <f>IF(N2362="sníž. přenesená",J2362,0)</f>
        <v>0</v>
      </c>
      <c r="BI2362" s="239">
        <f>IF(N2362="nulová",J2362,0)</f>
        <v>0</v>
      </c>
      <c r="BJ2362" s="18" t="s">
        <v>84</v>
      </c>
      <c r="BK2362" s="239">
        <f>ROUND(I2362*H2362,2)</f>
        <v>0</v>
      </c>
      <c r="BL2362" s="18" t="s">
        <v>247</v>
      </c>
      <c r="BM2362" s="238" t="s">
        <v>3003</v>
      </c>
    </row>
    <row r="2363" s="2" customFormat="1" ht="49.05" customHeight="1">
      <c r="A2363" s="39"/>
      <c r="B2363" s="40"/>
      <c r="C2363" s="227" t="s">
        <v>3004</v>
      </c>
      <c r="D2363" s="227" t="s">
        <v>242</v>
      </c>
      <c r="E2363" s="228" t="s">
        <v>3005</v>
      </c>
      <c r="F2363" s="229" t="s">
        <v>3006</v>
      </c>
      <c r="G2363" s="230" t="s">
        <v>675</v>
      </c>
      <c r="H2363" s="231">
        <v>3</v>
      </c>
      <c r="I2363" s="232"/>
      <c r="J2363" s="233">
        <f>ROUND(I2363*H2363,2)</f>
        <v>0</v>
      </c>
      <c r="K2363" s="229" t="s">
        <v>1</v>
      </c>
      <c r="L2363" s="45"/>
      <c r="M2363" s="234" t="s">
        <v>1</v>
      </c>
      <c r="N2363" s="235" t="s">
        <v>41</v>
      </c>
      <c r="O2363" s="92"/>
      <c r="P2363" s="236">
        <f>O2363*H2363</f>
        <v>0</v>
      </c>
      <c r="Q2363" s="236">
        <v>0</v>
      </c>
      <c r="R2363" s="236">
        <f>Q2363*H2363</f>
        <v>0</v>
      </c>
      <c r="S2363" s="236">
        <v>0</v>
      </c>
      <c r="T2363" s="237">
        <f>S2363*H2363</f>
        <v>0</v>
      </c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R2363" s="238" t="s">
        <v>247</v>
      </c>
      <c r="AT2363" s="238" t="s">
        <v>242</v>
      </c>
      <c r="AU2363" s="238" t="s">
        <v>87</v>
      </c>
      <c r="AY2363" s="18" t="s">
        <v>240</v>
      </c>
      <c r="BE2363" s="239">
        <f>IF(N2363="základní",J2363,0)</f>
        <v>0</v>
      </c>
      <c r="BF2363" s="239">
        <f>IF(N2363="snížená",J2363,0)</f>
        <v>0</v>
      </c>
      <c r="BG2363" s="239">
        <f>IF(N2363="zákl. přenesená",J2363,0)</f>
        <v>0</v>
      </c>
      <c r="BH2363" s="239">
        <f>IF(N2363="sníž. přenesená",J2363,0)</f>
        <v>0</v>
      </c>
      <c r="BI2363" s="239">
        <f>IF(N2363="nulová",J2363,0)</f>
        <v>0</v>
      </c>
      <c r="BJ2363" s="18" t="s">
        <v>84</v>
      </c>
      <c r="BK2363" s="239">
        <f>ROUND(I2363*H2363,2)</f>
        <v>0</v>
      </c>
      <c r="BL2363" s="18" t="s">
        <v>247</v>
      </c>
      <c r="BM2363" s="238" t="s">
        <v>3007</v>
      </c>
    </row>
    <row r="2364" s="13" customFormat="1">
      <c r="A2364" s="13"/>
      <c r="B2364" s="245"/>
      <c r="C2364" s="246"/>
      <c r="D2364" s="247" t="s">
        <v>251</v>
      </c>
      <c r="E2364" s="248" t="s">
        <v>1</v>
      </c>
      <c r="F2364" s="249" t="s">
        <v>3008</v>
      </c>
      <c r="G2364" s="246"/>
      <c r="H2364" s="248" t="s">
        <v>1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5" t="s">
        <v>251</v>
      </c>
      <c r="AU2364" s="255" t="s">
        <v>87</v>
      </c>
      <c r="AV2364" s="13" t="s">
        <v>84</v>
      </c>
      <c r="AW2364" s="13" t="s">
        <v>32</v>
      </c>
      <c r="AX2364" s="13" t="s">
        <v>76</v>
      </c>
      <c r="AY2364" s="255" t="s">
        <v>240</v>
      </c>
    </row>
    <row r="2365" s="13" customFormat="1">
      <c r="A2365" s="13"/>
      <c r="B2365" s="245"/>
      <c r="C2365" s="246"/>
      <c r="D2365" s="247" t="s">
        <v>251</v>
      </c>
      <c r="E2365" s="248" t="s">
        <v>1</v>
      </c>
      <c r="F2365" s="249" t="s">
        <v>3009</v>
      </c>
      <c r="G2365" s="246"/>
      <c r="H2365" s="248" t="s">
        <v>1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5" t="s">
        <v>251</v>
      </c>
      <c r="AU2365" s="255" t="s">
        <v>87</v>
      </c>
      <c r="AV2365" s="13" t="s">
        <v>84</v>
      </c>
      <c r="AW2365" s="13" t="s">
        <v>32</v>
      </c>
      <c r="AX2365" s="13" t="s">
        <v>76</v>
      </c>
      <c r="AY2365" s="255" t="s">
        <v>240</v>
      </c>
    </row>
    <row r="2366" s="13" customFormat="1">
      <c r="A2366" s="13"/>
      <c r="B2366" s="245"/>
      <c r="C2366" s="246"/>
      <c r="D2366" s="247" t="s">
        <v>251</v>
      </c>
      <c r="E2366" s="248" t="s">
        <v>1</v>
      </c>
      <c r="F2366" s="249" t="s">
        <v>3010</v>
      </c>
      <c r="G2366" s="246"/>
      <c r="H2366" s="248" t="s">
        <v>1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5" t="s">
        <v>251</v>
      </c>
      <c r="AU2366" s="255" t="s">
        <v>87</v>
      </c>
      <c r="AV2366" s="13" t="s">
        <v>84</v>
      </c>
      <c r="AW2366" s="13" t="s">
        <v>32</v>
      </c>
      <c r="AX2366" s="13" t="s">
        <v>76</v>
      </c>
      <c r="AY2366" s="255" t="s">
        <v>240</v>
      </c>
    </row>
    <row r="2367" s="13" customFormat="1">
      <c r="A2367" s="13"/>
      <c r="B2367" s="245"/>
      <c r="C2367" s="246"/>
      <c r="D2367" s="247" t="s">
        <v>251</v>
      </c>
      <c r="E2367" s="248" t="s">
        <v>1</v>
      </c>
      <c r="F2367" s="249" t="s">
        <v>3011</v>
      </c>
      <c r="G2367" s="246"/>
      <c r="H2367" s="248" t="s">
        <v>1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5" t="s">
        <v>251</v>
      </c>
      <c r="AU2367" s="255" t="s">
        <v>87</v>
      </c>
      <c r="AV2367" s="13" t="s">
        <v>84</v>
      </c>
      <c r="AW2367" s="13" t="s">
        <v>32</v>
      </c>
      <c r="AX2367" s="13" t="s">
        <v>76</v>
      </c>
      <c r="AY2367" s="255" t="s">
        <v>240</v>
      </c>
    </row>
    <row r="2368" s="14" customFormat="1">
      <c r="A2368" s="14"/>
      <c r="B2368" s="256"/>
      <c r="C2368" s="257"/>
      <c r="D2368" s="247" t="s">
        <v>251</v>
      </c>
      <c r="E2368" s="258" t="s">
        <v>1</v>
      </c>
      <c r="F2368" s="259" t="s">
        <v>256</v>
      </c>
      <c r="G2368" s="257"/>
      <c r="H2368" s="260">
        <v>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6" t="s">
        <v>251</v>
      </c>
      <c r="AU2368" s="266" t="s">
        <v>87</v>
      </c>
      <c r="AV2368" s="14" t="s">
        <v>87</v>
      </c>
      <c r="AW2368" s="14" t="s">
        <v>32</v>
      </c>
      <c r="AX2368" s="14" t="s">
        <v>84</v>
      </c>
      <c r="AY2368" s="266" t="s">
        <v>240</v>
      </c>
    </row>
    <row r="2369" s="2" customFormat="1" ht="55.5" customHeight="1">
      <c r="A2369" s="39"/>
      <c r="B2369" s="40"/>
      <c r="C2369" s="227" t="s">
        <v>3012</v>
      </c>
      <c r="D2369" s="227" t="s">
        <v>242</v>
      </c>
      <c r="E2369" s="228" t="s">
        <v>3013</v>
      </c>
      <c r="F2369" s="229" t="s">
        <v>3014</v>
      </c>
      <c r="G2369" s="230" t="s">
        <v>675</v>
      </c>
      <c r="H2369" s="231">
        <v>1</v>
      </c>
      <c r="I2369" s="232"/>
      <c r="J2369" s="233">
        <f>ROUND(I2369*H2369,2)</f>
        <v>0</v>
      </c>
      <c r="K2369" s="229" t="s">
        <v>1</v>
      </c>
      <c r="L2369" s="45"/>
      <c r="M2369" s="234" t="s">
        <v>1</v>
      </c>
      <c r="N2369" s="235" t="s">
        <v>41</v>
      </c>
      <c r="O2369" s="92"/>
      <c r="P2369" s="236">
        <f>O2369*H2369</f>
        <v>0</v>
      </c>
      <c r="Q2369" s="236">
        <v>0</v>
      </c>
      <c r="R2369" s="236">
        <f>Q2369*H2369</f>
        <v>0</v>
      </c>
      <c r="S2369" s="236">
        <v>0</v>
      </c>
      <c r="T2369" s="237">
        <f>S2369*H2369</f>
        <v>0</v>
      </c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R2369" s="238" t="s">
        <v>247</v>
      </c>
      <c r="AT2369" s="238" t="s">
        <v>242</v>
      </c>
      <c r="AU2369" s="238" t="s">
        <v>87</v>
      </c>
      <c r="AY2369" s="18" t="s">
        <v>240</v>
      </c>
      <c r="BE2369" s="239">
        <f>IF(N2369="základní",J2369,0)</f>
        <v>0</v>
      </c>
      <c r="BF2369" s="239">
        <f>IF(N2369="snížená",J2369,0)</f>
        <v>0</v>
      </c>
      <c r="BG2369" s="239">
        <f>IF(N2369="zákl. přenesená",J2369,0)</f>
        <v>0</v>
      </c>
      <c r="BH2369" s="239">
        <f>IF(N2369="sníž. přenesená",J2369,0)</f>
        <v>0</v>
      </c>
      <c r="BI2369" s="239">
        <f>IF(N2369="nulová",J2369,0)</f>
        <v>0</v>
      </c>
      <c r="BJ2369" s="18" t="s">
        <v>84</v>
      </c>
      <c r="BK2369" s="239">
        <f>ROUND(I2369*H2369,2)</f>
        <v>0</v>
      </c>
      <c r="BL2369" s="18" t="s">
        <v>247</v>
      </c>
      <c r="BM2369" s="238" t="s">
        <v>3015</v>
      </c>
    </row>
    <row r="2370" s="13" customFormat="1">
      <c r="A2370" s="13"/>
      <c r="B2370" s="245"/>
      <c r="C2370" s="246"/>
      <c r="D2370" s="247" t="s">
        <v>251</v>
      </c>
      <c r="E2370" s="248" t="s">
        <v>1</v>
      </c>
      <c r="F2370" s="249" t="s">
        <v>3016</v>
      </c>
      <c r="G2370" s="246"/>
      <c r="H2370" s="248" t="s">
        <v>1</v>
      </c>
      <c r="I2370" s="250"/>
      <c r="J2370" s="246"/>
      <c r="K2370" s="246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5" t="s">
        <v>251</v>
      </c>
      <c r="AU2370" s="255" t="s">
        <v>87</v>
      </c>
      <c r="AV2370" s="13" t="s">
        <v>84</v>
      </c>
      <c r="AW2370" s="13" t="s">
        <v>32</v>
      </c>
      <c r="AX2370" s="13" t="s">
        <v>76</v>
      </c>
      <c r="AY2370" s="255" t="s">
        <v>240</v>
      </c>
    </row>
    <row r="2371" s="13" customFormat="1">
      <c r="A2371" s="13"/>
      <c r="B2371" s="245"/>
      <c r="C2371" s="246"/>
      <c r="D2371" s="247" t="s">
        <v>251</v>
      </c>
      <c r="E2371" s="248" t="s">
        <v>1</v>
      </c>
      <c r="F2371" s="249" t="s">
        <v>3009</v>
      </c>
      <c r="G2371" s="246"/>
      <c r="H2371" s="248" t="s">
        <v>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5" t="s">
        <v>251</v>
      </c>
      <c r="AU2371" s="255" t="s">
        <v>87</v>
      </c>
      <c r="AV2371" s="13" t="s">
        <v>84</v>
      </c>
      <c r="AW2371" s="13" t="s">
        <v>32</v>
      </c>
      <c r="AX2371" s="13" t="s">
        <v>76</v>
      </c>
      <c r="AY2371" s="255" t="s">
        <v>240</v>
      </c>
    </row>
    <row r="2372" s="13" customFormat="1">
      <c r="A2372" s="13"/>
      <c r="B2372" s="245"/>
      <c r="C2372" s="246"/>
      <c r="D2372" s="247" t="s">
        <v>251</v>
      </c>
      <c r="E2372" s="248" t="s">
        <v>1</v>
      </c>
      <c r="F2372" s="249" t="s">
        <v>3010</v>
      </c>
      <c r="G2372" s="246"/>
      <c r="H2372" s="248" t="s">
        <v>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5" t="s">
        <v>251</v>
      </c>
      <c r="AU2372" s="255" t="s">
        <v>87</v>
      </c>
      <c r="AV2372" s="13" t="s">
        <v>84</v>
      </c>
      <c r="AW2372" s="13" t="s">
        <v>32</v>
      </c>
      <c r="AX2372" s="13" t="s">
        <v>76</v>
      </c>
      <c r="AY2372" s="255" t="s">
        <v>240</v>
      </c>
    </row>
    <row r="2373" s="13" customFormat="1">
      <c r="A2373" s="13"/>
      <c r="B2373" s="245"/>
      <c r="C2373" s="246"/>
      <c r="D2373" s="247" t="s">
        <v>251</v>
      </c>
      <c r="E2373" s="248" t="s">
        <v>1</v>
      </c>
      <c r="F2373" s="249" t="s">
        <v>3017</v>
      </c>
      <c r="G2373" s="246"/>
      <c r="H2373" s="248" t="s">
        <v>1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5" t="s">
        <v>251</v>
      </c>
      <c r="AU2373" s="255" t="s">
        <v>87</v>
      </c>
      <c r="AV2373" s="13" t="s">
        <v>84</v>
      </c>
      <c r="AW2373" s="13" t="s">
        <v>32</v>
      </c>
      <c r="AX2373" s="13" t="s">
        <v>76</v>
      </c>
      <c r="AY2373" s="255" t="s">
        <v>240</v>
      </c>
    </row>
    <row r="2374" s="14" customFormat="1">
      <c r="A2374" s="14"/>
      <c r="B2374" s="256"/>
      <c r="C2374" s="257"/>
      <c r="D2374" s="247" t="s">
        <v>251</v>
      </c>
      <c r="E2374" s="258" t="s">
        <v>1</v>
      </c>
      <c r="F2374" s="259" t="s">
        <v>84</v>
      </c>
      <c r="G2374" s="257"/>
      <c r="H2374" s="260">
        <v>1</v>
      </c>
      <c r="I2374" s="261"/>
      <c r="J2374" s="257"/>
      <c r="K2374" s="257"/>
      <c r="L2374" s="262"/>
      <c r="M2374" s="263"/>
      <c r="N2374" s="264"/>
      <c r="O2374" s="264"/>
      <c r="P2374" s="264"/>
      <c r="Q2374" s="264"/>
      <c r="R2374" s="264"/>
      <c r="S2374" s="264"/>
      <c r="T2374" s="265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6" t="s">
        <v>251</v>
      </c>
      <c r="AU2374" s="266" t="s">
        <v>87</v>
      </c>
      <c r="AV2374" s="14" t="s">
        <v>87</v>
      </c>
      <c r="AW2374" s="14" t="s">
        <v>32</v>
      </c>
      <c r="AX2374" s="14" t="s">
        <v>84</v>
      </c>
      <c r="AY2374" s="266" t="s">
        <v>240</v>
      </c>
    </row>
    <row r="2375" s="2" customFormat="1" ht="24.15" customHeight="1">
      <c r="A2375" s="39"/>
      <c r="B2375" s="40"/>
      <c r="C2375" s="227" t="s">
        <v>3018</v>
      </c>
      <c r="D2375" s="227" t="s">
        <v>242</v>
      </c>
      <c r="E2375" s="228" t="s">
        <v>3019</v>
      </c>
      <c r="F2375" s="229" t="s">
        <v>3020</v>
      </c>
      <c r="G2375" s="230" t="s">
        <v>344</v>
      </c>
      <c r="H2375" s="231">
        <v>1.288</v>
      </c>
      <c r="I2375" s="232"/>
      <c r="J2375" s="233">
        <f>ROUND(I2375*H2375,2)</f>
        <v>0</v>
      </c>
      <c r="K2375" s="229" t="s">
        <v>246</v>
      </c>
      <c r="L2375" s="45"/>
      <c r="M2375" s="234" t="s">
        <v>1</v>
      </c>
      <c r="N2375" s="235" t="s">
        <v>41</v>
      </c>
      <c r="O2375" s="92"/>
      <c r="P2375" s="236">
        <f>O2375*H2375</f>
        <v>0</v>
      </c>
      <c r="Q2375" s="236">
        <v>0</v>
      </c>
      <c r="R2375" s="236">
        <f>Q2375*H2375</f>
        <v>0</v>
      </c>
      <c r="S2375" s="236">
        <v>0</v>
      </c>
      <c r="T2375" s="237">
        <f>S2375*H2375</f>
        <v>0</v>
      </c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R2375" s="238" t="s">
        <v>247</v>
      </c>
      <c r="AT2375" s="238" t="s">
        <v>242</v>
      </c>
      <c r="AU2375" s="238" t="s">
        <v>87</v>
      </c>
      <c r="AY2375" s="18" t="s">
        <v>240</v>
      </c>
      <c r="BE2375" s="239">
        <f>IF(N2375="základní",J2375,0)</f>
        <v>0</v>
      </c>
      <c r="BF2375" s="239">
        <f>IF(N2375="snížená",J2375,0)</f>
        <v>0</v>
      </c>
      <c r="BG2375" s="239">
        <f>IF(N2375="zákl. přenesená",J2375,0)</f>
        <v>0</v>
      </c>
      <c r="BH2375" s="239">
        <f>IF(N2375="sníž. přenesená",J2375,0)</f>
        <v>0</v>
      </c>
      <c r="BI2375" s="239">
        <f>IF(N2375="nulová",J2375,0)</f>
        <v>0</v>
      </c>
      <c r="BJ2375" s="18" t="s">
        <v>84</v>
      </c>
      <c r="BK2375" s="239">
        <f>ROUND(I2375*H2375,2)</f>
        <v>0</v>
      </c>
      <c r="BL2375" s="18" t="s">
        <v>247</v>
      </c>
      <c r="BM2375" s="238" t="s">
        <v>3021</v>
      </c>
    </row>
    <row r="2376" s="2" customFormat="1">
      <c r="A2376" s="39"/>
      <c r="B2376" s="40"/>
      <c r="C2376" s="41"/>
      <c r="D2376" s="240" t="s">
        <v>249</v>
      </c>
      <c r="E2376" s="41"/>
      <c r="F2376" s="241" t="s">
        <v>3022</v>
      </c>
      <c r="G2376" s="41"/>
      <c r="H2376" s="41"/>
      <c r="I2376" s="242"/>
      <c r="J2376" s="41"/>
      <c r="K2376" s="41"/>
      <c r="L2376" s="45"/>
      <c r="M2376" s="243"/>
      <c r="N2376" s="244"/>
      <c r="O2376" s="92"/>
      <c r="P2376" s="92"/>
      <c r="Q2376" s="92"/>
      <c r="R2376" s="92"/>
      <c r="S2376" s="92"/>
      <c r="T2376" s="9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249</v>
      </c>
      <c r="AU2376" s="18" t="s">
        <v>87</v>
      </c>
    </row>
    <row r="2377" s="12" customFormat="1" ht="22.8" customHeight="1">
      <c r="A2377" s="12"/>
      <c r="B2377" s="211"/>
      <c r="C2377" s="212"/>
      <c r="D2377" s="213" t="s">
        <v>75</v>
      </c>
      <c r="E2377" s="225" t="s">
        <v>3023</v>
      </c>
      <c r="F2377" s="225" t="s">
        <v>3024</v>
      </c>
      <c r="G2377" s="212"/>
      <c r="H2377" s="212"/>
      <c r="I2377" s="215"/>
      <c r="J2377" s="226">
        <f>BK2377</f>
        <v>0</v>
      </c>
      <c r="K2377" s="212"/>
      <c r="L2377" s="217"/>
      <c r="M2377" s="218"/>
      <c r="N2377" s="219"/>
      <c r="O2377" s="219"/>
      <c r="P2377" s="220">
        <f>SUM(P2378:P2445)</f>
        <v>0</v>
      </c>
      <c r="Q2377" s="219"/>
      <c r="R2377" s="220">
        <f>SUM(R2378:R2445)</f>
        <v>7.2484799999999989</v>
      </c>
      <c r="S2377" s="219"/>
      <c r="T2377" s="221">
        <f>SUM(T2378:T2445)</f>
        <v>0</v>
      </c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R2377" s="222" t="s">
        <v>87</v>
      </c>
      <c r="AT2377" s="223" t="s">
        <v>75</v>
      </c>
      <c r="AU2377" s="223" t="s">
        <v>84</v>
      </c>
      <c r="AY2377" s="222" t="s">
        <v>240</v>
      </c>
      <c r="BK2377" s="224">
        <f>SUM(BK2378:BK2445)</f>
        <v>0</v>
      </c>
    </row>
    <row r="2378" s="2" customFormat="1" ht="37.8" customHeight="1">
      <c r="A2378" s="39"/>
      <c r="B2378" s="40"/>
      <c r="C2378" s="227" t="s">
        <v>3025</v>
      </c>
      <c r="D2378" s="227" t="s">
        <v>242</v>
      </c>
      <c r="E2378" s="228" t="s">
        <v>3026</v>
      </c>
      <c r="F2378" s="229" t="s">
        <v>3027</v>
      </c>
      <c r="G2378" s="230" t="s">
        <v>373</v>
      </c>
      <c r="H2378" s="231">
        <v>252</v>
      </c>
      <c r="I2378" s="232"/>
      <c r="J2378" s="233">
        <f>ROUND(I2378*H2378,2)</f>
        <v>0</v>
      </c>
      <c r="K2378" s="229" t="s">
        <v>246</v>
      </c>
      <c r="L2378" s="45"/>
      <c r="M2378" s="234" t="s">
        <v>1</v>
      </c>
      <c r="N2378" s="235" t="s">
        <v>41</v>
      </c>
      <c r="O2378" s="92"/>
      <c r="P2378" s="236">
        <f>O2378*H2378</f>
        <v>0</v>
      </c>
      <c r="Q2378" s="236">
        <v>0.0058799999999999998</v>
      </c>
      <c r="R2378" s="236">
        <f>Q2378*H2378</f>
        <v>1.48176</v>
      </c>
      <c r="S2378" s="236">
        <v>0</v>
      </c>
      <c r="T2378" s="237">
        <f>S2378*H2378</f>
        <v>0</v>
      </c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R2378" s="238" t="s">
        <v>170</v>
      </c>
      <c r="AT2378" s="238" t="s">
        <v>242</v>
      </c>
      <c r="AU2378" s="238" t="s">
        <v>87</v>
      </c>
      <c r="AY2378" s="18" t="s">
        <v>240</v>
      </c>
      <c r="BE2378" s="239">
        <f>IF(N2378="základní",J2378,0)</f>
        <v>0</v>
      </c>
      <c r="BF2378" s="239">
        <f>IF(N2378="snížená",J2378,0)</f>
        <v>0</v>
      </c>
      <c r="BG2378" s="239">
        <f>IF(N2378="zákl. přenesená",J2378,0)</f>
        <v>0</v>
      </c>
      <c r="BH2378" s="239">
        <f>IF(N2378="sníž. přenesená",J2378,0)</f>
        <v>0</v>
      </c>
      <c r="BI2378" s="239">
        <f>IF(N2378="nulová",J2378,0)</f>
        <v>0</v>
      </c>
      <c r="BJ2378" s="18" t="s">
        <v>84</v>
      </c>
      <c r="BK2378" s="239">
        <f>ROUND(I2378*H2378,2)</f>
        <v>0</v>
      </c>
      <c r="BL2378" s="18" t="s">
        <v>170</v>
      </c>
      <c r="BM2378" s="238" t="s">
        <v>3028</v>
      </c>
    </row>
    <row r="2379" s="2" customFormat="1">
      <c r="A2379" s="39"/>
      <c r="B2379" s="40"/>
      <c r="C2379" s="41"/>
      <c r="D2379" s="240" t="s">
        <v>249</v>
      </c>
      <c r="E2379" s="41"/>
      <c r="F2379" s="241" t="s">
        <v>3029</v>
      </c>
      <c r="G2379" s="41"/>
      <c r="H2379" s="41"/>
      <c r="I2379" s="242"/>
      <c r="J2379" s="41"/>
      <c r="K2379" s="41"/>
      <c r="L2379" s="45"/>
      <c r="M2379" s="243"/>
      <c r="N2379" s="244"/>
      <c r="O2379" s="92"/>
      <c r="P2379" s="92"/>
      <c r="Q2379" s="92"/>
      <c r="R2379" s="92"/>
      <c r="S2379" s="92"/>
      <c r="T2379" s="93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T2379" s="18" t="s">
        <v>249</v>
      </c>
      <c r="AU2379" s="18" t="s">
        <v>87</v>
      </c>
    </row>
    <row r="2380" s="13" customFormat="1">
      <c r="A2380" s="13"/>
      <c r="B2380" s="245"/>
      <c r="C2380" s="246"/>
      <c r="D2380" s="247" t="s">
        <v>251</v>
      </c>
      <c r="E2380" s="248" t="s">
        <v>1</v>
      </c>
      <c r="F2380" s="249" t="s">
        <v>3030</v>
      </c>
      <c r="G2380" s="246"/>
      <c r="H2380" s="248" t="s">
        <v>1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5" t="s">
        <v>251</v>
      </c>
      <c r="AU2380" s="255" t="s">
        <v>87</v>
      </c>
      <c r="AV2380" s="13" t="s">
        <v>84</v>
      </c>
      <c r="AW2380" s="13" t="s">
        <v>32</v>
      </c>
      <c r="AX2380" s="13" t="s">
        <v>76</v>
      </c>
      <c r="AY2380" s="255" t="s">
        <v>240</v>
      </c>
    </row>
    <row r="2381" s="13" customFormat="1">
      <c r="A2381" s="13"/>
      <c r="B2381" s="245"/>
      <c r="C2381" s="246"/>
      <c r="D2381" s="247" t="s">
        <v>251</v>
      </c>
      <c r="E2381" s="248" t="s">
        <v>1</v>
      </c>
      <c r="F2381" s="249" t="s">
        <v>3031</v>
      </c>
      <c r="G2381" s="246"/>
      <c r="H2381" s="248" t="s">
        <v>1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5" t="s">
        <v>251</v>
      </c>
      <c r="AU2381" s="255" t="s">
        <v>87</v>
      </c>
      <c r="AV2381" s="13" t="s">
        <v>84</v>
      </c>
      <c r="AW2381" s="13" t="s">
        <v>32</v>
      </c>
      <c r="AX2381" s="13" t="s">
        <v>76</v>
      </c>
      <c r="AY2381" s="255" t="s">
        <v>240</v>
      </c>
    </row>
    <row r="2382" s="13" customFormat="1">
      <c r="A2382" s="13"/>
      <c r="B2382" s="245"/>
      <c r="C2382" s="246"/>
      <c r="D2382" s="247" t="s">
        <v>251</v>
      </c>
      <c r="E2382" s="248" t="s">
        <v>1</v>
      </c>
      <c r="F2382" s="249" t="s">
        <v>3032</v>
      </c>
      <c r="G2382" s="246"/>
      <c r="H2382" s="248" t="s">
        <v>1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55" t="s">
        <v>251</v>
      </c>
      <c r="AU2382" s="255" t="s">
        <v>87</v>
      </c>
      <c r="AV2382" s="13" t="s">
        <v>84</v>
      </c>
      <c r="AW2382" s="13" t="s">
        <v>32</v>
      </c>
      <c r="AX2382" s="13" t="s">
        <v>76</v>
      </c>
      <c r="AY2382" s="255" t="s">
        <v>240</v>
      </c>
    </row>
    <row r="2383" s="14" customFormat="1">
      <c r="A2383" s="14"/>
      <c r="B2383" s="256"/>
      <c r="C2383" s="257"/>
      <c r="D2383" s="247" t="s">
        <v>251</v>
      </c>
      <c r="E2383" s="258" t="s">
        <v>1</v>
      </c>
      <c r="F2383" s="259" t="s">
        <v>3033</v>
      </c>
      <c r="G2383" s="257"/>
      <c r="H2383" s="260">
        <v>160.55000000000001</v>
      </c>
      <c r="I2383" s="261"/>
      <c r="J2383" s="257"/>
      <c r="K2383" s="257"/>
      <c r="L2383" s="262"/>
      <c r="M2383" s="263"/>
      <c r="N2383" s="264"/>
      <c r="O2383" s="264"/>
      <c r="P2383" s="264"/>
      <c r="Q2383" s="264"/>
      <c r="R2383" s="264"/>
      <c r="S2383" s="264"/>
      <c r="T2383" s="26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66" t="s">
        <v>251</v>
      </c>
      <c r="AU2383" s="266" t="s">
        <v>87</v>
      </c>
      <c r="AV2383" s="14" t="s">
        <v>87</v>
      </c>
      <c r="AW2383" s="14" t="s">
        <v>32</v>
      </c>
      <c r="AX2383" s="14" t="s">
        <v>76</v>
      </c>
      <c r="AY2383" s="266" t="s">
        <v>240</v>
      </c>
    </row>
    <row r="2384" s="14" customFormat="1">
      <c r="A2384" s="14"/>
      <c r="B2384" s="256"/>
      <c r="C2384" s="257"/>
      <c r="D2384" s="247" t="s">
        <v>251</v>
      </c>
      <c r="E2384" s="258" t="s">
        <v>1</v>
      </c>
      <c r="F2384" s="259" t="s">
        <v>3034</v>
      </c>
      <c r="G2384" s="257"/>
      <c r="H2384" s="260">
        <v>79.019999999999996</v>
      </c>
      <c r="I2384" s="261"/>
      <c r="J2384" s="257"/>
      <c r="K2384" s="257"/>
      <c r="L2384" s="262"/>
      <c r="M2384" s="263"/>
      <c r="N2384" s="264"/>
      <c r="O2384" s="264"/>
      <c r="P2384" s="264"/>
      <c r="Q2384" s="264"/>
      <c r="R2384" s="264"/>
      <c r="S2384" s="264"/>
      <c r="T2384" s="26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6" t="s">
        <v>251</v>
      </c>
      <c r="AU2384" s="266" t="s">
        <v>87</v>
      </c>
      <c r="AV2384" s="14" t="s">
        <v>87</v>
      </c>
      <c r="AW2384" s="14" t="s">
        <v>32</v>
      </c>
      <c r="AX2384" s="14" t="s">
        <v>76</v>
      </c>
      <c r="AY2384" s="266" t="s">
        <v>240</v>
      </c>
    </row>
    <row r="2385" s="14" customFormat="1">
      <c r="A2385" s="14"/>
      <c r="B2385" s="256"/>
      <c r="C2385" s="257"/>
      <c r="D2385" s="247" t="s">
        <v>251</v>
      </c>
      <c r="E2385" s="258" t="s">
        <v>1</v>
      </c>
      <c r="F2385" s="259" t="s">
        <v>3035</v>
      </c>
      <c r="G2385" s="257"/>
      <c r="H2385" s="260">
        <v>12.43</v>
      </c>
      <c r="I2385" s="261"/>
      <c r="J2385" s="257"/>
      <c r="K2385" s="257"/>
      <c r="L2385" s="262"/>
      <c r="M2385" s="263"/>
      <c r="N2385" s="264"/>
      <c r="O2385" s="264"/>
      <c r="P2385" s="264"/>
      <c r="Q2385" s="264"/>
      <c r="R2385" s="264"/>
      <c r="S2385" s="264"/>
      <c r="T2385" s="265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6" t="s">
        <v>251</v>
      </c>
      <c r="AU2385" s="266" t="s">
        <v>87</v>
      </c>
      <c r="AV2385" s="14" t="s">
        <v>87</v>
      </c>
      <c r="AW2385" s="14" t="s">
        <v>32</v>
      </c>
      <c r="AX2385" s="14" t="s">
        <v>76</v>
      </c>
      <c r="AY2385" s="266" t="s">
        <v>240</v>
      </c>
    </row>
    <row r="2386" s="16" customFormat="1">
      <c r="A2386" s="16"/>
      <c r="B2386" s="278"/>
      <c r="C2386" s="279"/>
      <c r="D2386" s="247" t="s">
        <v>251</v>
      </c>
      <c r="E2386" s="280" t="s">
        <v>1</v>
      </c>
      <c r="F2386" s="281" t="s">
        <v>265</v>
      </c>
      <c r="G2386" s="279"/>
      <c r="H2386" s="282">
        <v>252</v>
      </c>
      <c r="I2386" s="283"/>
      <c r="J2386" s="279"/>
      <c r="K2386" s="279"/>
      <c r="L2386" s="284"/>
      <c r="M2386" s="285"/>
      <c r="N2386" s="286"/>
      <c r="O2386" s="286"/>
      <c r="P2386" s="286"/>
      <c r="Q2386" s="286"/>
      <c r="R2386" s="286"/>
      <c r="S2386" s="286"/>
      <c r="T2386" s="287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T2386" s="288" t="s">
        <v>251</v>
      </c>
      <c r="AU2386" s="288" t="s">
        <v>87</v>
      </c>
      <c r="AV2386" s="16" t="s">
        <v>247</v>
      </c>
      <c r="AW2386" s="16" t="s">
        <v>32</v>
      </c>
      <c r="AX2386" s="16" t="s">
        <v>84</v>
      </c>
      <c r="AY2386" s="288" t="s">
        <v>240</v>
      </c>
    </row>
    <row r="2387" s="2" customFormat="1" ht="33" customHeight="1">
      <c r="A2387" s="39"/>
      <c r="B2387" s="40"/>
      <c r="C2387" s="289" t="s">
        <v>3036</v>
      </c>
      <c r="D2387" s="289" t="s">
        <v>341</v>
      </c>
      <c r="E2387" s="290" t="s">
        <v>3037</v>
      </c>
      <c r="F2387" s="291" t="s">
        <v>3038</v>
      </c>
      <c r="G2387" s="292" t="s">
        <v>373</v>
      </c>
      <c r="H2387" s="293">
        <v>278</v>
      </c>
      <c r="I2387" s="294"/>
      <c r="J2387" s="295">
        <f>ROUND(I2387*H2387,2)</f>
        <v>0</v>
      </c>
      <c r="K2387" s="291" t="s">
        <v>1</v>
      </c>
      <c r="L2387" s="296"/>
      <c r="M2387" s="297" t="s">
        <v>1</v>
      </c>
      <c r="N2387" s="298" t="s">
        <v>41</v>
      </c>
      <c r="O2387" s="92"/>
      <c r="P2387" s="236">
        <f>O2387*H2387</f>
        <v>0</v>
      </c>
      <c r="Q2387" s="236">
        <v>0.019199999999999998</v>
      </c>
      <c r="R2387" s="236">
        <f>Q2387*H2387</f>
        <v>5.3375999999999992</v>
      </c>
      <c r="S2387" s="236">
        <v>0</v>
      </c>
      <c r="T2387" s="237">
        <f>S2387*H2387</f>
        <v>0</v>
      </c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R2387" s="238" t="s">
        <v>532</v>
      </c>
      <c r="AT2387" s="238" t="s">
        <v>341</v>
      </c>
      <c r="AU2387" s="238" t="s">
        <v>87</v>
      </c>
      <c r="AY2387" s="18" t="s">
        <v>240</v>
      </c>
      <c r="BE2387" s="239">
        <f>IF(N2387="základní",J2387,0)</f>
        <v>0</v>
      </c>
      <c r="BF2387" s="239">
        <f>IF(N2387="snížená",J2387,0)</f>
        <v>0</v>
      </c>
      <c r="BG2387" s="239">
        <f>IF(N2387="zákl. přenesená",J2387,0)</f>
        <v>0</v>
      </c>
      <c r="BH2387" s="239">
        <f>IF(N2387="sníž. přenesená",J2387,0)</f>
        <v>0</v>
      </c>
      <c r="BI2387" s="239">
        <f>IF(N2387="nulová",J2387,0)</f>
        <v>0</v>
      </c>
      <c r="BJ2387" s="18" t="s">
        <v>84</v>
      </c>
      <c r="BK2387" s="239">
        <f>ROUND(I2387*H2387,2)</f>
        <v>0</v>
      </c>
      <c r="BL2387" s="18" t="s">
        <v>170</v>
      </c>
      <c r="BM2387" s="238" t="s">
        <v>3039</v>
      </c>
    </row>
    <row r="2388" s="13" customFormat="1">
      <c r="A2388" s="13"/>
      <c r="B2388" s="245"/>
      <c r="C2388" s="246"/>
      <c r="D2388" s="247" t="s">
        <v>251</v>
      </c>
      <c r="E2388" s="248" t="s">
        <v>1</v>
      </c>
      <c r="F2388" s="249" t="s">
        <v>3040</v>
      </c>
      <c r="G2388" s="246"/>
      <c r="H2388" s="248" t="s">
        <v>1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5" t="s">
        <v>251</v>
      </c>
      <c r="AU2388" s="255" t="s">
        <v>87</v>
      </c>
      <c r="AV2388" s="13" t="s">
        <v>84</v>
      </c>
      <c r="AW2388" s="13" t="s">
        <v>32</v>
      </c>
      <c r="AX2388" s="13" t="s">
        <v>76</v>
      </c>
      <c r="AY2388" s="255" t="s">
        <v>240</v>
      </c>
    </row>
    <row r="2389" s="14" customFormat="1">
      <c r="A2389" s="14"/>
      <c r="B2389" s="256"/>
      <c r="C2389" s="257"/>
      <c r="D2389" s="247" t="s">
        <v>251</v>
      </c>
      <c r="E2389" s="258" t="s">
        <v>1</v>
      </c>
      <c r="F2389" s="259" t="s">
        <v>3041</v>
      </c>
      <c r="G2389" s="257"/>
      <c r="H2389" s="260">
        <v>278</v>
      </c>
      <c r="I2389" s="261"/>
      <c r="J2389" s="257"/>
      <c r="K2389" s="257"/>
      <c r="L2389" s="262"/>
      <c r="M2389" s="263"/>
      <c r="N2389" s="264"/>
      <c r="O2389" s="264"/>
      <c r="P2389" s="264"/>
      <c r="Q2389" s="264"/>
      <c r="R2389" s="264"/>
      <c r="S2389" s="264"/>
      <c r="T2389" s="265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6" t="s">
        <v>251</v>
      </c>
      <c r="AU2389" s="266" t="s">
        <v>87</v>
      </c>
      <c r="AV2389" s="14" t="s">
        <v>87</v>
      </c>
      <c r="AW2389" s="14" t="s">
        <v>32</v>
      </c>
      <c r="AX2389" s="14" t="s">
        <v>84</v>
      </c>
      <c r="AY2389" s="266" t="s">
        <v>240</v>
      </c>
    </row>
    <row r="2390" s="2" customFormat="1" ht="24.15" customHeight="1">
      <c r="A2390" s="39"/>
      <c r="B2390" s="40"/>
      <c r="C2390" s="227" t="s">
        <v>3042</v>
      </c>
      <c r="D2390" s="227" t="s">
        <v>242</v>
      </c>
      <c r="E2390" s="228" t="s">
        <v>3043</v>
      </c>
      <c r="F2390" s="229" t="s">
        <v>3044</v>
      </c>
      <c r="G2390" s="230" t="s">
        <v>520</v>
      </c>
      <c r="H2390" s="231">
        <v>180</v>
      </c>
      <c r="I2390" s="232"/>
      <c r="J2390" s="233">
        <f>ROUND(I2390*H2390,2)</f>
        <v>0</v>
      </c>
      <c r="K2390" s="229" t="s">
        <v>246</v>
      </c>
      <c r="L2390" s="45"/>
      <c r="M2390" s="234" t="s">
        <v>1</v>
      </c>
      <c r="N2390" s="235" t="s">
        <v>41</v>
      </c>
      <c r="O2390" s="92"/>
      <c r="P2390" s="236">
        <f>O2390*H2390</f>
        <v>0</v>
      </c>
      <c r="Q2390" s="236">
        <v>0.00058</v>
      </c>
      <c r="R2390" s="236">
        <f>Q2390*H2390</f>
        <v>0.10440000000000001</v>
      </c>
      <c r="S2390" s="236">
        <v>0</v>
      </c>
      <c r="T2390" s="237">
        <f>S2390*H2390</f>
        <v>0</v>
      </c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R2390" s="238" t="s">
        <v>170</v>
      </c>
      <c r="AT2390" s="238" t="s">
        <v>242</v>
      </c>
      <c r="AU2390" s="238" t="s">
        <v>87</v>
      </c>
      <c r="AY2390" s="18" t="s">
        <v>240</v>
      </c>
      <c r="BE2390" s="239">
        <f>IF(N2390="základní",J2390,0)</f>
        <v>0</v>
      </c>
      <c r="BF2390" s="239">
        <f>IF(N2390="snížená",J2390,0)</f>
        <v>0</v>
      </c>
      <c r="BG2390" s="239">
        <f>IF(N2390="zákl. přenesená",J2390,0)</f>
        <v>0</v>
      </c>
      <c r="BH2390" s="239">
        <f>IF(N2390="sníž. přenesená",J2390,0)</f>
        <v>0</v>
      </c>
      <c r="BI2390" s="239">
        <f>IF(N2390="nulová",J2390,0)</f>
        <v>0</v>
      </c>
      <c r="BJ2390" s="18" t="s">
        <v>84</v>
      </c>
      <c r="BK2390" s="239">
        <f>ROUND(I2390*H2390,2)</f>
        <v>0</v>
      </c>
      <c r="BL2390" s="18" t="s">
        <v>170</v>
      </c>
      <c r="BM2390" s="238" t="s">
        <v>3045</v>
      </c>
    </row>
    <row r="2391" s="2" customFormat="1">
      <c r="A2391" s="39"/>
      <c r="B2391" s="40"/>
      <c r="C2391" s="41"/>
      <c r="D2391" s="240" t="s">
        <v>249</v>
      </c>
      <c r="E2391" s="41"/>
      <c r="F2391" s="241" t="s">
        <v>3046</v>
      </c>
      <c r="G2391" s="41"/>
      <c r="H2391" s="41"/>
      <c r="I2391" s="242"/>
      <c r="J2391" s="41"/>
      <c r="K2391" s="41"/>
      <c r="L2391" s="45"/>
      <c r="M2391" s="243"/>
      <c r="N2391" s="244"/>
      <c r="O2391" s="92"/>
      <c r="P2391" s="92"/>
      <c r="Q2391" s="92"/>
      <c r="R2391" s="92"/>
      <c r="S2391" s="92"/>
      <c r="T2391" s="93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T2391" s="18" t="s">
        <v>249</v>
      </c>
      <c r="AU2391" s="18" t="s">
        <v>87</v>
      </c>
    </row>
    <row r="2392" s="13" customFormat="1">
      <c r="A2392" s="13"/>
      <c r="B2392" s="245"/>
      <c r="C2392" s="246"/>
      <c r="D2392" s="247" t="s">
        <v>251</v>
      </c>
      <c r="E2392" s="248" t="s">
        <v>1</v>
      </c>
      <c r="F2392" s="249" t="s">
        <v>3047</v>
      </c>
      <c r="G2392" s="246"/>
      <c r="H2392" s="248" t="s">
        <v>1</v>
      </c>
      <c r="I2392" s="250"/>
      <c r="J2392" s="246"/>
      <c r="K2392" s="246"/>
      <c r="L2392" s="251"/>
      <c r="M2392" s="252"/>
      <c r="N2392" s="253"/>
      <c r="O2392" s="253"/>
      <c r="P2392" s="253"/>
      <c r="Q2392" s="253"/>
      <c r="R2392" s="253"/>
      <c r="S2392" s="253"/>
      <c r="T2392" s="254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5" t="s">
        <v>251</v>
      </c>
      <c r="AU2392" s="255" t="s">
        <v>87</v>
      </c>
      <c r="AV2392" s="13" t="s">
        <v>84</v>
      </c>
      <c r="AW2392" s="13" t="s">
        <v>32</v>
      </c>
      <c r="AX2392" s="13" t="s">
        <v>76</v>
      </c>
      <c r="AY2392" s="255" t="s">
        <v>240</v>
      </c>
    </row>
    <row r="2393" s="13" customFormat="1">
      <c r="A2393" s="13"/>
      <c r="B2393" s="245"/>
      <c r="C2393" s="246"/>
      <c r="D2393" s="247" t="s">
        <v>251</v>
      </c>
      <c r="E2393" s="248" t="s">
        <v>1</v>
      </c>
      <c r="F2393" s="249" t="s">
        <v>3048</v>
      </c>
      <c r="G2393" s="246"/>
      <c r="H2393" s="248" t="s">
        <v>1</v>
      </c>
      <c r="I2393" s="250"/>
      <c r="J2393" s="246"/>
      <c r="K2393" s="246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5" t="s">
        <v>251</v>
      </c>
      <c r="AU2393" s="255" t="s">
        <v>87</v>
      </c>
      <c r="AV2393" s="13" t="s">
        <v>84</v>
      </c>
      <c r="AW2393" s="13" t="s">
        <v>32</v>
      </c>
      <c r="AX2393" s="13" t="s">
        <v>76</v>
      </c>
      <c r="AY2393" s="255" t="s">
        <v>240</v>
      </c>
    </row>
    <row r="2394" s="14" customFormat="1">
      <c r="A2394" s="14"/>
      <c r="B2394" s="256"/>
      <c r="C2394" s="257"/>
      <c r="D2394" s="247" t="s">
        <v>251</v>
      </c>
      <c r="E2394" s="258" t="s">
        <v>1</v>
      </c>
      <c r="F2394" s="259" t="s">
        <v>3049</v>
      </c>
      <c r="G2394" s="257"/>
      <c r="H2394" s="260">
        <v>42.200000000000003</v>
      </c>
      <c r="I2394" s="261"/>
      <c r="J2394" s="257"/>
      <c r="K2394" s="257"/>
      <c r="L2394" s="262"/>
      <c r="M2394" s="263"/>
      <c r="N2394" s="264"/>
      <c r="O2394" s="264"/>
      <c r="P2394" s="264"/>
      <c r="Q2394" s="264"/>
      <c r="R2394" s="264"/>
      <c r="S2394" s="264"/>
      <c r="T2394" s="265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6" t="s">
        <v>251</v>
      </c>
      <c r="AU2394" s="266" t="s">
        <v>87</v>
      </c>
      <c r="AV2394" s="14" t="s">
        <v>87</v>
      </c>
      <c r="AW2394" s="14" t="s">
        <v>32</v>
      </c>
      <c r="AX2394" s="14" t="s">
        <v>76</v>
      </c>
      <c r="AY2394" s="266" t="s">
        <v>240</v>
      </c>
    </row>
    <row r="2395" s="13" customFormat="1">
      <c r="A2395" s="13"/>
      <c r="B2395" s="245"/>
      <c r="C2395" s="246"/>
      <c r="D2395" s="247" t="s">
        <v>251</v>
      </c>
      <c r="E2395" s="248" t="s">
        <v>1</v>
      </c>
      <c r="F2395" s="249" t="s">
        <v>3050</v>
      </c>
      <c r="G2395" s="246"/>
      <c r="H2395" s="248" t="s">
        <v>1</v>
      </c>
      <c r="I2395" s="250"/>
      <c r="J2395" s="246"/>
      <c r="K2395" s="246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5" t="s">
        <v>251</v>
      </c>
      <c r="AU2395" s="255" t="s">
        <v>87</v>
      </c>
      <c r="AV2395" s="13" t="s">
        <v>84</v>
      </c>
      <c r="AW2395" s="13" t="s">
        <v>32</v>
      </c>
      <c r="AX2395" s="13" t="s">
        <v>76</v>
      </c>
      <c r="AY2395" s="255" t="s">
        <v>240</v>
      </c>
    </row>
    <row r="2396" s="14" customFormat="1">
      <c r="A2396" s="14"/>
      <c r="B2396" s="256"/>
      <c r="C2396" s="257"/>
      <c r="D2396" s="247" t="s">
        <v>251</v>
      </c>
      <c r="E2396" s="258" t="s">
        <v>1</v>
      </c>
      <c r="F2396" s="259" t="s">
        <v>3051</v>
      </c>
      <c r="G2396" s="257"/>
      <c r="H2396" s="260">
        <v>19.489999999999998</v>
      </c>
      <c r="I2396" s="261"/>
      <c r="J2396" s="257"/>
      <c r="K2396" s="257"/>
      <c r="L2396" s="262"/>
      <c r="M2396" s="263"/>
      <c r="N2396" s="264"/>
      <c r="O2396" s="264"/>
      <c r="P2396" s="264"/>
      <c r="Q2396" s="264"/>
      <c r="R2396" s="264"/>
      <c r="S2396" s="264"/>
      <c r="T2396" s="26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6" t="s">
        <v>251</v>
      </c>
      <c r="AU2396" s="266" t="s">
        <v>87</v>
      </c>
      <c r="AV2396" s="14" t="s">
        <v>87</v>
      </c>
      <c r="AW2396" s="14" t="s">
        <v>32</v>
      </c>
      <c r="AX2396" s="14" t="s">
        <v>76</v>
      </c>
      <c r="AY2396" s="266" t="s">
        <v>240</v>
      </c>
    </row>
    <row r="2397" s="14" customFormat="1">
      <c r="A2397" s="14"/>
      <c r="B2397" s="256"/>
      <c r="C2397" s="257"/>
      <c r="D2397" s="247" t="s">
        <v>251</v>
      </c>
      <c r="E2397" s="258" t="s">
        <v>1</v>
      </c>
      <c r="F2397" s="259" t="s">
        <v>3052</v>
      </c>
      <c r="G2397" s="257"/>
      <c r="H2397" s="260">
        <v>32.174999999999997</v>
      </c>
      <c r="I2397" s="261"/>
      <c r="J2397" s="257"/>
      <c r="K2397" s="257"/>
      <c r="L2397" s="262"/>
      <c r="M2397" s="263"/>
      <c r="N2397" s="264"/>
      <c r="O2397" s="264"/>
      <c r="P2397" s="264"/>
      <c r="Q2397" s="264"/>
      <c r="R2397" s="264"/>
      <c r="S2397" s="264"/>
      <c r="T2397" s="26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6" t="s">
        <v>251</v>
      </c>
      <c r="AU2397" s="266" t="s">
        <v>87</v>
      </c>
      <c r="AV2397" s="14" t="s">
        <v>87</v>
      </c>
      <c r="AW2397" s="14" t="s">
        <v>32</v>
      </c>
      <c r="AX2397" s="14" t="s">
        <v>76</v>
      </c>
      <c r="AY2397" s="266" t="s">
        <v>240</v>
      </c>
    </row>
    <row r="2398" s="14" customFormat="1">
      <c r="A2398" s="14"/>
      <c r="B2398" s="256"/>
      <c r="C2398" s="257"/>
      <c r="D2398" s="247" t="s">
        <v>251</v>
      </c>
      <c r="E2398" s="258" t="s">
        <v>1</v>
      </c>
      <c r="F2398" s="259" t="s">
        <v>3053</v>
      </c>
      <c r="G2398" s="257"/>
      <c r="H2398" s="260">
        <v>12.25</v>
      </c>
      <c r="I2398" s="261"/>
      <c r="J2398" s="257"/>
      <c r="K2398" s="257"/>
      <c r="L2398" s="262"/>
      <c r="M2398" s="263"/>
      <c r="N2398" s="264"/>
      <c r="O2398" s="264"/>
      <c r="P2398" s="264"/>
      <c r="Q2398" s="264"/>
      <c r="R2398" s="264"/>
      <c r="S2398" s="264"/>
      <c r="T2398" s="265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6" t="s">
        <v>251</v>
      </c>
      <c r="AU2398" s="266" t="s">
        <v>87</v>
      </c>
      <c r="AV2398" s="14" t="s">
        <v>87</v>
      </c>
      <c r="AW2398" s="14" t="s">
        <v>32</v>
      </c>
      <c r="AX2398" s="14" t="s">
        <v>76</v>
      </c>
      <c r="AY2398" s="266" t="s">
        <v>240</v>
      </c>
    </row>
    <row r="2399" s="14" customFormat="1">
      <c r="A2399" s="14"/>
      <c r="B2399" s="256"/>
      <c r="C2399" s="257"/>
      <c r="D2399" s="247" t="s">
        <v>251</v>
      </c>
      <c r="E2399" s="258" t="s">
        <v>1</v>
      </c>
      <c r="F2399" s="259" t="s">
        <v>3054</v>
      </c>
      <c r="G2399" s="257"/>
      <c r="H2399" s="260">
        <v>20.300000000000001</v>
      </c>
      <c r="I2399" s="261"/>
      <c r="J2399" s="257"/>
      <c r="K2399" s="257"/>
      <c r="L2399" s="262"/>
      <c r="M2399" s="263"/>
      <c r="N2399" s="264"/>
      <c r="O2399" s="264"/>
      <c r="P2399" s="264"/>
      <c r="Q2399" s="264"/>
      <c r="R2399" s="264"/>
      <c r="S2399" s="264"/>
      <c r="T2399" s="265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6" t="s">
        <v>251</v>
      </c>
      <c r="AU2399" s="266" t="s">
        <v>87</v>
      </c>
      <c r="AV2399" s="14" t="s">
        <v>87</v>
      </c>
      <c r="AW2399" s="14" t="s">
        <v>32</v>
      </c>
      <c r="AX2399" s="14" t="s">
        <v>76</v>
      </c>
      <c r="AY2399" s="266" t="s">
        <v>240</v>
      </c>
    </row>
    <row r="2400" s="13" customFormat="1">
      <c r="A2400" s="13"/>
      <c r="B2400" s="245"/>
      <c r="C2400" s="246"/>
      <c r="D2400" s="247" t="s">
        <v>251</v>
      </c>
      <c r="E2400" s="248" t="s">
        <v>1</v>
      </c>
      <c r="F2400" s="249" t="s">
        <v>3055</v>
      </c>
      <c r="G2400" s="246"/>
      <c r="H2400" s="248" t="s">
        <v>1</v>
      </c>
      <c r="I2400" s="250"/>
      <c r="J2400" s="246"/>
      <c r="K2400" s="246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5" t="s">
        <v>251</v>
      </c>
      <c r="AU2400" s="255" t="s">
        <v>87</v>
      </c>
      <c r="AV2400" s="13" t="s">
        <v>84</v>
      </c>
      <c r="AW2400" s="13" t="s">
        <v>32</v>
      </c>
      <c r="AX2400" s="13" t="s">
        <v>76</v>
      </c>
      <c r="AY2400" s="255" t="s">
        <v>240</v>
      </c>
    </row>
    <row r="2401" s="14" customFormat="1">
      <c r="A2401" s="14"/>
      <c r="B2401" s="256"/>
      <c r="C2401" s="257"/>
      <c r="D2401" s="247" t="s">
        <v>251</v>
      </c>
      <c r="E2401" s="258" t="s">
        <v>1</v>
      </c>
      <c r="F2401" s="259" t="s">
        <v>3056</v>
      </c>
      <c r="G2401" s="257"/>
      <c r="H2401" s="260">
        <v>18.399999999999999</v>
      </c>
      <c r="I2401" s="261"/>
      <c r="J2401" s="257"/>
      <c r="K2401" s="257"/>
      <c r="L2401" s="262"/>
      <c r="M2401" s="263"/>
      <c r="N2401" s="264"/>
      <c r="O2401" s="264"/>
      <c r="P2401" s="264"/>
      <c r="Q2401" s="264"/>
      <c r="R2401" s="264"/>
      <c r="S2401" s="264"/>
      <c r="T2401" s="26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6" t="s">
        <v>251</v>
      </c>
      <c r="AU2401" s="266" t="s">
        <v>87</v>
      </c>
      <c r="AV2401" s="14" t="s">
        <v>87</v>
      </c>
      <c r="AW2401" s="14" t="s">
        <v>32</v>
      </c>
      <c r="AX2401" s="14" t="s">
        <v>76</v>
      </c>
      <c r="AY2401" s="266" t="s">
        <v>240</v>
      </c>
    </row>
    <row r="2402" s="14" customFormat="1">
      <c r="A2402" s="14"/>
      <c r="B2402" s="256"/>
      <c r="C2402" s="257"/>
      <c r="D2402" s="247" t="s">
        <v>251</v>
      </c>
      <c r="E2402" s="258" t="s">
        <v>1</v>
      </c>
      <c r="F2402" s="259" t="s">
        <v>3057</v>
      </c>
      <c r="G2402" s="257"/>
      <c r="H2402" s="260">
        <v>7.2000000000000002</v>
      </c>
      <c r="I2402" s="261"/>
      <c r="J2402" s="257"/>
      <c r="K2402" s="257"/>
      <c r="L2402" s="262"/>
      <c r="M2402" s="263"/>
      <c r="N2402" s="264"/>
      <c r="O2402" s="264"/>
      <c r="P2402" s="264"/>
      <c r="Q2402" s="264"/>
      <c r="R2402" s="264"/>
      <c r="S2402" s="264"/>
      <c r="T2402" s="265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6" t="s">
        <v>251</v>
      </c>
      <c r="AU2402" s="266" t="s">
        <v>87</v>
      </c>
      <c r="AV2402" s="14" t="s">
        <v>87</v>
      </c>
      <c r="AW2402" s="14" t="s">
        <v>32</v>
      </c>
      <c r="AX2402" s="14" t="s">
        <v>76</v>
      </c>
      <c r="AY2402" s="266" t="s">
        <v>240</v>
      </c>
    </row>
    <row r="2403" s="14" customFormat="1">
      <c r="A2403" s="14"/>
      <c r="B2403" s="256"/>
      <c r="C2403" s="257"/>
      <c r="D2403" s="247" t="s">
        <v>251</v>
      </c>
      <c r="E2403" s="258" t="s">
        <v>1</v>
      </c>
      <c r="F2403" s="259" t="s">
        <v>3058</v>
      </c>
      <c r="G2403" s="257"/>
      <c r="H2403" s="260">
        <v>10.1</v>
      </c>
      <c r="I2403" s="261"/>
      <c r="J2403" s="257"/>
      <c r="K2403" s="257"/>
      <c r="L2403" s="262"/>
      <c r="M2403" s="263"/>
      <c r="N2403" s="264"/>
      <c r="O2403" s="264"/>
      <c r="P2403" s="264"/>
      <c r="Q2403" s="264"/>
      <c r="R2403" s="264"/>
      <c r="S2403" s="264"/>
      <c r="T2403" s="26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6" t="s">
        <v>251</v>
      </c>
      <c r="AU2403" s="266" t="s">
        <v>87</v>
      </c>
      <c r="AV2403" s="14" t="s">
        <v>87</v>
      </c>
      <c r="AW2403" s="14" t="s">
        <v>32</v>
      </c>
      <c r="AX2403" s="14" t="s">
        <v>76</v>
      </c>
      <c r="AY2403" s="266" t="s">
        <v>240</v>
      </c>
    </row>
    <row r="2404" s="14" customFormat="1">
      <c r="A2404" s="14"/>
      <c r="B2404" s="256"/>
      <c r="C2404" s="257"/>
      <c r="D2404" s="247" t="s">
        <v>251</v>
      </c>
      <c r="E2404" s="258" t="s">
        <v>1</v>
      </c>
      <c r="F2404" s="259" t="s">
        <v>3059</v>
      </c>
      <c r="G2404" s="257"/>
      <c r="H2404" s="260">
        <v>8.5</v>
      </c>
      <c r="I2404" s="261"/>
      <c r="J2404" s="257"/>
      <c r="K2404" s="257"/>
      <c r="L2404" s="262"/>
      <c r="M2404" s="263"/>
      <c r="N2404" s="264"/>
      <c r="O2404" s="264"/>
      <c r="P2404" s="264"/>
      <c r="Q2404" s="264"/>
      <c r="R2404" s="264"/>
      <c r="S2404" s="264"/>
      <c r="T2404" s="26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6" t="s">
        <v>251</v>
      </c>
      <c r="AU2404" s="266" t="s">
        <v>87</v>
      </c>
      <c r="AV2404" s="14" t="s">
        <v>87</v>
      </c>
      <c r="AW2404" s="14" t="s">
        <v>32</v>
      </c>
      <c r="AX2404" s="14" t="s">
        <v>76</v>
      </c>
      <c r="AY2404" s="266" t="s">
        <v>240</v>
      </c>
    </row>
    <row r="2405" s="14" customFormat="1">
      <c r="A2405" s="14"/>
      <c r="B2405" s="256"/>
      <c r="C2405" s="257"/>
      <c r="D2405" s="247" t="s">
        <v>251</v>
      </c>
      <c r="E2405" s="258" t="s">
        <v>1</v>
      </c>
      <c r="F2405" s="259" t="s">
        <v>3060</v>
      </c>
      <c r="G2405" s="257"/>
      <c r="H2405" s="260">
        <v>9.3849999999999998</v>
      </c>
      <c r="I2405" s="261"/>
      <c r="J2405" s="257"/>
      <c r="K2405" s="257"/>
      <c r="L2405" s="262"/>
      <c r="M2405" s="263"/>
      <c r="N2405" s="264"/>
      <c r="O2405" s="264"/>
      <c r="P2405" s="264"/>
      <c r="Q2405" s="264"/>
      <c r="R2405" s="264"/>
      <c r="S2405" s="264"/>
      <c r="T2405" s="26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6" t="s">
        <v>251</v>
      </c>
      <c r="AU2405" s="266" t="s">
        <v>87</v>
      </c>
      <c r="AV2405" s="14" t="s">
        <v>87</v>
      </c>
      <c r="AW2405" s="14" t="s">
        <v>32</v>
      </c>
      <c r="AX2405" s="14" t="s">
        <v>76</v>
      </c>
      <c r="AY2405" s="266" t="s">
        <v>240</v>
      </c>
    </row>
    <row r="2406" s="16" customFormat="1">
      <c r="A2406" s="16"/>
      <c r="B2406" s="278"/>
      <c r="C2406" s="279"/>
      <c r="D2406" s="247" t="s">
        <v>251</v>
      </c>
      <c r="E2406" s="280" t="s">
        <v>1</v>
      </c>
      <c r="F2406" s="281" t="s">
        <v>265</v>
      </c>
      <c r="G2406" s="279"/>
      <c r="H2406" s="282">
        <v>179.99999999999997</v>
      </c>
      <c r="I2406" s="283"/>
      <c r="J2406" s="279"/>
      <c r="K2406" s="279"/>
      <c r="L2406" s="284"/>
      <c r="M2406" s="285"/>
      <c r="N2406" s="286"/>
      <c r="O2406" s="286"/>
      <c r="P2406" s="286"/>
      <c r="Q2406" s="286"/>
      <c r="R2406" s="286"/>
      <c r="S2406" s="286"/>
      <c r="T2406" s="287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88" t="s">
        <v>251</v>
      </c>
      <c r="AU2406" s="288" t="s">
        <v>87</v>
      </c>
      <c r="AV2406" s="16" t="s">
        <v>247</v>
      </c>
      <c r="AW2406" s="16" t="s">
        <v>32</v>
      </c>
      <c r="AX2406" s="16" t="s">
        <v>84</v>
      </c>
      <c r="AY2406" s="288" t="s">
        <v>240</v>
      </c>
    </row>
    <row r="2407" s="2" customFormat="1" ht="16.5" customHeight="1">
      <c r="A2407" s="39"/>
      <c r="B2407" s="40"/>
      <c r="C2407" s="289" t="s">
        <v>3061</v>
      </c>
      <c r="D2407" s="289" t="s">
        <v>341</v>
      </c>
      <c r="E2407" s="290" t="s">
        <v>3062</v>
      </c>
      <c r="F2407" s="291" t="s">
        <v>3063</v>
      </c>
      <c r="G2407" s="292" t="s">
        <v>520</v>
      </c>
      <c r="H2407" s="293">
        <v>198</v>
      </c>
      <c r="I2407" s="294"/>
      <c r="J2407" s="295">
        <f>ROUND(I2407*H2407,2)</f>
        <v>0</v>
      </c>
      <c r="K2407" s="291" t="s">
        <v>1</v>
      </c>
      <c r="L2407" s="296"/>
      <c r="M2407" s="297" t="s">
        <v>1</v>
      </c>
      <c r="N2407" s="298" t="s">
        <v>41</v>
      </c>
      <c r="O2407" s="92"/>
      <c r="P2407" s="236">
        <f>O2407*H2407</f>
        <v>0</v>
      </c>
      <c r="Q2407" s="236">
        <v>0.0011999999999999999</v>
      </c>
      <c r="R2407" s="236">
        <f>Q2407*H2407</f>
        <v>0.23759999999999998</v>
      </c>
      <c r="S2407" s="236">
        <v>0</v>
      </c>
      <c r="T2407" s="237">
        <f>S2407*H2407</f>
        <v>0</v>
      </c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R2407" s="238" t="s">
        <v>532</v>
      </c>
      <c r="AT2407" s="238" t="s">
        <v>341</v>
      </c>
      <c r="AU2407" s="238" t="s">
        <v>87</v>
      </c>
      <c r="AY2407" s="18" t="s">
        <v>240</v>
      </c>
      <c r="BE2407" s="239">
        <f>IF(N2407="základní",J2407,0)</f>
        <v>0</v>
      </c>
      <c r="BF2407" s="239">
        <f>IF(N2407="snížená",J2407,0)</f>
        <v>0</v>
      </c>
      <c r="BG2407" s="239">
        <f>IF(N2407="zákl. přenesená",J2407,0)</f>
        <v>0</v>
      </c>
      <c r="BH2407" s="239">
        <f>IF(N2407="sníž. přenesená",J2407,0)</f>
        <v>0</v>
      </c>
      <c r="BI2407" s="239">
        <f>IF(N2407="nulová",J2407,0)</f>
        <v>0</v>
      </c>
      <c r="BJ2407" s="18" t="s">
        <v>84</v>
      </c>
      <c r="BK2407" s="239">
        <f>ROUND(I2407*H2407,2)</f>
        <v>0</v>
      </c>
      <c r="BL2407" s="18" t="s">
        <v>170</v>
      </c>
      <c r="BM2407" s="238" t="s">
        <v>3064</v>
      </c>
    </row>
    <row r="2408" s="13" customFormat="1">
      <c r="A2408" s="13"/>
      <c r="B2408" s="245"/>
      <c r="C2408" s="246"/>
      <c r="D2408" s="247" t="s">
        <v>251</v>
      </c>
      <c r="E2408" s="248" t="s">
        <v>1</v>
      </c>
      <c r="F2408" s="249" t="s">
        <v>3065</v>
      </c>
      <c r="G2408" s="246"/>
      <c r="H2408" s="248" t="s">
        <v>1</v>
      </c>
      <c r="I2408" s="250"/>
      <c r="J2408" s="246"/>
      <c r="K2408" s="246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55" t="s">
        <v>251</v>
      </c>
      <c r="AU2408" s="255" t="s">
        <v>87</v>
      </c>
      <c r="AV2408" s="13" t="s">
        <v>84</v>
      </c>
      <c r="AW2408" s="13" t="s">
        <v>32</v>
      </c>
      <c r="AX2408" s="13" t="s">
        <v>76</v>
      </c>
      <c r="AY2408" s="255" t="s">
        <v>240</v>
      </c>
    </row>
    <row r="2409" s="14" customFormat="1">
      <c r="A2409" s="14"/>
      <c r="B2409" s="256"/>
      <c r="C2409" s="257"/>
      <c r="D2409" s="247" t="s">
        <v>251</v>
      </c>
      <c r="E2409" s="258" t="s">
        <v>1</v>
      </c>
      <c r="F2409" s="259" t="s">
        <v>3066</v>
      </c>
      <c r="G2409" s="257"/>
      <c r="H2409" s="260">
        <v>198</v>
      </c>
      <c r="I2409" s="261"/>
      <c r="J2409" s="257"/>
      <c r="K2409" s="257"/>
      <c r="L2409" s="262"/>
      <c r="M2409" s="263"/>
      <c r="N2409" s="264"/>
      <c r="O2409" s="264"/>
      <c r="P2409" s="264"/>
      <c r="Q2409" s="264"/>
      <c r="R2409" s="264"/>
      <c r="S2409" s="264"/>
      <c r="T2409" s="265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6" t="s">
        <v>251</v>
      </c>
      <c r="AU2409" s="266" t="s">
        <v>87</v>
      </c>
      <c r="AV2409" s="14" t="s">
        <v>87</v>
      </c>
      <c r="AW2409" s="14" t="s">
        <v>32</v>
      </c>
      <c r="AX2409" s="14" t="s">
        <v>84</v>
      </c>
      <c r="AY2409" s="266" t="s">
        <v>240</v>
      </c>
    </row>
    <row r="2410" s="2" customFormat="1" ht="24.15" customHeight="1">
      <c r="A2410" s="39"/>
      <c r="B2410" s="40"/>
      <c r="C2410" s="227" t="s">
        <v>3067</v>
      </c>
      <c r="D2410" s="227" t="s">
        <v>242</v>
      </c>
      <c r="E2410" s="228" t="s">
        <v>3068</v>
      </c>
      <c r="F2410" s="229" t="s">
        <v>3069</v>
      </c>
      <c r="G2410" s="230" t="s">
        <v>373</v>
      </c>
      <c r="H2410" s="231">
        <v>22.5</v>
      </c>
      <c r="I2410" s="232"/>
      <c r="J2410" s="233">
        <f>ROUND(I2410*H2410,2)</f>
        <v>0</v>
      </c>
      <c r="K2410" s="229" t="s">
        <v>246</v>
      </c>
      <c r="L2410" s="45"/>
      <c r="M2410" s="234" t="s">
        <v>1</v>
      </c>
      <c r="N2410" s="235" t="s">
        <v>41</v>
      </c>
      <c r="O2410" s="92"/>
      <c r="P2410" s="236">
        <f>O2410*H2410</f>
        <v>0</v>
      </c>
      <c r="Q2410" s="236">
        <v>0</v>
      </c>
      <c r="R2410" s="236">
        <f>Q2410*H2410</f>
        <v>0</v>
      </c>
      <c r="S2410" s="236">
        <v>0</v>
      </c>
      <c r="T2410" s="237">
        <f>S2410*H2410</f>
        <v>0</v>
      </c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R2410" s="238" t="s">
        <v>170</v>
      </c>
      <c r="AT2410" s="238" t="s">
        <v>242</v>
      </c>
      <c r="AU2410" s="238" t="s">
        <v>87</v>
      </c>
      <c r="AY2410" s="18" t="s">
        <v>240</v>
      </c>
      <c r="BE2410" s="239">
        <f>IF(N2410="základní",J2410,0)</f>
        <v>0</v>
      </c>
      <c r="BF2410" s="239">
        <f>IF(N2410="snížená",J2410,0)</f>
        <v>0</v>
      </c>
      <c r="BG2410" s="239">
        <f>IF(N2410="zákl. přenesená",J2410,0)</f>
        <v>0</v>
      </c>
      <c r="BH2410" s="239">
        <f>IF(N2410="sníž. přenesená",J2410,0)</f>
        <v>0</v>
      </c>
      <c r="BI2410" s="239">
        <f>IF(N2410="nulová",J2410,0)</f>
        <v>0</v>
      </c>
      <c r="BJ2410" s="18" t="s">
        <v>84</v>
      </c>
      <c r="BK2410" s="239">
        <f>ROUND(I2410*H2410,2)</f>
        <v>0</v>
      </c>
      <c r="BL2410" s="18" t="s">
        <v>170</v>
      </c>
      <c r="BM2410" s="238" t="s">
        <v>3070</v>
      </c>
    </row>
    <row r="2411" s="2" customFormat="1">
      <c r="A2411" s="39"/>
      <c r="B2411" s="40"/>
      <c r="C2411" s="41"/>
      <c r="D2411" s="240" t="s">
        <v>249</v>
      </c>
      <c r="E2411" s="41"/>
      <c r="F2411" s="241" t="s">
        <v>3071</v>
      </c>
      <c r="G2411" s="41"/>
      <c r="H2411" s="41"/>
      <c r="I2411" s="242"/>
      <c r="J2411" s="41"/>
      <c r="K2411" s="41"/>
      <c r="L2411" s="45"/>
      <c r="M2411" s="243"/>
      <c r="N2411" s="244"/>
      <c r="O2411" s="92"/>
      <c r="P2411" s="92"/>
      <c r="Q2411" s="92"/>
      <c r="R2411" s="92"/>
      <c r="S2411" s="92"/>
      <c r="T2411" s="93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T2411" s="18" t="s">
        <v>249</v>
      </c>
      <c r="AU2411" s="18" t="s">
        <v>87</v>
      </c>
    </row>
    <row r="2412" s="14" customFormat="1">
      <c r="A2412" s="14"/>
      <c r="B2412" s="256"/>
      <c r="C2412" s="257"/>
      <c r="D2412" s="247" t="s">
        <v>251</v>
      </c>
      <c r="E2412" s="258" t="s">
        <v>1</v>
      </c>
      <c r="F2412" s="259" t="s">
        <v>3072</v>
      </c>
      <c r="G2412" s="257"/>
      <c r="H2412" s="260">
        <v>22.5</v>
      </c>
      <c r="I2412" s="261"/>
      <c r="J2412" s="257"/>
      <c r="K2412" s="257"/>
      <c r="L2412" s="262"/>
      <c r="M2412" s="263"/>
      <c r="N2412" s="264"/>
      <c r="O2412" s="264"/>
      <c r="P2412" s="264"/>
      <c r="Q2412" s="264"/>
      <c r="R2412" s="264"/>
      <c r="S2412" s="264"/>
      <c r="T2412" s="26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6" t="s">
        <v>251</v>
      </c>
      <c r="AU2412" s="266" t="s">
        <v>87</v>
      </c>
      <c r="AV2412" s="14" t="s">
        <v>87</v>
      </c>
      <c r="AW2412" s="14" t="s">
        <v>32</v>
      </c>
      <c r="AX2412" s="14" t="s">
        <v>84</v>
      </c>
      <c r="AY2412" s="266" t="s">
        <v>240</v>
      </c>
    </row>
    <row r="2413" s="2" customFormat="1" ht="24.15" customHeight="1">
      <c r="A2413" s="39"/>
      <c r="B2413" s="40"/>
      <c r="C2413" s="227" t="s">
        <v>3073</v>
      </c>
      <c r="D2413" s="227" t="s">
        <v>242</v>
      </c>
      <c r="E2413" s="228" t="s">
        <v>3074</v>
      </c>
      <c r="F2413" s="229" t="s">
        <v>3075</v>
      </c>
      <c r="G2413" s="230" t="s">
        <v>373</v>
      </c>
      <c r="H2413" s="231">
        <v>252</v>
      </c>
      <c r="I2413" s="232"/>
      <c r="J2413" s="233">
        <f>ROUND(I2413*H2413,2)</f>
        <v>0</v>
      </c>
      <c r="K2413" s="229" t="s">
        <v>1</v>
      </c>
      <c r="L2413" s="45"/>
      <c r="M2413" s="234" t="s">
        <v>1</v>
      </c>
      <c r="N2413" s="235" t="s">
        <v>41</v>
      </c>
      <c r="O2413" s="92"/>
      <c r="P2413" s="236">
        <f>O2413*H2413</f>
        <v>0</v>
      </c>
      <c r="Q2413" s="236">
        <v>0</v>
      </c>
      <c r="R2413" s="236">
        <f>Q2413*H2413</f>
        <v>0</v>
      </c>
      <c r="S2413" s="236">
        <v>0</v>
      </c>
      <c r="T2413" s="237">
        <f>S2413*H2413</f>
        <v>0</v>
      </c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R2413" s="238" t="s">
        <v>170</v>
      </c>
      <c r="AT2413" s="238" t="s">
        <v>242</v>
      </c>
      <c r="AU2413" s="238" t="s">
        <v>87</v>
      </c>
      <c r="AY2413" s="18" t="s">
        <v>240</v>
      </c>
      <c r="BE2413" s="239">
        <f>IF(N2413="základní",J2413,0)</f>
        <v>0</v>
      </c>
      <c r="BF2413" s="239">
        <f>IF(N2413="snížená",J2413,0)</f>
        <v>0</v>
      </c>
      <c r="BG2413" s="239">
        <f>IF(N2413="zákl. přenesená",J2413,0)</f>
        <v>0</v>
      </c>
      <c r="BH2413" s="239">
        <f>IF(N2413="sníž. přenesená",J2413,0)</f>
        <v>0</v>
      </c>
      <c r="BI2413" s="239">
        <f>IF(N2413="nulová",J2413,0)</f>
        <v>0</v>
      </c>
      <c r="BJ2413" s="18" t="s">
        <v>84</v>
      </c>
      <c r="BK2413" s="239">
        <f>ROUND(I2413*H2413,2)</f>
        <v>0</v>
      </c>
      <c r="BL2413" s="18" t="s">
        <v>170</v>
      </c>
      <c r="BM2413" s="238" t="s">
        <v>3076</v>
      </c>
    </row>
    <row r="2414" s="2" customFormat="1" ht="16.5" customHeight="1">
      <c r="A2414" s="39"/>
      <c r="B2414" s="40"/>
      <c r="C2414" s="227" t="s">
        <v>3077</v>
      </c>
      <c r="D2414" s="227" t="s">
        <v>242</v>
      </c>
      <c r="E2414" s="228" t="s">
        <v>3078</v>
      </c>
      <c r="F2414" s="229" t="s">
        <v>3079</v>
      </c>
      <c r="G2414" s="230" t="s">
        <v>373</v>
      </c>
      <c r="H2414" s="231">
        <v>252</v>
      </c>
      <c r="I2414" s="232"/>
      <c r="J2414" s="233">
        <f>ROUND(I2414*H2414,2)</f>
        <v>0</v>
      </c>
      <c r="K2414" s="229" t="s">
        <v>246</v>
      </c>
      <c r="L2414" s="45"/>
      <c r="M2414" s="234" t="s">
        <v>1</v>
      </c>
      <c r="N2414" s="235" t="s">
        <v>41</v>
      </c>
      <c r="O2414" s="92"/>
      <c r="P2414" s="236">
        <f>O2414*H2414</f>
        <v>0</v>
      </c>
      <c r="Q2414" s="236">
        <v>0.00029999999999999997</v>
      </c>
      <c r="R2414" s="236">
        <f>Q2414*H2414</f>
        <v>0.075599999999999987</v>
      </c>
      <c r="S2414" s="236">
        <v>0</v>
      </c>
      <c r="T2414" s="237">
        <f>S2414*H2414</f>
        <v>0</v>
      </c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R2414" s="238" t="s">
        <v>170</v>
      </c>
      <c r="AT2414" s="238" t="s">
        <v>242</v>
      </c>
      <c r="AU2414" s="238" t="s">
        <v>87</v>
      </c>
      <c r="AY2414" s="18" t="s">
        <v>240</v>
      </c>
      <c r="BE2414" s="239">
        <f>IF(N2414="základní",J2414,0)</f>
        <v>0</v>
      </c>
      <c r="BF2414" s="239">
        <f>IF(N2414="snížená",J2414,0)</f>
        <v>0</v>
      </c>
      <c r="BG2414" s="239">
        <f>IF(N2414="zákl. přenesená",J2414,0)</f>
        <v>0</v>
      </c>
      <c r="BH2414" s="239">
        <f>IF(N2414="sníž. přenesená",J2414,0)</f>
        <v>0</v>
      </c>
      <c r="BI2414" s="239">
        <f>IF(N2414="nulová",J2414,0)</f>
        <v>0</v>
      </c>
      <c r="BJ2414" s="18" t="s">
        <v>84</v>
      </c>
      <c r="BK2414" s="239">
        <f>ROUND(I2414*H2414,2)</f>
        <v>0</v>
      </c>
      <c r="BL2414" s="18" t="s">
        <v>170</v>
      </c>
      <c r="BM2414" s="238" t="s">
        <v>3080</v>
      </c>
    </row>
    <row r="2415" s="2" customFormat="1">
      <c r="A2415" s="39"/>
      <c r="B2415" s="40"/>
      <c r="C2415" s="41"/>
      <c r="D2415" s="240" t="s">
        <v>249</v>
      </c>
      <c r="E2415" s="41"/>
      <c r="F2415" s="241" t="s">
        <v>3081</v>
      </c>
      <c r="G2415" s="41"/>
      <c r="H2415" s="41"/>
      <c r="I2415" s="242"/>
      <c r="J2415" s="41"/>
      <c r="K2415" s="41"/>
      <c r="L2415" s="45"/>
      <c r="M2415" s="243"/>
      <c r="N2415" s="244"/>
      <c r="O2415" s="92"/>
      <c r="P2415" s="92"/>
      <c r="Q2415" s="92"/>
      <c r="R2415" s="92"/>
      <c r="S2415" s="92"/>
      <c r="T2415" s="93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T2415" s="18" t="s">
        <v>249</v>
      </c>
      <c r="AU2415" s="18" t="s">
        <v>87</v>
      </c>
    </row>
    <row r="2416" s="2" customFormat="1" ht="16.5" customHeight="1">
      <c r="A2416" s="39"/>
      <c r="B2416" s="40"/>
      <c r="C2416" s="227" t="s">
        <v>3082</v>
      </c>
      <c r="D2416" s="227" t="s">
        <v>242</v>
      </c>
      <c r="E2416" s="228" t="s">
        <v>3083</v>
      </c>
      <c r="F2416" s="229" t="s">
        <v>3084</v>
      </c>
      <c r="G2416" s="230" t="s">
        <v>520</v>
      </c>
      <c r="H2416" s="231">
        <v>384</v>
      </c>
      <c r="I2416" s="232"/>
      <c r="J2416" s="233">
        <f>ROUND(I2416*H2416,2)</f>
        <v>0</v>
      </c>
      <c r="K2416" s="229" t="s">
        <v>246</v>
      </c>
      <c r="L2416" s="45"/>
      <c r="M2416" s="234" t="s">
        <v>1</v>
      </c>
      <c r="N2416" s="235" t="s">
        <v>41</v>
      </c>
      <c r="O2416" s="92"/>
      <c r="P2416" s="236">
        <f>O2416*H2416</f>
        <v>0</v>
      </c>
      <c r="Q2416" s="236">
        <v>3.0000000000000001E-05</v>
      </c>
      <c r="R2416" s="236">
        <f>Q2416*H2416</f>
        <v>0.011520000000000001</v>
      </c>
      <c r="S2416" s="236">
        <v>0</v>
      </c>
      <c r="T2416" s="237">
        <f>S2416*H2416</f>
        <v>0</v>
      </c>
      <c r="U2416" s="39"/>
      <c r="V2416" s="39"/>
      <c r="W2416" s="39"/>
      <c r="X2416" s="39"/>
      <c r="Y2416" s="39"/>
      <c r="Z2416" s="39"/>
      <c r="AA2416" s="39"/>
      <c r="AB2416" s="39"/>
      <c r="AC2416" s="39"/>
      <c r="AD2416" s="39"/>
      <c r="AE2416" s="39"/>
      <c r="AR2416" s="238" t="s">
        <v>170</v>
      </c>
      <c r="AT2416" s="238" t="s">
        <v>242</v>
      </c>
      <c r="AU2416" s="238" t="s">
        <v>87</v>
      </c>
      <c r="AY2416" s="18" t="s">
        <v>240</v>
      </c>
      <c r="BE2416" s="239">
        <f>IF(N2416="základní",J2416,0)</f>
        <v>0</v>
      </c>
      <c r="BF2416" s="239">
        <f>IF(N2416="snížená",J2416,0)</f>
        <v>0</v>
      </c>
      <c r="BG2416" s="239">
        <f>IF(N2416="zákl. přenesená",J2416,0)</f>
        <v>0</v>
      </c>
      <c r="BH2416" s="239">
        <f>IF(N2416="sníž. přenesená",J2416,0)</f>
        <v>0</v>
      </c>
      <c r="BI2416" s="239">
        <f>IF(N2416="nulová",J2416,0)</f>
        <v>0</v>
      </c>
      <c r="BJ2416" s="18" t="s">
        <v>84</v>
      </c>
      <c r="BK2416" s="239">
        <f>ROUND(I2416*H2416,2)</f>
        <v>0</v>
      </c>
      <c r="BL2416" s="18" t="s">
        <v>170</v>
      </c>
      <c r="BM2416" s="238" t="s">
        <v>3085</v>
      </c>
    </row>
    <row r="2417" s="2" customFormat="1">
      <c r="A2417" s="39"/>
      <c r="B2417" s="40"/>
      <c r="C2417" s="41"/>
      <c r="D2417" s="240" t="s">
        <v>249</v>
      </c>
      <c r="E2417" s="41"/>
      <c r="F2417" s="241" t="s">
        <v>3086</v>
      </c>
      <c r="G2417" s="41"/>
      <c r="H2417" s="41"/>
      <c r="I2417" s="242"/>
      <c r="J2417" s="41"/>
      <c r="K2417" s="41"/>
      <c r="L2417" s="45"/>
      <c r="M2417" s="243"/>
      <c r="N2417" s="244"/>
      <c r="O2417" s="92"/>
      <c r="P2417" s="92"/>
      <c r="Q2417" s="92"/>
      <c r="R2417" s="92"/>
      <c r="S2417" s="92"/>
      <c r="T2417" s="93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T2417" s="18" t="s">
        <v>249</v>
      </c>
      <c r="AU2417" s="18" t="s">
        <v>87</v>
      </c>
    </row>
    <row r="2418" s="13" customFormat="1">
      <c r="A2418" s="13"/>
      <c r="B2418" s="245"/>
      <c r="C2418" s="246"/>
      <c r="D2418" s="247" t="s">
        <v>251</v>
      </c>
      <c r="E2418" s="248" t="s">
        <v>1</v>
      </c>
      <c r="F2418" s="249" t="s">
        <v>3087</v>
      </c>
      <c r="G2418" s="246"/>
      <c r="H2418" s="248" t="s">
        <v>1</v>
      </c>
      <c r="I2418" s="250"/>
      <c r="J2418" s="246"/>
      <c r="K2418" s="246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55" t="s">
        <v>251</v>
      </c>
      <c r="AU2418" s="255" t="s">
        <v>87</v>
      </c>
      <c r="AV2418" s="13" t="s">
        <v>84</v>
      </c>
      <c r="AW2418" s="13" t="s">
        <v>32</v>
      </c>
      <c r="AX2418" s="13" t="s">
        <v>76</v>
      </c>
      <c r="AY2418" s="255" t="s">
        <v>240</v>
      </c>
    </row>
    <row r="2419" s="13" customFormat="1">
      <c r="A2419" s="13"/>
      <c r="B2419" s="245"/>
      <c r="C2419" s="246"/>
      <c r="D2419" s="247" t="s">
        <v>251</v>
      </c>
      <c r="E2419" s="248" t="s">
        <v>1</v>
      </c>
      <c r="F2419" s="249" t="s">
        <v>3088</v>
      </c>
      <c r="G2419" s="246"/>
      <c r="H2419" s="248" t="s">
        <v>1</v>
      </c>
      <c r="I2419" s="250"/>
      <c r="J2419" s="246"/>
      <c r="K2419" s="246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55" t="s">
        <v>251</v>
      </c>
      <c r="AU2419" s="255" t="s">
        <v>87</v>
      </c>
      <c r="AV2419" s="13" t="s">
        <v>84</v>
      </c>
      <c r="AW2419" s="13" t="s">
        <v>32</v>
      </c>
      <c r="AX2419" s="13" t="s">
        <v>76</v>
      </c>
      <c r="AY2419" s="255" t="s">
        <v>240</v>
      </c>
    </row>
    <row r="2420" s="13" customFormat="1">
      <c r="A2420" s="13"/>
      <c r="B2420" s="245"/>
      <c r="C2420" s="246"/>
      <c r="D2420" s="247" t="s">
        <v>251</v>
      </c>
      <c r="E2420" s="248" t="s">
        <v>1</v>
      </c>
      <c r="F2420" s="249" t="s">
        <v>3089</v>
      </c>
      <c r="G2420" s="246"/>
      <c r="H2420" s="248" t="s">
        <v>1</v>
      </c>
      <c r="I2420" s="250"/>
      <c r="J2420" s="246"/>
      <c r="K2420" s="246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5" t="s">
        <v>251</v>
      </c>
      <c r="AU2420" s="255" t="s">
        <v>87</v>
      </c>
      <c r="AV2420" s="13" t="s">
        <v>84</v>
      </c>
      <c r="AW2420" s="13" t="s">
        <v>32</v>
      </c>
      <c r="AX2420" s="13" t="s">
        <v>76</v>
      </c>
      <c r="AY2420" s="255" t="s">
        <v>240</v>
      </c>
    </row>
    <row r="2421" s="14" customFormat="1">
      <c r="A2421" s="14"/>
      <c r="B2421" s="256"/>
      <c r="C2421" s="257"/>
      <c r="D2421" s="247" t="s">
        <v>251</v>
      </c>
      <c r="E2421" s="258" t="s">
        <v>1</v>
      </c>
      <c r="F2421" s="259" t="s">
        <v>3090</v>
      </c>
      <c r="G2421" s="257"/>
      <c r="H2421" s="260">
        <v>180</v>
      </c>
      <c r="I2421" s="261"/>
      <c r="J2421" s="257"/>
      <c r="K2421" s="257"/>
      <c r="L2421" s="262"/>
      <c r="M2421" s="263"/>
      <c r="N2421" s="264"/>
      <c r="O2421" s="264"/>
      <c r="P2421" s="264"/>
      <c r="Q2421" s="264"/>
      <c r="R2421" s="264"/>
      <c r="S2421" s="264"/>
      <c r="T2421" s="265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6" t="s">
        <v>251</v>
      </c>
      <c r="AU2421" s="266" t="s">
        <v>87</v>
      </c>
      <c r="AV2421" s="14" t="s">
        <v>87</v>
      </c>
      <c r="AW2421" s="14" t="s">
        <v>32</v>
      </c>
      <c r="AX2421" s="14" t="s">
        <v>76</v>
      </c>
      <c r="AY2421" s="266" t="s">
        <v>240</v>
      </c>
    </row>
    <row r="2422" s="13" customFormat="1">
      <c r="A2422" s="13"/>
      <c r="B2422" s="245"/>
      <c r="C2422" s="246"/>
      <c r="D2422" s="247" t="s">
        <v>251</v>
      </c>
      <c r="E2422" s="248" t="s">
        <v>1</v>
      </c>
      <c r="F2422" s="249" t="s">
        <v>3091</v>
      </c>
      <c r="G2422" s="246"/>
      <c r="H2422" s="248" t="s">
        <v>1</v>
      </c>
      <c r="I2422" s="250"/>
      <c r="J2422" s="246"/>
      <c r="K2422" s="246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5" t="s">
        <v>251</v>
      </c>
      <c r="AU2422" s="255" t="s">
        <v>87</v>
      </c>
      <c r="AV2422" s="13" t="s">
        <v>84</v>
      </c>
      <c r="AW2422" s="13" t="s">
        <v>32</v>
      </c>
      <c r="AX2422" s="13" t="s">
        <v>76</v>
      </c>
      <c r="AY2422" s="255" t="s">
        <v>240</v>
      </c>
    </row>
    <row r="2423" s="14" customFormat="1">
      <c r="A2423" s="14"/>
      <c r="B2423" s="256"/>
      <c r="C2423" s="257"/>
      <c r="D2423" s="247" t="s">
        <v>251</v>
      </c>
      <c r="E2423" s="258" t="s">
        <v>1</v>
      </c>
      <c r="F2423" s="259" t="s">
        <v>3092</v>
      </c>
      <c r="G2423" s="257"/>
      <c r="H2423" s="260">
        <v>79.099999999999994</v>
      </c>
      <c r="I2423" s="261"/>
      <c r="J2423" s="257"/>
      <c r="K2423" s="257"/>
      <c r="L2423" s="262"/>
      <c r="M2423" s="263"/>
      <c r="N2423" s="264"/>
      <c r="O2423" s="264"/>
      <c r="P2423" s="264"/>
      <c r="Q2423" s="264"/>
      <c r="R2423" s="264"/>
      <c r="S2423" s="264"/>
      <c r="T2423" s="265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6" t="s">
        <v>251</v>
      </c>
      <c r="AU2423" s="266" t="s">
        <v>87</v>
      </c>
      <c r="AV2423" s="14" t="s">
        <v>87</v>
      </c>
      <c r="AW2423" s="14" t="s">
        <v>32</v>
      </c>
      <c r="AX2423" s="14" t="s">
        <v>76</v>
      </c>
      <c r="AY2423" s="266" t="s">
        <v>240</v>
      </c>
    </row>
    <row r="2424" s="14" customFormat="1">
      <c r="A2424" s="14"/>
      <c r="B2424" s="256"/>
      <c r="C2424" s="257"/>
      <c r="D2424" s="247" t="s">
        <v>251</v>
      </c>
      <c r="E2424" s="258" t="s">
        <v>1</v>
      </c>
      <c r="F2424" s="259" t="s">
        <v>3093</v>
      </c>
      <c r="G2424" s="257"/>
      <c r="H2424" s="260">
        <v>45.200000000000003</v>
      </c>
      <c r="I2424" s="261"/>
      <c r="J2424" s="257"/>
      <c r="K2424" s="257"/>
      <c r="L2424" s="262"/>
      <c r="M2424" s="263"/>
      <c r="N2424" s="264"/>
      <c r="O2424" s="264"/>
      <c r="P2424" s="264"/>
      <c r="Q2424" s="264"/>
      <c r="R2424" s="264"/>
      <c r="S2424" s="264"/>
      <c r="T2424" s="26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6" t="s">
        <v>251</v>
      </c>
      <c r="AU2424" s="266" t="s">
        <v>87</v>
      </c>
      <c r="AV2424" s="14" t="s">
        <v>87</v>
      </c>
      <c r="AW2424" s="14" t="s">
        <v>32</v>
      </c>
      <c r="AX2424" s="14" t="s">
        <v>76</v>
      </c>
      <c r="AY2424" s="266" t="s">
        <v>240</v>
      </c>
    </row>
    <row r="2425" s="13" customFormat="1">
      <c r="A2425" s="13"/>
      <c r="B2425" s="245"/>
      <c r="C2425" s="246"/>
      <c r="D2425" s="247" t="s">
        <v>251</v>
      </c>
      <c r="E2425" s="248" t="s">
        <v>1</v>
      </c>
      <c r="F2425" s="249" t="s">
        <v>3094</v>
      </c>
      <c r="G2425" s="246"/>
      <c r="H2425" s="248" t="s">
        <v>1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5" t="s">
        <v>251</v>
      </c>
      <c r="AU2425" s="255" t="s">
        <v>87</v>
      </c>
      <c r="AV2425" s="13" t="s">
        <v>84</v>
      </c>
      <c r="AW2425" s="13" t="s">
        <v>32</v>
      </c>
      <c r="AX2425" s="13" t="s">
        <v>76</v>
      </c>
      <c r="AY2425" s="255" t="s">
        <v>240</v>
      </c>
    </row>
    <row r="2426" s="14" customFormat="1">
      <c r="A2426" s="14"/>
      <c r="B2426" s="256"/>
      <c r="C2426" s="257"/>
      <c r="D2426" s="247" t="s">
        <v>251</v>
      </c>
      <c r="E2426" s="258" t="s">
        <v>1</v>
      </c>
      <c r="F2426" s="259" t="s">
        <v>3095</v>
      </c>
      <c r="G2426" s="257"/>
      <c r="H2426" s="260">
        <v>60.799999999999997</v>
      </c>
      <c r="I2426" s="261"/>
      <c r="J2426" s="257"/>
      <c r="K2426" s="257"/>
      <c r="L2426" s="262"/>
      <c r="M2426" s="263"/>
      <c r="N2426" s="264"/>
      <c r="O2426" s="264"/>
      <c r="P2426" s="264"/>
      <c r="Q2426" s="264"/>
      <c r="R2426" s="264"/>
      <c r="S2426" s="264"/>
      <c r="T2426" s="265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6" t="s">
        <v>251</v>
      </c>
      <c r="AU2426" s="266" t="s">
        <v>87</v>
      </c>
      <c r="AV2426" s="14" t="s">
        <v>87</v>
      </c>
      <c r="AW2426" s="14" t="s">
        <v>32</v>
      </c>
      <c r="AX2426" s="14" t="s">
        <v>76</v>
      </c>
      <c r="AY2426" s="266" t="s">
        <v>240</v>
      </c>
    </row>
    <row r="2427" s="14" customFormat="1">
      <c r="A2427" s="14"/>
      <c r="B2427" s="256"/>
      <c r="C2427" s="257"/>
      <c r="D2427" s="247" t="s">
        <v>251</v>
      </c>
      <c r="E2427" s="258" t="s">
        <v>1</v>
      </c>
      <c r="F2427" s="259" t="s">
        <v>3096</v>
      </c>
      <c r="G2427" s="257"/>
      <c r="H2427" s="260">
        <v>18.899999999999999</v>
      </c>
      <c r="I2427" s="261"/>
      <c r="J2427" s="257"/>
      <c r="K2427" s="257"/>
      <c r="L2427" s="262"/>
      <c r="M2427" s="263"/>
      <c r="N2427" s="264"/>
      <c r="O2427" s="264"/>
      <c r="P2427" s="264"/>
      <c r="Q2427" s="264"/>
      <c r="R2427" s="264"/>
      <c r="S2427" s="264"/>
      <c r="T2427" s="265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6" t="s">
        <v>251</v>
      </c>
      <c r="AU2427" s="266" t="s">
        <v>87</v>
      </c>
      <c r="AV2427" s="14" t="s">
        <v>87</v>
      </c>
      <c r="AW2427" s="14" t="s">
        <v>32</v>
      </c>
      <c r="AX2427" s="14" t="s">
        <v>76</v>
      </c>
      <c r="AY2427" s="266" t="s">
        <v>240</v>
      </c>
    </row>
    <row r="2428" s="16" customFormat="1">
      <c r="A2428" s="16"/>
      <c r="B2428" s="278"/>
      <c r="C2428" s="279"/>
      <c r="D2428" s="247" t="s">
        <v>251</v>
      </c>
      <c r="E2428" s="280" t="s">
        <v>1</v>
      </c>
      <c r="F2428" s="281" t="s">
        <v>265</v>
      </c>
      <c r="G2428" s="279"/>
      <c r="H2428" s="282">
        <v>384</v>
      </c>
      <c r="I2428" s="283"/>
      <c r="J2428" s="279"/>
      <c r="K2428" s="279"/>
      <c r="L2428" s="284"/>
      <c r="M2428" s="285"/>
      <c r="N2428" s="286"/>
      <c r="O2428" s="286"/>
      <c r="P2428" s="286"/>
      <c r="Q2428" s="286"/>
      <c r="R2428" s="286"/>
      <c r="S2428" s="286"/>
      <c r="T2428" s="287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T2428" s="288" t="s">
        <v>251</v>
      </c>
      <c r="AU2428" s="288" t="s">
        <v>87</v>
      </c>
      <c r="AV2428" s="16" t="s">
        <v>247</v>
      </c>
      <c r="AW2428" s="16" t="s">
        <v>32</v>
      </c>
      <c r="AX2428" s="16" t="s">
        <v>84</v>
      </c>
      <c r="AY2428" s="288" t="s">
        <v>240</v>
      </c>
    </row>
    <row r="2429" s="2" customFormat="1" ht="16.5" customHeight="1">
      <c r="A2429" s="39"/>
      <c r="B2429" s="40"/>
      <c r="C2429" s="227" t="s">
        <v>3097</v>
      </c>
      <c r="D2429" s="227" t="s">
        <v>242</v>
      </c>
      <c r="E2429" s="228" t="s">
        <v>3098</v>
      </c>
      <c r="F2429" s="229" t="s">
        <v>3099</v>
      </c>
      <c r="G2429" s="230" t="s">
        <v>520</v>
      </c>
      <c r="H2429" s="231">
        <v>40</v>
      </c>
      <c r="I2429" s="232"/>
      <c r="J2429" s="233">
        <f>ROUND(I2429*H2429,2)</f>
        <v>0</v>
      </c>
      <c r="K2429" s="229" t="s">
        <v>246</v>
      </c>
      <c r="L2429" s="45"/>
      <c r="M2429" s="234" t="s">
        <v>1</v>
      </c>
      <c r="N2429" s="235" t="s">
        <v>41</v>
      </c>
      <c r="O2429" s="92"/>
      <c r="P2429" s="236">
        <f>O2429*H2429</f>
        <v>0</v>
      </c>
      <c r="Q2429" s="236">
        <v>0</v>
      </c>
      <c r="R2429" s="236">
        <f>Q2429*H2429</f>
        <v>0</v>
      </c>
      <c r="S2429" s="236">
        <v>0</v>
      </c>
      <c r="T2429" s="237">
        <f>S2429*H2429</f>
        <v>0</v>
      </c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R2429" s="238" t="s">
        <v>170</v>
      </c>
      <c r="AT2429" s="238" t="s">
        <v>242</v>
      </c>
      <c r="AU2429" s="238" t="s">
        <v>87</v>
      </c>
      <c r="AY2429" s="18" t="s">
        <v>240</v>
      </c>
      <c r="BE2429" s="239">
        <f>IF(N2429="základní",J2429,0)</f>
        <v>0</v>
      </c>
      <c r="BF2429" s="239">
        <f>IF(N2429="snížená",J2429,0)</f>
        <v>0</v>
      </c>
      <c r="BG2429" s="239">
        <f>IF(N2429="zákl. přenesená",J2429,0)</f>
        <v>0</v>
      </c>
      <c r="BH2429" s="239">
        <f>IF(N2429="sníž. přenesená",J2429,0)</f>
        <v>0</v>
      </c>
      <c r="BI2429" s="239">
        <f>IF(N2429="nulová",J2429,0)</f>
        <v>0</v>
      </c>
      <c r="BJ2429" s="18" t="s">
        <v>84</v>
      </c>
      <c r="BK2429" s="239">
        <f>ROUND(I2429*H2429,2)</f>
        <v>0</v>
      </c>
      <c r="BL2429" s="18" t="s">
        <v>170</v>
      </c>
      <c r="BM2429" s="238" t="s">
        <v>3100</v>
      </c>
    </row>
    <row r="2430" s="2" customFormat="1">
      <c r="A2430" s="39"/>
      <c r="B2430" s="40"/>
      <c r="C2430" s="41"/>
      <c r="D2430" s="240" t="s">
        <v>249</v>
      </c>
      <c r="E2430" s="41"/>
      <c r="F2430" s="241" t="s">
        <v>3101</v>
      </c>
      <c r="G2430" s="41"/>
      <c r="H2430" s="41"/>
      <c r="I2430" s="242"/>
      <c r="J2430" s="41"/>
      <c r="K2430" s="41"/>
      <c r="L2430" s="45"/>
      <c r="M2430" s="243"/>
      <c r="N2430" s="244"/>
      <c r="O2430" s="92"/>
      <c r="P2430" s="92"/>
      <c r="Q2430" s="92"/>
      <c r="R2430" s="92"/>
      <c r="S2430" s="92"/>
      <c r="T2430" s="93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T2430" s="18" t="s">
        <v>249</v>
      </c>
      <c r="AU2430" s="18" t="s">
        <v>87</v>
      </c>
    </row>
    <row r="2431" s="13" customFormat="1">
      <c r="A2431" s="13"/>
      <c r="B2431" s="245"/>
      <c r="C2431" s="246"/>
      <c r="D2431" s="247" t="s">
        <v>251</v>
      </c>
      <c r="E2431" s="248" t="s">
        <v>1</v>
      </c>
      <c r="F2431" s="249" t="s">
        <v>3102</v>
      </c>
      <c r="G2431" s="246"/>
      <c r="H2431" s="248" t="s">
        <v>1</v>
      </c>
      <c r="I2431" s="250"/>
      <c r="J2431" s="246"/>
      <c r="K2431" s="246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55" t="s">
        <v>251</v>
      </c>
      <c r="AU2431" s="255" t="s">
        <v>87</v>
      </c>
      <c r="AV2431" s="13" t="s">
        <v>84</v>
      </c>
      <c r="AW2431" s="13" t="s">
        <v>32</v>
      </c>
      <c r="AX2431" s="13" t="s">
        <v>76</v>
      </c>
      <c r="AY2431" s="255" t="s">
        <v>240</v>
      </c>
    </row>
    <row r="2432" s="14" customFormat="1">
      <c r="A2432" s="14"/>
      <c r="B2432" s="256"/>
      <c r="C2432" s="257"/>
      <c r="D2432" s="247" t="s">
        <v>251</v>
      </c>
      <c r="E2432" s="258" t="s">
        <v>1</v>
      </c>
      <c r="F2432" s="259" t="s">
        <v>3103</v>
      </c>
      <c r="G2432" s="257"/>
      <c r="H2432" s="260">
        <v>35</v>
      </c>
      <c r="I2432" s="261"/>
      <c r="J2432" s="257"/>
      <c r="K2432" s="257"/>
      <c r="L2432" s="262"/>
      <c r="M2432" s="263"/>
      <c r="N2432" s="264"/>
      <c r="O2432" s="264"/>
      <c r="P2432" s="264"/>
      <c r="Q2432" s="264"/>
      <c r="R2432" s="264"/>
      <c r="S2432" s="264"/>
      <c r="T2432" s="265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6" t="s">
        <v>251</v>
      </c>
      <c r="AU2432" s="266" t="s">
        <v>87</v>
      </c>
      <c r="AV2432" s="14" t="s">
        <v>87</v>
      </c>
      <c r="AW2432" s="14" t="s">
        <v>32</v>
      </c>
      <c r="AX2432" s="14" t="s">
        <v>76</v>
      </c>
      <c r="AY2432" s="266" t="s">
        <v>240</v>
      </c>
    </row>
    <row r="2433" s="15" customFormat="1">
      <c r="A2433" s="15"/>
      <c r="B2433" s="267"/>
      <c r="C2433" s="268"/>
      <c r="D2433" s="247" t="s">
        <v>251</v>
      </c>
      <c r="E2433" s="269" t="s">
        <v>1</v>
      </c>
      <c r="F2433" s="270" t="s">
        <v>255</v>
      </c>
      <c r="G2433" s="268"/>
      <c r="H2433" s="271">
        <v>35</v>
      </c>
      <c r="I2433" s="272"/>
      <c r="J2433" s="268"/>
      <c r="K2433" s="268"/>
      <c r="L2433" s="273"/>
      <c r="M2433" s="274"/>
      <c r="N2433" s="275"/>
      <c r="O2433" s="275"/>
      <c r="P2433" s="275"/>
      <c r="Q2433" s="275"/>
      <c r="R2433" s="275"/>
      <c r="S2433" s="275"/>
      <c r="T2433" s="276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77" t="s">
        <v>251</v>
      </c>
      <c r="AU2433" s="277" t="s">
        <v>87</v>
      </c>
      <c r="AV2433" s="15" t="s">
        <v>256</v>
      </c>
      <c r="AW2433" s="15" t="s">
        <v>32</v>
      </c>
      <c r="AX2433" s="15" t="s">
        <v>76</v>
      </c>
      <c r="AY2433" s="277" t="s">
        <v>240</v>
      </c>
    </row>
    <row r="2434" s="13" customFormat="1">
      <c r="A2434" s="13"/>
      <c r="B2434" s="245"/>
      <c r="C2434" s="246"/>
      <c r="D2434" s="247" t="s">
        <v>251</v>
      </c>
      <c r="E2434" s="248" t="s">
        <v>1</v>
      </c>
      <c r="F2434" s="249" t="s">
        <v>3104</v>
      </c>
      <c r="G2434" s="246"/>
      <c r="H2434" s="248" t="s">
        <v>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5" t="s">
        <v>251</v>
      </c>
      <c r="AU2434" s="255" t="s">
        <v>87</v>
      </c>
      <c r="AV2434" s="13" t="s">
        <v>84</v>
      </c>
      <c r="AW2434" s="13" t="s">
        <v>32</v>
      </c>
      <c r="AX2434" s="13" t="s">
        <v>76</v>
      </c>
      <c r="AY2434" s="255" t="s">
        <v>240</v>
      </c>
    </row>
    <row r="2435" s="14" customFormat="1">
      <c r="A2435" s="14"/>
      <c r="B2435" s="256"/>
      <c r="C2435" s="257"/>
      <c r="D2435" s="247" t="s">
        <v>251</v>
      </c>
      <c r="E2435" s="258" t="s">
        <v>1</v>
      </c>
      <c r="F2435" s="259" t="s">
        <v>1002</v>
      </c>
      <c r="G2435" s="257"/>
      <c r="H2435" s="260">
        <v>5</v>
      </c>
      <c r="I2435" s="261"/>
      <c r="J2435" s="257"/>
      <c r="K2435" s="257"/>
      <c r="L2435" s="262"/>
      <c r="M2435" s="263"/>
      <c r="N2435" s="264"/>
      <c r="O2435" s="264"/>
      <c r="P2435" s="264"/>
      <c r="Q2435" s="264"/>
      <c r="R2435" s="264"/>
      <c r="S2435" s="264"/>
      <c r="T2435" s="265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6" t="s">
        <v>251</v>
      </c>
      <c r="AU2435" s="266" t="s">
        <v>87</v>
      </c>
      <c r="AV2435" s="14" t="s">
        <v>87</v>
      </c>
      <c r="AW2435" s="14" t="s">
        <v>32</v>
      </c>
      <c r="AX2435" s="14" t="s">
        <v>76</v>
      </c>
      <c r="AY2435" s="266" t="s">
        <v>240</v>
      </c>
    </row>
    <row r="2436" s="15" customFormat="1">
      <c r="A2436" s="15"/>
      <c r="B2436" s="267"/>
      <c r="C2436" s="268"/>
      <c r="D2436" s="247" t="s">
        <v>251</v>
      </c>
      <c r="E2436" s="269" t="s">
        <v>1</v>
      </c>
      <c r="F2436" s="270" t="s">
        <v>261</v>
      </c>
      <c r="G2436" s="268"/>
      <c r="H2436" s="271">
        <v>5</v>
      </c>
      <c r="I2436" s="272"/>
      <c r="J2436" s="268"/>
      <c r="K2436" s="268"/>
      <c r="L2436" s="273"/>
      <c r="M2436" s="274"/>
      <c r="N2436" s="275"/>
      <c r="O2436" s="275"/>
      <c r="P2436" s="275"/>
      <c r="Q2436" s="275"/>
      <c r="R2436" s="275"/>
      <c r="S2436" s="275"/>
      <c r="T2436" s="276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7" t="s">
        <v>251</v>
      </c>
      <c r="AU2436" s="277" t="s">
        <v>87</v>
      </c>
      <c r="AV2436" s="15" t="s">
        <v>256</v>
      </c>
      <c r="AW2436" s="15" t="s">
        <v>32</v>
      </c>
      <c r="AX2436" s="15" t="s">
        <v>76</v>
      </c>
      <c r="AY2436" s="277" t="s">
        <v>240</v>
      </c>
    </row>
    <row r="2437" s="16" customFormat="1">
      <c r="A2437" s="16"/>
      <c r="B2437" s="278"/>
      <c r="C2437" s="279"/>
      <c r="D2437" s="247" t="s">
        <v>251</v>
      </c>
      <c r="E2437" s="280" t="s">
        <v>1</v>
      </c>
      <c r="F2437" s="281" t="s">
        <v>265</v>
      </c>
      <c r="G2437" s="279"/>
      <c r="H2437" s="282">
        <v>40</v>
      </c>
      <c r="I2437" s="283"/>
      <c r="J2437" s="279"/>
      <c r="K2437" s="279"/>
      <c r="L2437" s="284"/>
      <c r="M2437" s="285"/>
      <c r="N2437" s="286"/>
      <c r="O2437" s="286"/>
      <c r="P2437" s="286"/>
      <c r="Q2437" s="286"/>
      <c r="R2437" s="286"/>
      <c r="S2437" s="286"/>
      <c r="T2437" s="287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88" t="s">
        <v>251</v>
      </c>
      <c r="AU2437" s="288" t="s">
        <v>87</v>
      </c>
      <c r="AV2437" s="16" t="s">
        <v>247</v>
      </c>
      <c r="AW2437" s="16" t="s">
        <v>32</v>
      </c>
      <c r="AX2437" s="16" t="s">
        <v>84</v>
      </c>
      <c r="AY2437" s="288" t="s">
        <v>240</v>
      </c>
    </row>
    <row r="2438" s="2" customFormat="1" ht="16.5" customHeight="1">
      <c r="A2438" s="39"/>
      <c r="B2438" s="40"/>
      <c r="C2438" s="289" t="s">
        <v>3105</v>
      </c>
      <c r="D2438" s="289" t="s">
        <v>341</v>
      </c>
      <c r="E2438" s="290" t="s">
        <v>3106</v>
      </c>
      <c r="F2438" s="291" t="s">
        <v>3107</v>
      </c>
      <c r="G2438" s="292" t="s">
        <v>520</v>
      </c>
      <c r="H2438" s="293">
        <v>39</v>
      </c>
      <c r="I2438" s="294"/>
      <c r="J2438" s="295">
        <f>ROUND(I2438*H2438,2)</f>
        <v>0</v>
      </c>
      <c r="K2438" s="291" t="s">
        <v>1</v>
      </c>
      <c r="L2438" s="296"/>
      <c r="M2438" s="297" t="s">
        <v>1</v>
      </c>
      <c r="N2438" s="298" t="s">
        <v>41</v>
      </c>
      <c r="O2438" s="92"/>
      <c r="P2438" s="236">
        <f>O2438*H2438</f>
        <v>0</v>
      </c>
      <c r="Q2438" s="236">
        <v>0</v>
      </c>
      <c r="R2438" s="236">
        <f>Q2438*H2438</f>
        <v>0</v>
      </c>
      <c r="S2438" s="236">
        <v>0</v>
      </c>
      <c r="T2438" s="237">
        <f>S2438*H2438</f>
        <v>0</v>
      </c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R2438" s="238" t="s">
        <v>532</v>
      </c>
      <c r="AT2438" s="238" t="s">
        <v>341</v>
      </c>
      <c r="AU2438" s="238" t="s">
        <v>87</v>
      </c>
      <c r="AY2438" s="18" t="s">
        <v>240</v>
      </c>
      <c r="BE2438" s="239">
        <f>IF(N2438="základní",J2438,0)</f>
        <v>0</v>
      </c>
      <c r="BF2438" s="239">
        <f>IF(N2438="snížená",J2438,0)</f>
        <v>0</v>
      </c>
      <c r="BG2438" s="239">
        <f>IF(N2438="zákl. přenesená",J2438,0)</f>
        <v>0</v>
      </c>
      <c r="BH2438" s="239">
        <f>IF(N2438="sníž. přenesená",J2438,0)</f>
        <v>0</v>
      </c>
      <c r="BI2438" s="239">
        <f>IF(N2438="nulová",J2438,0)</f>
        <v>0</v>
      </c>
      <c r="BJ2438" s="18" t="s">
        <v>84</v>
      </c>
      <c r="BK2438" s="239">
        <f>ROUND(I2438*H2438,2)</f>
        <v>0</v>
      </c>
      <c r="BL2438" s="18" t="s">
        <v>170</v>
      </c>
      <c r="BM2438" s="238" t="s">
        <v>3108</v>
      </c>
    </row>
    <row r="2439" s="13" customFormat="1">
      <c r="A2439" s="13"/>
      <c r="B2439" s="245"/>
      <c r="C2439" s="246"/>
      <c r="D2439" s="247" t="s">
        <v>251</v>
      </c>
      <c r="E2439" s="248" t="s">
        <v>1</v>
      </c>
      <c r="F2439" s="249" t="s">
        <v>3109</v>
      </c>
      <c r="G2439" s="246"/>
      <c r="H2439" s="248" t="s">
        <v>1</v>
      </c>
      <c r="I2439" s="250"/>
      <c r="J2439" s="246"/>
      <c r="K2439" s="246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55" t="s">
        <v>251</v>
      </c>
      <c r="AU2439" s="255" t="s">
        <v>87</v>
      </c>
      <c r="AV2439" s="13" t="s">
        <v>84</v>
      </c>
      <c r="AW2439" s="13" t="s">
        <v>32</v>
      </c>
      <c r="AX2439" s="13" t="s">
        <v>76</v>
      </c>
      <c r="AY2439" s="255" t="s">
        <v>240</v>
      </c>
    </row>
    <row r="2440" s="14" customFormat="1">
      <c r="A2440" s="14"/>
      <c r="B2440" s="256"/>
      <c r="C2440" s="257"/>
      <c r="D2440" s="247" t="s">
        <v>251</v>
      </c>
      <c r="E2440" s="258" t="s">
        <v>1</v>
      </c>
      <c r="F2440" s="259" t="s">
        <v>3110</v>
      </c>
      <c r="G2440" s="257"/>
      <c r="H2440" s="260">
        <v>39</v>
      </c>
      <c r="I2440" s="261"/>
      <c r="J2440" s="257"/>
      <c r="K2440" s="257"/>
      <c r="L2440" s="262"/>
      <c r="M2440" s="263"/>
      <c r="N2440" s="264"/>
      <c r="O2440" s="264"/>
      <c r="P2440" s="264"/>
      <c r="Q2440" s="264"/>
      <c r="R2440" s="264"/>
      <c r="S2440" s="264"/>
      <c r="T2440" s="265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6" t="s">
        <v>251</v>
      </c>
      <c r="AU2440" s="266" t="s">
        <v>87</v>
      </c>
      <c r="AV2440" s="14" t="s">
        <v>87</v>
      </c>
      <c r="AW2440" s="14" t="s">
        <v>32</v>
      </c>
      <c r="AX2440" s="14" t="s">
        <v>84</v>
      </c>
      <c r="AY2440" s="266" t="s">
        <v>240</v>
      </c>
    </row>
    <row r="2441" s="2" customFormat="1" ht="24.15" customHeight="1">
      <c r="A2441" s="39"/>
      <c r="B2441" s="40"/>
      <c r="C2441" s="289" t="s">
        <v>3111</v>
      </c>
      <c r="D2441" s="289" t="s">
        <v>341</v>
      </c>
      <c r="E2441" s="290" t="s">
        <v>3112</v>
      </c>
      <c r="F2441" s="291" t="s">
        <v>3113</v>
      </c>
      <c r="G2441" s="292" t="s">
        <v>520</v>
      </c>
      <c r="H2441" s="293">
        <v>6</v>
      </c>
      <c r="I2441" s="294"/>
      <c r="J2441" s="295">
        <f>ROUND(I2441*H2441,2)</f>
        <v>0</v>
      </c>
      <c r="K2441" s="291" t="s">
        <v>1</v>
      </c>
      <c r="L2441" s="296"/>
      <c r="M2441" s="297" t="s">
        <v>1</v>
      </c>
      <c r="N2441" s="298" t="s">
        <v>41</v>
      </c>
      <c r="O2441" s="92"/>
      <c r="P2441" s="236">
        <f>O2441*H2441</f>
        <v>0</v>
      </c>
      <c r="Q2441" s="236">
        <v>0</v>
      </c>
      <c r="R2441" s="236">
        <f>Q2441*H2441</f>
        <v>0</v>
      </c>
      <c r="S2441" s="236">
        <v>0</v>
      </c>
      <c r="T2441" s="237">
        <f>S2441*H2441</f>
        <v>0</v>
      </c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R2441" s="238" t="s">
        <v>532</v>
      </c>
      <c r="AT2441" s="238" t="s">
        <v>341</v>
      </c>
      <c r="AU2441" s="238" t="s">
        <v>87</v>
      </c>
      <c r="AY2441" s="18" t="s">
        <v>240</v>
      </c>
      <c r="BE2441" s="239">
        <f>IF(N2441="základní",J2441,0)</f>
        <v>0</v>
      </c>
      <c r="BF2441" s="239">
        <f>IF(N2441="snížená",J2441,0)</f>
        <v>0</v>
      </c>
      <c r="BG2441" s="239">
        <f>IF(N2441="zákl. přenesená",J2441,0)</f>
        <v>0</v>
      </c>
      <c r="BH2441" s="239">
        <f>IF(N2441="sníž. přenesená",J2441,0)</f>
        <v>0</v>
      </c>
      <c r="BI2441" s="239">
        <f>IF(N2441="nulová",J2441,0)</f>
        <v>0</v>
      </c>
      <c r="BJ2441" s="18" t="s">
        <v>84</v>
      </c>
      <c r="BK2441" s="239">
        <f>ROUND(I2441*H2441,2)</f>
        <v>0</v>
      </c>
      <c r="BL2441" s="18" t="s">
        <v>170</v>
      </c>
      <c r="BM2441" s="238" t="s">
        <v>3114</v>
      </c>
    </row>
    <row r="2442" s="13" customFormat="1">
      <c r="A2442" s="13"/>
      <c r="B2442" s="245"/>
      <c r="C2442" s="246"/>
      <c r="D2442" s="247" t="s">
        <v>251</v>
      </c>
      <c r="E2442" s="248" t="s">
        <v>1</v>
      </c>
      <c r="F2442" s="249" t="s">
        <v>3115</v>
      </c>
      <c r="G2442" s="246"/>
      <c r="H2442" s="248" t="s">
        <v>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5" t="s">
        <v>251</v>
      </c>
      <c r="AU2442" s="255" t="s">
        <v>87</v>
      </c>
      <c r="AV2442" s="13" t="s">
        <v>84</v>
      </c>
      <c r="AW2442" s="13" t="s">
        <v>32</v>
      </c>
      <c r="AX2442" s="13" t="s">
        <v>76</v>
      </c>
      <c r="AY2442" s="255" t="s">
        <v>240</v>
      </c>
    </row>
    <row r="2443" s="14" customFormat="1">
      <c r="A2443" s="14"/>
      <c r="B2443" s="256"/>
      <c r="C2443" s="257"/>
      <c r="D2443" s="247" t="s">
        <v>251</v>
      </c>
      <c r="E2443" s="258" t="s">
        <v>1</v>
      </c>
      <c r="F2443" s="259" t="s">
        <v>3116</v>
      </c>
      <c r="G2443" s="257"/>
      <c r="H2443" s="260">
        <v>6</v>
      </c>
      <c r="I2443" s="261"/>
      <c r="J2443" s="257"/>
      <c r="K2443" s="257"/>
      <c r="L2443" s="262"/>
      <c r="M2443" s="263"/>
      <c r="N2443" s="264"/>
      <c r="O2443" s="264"/>
      <c r="P2443" s="264"/>
      <c r="Q2443" s="264"/>
      <c r="R2443" s="264"/>
      <c r="S2443" s="264"/>
      <c r="T2443" s="265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66" t="s">
        <v>251</v>
      </c>
      <c r="AU2443" s="266" t="s">
        <v>87</v>
      </c>
      <c r="AV2443" s="14" t="s">
        <v>87</v>
      </c>
      <c r="AW2443" s="14" t="s">
        <v>32</v>
      </c>
      <c r="AX2443" s="14" t="s">
        <v>84</v>
      </c>
      <c r="AY2443" s="266" t="s">
        <v>240</v>
      </c>
    </row>
    <row r="2444" s="2" customFormat="1" ht="24.15" customHeight="1">
      <c r="A2444" s="39"/>
      <c r="B2444" s="40"/>
      <c r="C2444" s="227" t="s">
        <v>3117</v>
      </c>
      <c r="D2444" s="227" t="s">
        <v>242</v>
      </c>
      <c r="E2444" s="228" t="s">
        <v>3118</v>
      </c>
      <c r="F2444" s="229" t="s">
        <v>3119</v>
      </c>
      <c r="G2444" s="230" t="s">
        <v>344</v>
      </c>
      <c r="H2444" s="231">
        <v>7.2480000000000002</v>
      </c>
      <c r="I2444" s="232"/>
      <c r="J2444" s="233">
        <f>ROUND(I2444*H2444,2)</f>
        <v>0</v>
      </c>
      <c r="K2444" s="229" t="s">
        <v>246</v>
      </c>
      <c r="L2444" s="45"/>
      <c r="M2444" s="234" t="s">
        <v>1</v>
      </c>
      <c r="N2444" s="235" t="s">
        <v>41</v>
      </c>
      <c r="O2444" s="92"/>
      <c r="P2444" s="236">
        <f>O2444*H2444</f>
        <v>0</v>
      </c>
      <c r="Q2444" s="236">
        <v>0</v>
      </c>
      <c r="R2444" s="236">
        <f>Q2444*H2444</f>
        <v>0</v>
      </c>
      <c r="S2444" s="236">
        <v>0</v>
      </c>
      <c r="T2444" s="237">
        <f>S2444*H2444</f>
        <v>0</v>
      </c>
      <c r="U2444" s="39"/>
      <c r="V2444" s="39"/>
      <c r="W2444" s="39"/>
      <c r="X2444" s="39"/>
      <c r="Y2444" s="39"/>
      <c r="Z2444" s="39"/>
      <c r="AA2444" s="39"/>
      <c r="AB2444" s="39"/>
      <c r="AC2444" s="39"/>
      <c r="AD2444" s="39"/>
      <c r="AE2444" s="39"/>
      <c r="AR2444" s="238" t="s">
        <v>170</v>
      </c>
      <c r="AT2444" s="238" t="s">
        <v>242</v>
      </c>
      <c r="AU2444" s="238" t="s">
        <v>87</v>
      </c>
      <c r="AY2444" s="18" t="s">
        <v>240</v>
      </c>
      <c r="BE2444" s="239">
        <f>IF(N2444="základní",J2444,0)</f>
        <v>0</v>
      </c>
      <c r="BF2444" s="239">
        <f>IF(N2444="snížená",J2444,0)</f>
        <v>0</v>
      </c>
      <c r="BG2444" s="239">
        <f>IF(N2444="zákl. přenesená",J2444,0)</f>
        <v>0</v>
      </c>
      <c r="BH2444" s="239">
        <f>IF(N2444="sníž. přenesená",J2444,0)</f>
        <v>0</v>
      </c>
      <c r="BI2444" s="239">
        <f>IF(N2444="nulová",J2444,0)</f>
        <v>0</v>
      </c>
      <c r="BJ2444" s="18" t="s">
        <v>84</v>
      </c>
      <c r="BK2444" s="239">
        <f>ROUND(I2444*H2444,2)</f>
        <v>0</v>
      </c>
      <c r="BL2444" s="18" t="s">
        <v>170</v>
      </c>
      <c r="BM2444" s="238" t="s">
        <v>3120</v>
      </c>
    </row>
    <row r="2445" s="2" customFormat="1">
      <c r="A2445" s="39"/>
      <c r="B2445" s="40"/>
      <c r="C2445" s="41"/>
      <c r="D2445" s="240" t="s">
        <v>249</v>
      </c>
      <c r="E2445" s="41"/>
      <c r="F2445" s="241" t="s">
        <v>3121</v>
      </c>
      <c r="G2445" s="41"/>
      <c r="H2445" s="41"/>
      <c r="I2445" s="242"/>
      <c r="J2445" s="41"/>
      <c r="K2445" s="41"/>
      <c r="L2445" s="45"/>
      <c r="M2445" s="243"/>
      <c r="N2445" s="244"/>
      <c r="O2445" s="92"/>
      <c r="P2445" s="92"/>
      <c r="Q2445" s="92"/>
      <c r="R2445" s="92"/>
      <c r="S2445" s="92"/>
      <c r="T2445" s="93"/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39"/>
      <c r="AE2445" s="39"/>
      <c r="AT2445" s="18" t="s">
        <v>249</v>
      </c>
      <c r="AU2445" s="18" t="s">
        <v>87</v>
      </c>
    </row>
    <row r="2446" s="12" customFormat="1" ht="22.8" customHeight="1">
      <c r="A2446" s="12"/>
      <c r="B2446" s="211"/>
      <c r="C2446" s="212"/>
      <c r="D2446" s="213" t="s">
        <v>75</v>
      </c>
      <c r="E2446" s="225" t="s">
        <v>3122</v>
      </c>
      <c r="F2446" s="225" t="s">
        <v>3123</v>
      </c>
      <c r="G2446" s="212"/>
      <c r="H2446" s="212"/>
      <c r="I2446" s="215"/>
      <c r="J2446" s="226">
        <f>BK2446</f>
        <v>0</v>
      </c>
      <c r="K2446" s="212"/>
      <c r="L2446" s="217"/>
      <c r="M2446" s="218"/>
      <c r="N2446" s="219"/>
      <c r="O2446" s="219"/>
      <c r="P2446" s="220">
        <f>SUM(P2447:P2504)</f>
        <v>0</v>
      </c>
      <c r="Q2446" s="219"/>
      <c r="R2446" s="220">
        <f>SUM(R2447:R2504)</f>
        <v>1.5236700000000001</v>
      </c>
      <c r="S2446" s="219"/>
      <c r="T2446" s="221">
        <f>SUM(T2447:T2504)</f>
        <v>0</v>
      </c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R2446" s="222" t="s">
        <v>87</v>
      </c>
      <c r="AT2446" s="223" t="s">
        <v>75</v>
      </c>
      <c r="AU2446" s="223" t="s">
        <v>84</v>
      </c>
      <c r="AY2446" s="222" t="s">
        <v>240</v>
      </c>
      <c r="BK2446" s="224">
        <f>SUM(BK2447:BK2504)</f>
        <v>0</v>
      </c>
    </row>
    <row r="2447" s="2" customFormat="1" ht="16.5" customHeight="1">
      <c r="A2447" s="39"/>
      <c r="B2447" s="40"/>
      <c r="C2447" s="227" t="s">
        <v>3124</v>
      </c>
      <c r="D2447" s="227" t="s">
        <v>242</v>
      </c>
      <c r="E2447" s="228" t="s">
        <v>3125</v>
      </c>
      <c r="F2447" s="229" t="s">
        <v>3126</v>
      </c>
      <c r="G2447" s="230" t="s">
        <v>373</v>
      </c>
      <c r="H2447" s="231">
        <v>6.7999999999999998</v>
      </c>
      <c r="I2447" s="232"/>
      <c r="J2447" s="233">
        <f>ROUND(I2447*H2447,2)</f>
        <v>0</v>
      </c>
      <c r="K2447" s="229" t="s">
        <v>1</v>
      </c>
      <c r="L2447" s="45"/>
      <c r="M2447" s="234" t="s">
        <v>1</v>
      </c>
      <c r="N2447" s="235" t="s">
        <v>41</v>
      </c>
      <c r="O2447" s="92"/>
      <c r="P2447" s="236">
        <f>O2447*H2447</f>
        <v>0</v>
      </c>
      <c r="Q2447" s="236">
        <v>0.00040000000000000002</v>
      </c>
      <c r="R2447" s="236">
        <f>Q2447*H2447</f>
        <v>0.0027200000000000002</v>
      </c>
      <c r="S2447" s="236">
        <v>0</v>
      </c>
      <c r="T2447" s="237">
        <f>S2447*H2447</f>
        <v>0</v>
      </c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R2447" s="238" t="s">
        <v>170</v>
      </c>
      <c r="AT2447" s="238" t="s">
        <v>242</v>
      </c>
      <c r="AU2447" s="238" t="s">
        <v>87</v>
      </c>
      <c r="AY2447" s="18" t="s">
        <v>240</v>
      </c>
      <c r="BE2447" s="239">
        <f>IF(N2447="základní",J2447,0)</f>
        <v>0</v>
      </c>
      <c r="BF2447" s="239">
        <f>IF(N2447="snížená",J2447,0)</f>
        <v>0</v>
      </c>
      <c r="BG2447" s="239">
        <f>IF(N2447="zákl. přenesená",J2447,0)</f>
        <v>0</v>
      </c>
      <c r="BH2447" s="239">
        <f>IF(N2447="sníž. přenesená",J2447,0)</f>
        <v>0</v>
      </c>
      <c r="BI2447" s="239">
        <f>IF(N2447="nulová",J2447,0)</f>
        <v>0</v>
      </c>
      <c r="BJ2447" s="18" t="s">
        <v>84</v>
      </c>
      <c r="BK2447" s="239">
        <f>ROUND(I2447*H2447,2)</f>
        <v>0</v>
      </c>
      <c r="BL2447" s="18" t="s">
        <v>170</v>
      </c>
      <c r="BM2447" s="238" t="s">
        <v>3127</v>
      </c>
    </row>
    <row r="2448" s="13" customFormat="1">
      <c r="A2448" s="13"/>
      <c r="B2448" s="245"/>
      <c r="C2448" s="246"/>
      <c r="D2448" s="247" t="s">
        <v>251</v>
      </c>
      <c r="E2448" s="248" t="s">
        <v>1</v>
      </c>
      <c r="F2448" s="249" t="s">
        <v>3128</v>
      </c>
      <c r="G2448" s="246"/>
      <c r="H2448" s="248" t="s">
        <v>1</v>
      </c>
      <c r="I2448" s="250"/>
      <c r="J2448" s="246"/>
      <c r="K2448" s="246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55" t="s">
        <v>251</v>
      </c>
      <c r="AU2448" s="255" t="s">
        <v>87</v>
      </c>
      <c r="AV2448" s="13" t="s">
        <v>84</v>
      </c>
      <c r="AW2448" s="13" t="s">
        <v>32</v>
      </c>
      <c r="AX2448" s="13" t="s">
        <v>76</v>
      </c>
      <c r="AY2448" s="255" t="s">
        <v>240</v>
      </c>
    </row>
    <row r="2449" s="14" customFormat="1">
      <c r="A2449" s="14"/>
      <c r="B2449" s="256"/>
      <c r="C2449" s="257"/>
      <c r="D2449" s="247" t="s">
        <v>251</v>
      </c>
      <c r="E2449" s="258" t="s">
        <v>1</v>
      </c>
      <c r="F2449" s="259" t="s">
        <v>3129</v>
      </c>
      <c r="G2449" s="257"/>
      <c r="H2449" s="260">
        <v>6.7999999999999998</v>
      </c>
      <c r="I2449" s="261"/>
      <c r="J2449" s="257"/>
      <c r="K2449" s="257"/>
      <c r="L2449" s="262"/>
      <c r="M2449" s="263"/>
      <c r="N2449" s="264"/>
      <c r="O2449" s="264"/>
      <c r="P2449" s="264"/>
      <c r="Q2449" s="264"/>
      <c r="R2449" s="264"/>
      <c r="S2449" s="264"/>
      <c r="T2449" s="265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6" t="s">
        <v>251</v>
      </c>
      <c r="AU2449" s="266" t="s">
        <v>87</v>
      </c>
      <c r="AV2449" s="14" t="s">
        <v>87</v>
      </c>
      <c r="AW2449" s="14" t="s">
        <v>32</v>
      </c>
      <c r="AX2449" s="14" t="s">
        <v>84</v>
      </c>
      <c r="AY2449" s="266" t="s">
        <v>240</v>
      </c>
    </row>
    <row r="2450" s="2" customFormat="1" ht="16.5" customHeight="1">
      <c r="A2450" s="39"/>
      <c r="B2450" s="40"/>
      <c r="C2450" s="289" t="s">
        <v>3130</v>
      </c>
      <c r="D2450" s="289" t="s">
        <v>341</v>
      </c>
      <c r="E2450" s="290" t="s">
        <v>3131</v>
      </c>
      <c r="F2450" s="291" t="s">
        <v>3132</v>
      </c>
      <c r="G2450" s="292" t="s">
        <v>373</v>
      </c>
      <c r="H2450" s="293">
        <v>8</v>
      </c>
      <c r="I2450" s="294"/>
      <c r="J2450" s="295">
        <f>ROUND(I2450*H2450,2)</f>
        <v>0</v>
      </c>
      <c r="K2450" s="291" t="s">
        <v>1</v>
      </c>
      <c r="L2450" s="296"/>
      <c r="M2450" s="297" t="s">
        <v>1</v>
      </c>
      <c r="N2450" s="298" t="s">
        <v>41</v>
      </c>
      <c r="O2450" s="92"/>
      <c r="P2450" s="236">
        <f>O2450*H2450</f>
        <v>0</v>
      </c>
      <c r="Q2450" s="236">
        <v>0.0035000000000000001</v>
      </c>
      <c r="R2450" s="236">
        <f>Q2450*H2450</f>
        <v>0.028000000000000001</v>
      </c>
      <c r="S2450" s="236">
        <v>0</v>
      </c>
      <c r="T2450" s="237">
        <f>S2450*H2450</f>
        <v>0</v>
      </c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R2450" s="238" t="s">
        <v>532</v>
      </c>
      <c r="AT2450" s="238" t="s">
        <v>341</v>
      </c>
      <c r="AU2450" s="238" t="s">
        <v>87</v>
      </c>
      <c r="AY2450" s="18" t="s">
        <v>240</v>
      </c>
      <c r="BE2450" s="239">
        <f>IF(N2450="základní",J2450,0)</f>
        <v>0</v>
      </c>
      <c r="BF2450" s="239">
        <f>IF(N2450="snížená",J2450,0)</f>
        <v>0</v>
      </c>
      <c r="BG2450" s="239">
        <f>IF(N2450="zákl. přenesená",J2450,0)</f>
        <v>0</v>
      </c>
      <c r="BH2450" s="239">
        <f>IF(N2450="sníž. přenesená",J2450,0)</f>
        <v>0</v>
      </c>
      <c r="BI2450" s="239">
        <f>IF(N2450="nulová",J2450,0)</f>
        <v>0</v>
      </c>
      <c r="BJ2450" s="18" t="s">
        <v>84</v>
      </c>
      <c r="BK2450" s="239">
        <f>ROUND(I2450*H2450,2)</f>
        <v>0</v>
      </c>
      <c r="BL2450" s="18" t="s">
        <v>170</v>
      </c>
      <c r="BM2450" s="238" t="s">
        <v>3133</v>
      </c>
    </row>
    <row r="2451" s="13" customFormat="1">
      <c r="A2451" s="13"/>
      <c r="B2451" s="245"/>
      <c r="C2451" s="246"/>
      <c r="D2451" s="247" t="s">
        <v>251</v>
      </c>
      <c r="E2451" s="248" t="s">
        <v>1</v>
      </c>
      <c r="F2451" s="249" t="s">
        <v>3134</v>
      </c>
      <c r="G2451" s="246"/>
      <c r="H2451" s="248" t="s">
        <v>1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55" t="s">
        <v>251</v>
      </c>
      <c r="AU2451" s="255" t="s">
        <v>87</v>
      </c>
      <c r="AV2451" s="13" t="s">
        <v>84</v>
      </c>
      <c r="AW2451" s="13" t="s">
        <v>32</v>
      </c>
      <c r="AX2451" s="13" t="s">
        <v>76</v>
      </c>
      <c r="AY2451" s="255" t="s">
        <v>240</v>
      </c>
    </row>
    <row r="2452" s="13" customFormat="1">
      <c r="A2452" s="13"/>
      <c r="B2452" s="245"/>
      <c r="C2452" s="246"/>
      <c r="D2452" s="247" t="s">
        <v>251</v>
      </c>
      <c r="E2452" s="248" t="s">
        <v>1</v>
      </c>
      <c r="F2452" s="249" t="s">
        <v>3135</v>
      </c>
      <c r="G2452" s="246"/>
      <c r="H2452" s="248" t="s">
        <v>1</v>
      </c>
      <c r="I2452" s="250"/>
      <c r="J2452" s="246"/>
      <c r="K2452" s="246"/>
      <c r="L2452" s="251"/>
      <c r="M2452" s="252"/>
      <c r="N2452" s="253"/>
      <c r="O2452" s="253"/>
      <c r="P2452" s="253"/>
      <c r="Q2452" s="253"/>
      <c r="R2452" s="253"/>
      <c r="S2452" s="253"/>
      <c r="T2452" s="25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55" t="s">
        <v>251</v>
      </c>
      <c r="AU2452" s="255" t="s">
        <v>87</v>
      </c>
      <c r="AV2452" s="13" t="s">
        <v>84</v>
      </c>
      <c r="AW2452" s="13" t="s">
        <v>32</v>
      </c>
      <c r="AX2452" s="13" t="s">
        <v>76</v>
      </c>
      <c r="AY2452" s="255" t="s">
        <v>240</v>
      </c>
    </row>
    <row r="2453" s="14" customFormat="1">
      <c r="A2453" s="14"/>
      <c r="B2453" s="256"/>
      <c r="C2453" s="257"/>
      <c r="D2453" s="247" t="s">
        <v>251</v>
      </c>
      <c r="E2453" s="258" t="s">
        <v>1</v>
      </c>
      <c r="F2453" s="259" t="s">
        <v>3136</v>
      </c>
      <c r="G2453" s="257"/>
      <c r="H2453" s="260">
        <v>8</v>
      </c>
      <c r="I2453" s="261"/>
      <c r="J2453" s="257"/>
      <c r="K2453" s="257"/>
      <c r="L2453" s="262"/>
      <c r="M2453" s="263"/>
      <c r="N2453" s="264"/>
      <c r="O2453" s="264"/>
      <c r="P2453" s="264"/>
      <c r="Q2453" s="264"/>
      <c r="R2453" s="264"/>
      <c r="S2453" s="264"/>
      <c r="T2453" s="265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66" t="s">
        <v>251</v>
      </c>
      <c r="AU2453" s="266" t="s">
        <v>87</v>
      </c>
      <c r="AV2453" s="14" t="s">
        <v>87</v>
      </c>
      <c r="AW2453" s="14" t="s">
        <v>32</v>
      </c>
      <c r="AX2453" s="14" t="s">
        <v>84</v>
      </c>
      <c r="AY2453" s="266" t="s">
        <v>240</v>
      </c>
    </row>
    <row r="2454" s="2" customFormat="1" ht="16.5" customHeight="1">
      <c r="A2454" s="39"/>
      <c r="B2454" s="40"/>
      <c r="C2454" s="227" t="s">
        <v>3137</v>
      </c>
      <c r="D2454" s="227" t="s">
        <v>242</v>
      </c>
      <c r="E2454" s="228" t="s">
        <v>3138</v>
      </c>
      <c r="F2454" s="229" t="s">
        <v>3139</v>
      </c>
      <c r="G2454" s="230" t="s">
        <v>520</v>
      </c>
      <c r="H2454" s="231">
        <v>10</v>
      </c>
      <c r="I2454" s="232"/>
      <c r="J2454" s="233">
        <f>ROUND(I2454*H2454,2)</f>
        <v>0</v>
      </c>
      <c r="K2454" s="229" t="s">
        <v>246</v>
      </c>
      <c r="L2454" s="45"/>
      <c r="M2454" s="234" t="s">
        <v>1</v>
      </c>
      <c r="N2454" s="235" t="s">
        <v>41</v>
      </c>
      <c r="O2454" s="92"/>
      <c r="P2454" s="236">
        <f>O2454*H2454</f>
        <v>0</v>
      </c>
      <c r="Q2454" s="236">
        <v>1.0000000000000001E-05</v>
      </c>
      <c r="R2454" s="236">
        <f>Q2454*H2454</f>
        <v>0.00010000000000000001</v>
      </c>
      <c r="S2454" s="236">
        <v>0</v>
      </c>
      <c r="T2454" s="237">
        <f>S2454*H2454</f>
        <v>0</v>
      </c>
      <c r="U2454" s="39"/>
      <c r="V2454" s="39"/>
      <c r="W2454" s="39"/>
      <c r="X2454" s="39"/>
      <c r="Y2454" s="39"/>
      <c r="Z2454" s="39"/>
      <c r="AA2454" s="39"/>
      <c r="AB2454" s="39"/>
      <c r="AC2454" s="39"/>
      <c r="AD2454" s="39"/>
      <c r="AE2454" s="39"/>
      <c r="AR2454" s="238" t="s">
        <v>170</v>
      </c>
      <c r="AT2454" s="238" t="s">
        <v>242</v>
      </c>
      <c r="AU2454" s="238" t="s">
        <v>87</v>
      </c>
      <c r="AY2454" s="18" t="s">
        <v>240</v>
      </c>
      <c r="BE2454" s="239">
        <f>IF(N2454="základní",J2454,0)</f>
        <v>0</v>
      </c>
      <c r="BF2454" s="239">
        <f>IF(N2454="snížená",J2454,0)</f>
        <v>0</v>
      </c>
      <c r="BG2454" s="239">
        <f>IF(N2454="zákl. přenesená",J2454,0)</f>
        <v>0</v>
      </c>
      <c r="BH2454" s="239">
        <f>IF(N2454="sníž. přenesená",J2454,0)</f>
        <v>0</v>
      </c>
      <c r="BI2454" s="239">
        <f>IF(N2454="nulová",J2454,0)</f>
        <v>0</v>
      </c>
      <c r="BJ2454" s="18" t="s">
        <v>84</v>
      </c>
      <c r="BK2454" s="239">
        <f>ROUND(I2454*H2454,2)</f>
        <v>0</v>
      </c>
      <c r="BL2454" s="18" t="s">
        <v>170</v>
      </c>
      <c r="BM2454" s="238" t="s">
        <v>3140</v>
      </c>
    </row>
    <row r="2455" s="2" customFormat="1">
      <c r="A2455" s="39"/>
      <c r="B2455" s="40"/>
      <c r="C2455" s="41"/>
      <c r="D2455" s="240" t="s">
        <v>249</v>
      </c>
      <c r="E2455" s="41"/>
      <c r="F2455" s="241" t="s">
        <v>3141</v>
      </c>
      <c r="G2455" s="41"/>
      <c r="H2455" s="41"/>
      <c r="I2455" s="242"/>
      <c r="J2455" s="41"/>
      <c r="K2455" s="41"/>
      <c r="L2455" s="45"/>
      <c r="M2455" s="243"/>
      <c r="N2455" s="244"/>
      <c r="O2455" s="92"/>
      <c r="P2455" s="92"/>
      <c r="Q2455" s="92"/>
      <c r="R2455" s="92"/>
      <c r="S2455" s="92"/>
      <c r="T2455" s="93"/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39"/>
      <c r="AE2455" s="39"/>
      <c r="AT2455" s="18" t="s">
        <v>249</v>
      </c>
      <c r="AU2455" s="18" t="s">
        <v>87</v>
      </c>
    </row>
    <row r="2456" s="13" customFormat="1">
      <c r="A2456" s="13"/>
      <c r="B2456" s="245"/>
      <c r="C2456" s="246"/>
      <c r="D2456" s="247" t="s">
        <v>251</v>
      </c>
      <c r="E2456" s="248" t="s">
        <v>1</v>
      </c>
      <c r="F2456" s="249" t="s">
        <v>3128</v>
      </c>
      <c r="G2456" s="246"/>
      <c r="H2456" s="248" t="s">
        <v>1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5" t="s">
        <v>251</v>
      </c>
      <c r="AU2456" s="255" t="s">
        <v>87</v>
      </c>
      <c r="AV2456" s="13" t="s">
        <v>84</v>
      </c>
      <c r="AW2456" s="13" t="s">
        <v>32</v>
      </c>
      <c r="AX2456" s="13" t="s">
        <v>76</v>
      </c>
      <c r="AY2456" s="255" t="s">
        <v>240</v>
      </c>
    </row>
    <row r="2457" s="14" customFormat="1">
      <c r="A2457" s="14"/>
      <c r="B2457" s="256"/>
      <c r="C2457" s="257"/>
      <c r="D2457" s="247" t="s">
        <v>251</v>
      </c>
      <c r="E2457" s="258" t="s">
        <v>1</v>
      </c>
      <c r="F2457" s="259" t="s">
        <v>528</v>
      </c>
      <c r="G2457" s="257"/>
      <c r="H2457" s="260">
        <v>10</v>
      </c>
      <c r="I2457" s="261"/>
      <c r="J2457" s="257"/>
      <c r="K2457" s="257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6" t="s">
        <v>251</v>
      </c>
      <c r="AU2457" s="266" t="s">
        <v>87</v>
      </c>
      <c r="AV2457" s="14" t="s">
        <v>87</v>
      </c>
      <c r="AW2457" s="14" t="s">
        <v>32</v>
      </c>
      <c r="AX2457" s="14" t="s">
        <v>84</v>
      </c>
      <c r="AY2457" s="266" t="s">
        <v>240</v>
      </c>
    </row>
    <row r="2458" s="2" customFormat="1" ht="16.5" customHeight="1">
      <c r="A2458" s="39"/>
      <c r="B2458" s="40"/>
      <c r="C2458" s="289" t="s">
        <v>3142</v>
      </c>
      <c r="D2458" s="289" t="s">
        <v>341</v>
      </c>
      <c r="E2458" s="290" t="s">
        <v>3143</v>
      </c>
      <c r="F2458" s="291" t="s">
        <v>3144</v>
      </c>
      <c r="G2458" s="292" t="s">
        <v>520</v>
      </c>
      <c r="H2458" s="293">
        <v>10.5</v>
      </c>
      <c r="I2458" s="294"/>
      <c r="J2458" s="295">
        <f>ROUND(I2458*H2458,2)</f>
        <v>0</v>
      </c>
      <c r="K2458" s="291" t="s">
        <v>246</v>
      </c>
      <c r="L2458" s="296"/>
      <c r="M2458" s="297" t="s">
        <v>1</v>
      </c>
      <c r="N2458" s="298" t="s">
        <v>41</v>
      </c>
      <c r="O2458" s="92"/>
      <c r="P2458" s="236">
        <f>O2458*H2458</f>
        <v>0</v>
      </c>
      <c r="Q2458" s="236">
        <v>0.00038000000000000002</v>
      </c>
      <c r="R2458" s="236">
        <f>Q2458*H2458</f>
        <v>0.0039900000000000005</v>
      </c>
      <c r="S2458" s="236">
        <v>0</v>
      </c>
      <c r="T2458" s="237">
        <f>S2458*H2458</f>
        <v>0</v>
      </c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R2458" s="238" t="s">
        <v>532</v>
      </c>
      <c r="AT2458" s="238" t="s">
        <v>341</v>
      </c>
      <c r="AU2458" s="238" t="s">
        <v>87</v>
      </c>
      <c r="AY2458" s="18" t="s">
        <v>240</v>
      </c>
      <c r="BE2458" s="239">
        <f>IF(N2458="základní",J2458,0)</f>
        <v>0</v>
      </c>
      <c r="BF2458" s="239">
        <f>IF(N2458="snížená",J2458,0)</f>
        <v>0</v>
      </c>
      <c r="BG2458" s="239">
        <f>IF(N2458="zákl. přenesená",J2458,0)</f>
        <v>0</v>
      </c>
      <c r="BH2458" s="239">
        <f>IF(N2458="sníž. přenesená",J2458,0)</f>
        <v>0</v>
      </c>
      <c r="BI2458" s="239">
        <f>IF(N2458="nulová",J2458,0)</f>
        <v>0</v>
      </c>
      <c r="BJ2458" s="18" t="s">
        <v>84</v>
      </c>
      <c r="BK2458" s="239">
        <f>ROUND(I2458*H2458,2)</f>
        <v>0</v>
      </c>
      <c r="BL2458" s="18" t="s">
        <v>170</v>
      </c>
      <c r="BM2458" s="238" t="s">
        <v>3145</v>
      </c>
    </row>
    <row r="2459" s="13" customFormat="1">
      <c r="A2459" s="13"/>
      <c r="B2459" s="245"/>
      <c r="C2459" s="246"/>
      <c r="D2459" s="247" t="s">
        <v>251</v>
      </c>
      <c r="E2459" s="248" t="s">
        <v>1</v>
      </c>
      <c r="F2459" s="249" t="s">
        <v>3146</v>
      </c>
      <c r="G2459" s="246"/>
      <c r="H2459" s="248" t="s">
        <v>1</v>
      </c>
      <c r="I2459" s="250"/>
      <c r="J2459" s="246"/>
      <c r="K2459" s="246"/>
      <c r="L2459" s="251"/>
      <c r="M2459" s="252"/>
      <c r="N2459" s="253"/>
      <c r="O2459" s="253"/>
      <c r="P2459" s="253"/>
      <c r="Q2459" s="253"/>
      <c r="R2459" s="253"/>
      <c r="S2459" s="253"/>
      <c r="T2459" s="25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55" t="s">
        <v>251</v>
      </c>
      <c r="AU2459" s="255" t="s">
        <v>87</v>
      </c>
      <c r="AV2459" s="13" t="s">
        <v>84</v>
      </c>
      <c r="AW2459" s="13" t="s">
        <v>32</v>
      </c>
      <c r="AX2459" s="13" t="s">
        <v>76</v>
      </c>
      <c r="AY2459" s="255" t="s">
        <v>240</v>
      </c>
    </row>
    <row r="2460" s="14" customFormat="1">
      <c r="A2460" s="14"/>
      <c r="B2460" s="256"/>
      <c r="C2460" s="257"/>
      <c r="D2460" s="247" t="s">
        <v>251</v>
      </c>
      <c r="E2460" s="258" t="s">
        <v>1</v>
      </c>
      <c r="F2460" s="259" t="s">
        <v>1293</v>
      </c>
      <c r="G2460" s="257"/>
      <c r="H2460" s="260">
        <v>10.5</v>
      </c>
      <c r="I2460" s="261"/>
      <c r="J2460" s="257"/>
      <c r="K2460" s="257"/>
      <c r="L2460" s="262"/>
      <c r="M2460" s="263"/>
      <c r="N2460" s="264"/>
      <c r="O2460" s="264"/>
      <c r="P2460" s="264"/>
      <c r="Q2460" s="264"/>
      <c r="R2460" s="264"/>
      <c r="S2460" s="264"/>
      <c r="T2460" s="265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66" t="s">
        <v>251</v>
      </c>
      <c r="AU2460" s="266" t="s">
        <v>87</v>
      </c>
      <c r="AV2460" s="14" t="s">
        <v>87</v>
      </c>
      <c r="AW2460" s="14" t="s">
        <v>32</v>
      </c>
      <c r="AX2460" s="14" t="s">
        <v>84</v>
      </c>
      <c r="AY2460" s="266" t="s">
        <v>240</v>
      </c>
    </row>
    <row r="2461" s="2" customFormat="1" ht="24.15" customHeight="1">
      <c r="A2461" s="39"/>
      <c r="B2461" s="40"/>
      <c r="C2461" s="227" t="s">
        <v>3147</v>
      </c>
      <c r="D2461" s="227" t="s">
        <v>242</v>
      </c>
      <c r="E2461" s="228" t="s">
        <v>3148</v>
      </c>
      <c r="F2461" s="229" t="s">
        <v>3149</v>
      </c>
      <c r="G2461" s="230" t="s">
        <v>520</v>
      </c>
      <c r="H2461" s="231">
        <v>10</v>
      </c>
      <c r="I2461" s="232"/>
      <c r="J2461" s="233">
        <f>ROUND(I2461*H2461,2)</f>
        <v>0</v>
      </c>
      <c r="K2461" s="229" t="s">
        <v>246</v>
      </c>
      <c r="L2461" s="45"/>
      <c r="M2461" s="234" t="s">
        <v>1</v>
      </c>
      <c r="N2461" s="235" t="s">
        <v>41</v>
      </c>
      <c r="O2461" s="92"/>
      <c r="P2461" s="236">
        <f>O2461*H2461</f>
        <v>0</v>
      </c>
      <c r="Q2461" s="236">
        <v>0</v>
      </c>
      <c r="R2461" s="236">
        <f>Q2461*H2461</f>
        <v>0</v>
      </c>
      <c r="S2461" s="236">
        <v>0</v>
      </c>
      <c r="T2461" s="237">
        <f>S2461*H2461</f>
        <v>0</v>
      </c>
      <c r="U2461" s="39"/>
      <c r="V2461" s="39"/>
      <c r="W2461" s="39"/>
      <c r="X2461" s="39"/>
      <c r="Y2461" s="39"/>
      <c r="Z2461" s="39"/>
      <c r="AA2461" s="39"/>
      <c r="AB2461" s="39"/>
      <c r="AC2461" s="39"/>
      <c r="AD2461" s="39"/>
      <c r="AE2461" s="39"/>
      <c r="AR2461" s="238" t="s">
        <v>170</v>
      </c>
      <c r="AT2461" s="238" t="s">
        <v>242</v>
      </c>
      <c r="AU2461" s="238" t="s">
        <v>87</v>
      </c>
      <c r="AY2461" s="18" t="s">
        <v>240</v>
      </c>
      <c r="BE2461" s="239">
        <f>IF(N2461="základní",J2461,0)</f>
        <v>0</v>
      </c>
      <c r="BF2461" s="239">
        <f>IF(N2461="snížená",J2461,0)</f>
        <v>0</v>
      </c>
      <c r="BG2461" s="239">
        <f>IF(N2461="zákl. přenesená",J2461,0)</f>
        <v>0</v>
      </c>
      <c r="BH2461" s="239">
        <f>IF(N2461="sníž. přenesená",J2461,0)</f>
        <v>0</v>
      </c>
      <c r="BI2461" s="239">
        <f>IF(N2461="nulová",J2461,0)</f>
        <v>0</v>
      </c>
      <c r="BJ2461" s="18" t="s">
        <v>84</v>
      </c>
      <c r="BK2461" s="239">
        <f>ROUND(I2461*H2461,2)</f>
        <v>0</v>
      </c>
      <c r="BL2461" s="18" t="s">
        <v>170</v>
      </c>
      <c r="BM2461" s="238" t="s">
        <v>3150</v>
      </c>
    </row>
    <row r="2462" s="2" customFormat="1">
      <c r="A2462" s="39"/>
      <c r="B2462" s="40"/>
      <c r="C2462" s="41"/>
      <c r="D2462" s="240" t="s">
        <v>249</v>
      </c>
      <c r="E2462" s="41"/>
      <c r="F2462" s="241" t="s">
        <v>3151</v>
      </c>
      <c r="G2462" s="41"/>
      <c r="H2462" s="41"/>
      <c r="I2462" s="242"/>
      <c r="J2462" s="41"/>
      <c r="K2462" s="41"/>
      <c r="L2462" s="45"/>
      <c r="M2462" s="243"/>
      <c r="N2462" s="244"/>
      <c r="O2462" s="92"/>
      <c r="P2462" s="92"/>
      <c r="Q2462" s="92"/>
      <c r="R2462" s="92"/>
      <c r="S2462" s="92"/>
      <c r="T2462" s="93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T2462" s="18" t="s">
        <v>249</v>
      </c>
      <c r="AU2462" s="18" t="s">
        <v>87</v>
      </c>
    </row>
    <row r="2463" s="2" customFormat="1" ht="24.15" customHeight="1">
      <c r="A2463" s="39"/>
      <c r="B2463" s="40"/>
      <c r="C2463" s="227" t="s">
        <v>3152</v>
      </c>
      <c r="D2463" s="227" t="s">
        <v>242</v>
      </c>
      <c r="E2463" s="228" t="s">
        <v>3153</v>
      </c>
      <c r="F2463" s="229" t="s">
        <v>3154</v>
      </c>
      <c r="G2463" s="230" t="s">
        <v>373</v>
      </c>
      <c r="H2463" s="231">
        <v>194</v>
      </c>
      <c r="I2463" s="232"/>
      <c r="J2463" s="233">
        <f>ROUND(I2463*H2463,2)</f>
        <v>0</v>
      </c>
      <c r="K2463" s="229" t="s">
        <v>246</v>
      </c>
      <c r="L2463" s="45"/>
      <c r="M2463" s="234" t="s">
        <v>1</v>
      </c>
      <c r="N2463" s="235" t="s">
        <v>41</v>
      </c>
      <c r="O2463" s="92"/>
      <c r="P2463" s="236">
        <f>O2463*H2463</f>
        <v>0</v>
      </c>
      <c r="Q2463" s="236">
        <v>0.00035</v>
      </c>
      <c r="R2463" s="236">
        <f>Q2463*H2463</f>
        <v>0.067900000000000002</v>
      </c>
      <c r="S2463" s="236">
        <v>0</v>
      </c>
      <c r="T2463" s="237">
        <f>S2463*H2463</f>
        <v>0</v>
      </c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R2463" s="238" t="s">
        <v>170</v>
      </c>
      <c r="AT2463" s="238" t="s">
        <v>242</v>
      </c>
      <c r="AU2463" s="238" t="s">
        <v>87</v>
      </c>
      <c r="AY2463" s="18" t="s">
        <v>240</v>
      </c>
      <c r="BE2463" s="239">
        <f>IF(N2463="základní",J2463,0)</f>
        <v>0</v>
      </c>
      <c r="BF2463" s="239">
        <f>IF(N2463="snížená",J2463,0)</f>
        <v>0</v>
      </c>
      <c r="BG2463" s="239">
        <f>IF(N2463="zákl. přenesená",J2463,0)</f>
        <v>0</v>
      </c>
      <c r="BH2463" s="239">
        <f>IF(N2463="sníž. přenesená",J2463,0)</f>
        <v>0</v>
      </c>
      <c r="BI2463" s="239">
        <f>IF(N2463="nulová",J2463,0)</f>
        <v>0</v>
      </c>
      <c r="BJ2463" s="18" t="s">
        <v>84</v>
      </c>
      <c r="BK2463" s="239">
        <f>ROUND(I2463*H2463,2)</f>
        <v>0</v>
      </c>
      <c r="BL2463" s="18" t="s">
        <v>170</v>
      </c>
      <c r="BM2463" s="238" t="s">
        <v>3155</v>
      </c>
    </row>
    <row r="2464" s="2" customFormat="1">
      <c r="A2464" s="39"/>
      <c r="B2464" s="40"/>
      <c r="C2464" s="41"/>
      <c r="D2464" s="240" t="s">
        <v>249</v>
      </c>
      <c r="E2464" s="41"/>
      <c r="F2464" s="241" t="s">
        <v>3156</v>
      </c>
      <c r="G2464" s="41"/>
      <c r="H2464" s="41"/>
      <c r="I2464" s="242"/>
      <c r="J2464" s="41"/>
      <c r="K2464" s="41"/>
      <c r="L2464" s="45"/>
      <c r="M2464" s="243"/>
      <c r="N2464" s="244"/>
      <c r="O2464" s="92"/>
      <c r="P2464" s="92"/>
      <c r="Q2464" s="92"/>
      <c r="R2464" s="92"/>
      <c r="S2464" s="92"/>
      <c r="T2464" s="93"/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T2464" s="18" t="s">
        <v>249</v>
      </c>
      <c r="AU2464" s="18" t="s">
        <v>87</v>
      </c>
    </row>
    <row r="2465" s="13" customFormat="1">
      <c r="A2465" s="13"/>
      <c r="B2465" s="245"/>
      <c r="C2465" s="246"/>
      <c r="D2465" s="247" t="s">
        <v>251</v>
      </c>
      <c r="E2465" s="248" t="s">
        <v>1</v>
      </c>
      <c r="F2465" s="249" t="s">
        <v>3157</v>
      </c>
      <c r="G2465" s="246"/>
      <c r="H2465" s="248" t="s">
        <v>1</v>
      </c>
      <c r="I2465" s="250"/>
      <c r="J2465" s="246"/>
      <c r="K2465" s="246"/>
      <c r="L2465" s="251"/>
      <c r="M2465" s="252"/>
      <c r="N2465" s="253"/>
      <c r="O2465" s="253"/>
      <c r="P2465" s="253"/>
      <c r="Q2465" s="253"/>
      <c r="R2465" s="253"/>
      <c r="S2465" s="253"/>
      <c r="T2465" s="25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55" t="s">
        <v>251</v>
      </c>
      <c r="AU2465" s="255" t="s">
        <v>87</v>
      </c>
      <c r="AV2465" s="13" t="s">
        <v>84</v>
      </c>
      <c r="AW2465" s="13" t="s">
        <v>32</v>
      </c>
      <c r="AX2465" s="13" t="s">
        <v>76</v>
      </c>
      <c r="AY2465" s="255" t="s">
        <v>240</v>
      </c>
    </row>
    <row r="2466" s="14" customFormat="1">
      <c r="A2466" s="14"/>
      <c r="B2466" s="256"/>
      <c r="C2466" s="257"/>
      <c r="D2466" s="247" t="s">
        <v>251</v>
      </c>
      <c r="E2466" s="258" t="s">
        <v>1</v>
      </c>
      <c r="F2466" s="259" t="s">
        <v>3158</v>
      </c>
      <c r="G2466" s="257"/>
      <c r="H2466" s="260">
        <v>163</v>
      </c>
      <c r="I2466" s="261"/>
      <c r="J2466" s="257"/>
      <c r="K2466" s="257"/>
      <c r="L2466" s="262"/>
      <c r="M2466" s="263"/>
      <c r="N2466" s="264"/>
      <c r="O2466" s="264"/>
      <c r="P2466" s="264"/>
      <c r="Q2466" s="264"/>
      <c r="R2466" s="264"/>
      <c r="S2466" s="264"/>
      <c r="T2466" s="265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66" t="s">
        <v>251</v>
      </c>
      <c r="AU2466" s="266" t="s">
        <v>87</v>
      </c>
      <c r="AV2466" s="14" t="s">
        <v>87</v>
      </c>
      <c r="AW2466" s="14" t="s">
        <v>32</v>
      </c>
      <c r="AX2466" s="14" t="s">
        <v>76</v>
      </c>
      <c r="AY2466" s="266" t="s">
        <v>240</v>
      </c>
    </row>
    <row r="2467" s="13" customFormat="1">
      <c r="A2467" s="13"/>
      <c r="B2467" s="245"/>
      <c r="C2467" s="246"/>
      <c r="D2467" s="247" t="s">
        <v>251</v>
      </c>
      <c r="E2467" s="248" t="s">
        <v>1</v>
      </c>
      <c r="F2467" s="249" t="s">
        <v>3159</v>
      </c>
      <c r="G2467" s="246"/>
      <c r="H2467" s="248" t="s">
        <v>1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5" t="s">
        <v>251</v>
      </c>
      <c r="AU2467" s="255" t="s">
        <v>87</v>
      </c>
      <c r="AV2467" s="13" t="s">
        <v>84</v>
      </c>
      <c r="AW2467" s="13" t="s">
        <v>32</v>
      </c>
      <c r="AX2467" s="13" t="s">
        <v>76</v>
      </c>
      <c r="AY2467" s="255" t="s">
        <v>240</v>
      </c>
    </row>
    <row r="2468" s="13" customFormat="1">
      <c r="A2468" s="13"/>
      <c r="B2468" s="245"/>
      <c r="C2468" s="246"/>
      <c r="D2468" s="247" t="s">
        <v>251</v>
      </c>
      <c r="E2468" s="248" t="s">
        <v>1</v>
      </c>
      <c r="F2468" s="249" t="s">
        <v>3160</v>
      </c>
      <c r="G2468" s="246"/>
      <c r="H2468" s="248" t="s">
        <v>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55" t="s">
        <v>251</v>
      </c>
      <c r="AU2468" s="255" t="s">
        <v>87</v>
      </c>
      <c r="AV2468" s="13" t="s">
        <v>84</v>
      </c>
      <c r="AW2468" s="13" t="s">
        <v>32</v>
      </c>
      <c r="AX2468" s="13" t="s">
        <v>76</v>
      </c>
      <c r="AY2468" s="255" t="s">
        <v>240</v>
      </c>
    </row>
    <row r="2469" s="14" customFormat="1">
      <c r="A2469" s="14"/>
      <c r="B2469" s="256"/>
      <c r="C2469" s="257"/>
      <c r="D2469" s="247" t="s">
        <v>251</v>
      </c>
      <c r="E2469" s="258" t="s">
        <v>1</v>
      </c>
      <c r="F2469" s="259" t="s">
        <v>3161</v>
      </c>
      <c r="G2469" s="257"/>
      <c r="H2469" s="260">
        <v>21.300000000000001</v>
      </c>
      <c r="I2469" s="261"/>
      <c r="J2469" s="257"/>
      <c r="K2469" s="257"/>
      <c r="L2469" s="262"/>
      <c r="M2469" s="263"/>
      <c r="N2469" s="264"/>
      <c r="O2469" s="264"/>
      <c r="P2469" s="264"/>
      <c r="Q2469" s="264"/>
      <c r="R2469" s="264"/>
      <c r="S2469" s="264"/>
      <c r="T2469" s="265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66" t="s">
        <v>251</v>
      </c>
      <c r="AU2469" s="266" t="s">
        <v>87</v>
      </c>
      <c r="AV2469" s="14" t="s">
        <v>87</v>
      </c>
      <c r="AW2469" s="14" t="s">
        <v>32</v>
      </c>
      <c r="AX2469" s="14" t="s">
        <v>76</v>
      </c>
      <c r="AY2469" s="266" t="s">
        <v>240</v>
      </c>
    </row>
    <row r="2470" s="14" customFormat="1">
      <c r="A2470" s="14"/>
      <c r="B2470" s="256"/>
      <c r="C2470" s="257"/>
      <c r="D2470" s="247" t="s">
        <v>251</v>
      </c>
      <c r="E2470" s="258" t="s">
        <v>1</v>
      </c>
      <c r="F2470" s="259" t="s">
        <v>3162</v>
      </c>
      <c r="G2470" s="257"/>
      <c r="H2470" s="260">
        <v>9.6999999999999993</v>
      </c>
      <c r="I2470" s="261"/>
      <c r="J2470" s="257"/>
      <c r="K2470" s="257"/>
      <c r="L2470" s="262"/>
      <c r="M2470" s="263"/>
      <c r="N2470" s="264"/>
      <c r="O2470" s="264"/>
      <c r="P2470" s="264"/>
      <c r="Q2470" s="264"/>
      <c r="R2470" s="264"/>
      <c r="S2470" s="264"/>
      <c r="T2470" s="265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66" t="s">
        <v>251</v>
      </c>
      <c r="AU2470" s="266" t="s">
        <v>87</v>
      </c>
      <c r="AV2470" s="14" t="s">
        <v>87</v>
      </c>
      <c r="AW2470" s="14" t="s">
        <v>32</v>
      </c>
      <c r="AX2470" s="14" t="s">
        <v>76</v>
      </c>
      <c r="AY2470" s="266" t="s">
        <v>240</v>
      </c>
    </row>
    <row r="2471" s="16" customFormat="1">
      <c r="A2471" s="16"/>
      <c r="B2471" s="278"/>
      <c r="C2471" s="279"/>
      <c r="D2471" s="247" t="s">
        <v>251</v>
      </c>
      <c r="E2471" s="280" t="s">
        <v>1</v>
      </c>
      <c r="F2471" s="281" t="s">
        <v>265</v>
      </c>
      <c r="G2471" s="279"/>
      <c r="H2471" s="282">
        <v>194</v>
      </c>
      <c r="I2471" s="283"/>
      <c r="J2471" s="279"/>
      <c r="K2471" s="279"/>
      <c r="L2471" s="284"/>
      <c r="M2471" s="285"/>
      <c r="N2471" s="286"/>
      <c r="O2471" s="286"/>
      <c r="P2471" s="286"/>
      <c r="Q2471" s="286"/>
      <c r="R2471" s="286"/>
      <c r="S2471" s="286"/>
      <c r="T2471" s="287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88" t="s">
        <v>251</v>
      </c>
      <c r="AU2471" s="288" t="s">
        <v>87</v>
      </c>
      <c r="AV2471" s="16" t="s">
        <v>247</v>
      </c>
      <c r="AW2471" s="16" t="s">
        <v>32</v>
      </c>
      <c r="AX2471" s="16" t="s">
        <v>84</v>
      </c>
      <c r="AY2471" s="288" t="s">
        <v>240</v>
      </c>
    </row>
    <row r="2472" s="2" customFormat="1" ht="21.75" customHeight="1">
      <c r="A2472" s="39"/>
      <c r="B2472" s="40"/>
      <c r="C2472" s="289" t="s">
        <v>3163</v>
      </c>
      <c r="D2472" s="289" t="s">
        <v>341</v>
      </c>
      <c r="E2472" s="290" t="s">
        <v>3164</v>
      </c>
      <c r="F2472" s="291" t="s">
        <v>3165</v>
      </c>
      <c r="G2472" s="292" t="s">
        <v>373</v>
      </c>
      <c r="H2472" s="293">
        <v>214</v>
      </c>
      <c r="I2472" s="294"/>
      <c r="J2472" s="295">
        <f>ROUND(I2472*H2472,2)</f>
        <v>0</v>
      </c>
      <c r="K2472" s="291" t="s">
        <v>1</v>
      </c>
      <c r="L2472" s="296"/>
      <c r="M2472" s="297" t="s">
        <v>1</v>
      </c>
      <c r="N2472" s="298" t="s">
        <v>41</v>
      </c>
      <c r="O2472" s="92"/>
      <c r="P2472" s="236">
        <f>O2472*H2472</f>
        <v>0</v>
      </c>
      <c r="Q2472" s="236">
        <v>0.0033999999999999998</v>
      </c>
      <c r="R2472" s="236">
        <f>Q2472*H2472</f>
        <v>0.72759999999999991</v>
      </c>
      <c r="S2472" s="236">
        <v>0</v>
      </c>
      <c r="T2472" s="237">
        <f>S2472*H2472</f>
        <v>0</v>
      </c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39"/>
      <c r="AE2472" s="39"/>
      <c r="AR2472" s="238" t="s">
        <v>532</v>
      </c>
      <c r="AT2472" s="238" t="s">
        <v>341</v>
      </c>
      <c r="AU2472" s="238" t="s">
        <v>87</v>
      </c>
      <c r="AY2472" s="18" t="s">
        <v>240</v>
      </c>
      <c r="BE2472" s="239">
        <f>IF(N2472="základní",J2472,0)</f>
        <v>0</v>
      </c>
      <c r="BF2472" s="239">
        <f>IF(N2472="snížená",J2472,0)</f>
        <v>0</v>
      </c>
      <c r="BG2472" s="239">
        <f>IF(N2472="zákl. přenesená",J2472,0)</f>
        <v>0</v>
      </c>
      <c r="BH2472" s="239">
        <f>IF(N2472="sníž. přenesená",J2472,0)</f>
        <v>0</v>
      </c>
      <c r="BI2472" s="239">
        <f>IF(N2472="nulová",J2472,0)</f>
        <v>0</v>
      </c>
      <c r="BJ2472" s="18" t="s">
        <v>84</v>
      </c>
      <c r="BK2472" s="239">
        <f>ROUND(I2472*H2472,2)</f>
        <v>0</v>
      </c>
      <c r="BL2472" s="18" t="s">
        <v>170</v>
      </c>
      <c r="BM2472" s="238" t="s">
        <v>3166</v>
      </c>
    </row>
    <row r="2473" s="13" customFormat="1">
      <c r="A2473" s="13"/>
      <c r="B2473" s="245"/>
      <c r="C2473" s="246"/>
      <c r="D2473" s="247" t="s">
        <v>251</v>
      </c>
      <c r="E2473" s="248" t="s">
        <v>1</v>
      </c>
      <c r="F2473" s="249" t="s">
        <v>3167</v>
      </c>
      <c r="G2473" s="246"/>
      <c r="H2473" s="248" t="s">
        <v>1</v>
      </c>
      <c r="I2473" s="250"/>
      <c r="J2473" s="246"/>
      <c r="K2473" s="246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5" t="s">
        <v>251</v>
      </c>
      <c r="AU2473" s="255" t="s">
        <v>87</v>
      </c>
      <c r="AV2473" s="13" t="s">
        <v>84</v>
      </c>
      <c r="AW2473" s="13" t="s">
        <v>32</v>
      </c>
      <c r="AX2473" s="13" t="s">
        <v>76</v>
      </c>
      <c r="AY2473" s="255" t="s">
        <v>240</v>
      </c>
    </row>
    <row r="2474" s="13" customFormat="1">
      <c r="A2474" s="13"/>
      <c r="B2474" s="245"/>
      <c r="C2474" s="246"/>
      <c r="D2474" s="247" t="s">
        <v>251</v>
      </c>
      <c r="E2474" s="248" t="s">
        <v>1</v>
      </c>
      <c r="F2474" s="249" t="s">
        <v>3168</v>
      </c>
      <c r="G2474" s="246"/>
      <c r="H2474" s="248" t="s">
        <v>1</v>
      </c>
      <c r="I2474" s="250"/>
      <c r="J2474" s="246"/>
      <c r="K2474" s="246"/>
      <c r="L2474" s="251"/>
      <c r="M2474" s="252"/>
      <c r="N2474" s="253"/>
      <c r="O2474" s="253"/>
      <c r="P2474" s="253"/>
      <c r="Q2474" s="253"/>
      <c r="R2474" s="253"/>
      <c r="S2474" s="253"/>
      <c r="T2474" s="25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55" t="s">
        <v>251</v>
      </c>
      <c r="AU2474" s="255" t="s">
        <v>87</v>
      </c>
      <c r="AV2474" s="13" t="s">
        <v>84</v>
      </c>
      <c r="AW2474" s="13" t="s">
        <v>32</v>
      </c>
      <c r="AX2474" s="13" t="s">
        <v>76</v>
      </c>
      <c r="AY2474" s="255" t="s">
        <v>240</v>
      </c>
    </row>
    <row r="2475" s="14" customFormat="1">
      <c r="A2475" s="14"/>
      <c r="B2475" s="256"/>
      <c r="C2475" s="257"/>
      <c r="D2475" s="247" t="s">
        <v>251</v>
      </c>
      <c r="E2475" s="258" t="s">
        <v>1</v>
      </c>
      <c r="F2475" s="259" t="s">
        <v>3169</v>
      </c>
      <c r="G2475" s="257"/>
      <c r="H2475" s="260">
        <v>214</v>
      </c>
      <c r="I2475" s="261"/>
      <c r="J2475" s="257"/>
      <c r="K2475" s="257"/>
      <c r="L2475" s="262"/>
      <c r="M2475" s="263"/>
      <c r="N2475" s="264"/>
      <c r="O2475" s="264"/>
      <c r="P2475" s="264"/>
      <c r="Q2475" s="264"/>
      <c r="R2475" s="264"/>
      <c r="S2475" s="264"/>
      <c r="T2475" s="265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66" t="s">
        <v>251</v>
      </c>
      <c r="AU2475" s="266" t="s">
        <v>87</v>
      </c>
      <c r="AV2475" s="14" t="s">
        <v>87</v>
      </c>
      <c r="AW2475" s="14" t="s">
        <v>32</v>
      </c>
      <c r="AX2475" s="14" t="s">
        <v>84</v>
      </c>
      <c r="AY2475" s="266" t="s">
        <v>240</v>
      </c>
    </row>
    <row r="2476" s="2" customFormat="1" ht="24.15" customHeight="1">
      <c r="A2476" s="39"/>
      <c r="B2476" s="40"/>
      <c r="C2476" s="227" t="s">
        <v>3170</v>
      </c>
      <c r="D2476" s="227" t="s">
        <v>242</v>
      </c>
      <c r="E2476" s="228" t="s">
        <v>3171</v>
      </c>
      <c r="F2476" s="229" t="s">
        <v>3172</v>
      </c>
      <c r="G2476" s="230" t="s">
        <v>520</v>
      </c>
      <c r="H2476" s="231">
        <v>142</v>
      </c>
      <c r="I2476" s="232"/>
      <c r="J2476" s="233">
        <f>ROUND(I2476*H2476,2)</f>
        <v>0</v>
      </c>
      <c r="K2476" s="229" t="s">
        <v>1</v>
      </c>
      <c r="L2476" s="45"/>
      <c r="M2476" s="234" t="s">
        <v>1</v>
      </c>
      <c r="N2476" s="235" t="s">
        <v>41</v>
      </c>
      <c r="O2476" s="92"/>
      <c r="P2476" s="236">
        <f>O2476*H2476</f>
        <v>0</v>
      </c>
      <c r="Q2476" s="236">
        <v>3.0000000000000001E-05</v>
      </c>
      <c r="R2476" s="236">
        <f>Q2476*H2476</f>
        <v>0.0042599999999999999</v>
      </c>
      <c r="S2476" s="236">
        <v>0</v>
      </c>
      <c r="T2476" s="237">
        <f>S2476*H2476</f>
        <v>0</v>
      </c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R2476" s="238" t="s">
        <v>170</v>
      </c>
      <c r="AT2476" s="238" t="s">
        <v>242</v>
      </c>
      <c r="AU2476" s="238" t="s">
        <v>87</v>
      </c>
      <c r="AY2476" s="18" t="s">
        <v>240</v>
      </c>
      <c r="BE2476" s="239">
        <f>IF(N2476="základní",J2476,0)</f>
        <v>0</v>
      </c>
      <c r="BF2476" s="239">
        <f>IF(N2476="snížená",J2476,0)</f>
        <v>0</v>
      </c>
      <c r="BG2476" s="239">
        <f>IF(N2476="zákl. přenesená",J2476,0)</f>
        <v>0</v>
      </c>
      <c r="BH2476" s="239">
        <f>IF(N2476="sníž. přenesená",J2476,0)</f>
        <v>0</v>
      </c>
      <c r="BI2476" s="239">
        <f>IF(N2476="nulová",J2476,0)</f>
        <v>0</v>
      </c>
      <c r="BJ2476" s="18" t="s">
        <v>84</v>
      </c>
      <c r="BK2476" s="239">
        <f>ROUND(I2476*H2476,2)</f>
        <v>0</v>
      </c>
      <c r="BL2476" s="18" t="s">
        <v>170</v>
      </c>
      <c r="BM2476" s="238" t="s">
        <v>3173</v>
      </c>
    </row>
    <row r="2477" s="13" customFormat="1">
      <c r="A2477" s="13"/>
      <c r="B2477" s="245"/>
      <c r="C2477" s="246"/>
      <c r="D2477" s="247" t="s">
        <v>251</v>
      </c>
      <c r="E2477" s="248" t="s">
        <v>1</v>
      </c>
      <c r="F2477" s="249" t="s">
        <v>3157</v>
      </c>
      <c r="G2477" s="246"/>
      <c r="H2477" s="248" t="s">
        <v>1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5" t="s">
        <v>251</v>
      </c>
      <c r="AU2477" s="255" t="s">
        <v>87</v>
      </c>
      <c r="AV2477" s="13" t="s">
        <v>84</v>
      </c>
      <c r="AW2477" s="13" t="s">
        <v>32</v>
      </c>
      <c r="AX2477" s="13" t="s">
        <v>76</v>
      </c>
      <c r="AY2477" s="255" t="s">
        <v>240</v>
      </c>
    </row>
    <row r="2478" s="14" customFormat="1">
      <c r="A2478" s="14"/>
      <c r="B2478" s="256"/>
      <c r="C2478" s="257"/>
      <c r="D2478" s="247" t="s">
        <v>251</v>
      </c>
      <c r="E2478" s="258" t="s">
        <v>1</v>
      </c>
      <c r="F2478" s="259" t="s">
        <v>3174</v>
      </c>
      <c r="G2478" s="257"/>
      <c r="H2478" s="260">
        <v>19.949999999999999</v>
      </c>
      <c r="I2478" s="261"/>
      <c r="J2478" s="257"/>
      <c r="K2478" s="257"/>
      <c r="L2478" s="262"/>
      <c r="M2478" s="263"/>
      <c r="N2478" s="264"/>
      <c r="O2478" s="264"/>
      <c r="P2478" s="264"/>
      <c r="Q2478" s="264"/>
      <c r="R2478" s="264"/>
      <c r="S2478" s="264"/>
      <c r="T2478" s="265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6" t="s">
        <v>251</v>
      </c>
      <c r="AU2478" s="266" t="s">
        <v>87</v>
      </c>
      <c r="AV2478" s="14" t="s">
        <v>87</v>
      </c>
      <c r="AW2478" s="14" t="s">
        <v>32</v>
      </c>
      <c r="AX2478" s="14" t="s">
        <v>76</v>
      </c>
      <c r="AY2478" s="266" t="s">
        <v>240</v>
      </c>
    </row>
    <row r="2479" s="14" customFormat="1">
      <c r="A2479" s="14"/>
      <c r="B2479" s="256"/>
      <c r="C2479" s="257"/>
      <c r="D2479" s="247" t="s">
        <v>251</v>
      </c>
      <c r="E2479" s="258" t="s">
        <v>1</v>
      </c>
      <c r="F2479" s="259" t="s">
        <v>3175</v>
      </c>
      <c r="G2479" s="257"/>
      <c r="H2479" s="260">
        <v>19.850000000000001</v>
      </c>
      <c r="I2479" s="261"/>
      <c r="J2479" s="257"/>
      <c r="K2479" s="257"/>
      <c r="L2479" s="262"/>
      <c r="M2479" s="263"/>
      <c r="N2479" s="264"/>
      <c r="O2479" s="264"/>
      <c r="P2479" s="264"/>
      <c r="Q2479" s="264"/>
      <c r="R2479" s="264"/>
      <c r="S2479" s="264"/>
      <c r="T2479" s="265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6" t="s">
        <v>251</v>
      </c>
      <c r="AU2479" s="266" t="s">
        <v>87</v>
      </c>
      <c r="AV2479" s="14" t="s">
        <v>87</v>
      </c>
      <c r="AW2479" s="14" t="s">
        <v>32</v>
      </c>
      <c r="AX2479" s="14" t="s">
        <v>76</v>
      </c>
      <c r="AY2479" s="266" t="s">
        <v>240</v>
      </c>
    </row>
    <row r="2480" s="14" customFormat="1">
      <c r="A2480" s="14"/>
      <c r="B2480" s="256"/>
      <c r="C2480" s="257"/>
      <c r="D2480" s="247" t="s">
        <v>251</v>
      </c>
      <c r="E2480" s="258" t="s">
        <v>1</v>
      </c>
      <c r="F2480" s="259" t="s">
        <v>3175</v>
      </c>
      <c r="G2480" s="257"/>
      <c r="H2480" s="260">
        <v>19.850000000000001</v>
      </c>
      <c r="I2480" s="261"/>
      <c r="J2480" s="257"/>
      <c r="K2480" s="257"/>
      <c r="L2480" s="262"/>
      <c r="M2480" s="263"/>
      <c r="N2480" s="264"/>
      <c r="O2480" s="264"/>
      <c r="P2480" s="264"/>
      <c r="Q2480" s="264"/>
      <c r="R2480" s="264"/>
      <c r="S2480" s="264"/>
      <c r="T2480" s="265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6" t="s">
        <v>251</v>
      </c>
      <c r="AU2480" s="266" t="s">
        <v>87</v>
      </c>
      <c r="AV2480" s="14" t="s">
        <v>87</v>
      </c>
      <c r="AW2480" s="14" t="s">
        <v>32</v>
      </c>
      <c r="AX2480" s="14" t="s">
        <v>76</v>
      </c>
      <c r="AY2480" s="266" t="s">
        <v>240</v>
      </c>
    </row>
    <row r="2481" s="14" customFormat="1">
      <c r="A2481" s="14"/>
      <c r="B2481" s="256"/>
      <c r="C2481" s="257"/>
      <c r="D2481" s="247" t="s">
        <v>251</v>
      </c>
      <c r="E2481" s="258" t="s">
        <v>1</v>
      </c>
      <c r="F2481" s="259" t="s">
        <v>3176</v>
      </c>
      <c r="G2481" s="257"/>
      <c r="H2481" s="260">
        <v>9.75</v>
      </c>
      <c r="I2481" s="261"/>
      <c r="J2481" s="257"/>
      <c r="K2481" s="257"/>
      <c r="L2481" s="262"/>
      <c r="M2481" s="263"/>
      <c r="N2481" s="264"/>
      <c r="O2481" s="264"/>
      <c r="P2481" s="264"/>
      <c r="Q2481" s="264"/>
      <c r="R2481" s="264"/>
      <c r="S2481" s="264"/>
      <c r="T2481" s="265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66" t="s">
        <v>251</v>
      </c>
      <c r="AU2481" s="266" t="s">
        <v>87</v>
      </c>
      <c r="AV2481" s="14" t="s">
        <v>87</v>
      </c>
      <c r="AW2481" s="14" t="s">
        <v>32</v>
      </c>
      <c r="AX2481" s="14" t="s">
        <v>76</v>
      </c>
      <c r="AY2481" s="266" t="s">
        <v>240</v>
      </c>
    </row>
    <row r="2482" s="14" customFormat="1">
      <c r="A2482" s="14"/>
      <c r="B2482" s="256"/>
      <c r="C2482" s="257"/>
      <c r="D2482" s="247" t="s">
        <v>251</v>
      </c>
      <c r="E2482" s="258" t="s">
        <v>1</v>
      </c>
      <c r="F2482" s="259" t="s">
        <v>3177</v>
      </c>
      <c r="G2482" s="257"/>
      <c r="H2482" s="260">
        <v>18.350000000000001</v>
      </c>
      <c r="I2482" s="261"/>
      <c r="J2482" s="257"/>
      <c r="K2482" s="257"/>
      <c r="L2482" s="262"/>
      <c r="M2482" s="263"/>
      <c r="N2482" s="264"/>
      <c r="O2482" s="264"/>
      <c r="P2482" s="264"/>
      <c r="Q2482" s="264"/>
      <c r="R2482" s="264"/>
      <c r="S2482" s="264"/>
      <c r="T2482" s="265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6" t="s">
        <v>251</v>
      </c>
      <c r="AU2482" s="266" t="s">
        <v>87</v>
      </c>
      <c r="AV2482" s="14" t="s">
        <v>87</v>
      </c>
      <c r="AW2482" s="14" t="s">
        <v>32</v>
      </c>
      <c r="AX2482" s="14" t="s">
        <v>76</v>
      </c>
      <c r="AY2482" s="266" t="s">
        <v>240</v>
      </c>
    </row>
    <row r="2483" s="14" customFormat="1">
      <c r="A2483" s="14"/>
      <c r="B2483" s="256"/>
      <c r="C2483" s="257"/>
      <c r="D2483" s="247" t="s">
        <v>251</v>
      </c>
      <c r="E2483" s="258" t="s">
        <v>1</v>
      </c>
      <c r="F2483" s="259" t="s">
        <v>3178</v>
      </c>
      <c r="G2483" s="257"/>
      <c r="H2483" s="260">
        <v>10.65</v>
      </c>
      <c r="I2483" s="261"/>
      <c r="J2483" s="257"/>
      <c r="K2483" s="257"/>
      <c r="L2483" s="262"/>
      <c r="M2483" s="263"/>
      <c r="N2483" s="264"/>
      <c r="O2483" s="264"/>
      <c r="P2483" s="264"/>
      <c r="Q2483" s="264"/>
      <c r="R2483" s="264"/>
      <c r="S2483" s="264"/>
      <c r="T2483" s="265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66" t="s">
        <v>251</v>
      </c>
      <c r="AU2483" s="266" t="s">
        <v>87</v>
      </c>
      <c r="AV2483" s="14" t="s">
        <v>87</v>
      </c>
      <c r="AW2483" s="14" t="s">
        <v>32</v>
      </c>
      <c r="AX2483" s="14" t="s">
        <v>76</v>
      </c>
      <c r="AY2483" s="266" t="s">
        <v>240</v>
      </c>
    </row>
    <row r="2484" s="14" customFormat="1">
      <c r="A2484" s="14"/>
      <c r="B2484" s="256"/>
      <c r="C2484" s="257"/>
      <c r="D2484" s="247" t="s">
        <v>251</v>
      </c>
      <c r="E2484" s="258" t="s">
        <v>1</v>
      </c>
      <c r="F2484" s="259" t="s">
        <v>3179</v>
      </c>
      <c r="G2484" s="257"/>
      <c r="H2484" s="260">
        <v>30.25</v>
      </c>
      <c r="I2484" s="261"/>
      <c r="J2484" s="257"/>
      <c r="K2484" s="257"/>
      <c r="L2484" s="262"/>
      <c r="M2484" s="263"/>
      <c r="N2484" s="264"/>
      <c r="O2484" s="264"/>
      <c r="P2484" s="264"/>
      <c r="Q2484" s="264"/>
      <c r="R2484" s="264"/>
      <c r="S2484" s="264"/>
      <c r="T2484" s="265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6" t="s">
        <v>251</v>
      </c>
      <c r="AU2484" s="266" t="s">
        <v>87</v>
      </c>
      <c r="AV2484" s="14" t="s">
        <v>87</v>
      </c>
      <c r="AW2484" s="14" t="s">
        <v>32</v>
      </c>
      <c r="AX2484" s="14" t="s">
        <v>76</v>
      </c>
      <c r="AY2484" s="266" t="s">
        <v>240</v>
      </c>
    </row>
    <row r="2485" s="14" customFormat="1">
      <c r="A2485" s="14"/>
      <c r="B2485" s="256"/>
      <c r="C2485" s="257"/>
      <c r="D2485" s="247" t="s">
        <v>251</v>
      </c>
      <c r="E2485" s="258" t="s">
        <v>1</v>
      </c>
      <c r="F2485" s="259" t="s">
        <v>3180</v>
      </c>
      <c r="G2485" s="257"/>
      <c r="H2485" s="260">
        <v>13.35</v>
      </c>
      <c r="I2485" s="261"/>
      <c r="J2485" s="257"/>
      <c r="K2485" s="257"/>
      <c r="L2485" s="262"/>
      <c r="M2485" s="263"/>
      <c r="N2485" s="264"/>
      <c r="O2485" s="264"/>
      <c r="P2485" s="264"/>
      <c r="Q2485" s="264"/>
      <c r="R2485" s="264"/>
      <c r="S2485" s="264"/>
      <c r="T2485" s="26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6" t="s">
        <v>251</v>
      </c>
      <c r="AU2485" s="266" t="s">
        <v>87</v>
      </c>
      <c r="AV2485" s="14" t="s">
        <v>87</v>
      </c>
      <c r="AW2485" s="14" t="s">
        <v>32</v>
      </c>
      <c r="AX2485" s="14" t="s">
        <v>76</v>
      </c>
      <c r="AY2485" s="266" t="s">
        <v>240</v>
      </c>
    </row>
    <row r="2486" s="16" customFormat="1">
      <c r="A2486" s="16"/>
      <c r="B2486" s="278"/>
      <c r="C2486" s="279"/>
      <c r="D2486" s="247" t="s">
        <v>251</v>
      </c>
      <c r="E2486" s="280" t="s">
        <v>1</v>
      </c>
      <c r="F2486" s="281" t="s">
        <v>265</v>
      </c>
      <c r="G2486" s="279"/>
      <c r="H2486" s="282">
        <v>142</v>
      </c>
      <c r="I2486" s="283"/>
      <c r="J2486" s="279"/>
      <c r="K2486" s="279"/>
      <c r="L2486" s="284"/>
      <c r="M2486" s="285"/>
      <c r="N2486" s="286"/>
      <c r="O2486" s="286"/>
      <c r="P2486" s="286"/>
      <c r="Q2486" s="286"/>
      <c r="R2486" s="286"/>
      <c r="S2486" s="286"/>
      <c r="T2486" s="287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T2486" s="288" t="s">
        <v>251</v>
      </c>
      <c r="AU2486" s="288" t="s">
        <v>87</v>
      </c>
      <c r="AV2486" s="16" t="s">
        <v>247</v>
      </c>
      <c r="AW2486" s="16" t="s">
        <v>32</v>
      </c>
      <c r="AX2486" s="16" t="s">
        <v>84</v>
      </c>
      <c r="AY2486" s="288" t="s">
        <v>240</v>
      </c>
    </row>
    <row r="2487" s="2" customFormat="1" ht="24.15" customHeight="1">
      <c r="A2487" s="39"/>
      <c r="B2487" s="40"/>
      <c r="C2487" s="289" t="s">
        <v>3181</v>
      </c>
      <c r="D2487" s="289" t="s">
        <v>341</v>
      </c>
      <c r="E2487" s="290" t="s">
        <v>3182</v>
      </c>
      <c r="F2487" s="291" t="s">
        <v>3183</v>
      </c>
      <c r="G2487" s="292" t="s">
        <v>520</v>
      </c>
      <c r="H2487" s="293">
        <v>150</v>
      </c>
      <c r="I2487" s="294"/>
      <c r="J2487" s="295">
        <f>ROUND(I2487*H2487,2)</f>
        <v>0</v>
      </c>
      <c r="K2487" s="291" t="s">
        <v>1</v>
      </c>
      <c r="L2487" s="296"/>
      <c r="M2487" s="297" t="s">
        <v>1</v>
      </c>
      <c r="N2487" s="298" t="s">
        <v>41</v>
      </c>
      <c r="O2487" s="92"/>
      <c r="P2487" s="236">
        <f>O2487*H2487</f>
        <v>0</v>
      </c>
      <c r="Q2487" s="236">
        <v>0.0033999999999999998</v>
      </c>
      <c r="R2487" s="236">
        <f>Q2487*H2487</f>
        <v>0.51000000000000001</v>
      </c>
      <c r="S2487" s="236">
        <v>0</v>
      </c>
      <c r="T2487" s="237">
        <f>S2487*H2487</f>
        <v>0</v>
      </c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39"/>
      <c r="AE2487" s="39"/>
      <c r="AR2487" s="238" t="s">
        <v>532</v>
      </c>
      <c r="AT2487" s="238" t="s">
        <v>341</v>
      </c>
      <c r="AU2487" s="238" t="s">
        <v>87</v>
      </c>
      <c r="AY2487" s="18" t="s">
        <v>240</v>
      </c>
      <c r="BE2487" s="239">
        <f>IF(N2487="základní",J2487,0)</f>
        <v>0</v>
      </c>
      <c r="BF2487" s="239">
        <f>IF(N2487="snížená",J2487,0)</f>
        <v>0</v>
      </c>
      <c r="BG2487" s="239">
        <f>IF(N2487="zákl. přenesená",J2487,0)</f>
        <v>0</v>
      </c>
      <c r="BH2487" s="239">
        <f>IF(N2487="sníž. přenesená",J2487,0)</f>
        <v>0</v>
      </c>
      <c r="BI2487" s="239">
        <f>IF(N2487="nulová",J2487,0)</f>
        <v>0</v>
      </c>
      <c r="BJ2487" s="18" t="s">
        <v>84</v>
      </c>
      <c r="BK2487" s="239">
        <f>ROUND(I2487*H2487,2)</f>
        <v>0</v>
      </c>
      <c r="BL2487" s="18" t="s">
        <v>170</v>
      </c>
      <c r="BM2487" s="238" t="s">
        <v>3184</v>
      </c>
    </row>
    <row r="2488" s="13" customFormat="1">
      <c r="A2488" s="13"/>
      <c r="B2488" s="245"/>
      <c r="C2488" s="246"/>
      <c r="D2488" s="247" t="s">
        <v>251</v>
      </c>
      <c r="E2488" s="248" t="s">
        <v>1</v>
      </c>
      <c r="F2488" s="249" t="s">
        <v>3185</v>
      </c>
      <c r="G2488" s="246"/>
      <c r="H2488" s="248" t="s">
        <v>1</v>
      </c>
      <c r="I2488" s="250"/>
      <c r="J2488" s="246"/>
      <c r="K2488" s="246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55" t="s">
        <v>251</v>
      </c>
      <c r="AU2488" s="255" t="s">
        <v>87</v>
      </c>
      <c r="AV2488" s="13" t="s">
        <v>84</v>
      </c>
      <c r="AW2488" s="13" t="s">
        <v>32</v>
      </c>
      <c r="AX2488" s="13" t="s">
        <v>76</v>
      </c>
      <c r="AY2488" s="255" t="s">
        <v>240</v>
      </c>
    </row>
    <row r="2489" s="14" customFormat="1">
      <c r="A2489" s="14"/>
      <c r="B2489" s="256"/>
      <c r="C2489" s="257"/>
      <c r="D2489" s="247" t="s">
        <v>251</v>
      </c>
      <c r="E2489" s="258" t="s">
        <v>1</v>
      </c>
      <c r="F2489" s="259" t="s">
        <v>3186</v>
      </c>
      <c r="G2489" s="257"/>
      <c r="H2489" s="260">
        <v>150</v>
      </c>
      <c r="I2489" s="261"/>
      <c r="J2489" s="257"/>
      <c r="K2489" s="257"/>
      <c r="L2489" s="262"/>
      <c r="M2489" s="263"/>
      <c r="N2489" s="264"/>
      <c r="O2489" s="264"/>
      <c r="P2489" s="264"/>
      <c r="Q2489" s="264"/>
      <c r="R2489" s="264"/>
      <c r="S2489" s="264"/>
      <c r="T2489" s="26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6" t="s">
        <v>251</v>
      </c>
      <c r="AU2489" s="266" t="s">
        <v>87</v>
      </c>
      <c r="AV2489" s="14" t="s">
        <v>87</v>
      </c>
      <c r="AW2489" s="14" t="s">
        <v>32</v>
      </c>
      <c r="AX2489" s="14" t="s">
        <v>84</v>
      </c>
      <c r="AY2489" s="266" t="s">
        <v>240</v>
      </c>
    </row>
    <row r="2490" s="2" customFormat="1" ht="24.15" customHeight="1">
      <c r="A2490" s="39"/>
      <c r="B2490" s="40"/>
      <c r="C2490" s="227" t="s">
        <v>3187</v>
      </c>
      <c r="D2490" s="227" t="s">
        <v>242</v>
      </c>
      <c r="E2490" s="228" t="s">
        <v>3188</v>
      </c>
      <c r="F2490" s="229" t="s">
        <v>3189</v>
      </c>
      <c r="G2490" s="230" t="s">
        <v>520</v>
      </c>
      <c r="H2490" s="231">
        <v>220</v>
      </c>
      <c r="I2490" s="232"/>
      <c r="J2490" s="233">
        <f>ROUND(I2490*H2490,2)</f>
        <v>0</v>
      </c>
      <c r="K2490" s="229" t="s">
        <v>246</v>
      </c>
      <c r="L2490" s="45"/>
      <c r="M2490" s="234" t="s">
        <v>1</v>
      </c>
      <c r="N2490" s="235" t="s">
        <v>41</v>
      </c>
      <c r="O2490" s="92"/>
      <c r="P2490" s="236">
        <f>O2490*H2490</f>
        <v>0</v>
      </c>
      <c r="Q2490" s="236">
        <v>2.0000000000000002E-05</v>
      </c>
      <c r="R2490" s="236">
        <f>Q2490*H2490</f>
        <v>0.0044000000000000003</v>
      </c>
      <c r="S2490" s="236">
        <v>0</v>
      </c>
      <c r="T2490" s="237">
        <f>S2490*H2490</f>
        <v>0</v>
      </c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R2490" s="238" t="s">
        <v>170</v>
      </c>
      <c r="AT2490" s="238" t="s">
        <v>242</v>
      </c>
      <c r="AU2490" s="238" t="s">
        <v>87</v>
      </c>
      <c r="AY2490" s="18" t="s">
        <v>240</v>
      </c>
      <c r="BE2490" s="239">
        <f>IF(N2490="základní",J2490,0)</f>
        <v>0</v>
      </c>
      <c r="BF2490" s="239">
        <f>IF(N2490="snížená",J2490,0)</f>
        <v>0</v>
      </c>
      <c r="BG2490" s="239">
        <f>IF(N2490="zákl. přenesená",J2490,0)</f>
        <v>0</v>
      </c>
      <c r="BH2490" s="239">
        <f>IF(N2490="sníž. přenesená",J2490,0)</f>
        <v>0</v>
      </c>
      <c r="BI2490" s="239">
        <f>IF(N2490="nulová",J2490,0)</f>
        <v>0</v>
      </c>
      <c r="BJ2490" s="18" t="s">
        <v>84</v>
      </c>
      <c r="BK2490" s="239">
        <f>ROUND(I2490*H2490,2)</f>
        <v>0</v>
      </c>
      <c r="BL2490" s="18" t="s">
        <v>170</v>
      </c>
      <c r="BM2490" s="238" t="s">
        <v>3190</v>
      </c>
    </row>
    <row r="2491" s="2" customFormat="1">
      <c r="A2491" s="39"/>
      <c r="B2491" s="40"/>
      <c r="C2491" s="41"/>
      <c r="D2491" s="240" t="s">
        <v>249</v>
      </c>
      <c r="E2491" s="41"/>
      <c r="F2491" s="241" t="s">
        <v>3191</v>
      </c>
      <c r="G2491" s="41"/>
      <c r="H2491" s="41"/>
      <c r="I2491" s="242"/>
      <c r="J2491" s="41"/>
      <c r="K2491" s="41"/>
      <c r="L2491" s="45"/>
      <c r="M2491" s="243"/>
      <c r="N2491" s="244"/>
      <c r="O2491" s="92"/>
      <c r="P2491" s="92"/>
      <c r="Q2491" s="92"/>
      <c r="R2491" s="92"/>
      <c r="S2491" s="92"/>
      <c r="T2491" s="93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T2491" s="18" t="s">
        <v>249</v>
      </c>
      <c r="AU2491" s="18" t="s">
        <v>87</v>
      </c>
    </row>
    <row r="2492" s="2" customFormat="1" ht="16.5" customHeight="1">
      <c r="A2492" s="39"/>
      <c r="B2492" s="40"/>
      <c r="C2492" s="227" t="s">
        <v>3192</v>
      </c>
      <c r="D2492" s="227" t="s">
        <v>242</v>
      </c>
      <c r="E2492" s="228" t="s">
        <v>3193</v>
      </c>
      <c r="F2492" s="229" t="s">
        <v>3194</v>
      </c>
      <c r="G2492" s="230" t="s">
        <v>373</v>
      </c>
      <c r="H2492" s="231">
        <v>49</v>
      </c>
      <c r="I2492" s="232"/>
      <c r="J2492" s="233">
        <f>ROUND(I2492*H2492,2)</f>
        <v>0</v>
      </c>
      <c r="K2492" s="229" t="s">
        <v>246</v>
      </c>
      <c r="L2492" s="45"/>
      <c r="M2492" s="234" t="s">
        <v>1</v>
      </c>
      <c r="N2492" s="235" t="s">
        <v>41</v>
      </c>
      <c r="O2492" s="92"/>
      <c r="P2492" s="236">
        <f>O2492*H2492</f>
        <v>0</v>
      </c>
      <c r="Q2492" s="236">
        <v>0.00069999999999999999</v>
      </c>
      <c r="R2492" s="236">
        <f>Q2492*H2492</f>
        <v>0.034299999999999997</v>
      </c>
      <c r="S2492" s="236">
        <v>0</v>
      </c>
      <c r="T2492" s="237">
        <f>S2492*H2492</f>
        <v>0</v>
      </c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R2492" s="238" t="s">
        <v>170</v>
      </c>
      <c r="AT2492" s="238" t="s">
        <v>242</v>
      </c>
      <c r="AU2492" s="238" t="s">
        <v>87</v>
      </c>
      <c r="AY2492" s="18" t="s">
        <v>240</v>
      </c>
      <c r="BE2492" s="239">
        <f>IF(N2492="základní",J2492,0)</f>
        <v>0</v>
      </c>
      <c r="BF2492" s="239">
        <f>IF(N2492="snížená",J2492,0)</f>
        <v>0</v>
      </c>
      <c r="BG2492" s="239">
        <f>IF(N2492="zákl. přenesená",J2492,0)</f>
        <v>0</v>
      </c>
      <c r="BH2492" s="239">
        <f>IF(N2492="sníž. přenesená",J2492,0)</f>
        <v>0</v>
      </c>
      <c r="BI2492" s="239">
        <f>IF(N2492="nulová",J2492,0)</f>
        <v>0</v>
      </c>
      <c r="BJ2492" s="18" t="s">
        <v>84</v>
      </c>
      <c r="BK2492" s="239">
        <f>ROUND(I2492*H2492,2)</f>
        <v>0</v>
      </c>
      <c r="BL2492" s="18" t="s">
        <v>170</v>
      </c>
      <c r="BM2492" s="238" t="s">
        <v>3195</v>
      </c>
    </row>
    <row r="2493" s="2" customFormat="1">
      <c r="A2493" s="39"/>
      <c r="B2493" s="40"/>
      <c r="C2493" s="41"/>
      <c r="D2493" s="240" t="s">
        <v>249</v>
      </c>
      <c r="E2493" s="41"/>
      <c r="F2493" s="241" t="s">
        <v>3196</v>
      </c>
      <c r="G2493" s="41"/>
      <c r="H2493" s="41"/>
      <c r="I2493" s="242"/>
      <c r="J2493" s="41"/>
      <c r="K2493" s="41"/>
      <c r="L2493" s="45"/>
      <c r="M2493" s="243"/>
      <c r="N2493" s="244"/>
      <c r="O2493" s="92"/>
      <c r="P2493" s="92"/>
      <c r="Q2493" s="92"/>
      <c r="R2493" s="92"/>
      <c r="S2493" s="92"/>
      <c r="T2493" s="93"/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T2493" s="18" t="s">
        <v>249</v>
      </c>
      <c r="AU2493" s="18" t="s">
        <v>87</v>
      </c>
    </row>
    <row r="2494" s="13" customFormat="1">
      <c r="A2494" s="13"/>
      <c r="B2494" s="245"/>
      <c r="C2494" s="246"/>
      <c r="D2494" s="247" t="s">
        <v>251</v>
      </c>
      <c r="E2494" s="248" t="s">
        <v>1</v>
      </c>
      <c r="F2494" s="249" t="s">
        <v>3197</v>
      </c>
      <c r="G2494" s="246"/>
      <c r="H2494" s="248" t="s">
        <v>1</v>
      </c>
      <c r="I2494" s="250"/>
      <c r="J2494" s="246"/>
      <c r="K2494" s="246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55" t="s">
        <v>251</v>
      </c>
      <c r="AU2494" s="255" t="s">
        <v>87</v>
      </c>
      <c r="AV2494" s="13" t="s">
        <v>84</v>
      </c>
      <c r="AW2494" s="13" t="s">
        <v>32</v>
      </c>
      <c r="AX2494" s="13" t="s">
        <v>76</v>
      </c>
      <c r="AY2494" s="255" t="s">
        <v>240</v>
      </c>
    </row>
    <row r="2495" s="14" customFormat="1">
      <c r="A2495" s="14"/>
      <c r="B2495" s="256"/>
      <c r="C2495" s="257"/>
      <c r="D2495" s="247" t="s">
        <v>251</v>
      </c>
      <c r="E2495" s="258" t="s">
        <v>1</v>
      </c>
      <c r="F2495" s="259" t="s">
        <v>3198</v>
      </c>
      <c r="G2495" s="257"/>
      <c r="H2495" s="260">
        <v>44</v>
      </c>
      <c r="I2495" s="261"/>
      <c r="J2495" s="257"/>
      <c r="K2495" s="257"/>
      <c r="L2495" s="262"/>
      <c r="M2495" s="263"/>
      <c r="N2495" s="264"/>
      <c r="O2495" s="264"/>
      <c r="P2495" s="264"/>
      <c r="Q2495" s="264"/>
      <c r="R2495" s="264"/>
      <c r="S2495" s="264"/>
      <c r="T2495" s="265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66" t="s">
        <v>251</v>
      </c>
      <c r="AU2495" s="266" t="s">
        <v>87</v>
      </c>
      <c r="AV2495" s="14" t="s">
        <v>87</v>
      </c>
      <c r="AW2495" s="14" t="s">
        <v>32</v>
      </c>
      <c r="AX2495" s="14" t="s">
        <v>76</v>
      </c>
      <c r="AY2495" s="266" t="s">
        <v>240</v>
      </c>
    </row>
    <row r="2496" s="13" customFormat="1">
      <c r="A2496" s="13"/>
      <c r="B2496" s="245"/>
      <c r="C2496" s="246"/>
      <c r="D2496" s="247" t="s">
        <v>251</v>
      </c>
      <c r="E2496" s="248" t="s">
        <v>1</v>
      </c>
      <c r="F2496" s="249" t="s">
        <v>1887</v>
      </c>
      <c r="G2496" s="246"/>
      <c r="H2496" s="248" t="s">
        <v>1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5" t="s">
        <v>251</v>
      </c>
      <c r="AU2496" s="255" t="s">
        <v>87</v>
      </c>
      <c r="AV2496" s="13" t="s">
        <v>84</v>
      </c>
      <c r="AW2496" s="13" t="s">
        <v>32</v>
      </c>
      <c r="AX2496" s="13" t="s">
        <v>76</v>
      </c>
      <c r="AY2496" s="255" t="s">
        <v>240</v>
      </c>
    </row>
    <row r="2497" s="14" customFormat="1">
      <c r="A2497" s="14"/>
      <c r="B2497" s="256"/>
      <c r="C2497" s="257"/>
      <c r="D2497" s="247" t="s">
        <v>251</v>
      </c>
      <c r="E2497" s="258" t="s">
        <v>1</v>
      </c>
      <c r="F2497" s="259" t="s">
        <v>3199</v>
      </c>
      <c r="G2497" s="257"/>
      <c r="H2497" s="260">
        <v>2.6000000000000001</v>
      </c>
      <c r="I2497" s="261"/>
      <c r="J2497" s="257"/>
      <c r="K2497" s="257"/>
      <c r="L2497" s="262"/>
      <c r="M2497" s="263"/>
      <c r="N2497" s="264"/>
      <c r="O2497" s="264"/>
      <c r="P2497" s="264"/>
      <c r="Q2497" s="264"/>
      <c r="R2497" s="264"/>
      <c r="S2497" s="264"/>
      <c r="T2497" s="265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66" t="s">
        <v>251</v>
      </c>
      <c r="AU2497" s="266" t="s">
        <v>87</v>
      </c>
      <c r="AV2497" s="14" t="s">
        <v>87</v>
      </c>
      <c r="AW2497" s="14" t="s">
        <v>32</v>
      </c>
      <c r="AX2497" s="14" t="s">
        <v>76</v>
      </c>
      <c r="AY2497" s="266" t="s">
        <v>240</v>
      </c>
    </row>
    <row r="2498" s="14" customFormat="1">
      <c r="A2498" s="14"/>
      <c r="B2498" s="256"/>
      <c r="C2498" s="257"/>
      <c r="D2498" s="247" t="s">
        <v>251</v>
      </c>
      <c r="E2498" s="258" t="s">
        <v>1</v>
      </c>
      <c r="F2498" s="259" t="s">
        <v>3200</v>
      </c>
      <c r="G2498" s="257"/>
      <c r="H2498" s="260">
        <v>2.3999999999999999</v>
      </c>
      <c r="I2498" s="261"/>
      <c r="J2498" s="257"/>
      <c r="K2498" s="257"/>
      <c r="L2498" s="262"/>
      <c r="M2498" s="263"/>
      <c r="N2498" s="264"/>
      <c r="O2498" s="264"/>
      <c r="P2498" s="264"/>
      <c r="Q2498" s="264"/>
      <c r="R2498" s="264"/>
      <c r="S2498" s="264"/>
      <c r="T2498" s="265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6" t="s">
        <v>251</v>
      </c>
      <c r="AU2498" s="266" t="s">
        <v>87</v>
      </c>
      <c r="AV2498" s="14" t="s">
        <v>87</v>
      </c>
      <c r="AW2498" s="14" t="s">
        <v>32</v>
      </c>
      <c r="AX2498" s="14" t="s">
        <v>76</v>
      </c>
      <c r="AY2498" s="266" t="s">
        <v>240</v>
      </c>
    </row>
    <row r="2499" s="16" customFormat="1">
      <c r="A2499" s="16"/>
      <c r="B2499" s="278"/>
      <c r="C2499" s="279"/>
      <c r="D2499" s="247" t="s">
        <v>251</v>
      </c>
      <c r="E2499" s="280" t="s">
        <v>1</v>
      </c>
      <c r="F2499" s="281" t="s">
        <v>265</v>
      </c>
      <c r="G2499" s="279"/>
      <c r="H2499" s="282">
        <v>49</v>
      </c>
      <c r="I2499" s="283"/>
      <c r="J2499" s="279"/>
      <c r="K2499" s="279"/>
      <c r="L2499" s="284"/>
      <c r="M2499" s="285"/>
      <c r="N2499" s="286"/>
      <c r="O2499" s="286"/>
      <c r="P2499" s="286"/>
      <c r="Q2499" s="286"/>
      <c r="R2499" s="286"/>
      <c r="S2499" s="286"/>
      <c r="T2499" s="287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T2499" s="288" t="s">
        <v>251</v>
      </c>
      <c r="AU2499" s="288" t="s">
        <v>87</v>
      </c>
      <c r="AV2499" s="16" t="s">
        <v>247</v>
      </c>
      <c r="AW2499" s="16" t="s">
        <v>32</v>
      </c>
      <c r="AX2499" s="16" t="s">
        <v>84</v>
      </c>
      <c r="AY2499" s="288" t="s">
        <v>240</v>
      </c>
    </row>
    <row r="2500" s="2" customFormat="1" ht="24.15" customHeight="1">
      <c r="A2500" s="39"/>
      <c r="B2500" s="40"/>
      <c r="C2500" s="289" t="s">
        <v>3201</v>
      </c>
      <c r="D2500" s="289" t="s">
        <v>341</v>
      </c>
      <c r="E2500" s="290" t="s">
        <v>3202</v>
      </c>
      <c r="F2500" s="291" t="s">
        <v>3203</v>
      </c>
      <c r="G2500" s="292" t="s">
        <v>373</v>
      </c>
      <c r="H2500" s="293">
        <v>54</v>
      </c>
      <c r="I2500" s="294"/>
      <c r="J2500" s="295">
        <f>ROUND(I2500*H2500,2)</f>
        <v>0</v>
      </c>
      <c r="K2500" s="291" t="s">
        <v>1</v>
      </c>
      <c r="L2500" s="296"/>
      <c r="M2500" s="297" t="s">
        <v>1</v>
      </c>
      <c r="N2500" s="298" t="s">
        <v>41</v>
      </c>
      <c r="O2500" s="92"/>
      <c r="P2500" s="236">
        <f>O2500*H2500</f>
        <v>0</v>
      </c>
      <c r="Q2500" s="236">
        <v>0.0025999999999999999</v>
      </c>
      <c r="R2500" s="236">
        <f>Q2500*H2500</f>
        <v>0.1404</v>
      </c>
      <c r="S2500" s="236">
        <v>0</v>
      </c>
      <c r="T2500" s="237">
        <f>S2500*H2500</f>
        <v>0</v>
      </c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R2500" s="238" t="s">
        <v>532</v>
      </c>
      <c r="AT2500" s="238" t="s">
        <v>341</v>
      </c>
      <c r="AU2500" s="238" t="s">
        <v>87</v>
      </c>
      <c r="AY2500" s="18" t="s">
        <v>240</v>
      </c>
      <c r="BE2500" s="239">
        <f>IF(N2500="základní",J2500,0)</f>
        <v>0</v>
      </c>
      <c r="BF2500" s="239">
        <f>IF(N2500="snížená",J2500,0)</f>
        <v>0</v>
      </c>
      <c r="BG2500" s="239">
        <f>IF(N2500="zákl. přenesená",J2500,0)</f>
        <v>0</v>
      </c>
      <c r="BH2500" s="239">
        <f>IF(N2500="sníž. přenesená",J2500,0)</f>
        <v>0</v>
      </c>
      <c r="BI2500" s="239">
        <f>IF(N2500="nulová",J2500,0)</f>
        <v>0</v>
      </c>
      <c r="BJ2500" s="18" t="s">
        <v>84</v>
      </c>
      <c r="BK2500" s="239">
        <f>ROUND(I2500*H2500,2)</f>
        <v>0</v>
      </c>
      <c r="BL2500" s="18" t="s">
        <v>170</v>
      </c>
      <c r="BM2500" s="238" t="s">
        <v>3204</v>
      </c>
    </row>
    <row r="2501" s="13" customFormat="1">
      <c r="A2501" s="13"/>
      <c r="B2501" s="245"/>
      <c r="C2501" s="246"/>
      <c r="D2501" s="247" t="s">
        <v>251</v>
      </c>
      <c r="E2501" s="248" t="s">
        <v>1</v>
      </c>
      <c r="F2501" s="249" t="s">
        <v>3205</v>
      </c>
      <c r="G2501" s="246"/>
      <c r="H2501" s="248" t="s">
        <v>1</v>
      </c>
      <c r="I2501" s="250"/>
      <c r="J2501" s="246"/>
      <c r="K2501" s="246"/>
      <c r="L2501" s="251"/>
      <c r="M2501" s="252"/>
      <c r="N2501" s="253"/>
      <c r="O2501" s="253"/>
      <c r="P2501" s="253"/>
      <c r="Q2501" s="253"/>
      <c r="R2501" s="253"/>
      <c r="S2501" s="253"/>
      <c r="T2501" s="25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55" t="s">
        <v>251</v>
      </c>
      <c r="AU2501" s="255" t="s">
        <v>87</v>
      </c>
      <c r="AV2501" s="13" t="s">
        <v>84</v>
      </c>
      <c r="AW2501" s="13" t="s">
        <v>32</v>
      </c>
      <c r="AX2501" s="13" t="s">
        <v>76</v>
      </c>
      <c r="AY2501" s="255" t="s">
        <v>240</v>
      </c>
    </row>
    <row r="2502" s="14" customFormat="1">
      <c r="A2502" s="14"/>
      <c r="B2502" s="256"/>
      <c r="C2502" s="257"/>
      <c r="D2502" s="247" t="s">
        <v>251</v>
      </c>
      <c r="E2502" s="258" t="s">
        <v>1</v>
      </c>
      <c r="F2502" s="259" t="s">
        <v>3206</v>
      </c>
      <c r="G2502" s="257"/>
      <c r="H2502" s="260">
        <v>54</v>
      </c>
      <c r="I2502" s="261"/>
      <c r="J2502" s="257"/>
      <c r="K2502" s="257"/>
      <c r="L2502" s="262"/>
      <c r="M2502" s="263"/>
      <c r="N2502" s="264"/>
      <c r="O2502" s="264"/>
      <c r="P2502" s="264"/>
      <c r="Q2502" s="264"/>
      <c r="R2502" s="264"/>
      <c r="S2502" s="264"/>
      <c r="T2502" s="265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66" t="s">
        <v>251</v>
      </c>
      <c r="AU2502" s="266" t="s">
        <v>87</v>
      </c>
      <c r="AV2502" s="14" t="s">
        <v>87</v>
      </c>
      <c r="AW2502" s="14" t="s">
        <v>32</v>
      </c>
      <c r="AX2502" s="14" t="s">
        <v>84</v>
      </c>
      <c r="AY2502" s="266" t="s">
        <v>240</v>
      </c>
    </row>
    <row r="2503" s="2" customFormat="1" ht="24.15" customHeight="1">
      <c r="A2503" s="39"/>
      <c r="B2503" s="40"/>
      <c r="C2503" s="227" t="s">
        <v>3207</v>
      </c>
      <c r="D2503" s="227" t="s">
        <v>242</v>
      </c>
      <c r="E2503" s="228" t="s">
        <v>3208</v>
      </c>
      <c r="F2503" s="229" t="s">
        <v>3209</v>
      </c>
      <c r="G2503" s="230" t="s">
        <v>344</v>
      </c>
      <c r="H2503" s="231">
        <v>1.524</v>
      </c>
      <c r="I2503" s="232"/>
      <c r="J2503" s="233">
        <f>ROUND(I2503*H2503,2)</f>
        <v>0</v>
      </c>
      <c r="K2503" s="229" t="s">
        <v>246</v>
      </c>
      <c r="L2503" s="45"/>
      <c r="M2503" s="234" t="s">
        <v>1</v>
      </c>
      <c r="N2503" s="235" t="s">
        <v>41</v>
      </c>
      <c r="O2503" s="92"/>
      <c r="P2503" s="236">
        <f>O2503*H2503</f>
        <v>0</v>
      </c>
      <c r="Q2503" s="236">
        <v>0</v>
      </c>
      <c r="R2503" s="236">
        <f>Q2503*H2503</f>
        <v>0</v>
      </c>
      <c r="S2503" s="236">
        <v>0</v>
      </c>
      <c r="T2503" s="237">
        <f>S2503*H2503</f>
        <v>0</v>
      </c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R2503" s="238" t="s">
        <v>170</v>
      </c>
      <c r="AT2503" s="238" t="s">
        <v>242</v>
      </c>
      <c r="AU2503" s="238" t="s">
        <v>87</v>
      </c>
      <c r="AY2503" s="18" t="s">
        <v>240</v>
      </c>
      <c r="BE2503" s="239">
        <f>IF(N2503="základní",J2503,0)</f>
        <v>0</v>
      </c>
      <c r="BF2503" s="239">
        <f>IF(N2503="snížená",J2503,0)</f>
        <v>0</v>
      </c>
      <c r="BG2503" s="239">
        <f>IF(N2503="zákl. přenesená",J2503,0)</f>
        <v>0</v>
      </c>
      <c r="BH2503" s="239">
        <f>IF(N2503="sníž. přenesená",J2503,0)</f>
        <v>0</v>
      </c>
      <c r="BI2503" s="239">
        <f>IF(N2503="nulová",J2503,0)</f>
        <v>0</v>
      </c>
      <c r="BJ2503" s="18" t="s">
        <v>84</v>
      </c>
      <c r="BK2503" s="239">
        <f>ROUND(I2503*H2503,2)</f>
        <v>0</v>
      </c>
      <c r="BL2503" s="18" t="s">
        <v>170</v>
      </c>
      <c r="BM2503" s="238" t="s">
        <v>3210</v>
      </c>
    </row>
    <row r="2504" s="2" customFormat="1">
      <c r="A2504" s="39"/>
      <c r="B2504" s="40"/>
      <c r="C2504" s="41"/>
      <c r="D2504" s="240" t="s">
        <v>249</v>
      </c>
      <c r="E2504" s="41"/>
      <c r="F2504" s="241" t="s">
        <v>3211</v>
      </c>
      <c r="G2504" s="41"/>
      <c r="H2504" s="41"/>
      <c r="I2504" s="242"/>
      <c r="J2504" s="41"/>
      <c r="K2504" s="41"/>
      <c r="L2504" s="45"/>
      <c r="M2504" s="243"/>
      <c r="N2504" s="244"/>
      <c r="O2504" s="92"/>
      <c r="P2504" s="92"/>
      <c r="Q2504" s="92"/>
      <c r="R2504" s="92"/>
      <c r="S2504" s="92"/>
      <c r="T2504" s="93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T2504" s="18" t="s">
        <v>249</v>
      </c>
      <c r="AU2504" s="18" t="s">
        <v>87</v>
      </c>
    </row>
    <row r="2505" s="12" customFormat="1" ht="22.8" customHeight="1">
      <c r="A2505" s="12"/>
      <c r="B2505" s="211"/>
      <c r="C2505" s="212"/>
      <c r="D2505" s="213" t="s">
        <v>75</v>
      </c>
      <c r="E2505" s="225" t="s">
        <v>3212</v>
      </c>
      <c r="F2505" s="225" t="s">
        <v>3213</v>
      </c>
      <c r="G2505" s="212"/>
      <c r="H2505" s="212"/>
      <c r="I2505" s="215"/>
      <c r="J2505" s="226">
        <f>BK2505</f>
        <v>0</v>
      </c>
      <c r="K2505" s="212"/>
      <c r="L2505" s="217"/>
      <c r="M2505" s="218"/>
      <c r="N2505" s="219"/>
      <c r="O2505" s="219"/>
      <c r="P2505" s="220">
        <f>SUM(P2506:P2520)</f>
        <v>0</v>
      </c>
      <c r="Q2505" s="219"/>
      <c r="R2505" s="220">
        <f>SUM(R2506:R2520)</f>
        <v>1.6082000000000001</v>
      </c>
      <c r="S2505" s="219"/>
      <c r="T2505" s="221">
        <f>SUM(T2506:T2520)</f>
        <v>0</v>
      </c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R2505" s="222" t="s">
        <v>87</v>
      </c>
      <c r="AT2505" s="223" t="s">
        <v>75</v>
      </c>
      <c r="AU2505" s="223" t="s">
        <v>84</v>
      </c>
      <c r="AY2505" s="222" t="s">
        <v>240</v>
      </c>
      <c r="BK2505" s="224">
        <f>SUM(BK2506:BK2520)</f>
        <v>0</v>
      </c>
    </row>
    <row r="2506" s="2" customFormat="1" ht="16.5" customHeight="1">
      <c r="A2506" s="39"/>
      <c r="B2506" s="40"/>
      <c r="C2506" s="227" t="s">
        <v>3214</v>
      </c>
      <c r="D2506" s="227" t="s">
        <v>242</v>
      </c>
      <c r="E2506" s="228" t="s">
        <v>3215</v>
      </c>
      <c r="F2506" s="229" t="s">
        <v>3216</v>
      </c>
      <c r="G2506" s="230" t="s">
        <v>373</v>
      </c>
      <c r="H2506" s="231">
        <v>430</v>
      </c>
      <c r="I2506" s="232"/>
      <c r="J2506" s="233">
        <f>ROUND(I2506*H2506,2)</f>
        <v>0</v>
      </c>
      <c r="K2506" s="229" t="s">
        <v>246</v>
      </c>
      <c r="L2506" s="45"/>
      <c r="M2506" s="234" t="s">
        <v>1</v>
      </c>
      <c r="N2506" s="235" t="s">
        <v>41</v>
      </c>
      <c r="O2506" s="92"/>
      <c r="P2506" s="236">
        <f>O2506*H2506</f>
        <v>0</v>
      </c>
      <c r="Q2506" s="236">
        <v>0.00024000000000000001</v>
      </c>
      <c r="R2506" s="236">
        <f>Q2506*H2506</f>
        <v>0.1032</v>
      </c>
      <c r="S2506" s="236">
        <v>0</v>
      </c>
      <c r="T2506" s="237">
        <f>S2506*H2506</f>
        <v>0</v>
      </c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R2506" s="238" t="s">
        <v>170</v>
      </c>
      <c r="AT2506" s="238" t="s">
        <v>242</v>
      </c>
      <c r="AU2506" s="238" t="s">
        <v>87</v>
      </c>
      <c r="AY2506" s="18" t="s">
        <v>240</v>
      </c>
      <c r="BE2506" s="239">
        <f>IF(N2506="základní",J2506,0)</f>
        <v>0</v>
      </c>
      <c r="BF2506" s="239">
        <f>IF(N2506="snížená",J2506,0)</f>
        <v>0</v>
      </c>
      <c r="BG2506" s="239">
        <f>IF(N2506="zákl. přenesená",J2506,0)</f>
        <v>0</v>
      </c>
      <c r="BH2506" s="239">
        <f>IF(N2506="sníž. přenesená",J2506,0)</f>
        <v>0</v>
      </c>
      <c r="BI2506" s="239">
        <f>IF(N2506="nulová",J2506,0)</f>
        <v>0</v>
      </c>
      <c r="BJ2506" s="18" t="s">
        <v>84</v>
      </c>
      <c r="BK2506" s="239">
        <f>ROUND(I2506*H2506,2)</f>
        <v>0</v>
      </c>
      <c r="BL2506" s="18" t="s">
        <v>170</v>
      </c>
      <c r="BM2506" s="238" t="s">
        <v>3217</v>
      </c>
    </row>
    <row r="2507" s="2" customFormat="1">
      <c r="A2507" s="39"/>
      <c r="B2507" s="40"/>
      <c r="C2507" s="41"/>
      <c r="D2507" s="240" t="s">
        <v>249</v>
      </c>
      <c r="E2507" s="41"/>
      <c r="F2507" s="241" t="s">
        <v>3218</v>
      </c>
      <c r="G2507" s="41"/>
      <c r="H2507" s="41"/>
      <c r="I2507" s="242"/>
      <c r="J2507" s="41"/>
      <c r="K2507" s="41"/>
      <c r="L2507" s="45"/>
      <c r="M2507" s="243"/>
      <c r="N2507" s="244"/>
      <c r="O2507" s="92"/>
      <c r="P2507" s="92"/>
      <c r="Q2507" s="92"/>
      <c r="R2507" s="92"/>
      <c r="S2507" s="92"/>
      <c r="T2507" s="93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T2507" s="18" t="s">
        <v>249</v>
      </c>
      <c r="AU2507" s="18" t="s">
        <v>87</v>
      </c>
    </row>
    <row r="2508" s="13" customFormat="1">
      <c r="A2508" s="13"/>
      <c r="B2508" s="245"/>
      <c r="C2508" s="246"/>
      <c r="D2508" s="247" t="s">
        <v>251</v>
      </c>
      <c r="E2508" s="248" t="s">
        <v>1</v>
      </c>
      <c r="F2508" s="249" t="s">
        <v>3219</v>
      </c>
      <c r="G2508" s="246"/>
      <c r="H2508" s="248" t="s">
        <v>1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5" t="s">
        <v>251</v>
      </c>
      <c r="AU2508" s="255" t="s">
        <v>87</v>
      </c>
      <c r="AV2508" s="13" t="s">
        <v>84</v>
      </c>
      <c r="AW2508" s="13" t="s">
        <v>32</v>
      </c>
      <c r="AX2508" s="13" t="s">
        <v>76</v>
      </c>
      <c r="AY2508" s="255" t="s">
        <v>240</v>
      </c>
    </row>
    <row r="2509" s="14" customFormat="1">
      <c r="A2509" s="14"/>
      <c r="B2509" s="256"/>
      <c r="C2509" s="257"/>
      <c r="D2509" s="247" t="s">
        <v>251</v>
      </c>
      <c r="E2509" s="258" t="s">
        <v>1</v>
      </c>
      <c r="F2509" s="259" t="s">
        <v>3220</v>
      </c>
      <c r="G2509" s="257"/>
      <c r="H2509" s="260">
        <v>416.80000000000001</v>
      </c>
      <c r="I2509" s="261"/>
      <c r="J2509" s="257"/>
      <c r="K2509" s="257"/>
      <c r="L2509" s="262"/>
      <c r="M2509" s="263"/>
      <c r="N2509" s="264"/>
      <c r="O2509" s="264"/>
      <c r="P2509" s="264"/>
      <c r="Q2509" s="264"/>
      <c r="R2509" s="264"/>
      <c r="S2509" s="264"/>
      <c r="T2509" s="265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6" t="s">
        <v>251</v>
      </c>
      <c r="AU2509" s="266" t="s">
        <v>87</v>
      </c>
      <c r="AV2509" s="14" t="s">
        <v>87</v>
      </c>
      <c r="AW2509" s="14" t="s">
        <v>32</v>
      </c>
      <c r="AX2509" s="14" t="s">
        <v>76</v>
      </c>
      <c r="AY2509" s="266" t="s">
        <v>240</v>
      </c>
    </row>
    <row r="2510" s="13" customFormat="1">
      <c r="A2510" s="13"/>
      <c r="B2510" s="245"/>
      <c r="C2510" s="246"/>
      <c r="D2510" s="247" t="s">
        <v>251</v>
      </c>
      <c r="E2510" s="248" t="s">
        <v>1</v>
      </c>
      <c r="F2510" s="249" t="s">
        <v>3221</v>
      </c>
      <c r="G2510" s="246"/>
      <c r="H2510" s="248" t="s">
        <v>1</v>
      </c>
      <c r="I2510" s="250"/>
      <c r="J2510" s="246"/>
      <c r="K2510" s="246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5" t="s">
        <v>251</v>
      </c>
      <c r="AU2510" s="255" t="s">
        <v>87</v>
      </c>
      <c r="AV2510" s="13" t="s">
        <v>84</v>
      </c>
      <c r="AW2510" s="13" t="s">
        <v>32</v>
      </c>
      <c r="AX2510" s="13" t="s">
        <v>76</v>
      </c>
      <c r="AY2510" s="255" t="s">
        <v>240</v>
      </c>
    </row>
    <row r="2511" s="13" customFormat="1">
      <c r="A2511" s="13"/>
      <c r="B2511" s="245"/>
      <c r="C2511" s="246"/>
      <c r="D2511" s="247" t="s">
        <v>251</v>
      </c>
      <c r="E2511" s="248" t="s">
        <v>1</v>
      </c>
      <c r="F2511" s="249" t="s">
        <v>3222</v>
      </c>
      <c r="G2511" s="246"/>
      <c r="H2511" s="248" t="s">
        <v>1</v>
      </c>
      <c r="I2511" s="250"/>
      <c r="J2511" s="246"/>
      <c r="K2511" s="246"/>
      <c r="L2511" s="251"/>
      <c r="M2511" s="252"/>
      <c r="N2511" s="253"/>
      <c r="O2511" s="253"/>
      <c r="P2511" s="253"/>
      <c r="Q2511" s="253"/>
      <c r="R2511" s="253"/>
      <c r="S2511" s="253"/>
      <c r="T2511" s="254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5" t="s">
        <v>251</v>
      </c>
      <c r="AU2511" s="255" t="s">
        <v>87</v>
      </c>
      <c r="AV2511" s="13" t="s">
        <v>84</v>
      </c>
      <c r="AW2511" s="13" t="s">
        <v>32</v>
      </c>
      <c r="AX2511" s="13" t="s">
        <v>76</v>
      </c>
      <c r="AY2511" s="255" t="s">
        <v>240</v>
      </c>
    </row>
    <row r="2512" s="14" customFormat="1">
      <c r="A2512" s="14"/>
      <c r="B2512" s="256"/>
      <c r="C2512" s="257"/>
      <c r="D2512" s="247" t="s">
        <v>251</v>
      </c>
      <c r="E2512" s="258" t="s">
        <v>1</v>
      </c>
      <c r="F2512" s="259" t="s">
        <v>3223</v>
      </c>
      <c r="G2512" s="257"/>
      <c r="H2512" s="260">
        <v>1.47</v>
      </c>
      <c r="I2512" s="261"/>
      <c r="J2512" s="257"/>
      <c r="K2512" s="257"/>
      <c r="L2512" s="262"/>
      <c r="M2512" s="263"/>
      <c r="N2512" s="264"/>
      <c r="O2512" s="264"/>
      <c r="P2512" s="264"/>
      <c r="Q2512" s="264"/>
      <c r="R2512" s="264"/>
      <c r="S2512" s="264"/>
      <c r="T2512" s="265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66" t="s">
        <v>251</v>
      </c>
      <c r="AU2512" s="266" t="s">
        <v>87</v>
      </c>
      <c r="AV2512" s="14" t="s">
        <v>87</v>
      </c>
      <c r="AW2512" s="14" t="s">
        <v>32</v>
      </c>
      <c r="AX2512" s="14" t="s">
        <v>76</v>
      </c>
      <c r="AY2512" s="266" t="s">
        <v>240</v>
      </c>
    </row>
    <row r="2513" s="14" customFormat="1">
      <c r="A2513" s="14"/>
      <c r="B2513" s="256"/>
      <c r="C2513" s="257"/>
      <c r="D2513" s="247" t="s">
        <v>251</v>
      </c>
      <c r="E2513" s="258" t="s">
        <v>1</v>
      </c>
      <c r="F2513" s="259" t="s">
        <v>3224</v>
      </c>
      <c r="G2513" s="257"/>
      <c r="H2513" s="260">
        <v>1.4750000000000001</v>
      </c>
      <c r="I2513" s="261"/>
      <c r="J2513" s="257"/>
      <c r="K2513" s="257"/>
      <c r="L2513" s="262"/>
      <c r="M2513" s="263"/>
      <c r="N2513" s="264"/>
      <c r="O2513" s="264"/>
      <c r="P2513" s="264"/>
      <c r="Q2513" s="264"/>
      <c r="R2513" s="264"/>
      <c r="S2513" s="264"/>
      <c r="T2513" s="265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66" t="s">
        <v>251</v>
      </c>
      <c r="AU2513" s="266" t="s">
        <v>87</v>
      </c>
      <c r="AV2513" s="14" t="s">
        <v>87</v>
      </c>
      <c r="AW2513" s="14" t="s">
        <v>32</v>
      </c>
      <c r="AX2513" s="14" t="s">
        <v>76</v>
      </c>
      <c r="AY2513" s="266" t="s">
        <v>240</v>
      </c>
    </row>
    <row r="2514" s="14" customFormat="1">
      <c r="A2514" s="14"/>
      <c r="B2514" s="256"/>
      <c r="C2514" s="257"/>
      <c r="D2514" s="247" t="s">
        <v>251</v>
      </c>
      <c r="E2514" s="258" t="s">
        <v>1</v>
      </c>
      <c r="F2514" s="259" t="s">
        <v>3225</v>
      </c>
      <c r="G2514" s="257"/>
      <c r="H2514" s="260">
        <v>1.29</v>
      </c>
      <c r="I2514" s="261"/>
      <c r="J2514" s="257"/>
      <c r="K2514" s="257"/>
      <c r="L2514" s="262"/>
      <c r="M2514" s="263"/>
      <c r="N2514" s="264"/>
      <c r="O2514" s="264"/>
      <c r="P2514" s="264"/>
      <c r="Q2514" s="264"/>
      <c r="R2514" s="264"/>
      <c r="S2514" s="264"/>
      <c r="T2514" s="265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66" t="s">
        <v>251</v>
      </c>
      <c r="AU2514" s="266" t="s">
        <v>87</v>
      </c>
      <c r="AV2514" s="14" t="s">
        <v>87</v>
      </c>
      <c r="AW2514" s="14" t="s">
        <v>32</v>
      </c>
      <c r="AX2514" s="14" t="s">
        <v>76</v>
      </c>
      <c r="AY2514" s="266" t="s">
        <v>240</v>
      </c>
    </row>
    <row r="2515" s="14" customFormat="1">
      <c r="A2515" s="14"/>
      <c r="B2515" s="256"/>
      <c r="C2515" s="257"/>
      <c r="D2515" s="247" t="s">
        <v>251</v>
      </c>
      <c r="E2515" s="258" t="s">
        <v>1</v>
      </c>
      <c r="F2515" s="259" t="s">
        <v>3226</v>
      </c>
      <c r="G2515" s="257"/>
      <c r="H2515" s="260">
        <v>8.9649999999999999</v>
      </c>
      <c r="I2515" s="261"/>
      <c r="J2515" s="257"/>
      <c r="K2515" s="257"/>
      <c r="L2515" s="262"/>
      <c r="M2515" s="263"/>
      <c r="N2515" s="264"/>
      <c r="O2515" s="264"/>
      <c r="P2515" s="264"/>
      <c r="Q2515" s="264"/>
      <c r="R2515" s="264"/>
      <c r="S2515" s="264"/>
      <c r="T2515" s="265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66" t="s">
        <v>251</v>
      </c>
      <c r="AU2515" s="266" t="s">
        <v>87</v>
      </c>
      <c r="AV2515" s="14" t="s">
        <v>87</v>
      </c>
      <c r="AW2515" s="14" t="s">
        <v>32</v>
      </c>
      <c r="AX2515" s="14" t="s">
        <v>76</v>
      </c>
      <c r="AY2515" s="266" t="s">
        <v>240</v>
      </c>
    </row>
    <row r="2516" s="16" customFormat="1">
      <c r="A2516" s="16"/>
      <c r="B2516" s="278"/>
      <c r="C2516" s="279"/>
      <c r="D2516" s="247" t="s">
        <v>251</v>
      </c>
      <c r="E2516" s="280" t="s">
        <v>1</v>
      </c>
      <c r="F2516" s="281" t="s">
        <v>265</v>
      </c>
      <c r="G2516" s="279"/>
      <c r="H2516" s="282">
        <v>430.00000000000006</v>
      </c>
      <c r="I2516" s="283"/>
      <c r="J2516" s="279"/>
      <c r="K2516" s="279"/>
      <c r="L2516" s="284"/>
      <c r="M2516" s="285"/>
      <c r="N2516" s="286"/>
      <c r="O2516" s="286"/>
      <c r="P2516" s="286"/>
      <c r="Q2516" s="286"/>
      <c r="R2516" s="286"/>
      <c r="S2516" s="286"/>
      <c r="T2516" s="287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T2516" s="288" t="s">
        <v>251</v>
      </c>
      <c r="AU2516" s="288" t="s">
        <v>87</v>
      </c>
      <c r="AV2516" s="16" t="s">
        <v>247</v>
      </c>
      <c r="AW2516" s="16" t="s">
        <v>32</v>
      </c>
      <c r="AX2516" s="16" t="s">
        <v>84</v>
      </c>
      <c r="AY2516" s="288" t="s">
        <v>240</v>
      </c>
    </row>
    <row r="2517" s="2" customFormat="1" ht="24.15" customHeight="1">
      <c r="A2517" s="39"/>
      <c r="B2517" s="40"/>
      <c r="C2517" s="227" t="s">
        <v>3227</v>
      </c>
      <c r="D2517" s="227" t="s">
        <v>242</v>
      </c>
      <c r="E2517" s="228" t="s">
        <v>3228</v>
      </c>
      <c r="F2517" s="229" t="s">
        <v>3229</v>
      </c>
      <c r="G2517" s="230" t="s">
        <v>373</v>
      </c>
      <c r="H2517" s="231">
        <v>430</v>
      </c>
      <c r="I2517" s="232"/>
      <c r="J2517" s="233">
        <f>ROUND(I2517*H2517,2)</f>
        <v>0</v>
      </c>
      <c r="K2517" s="229" t="s">
        <v>246</v>
      </c>
      <c r="L2517" s="45"/>
      <c r="M2517" s="234" t="s">
        <v>1</v>
      </c>
      <c r="N2517" s="235" t="s">
        <v>41</v>
      </c>
      <c r="O2517" s="92"/>
      <c r="P2517" s="236">
        <f>O2517*H2517</f>
        <v>0</v>
      </c>
      <c r="Q2517" s="236">
        <v>0.0035000000000000001</v>
      </c>
      <c r="R2517" s="236">
        <f>Q2517*H2517</f>
        <v>1.5050000000000001</v>
      </c>
      <c r="S2517" s="236">
        <v>0</v>
      </c>
      <c r="T2517" s="237">
        <f>S2517*H2517</f>
        <v>0</v>
      </c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39"/>
      <c r="AE2517" s="39"/>
      <c r="AR2517" s="238" t="s">
        <v>170</v>
      </c>
      <c r="AT2517" s="238" t="s">
        <v>242</v>
      </c>
      <c r="AU2517" s="238" t="s">
        <v>87</v>
      </c>
      <c r="AY2517" s="18" t="s">
        <v>240</v>
      </c>
      <c r="BE2517" s="239">
        <f>IF(N2517="základní",J2517,0)</f>
        <v>0</v>
      </c>
      <c r="BF2517" s="239">
        <f>IF(N2517="snížená",J2517,0)</f>
        <v>0</v>
      </c>
      <c r="BG2517" s="239">
        <f>IF(N2517="zákl. přenesená",J2517,0)</f>
        <v>0</v>
      </c>
      <c r="BH2517" s="239">
        <f>IF(N2517="sníž. přenesená",J2517,0)</f>
        <v>0</v>
      </c>
      <c r="BI2517" s="239">
        <f>IF(N2517="nulová",J2517,0)</f>
        <v>0</v>
      </c>
      <c r="BJ2517" s="18" t="s">
        <v>84</v>
      </c>
      <c r="BK2517" s="239">
        <f>ROUND(I2517*H2517,2)</f>
        <v>0</v>
      </c>
      <c r="BL2517" s="18" t="s">
        <v>170</v>
      </c>
      <c r="BM2517" s="238" t="s">
        <v>3230</v>
      </c>
    </row>
    <row r="2518" s="2" customFormat="1">
      <c r="A2518" s="39"/>
      <c r="B2518" s="40"/>
      <c r="C2518" s="41"/>
      <c r="D2518" s="240" t="s">
        <v>249</v>
      </c>
      <c r="E2518" s="41"/>
      <c r="F2518" s="241" t="s">
        <v>3231</v>
      </c>
      <c r="G2518" s="41"/>
      <c r="H2518" s="41"/>
      <c r="I2518" s="242"/>
      <c r="J2518" s="41"/>
      <c r="K2518" s="41"/>
      <c r="L2518" s="45"/>
      <c r="M2518" s="243"/>
      <c r="N2518" s="244"/>
      <c r="O2518" s="92"/>
      <c r="P2518" s="92"/>
      <c r="Q2518" s="92"/>
      <c r="R2518" s="92"/>
      <c r="S2518" s="92"/>
      <c r="T2518" s="93"/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39"/>
      <c r="AE2518" s="39"/>
      <c r="AT2518" s="18" t="s">
        <v>249</v>
      </c>
      <c r="AU2518" s="18" t="s">
        <v>87</v>
      </c>
    </row>
    <row r="2519" s="2" customFormat="1" ht="24.15" customHeight="1">
      <c r="A2519" s="39"/>
      <c r="B2519" s="40"/>
      <c r="C2519" s="227" t="s">
        <v>3232</v>
      </c>
      <c r="D2519" s="227" t="s">
        <v>242</v>
      </c>
      <c r="E2519" s="228" t="s">
        <v>3233</v>
      </c>
      <c r="F2519" s="229" t="s">
        <v>3234</v>
      </c>
      <c r="G2519" s="230" t="s">
        <v>344</v>
      </c>
      <c r="H2519" s="231">
        <v>1.6080000000000001</v>
      </c>
      <c r="I2519" s="232"/>
      <c r="J2519" s="233">
        <f>ROUND(I2519*H2519,2)</f>
        <v>0</v>
      </c>
      <c r="K2519" s="229" t="s">
        <v>246</v>
      </c>
      <c r="L2519" s="45"/>
      <c r="M2519" s="234" t="s">
        <v>1</v>
      </c>
      <c r="N2519" s="235" t="s">
        <v>41</v>
      </c>
      <c r="O2519" s="92"/>
      <c r="P2519" s="236">
        <f>O2519*H2519</f>
        <v>0</v>
      </c>
      <c r="Q2519" s="236">
        <v>0</v>
      </c>
      <c r="R2519" s="236">
        <f>Q2519*H2519</f>
        <v>0</v>
      </c>
      <c r="S2519" s="236">
        <v>0</v>
      </c>
      <c r="T2519" s="237">
        <f>S2519*H2519</f>
        <v>0</v>
      </c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R2519" s="238" t="s">
        <v>170</v>
      </c>
      <c r="AT2519" s="238" t="s">
        <v>242</v>
      </c>
      <c r="AU2519" s="238" t="s">
        <v>87</v>
      </c>
      <c r="AY2519" s="18" t="s">
        <v>240</v>
      </c>
      <c r="BE2519" s="239">
        <f>IF(N2519="základní",J2519,0)</f>
        <v>0</v>
      </c>
      <c r="BF2519" s="239">
        <f>IF(N2519="snížená",J2519,0)</f>
        <v>0</v>
      </c>
      <c r="BG2519" s="239">
        <f>IF(N2519="zákl. přenesená",J2519,0)</f>
        <v>0</v>
      </c>
      <c r="BH2519" s="239">
        <f>IF(N2519="sníž. přenesená",J2519,0)</f>
        <v>0</v>
      </c>
      <c r="BI2519" s="239">
        <f>IF(N2519="nulová",J2519,0)</f>
        <v>0</v>
      </c>
      <c r="BJ2519" s="18" t="s">
        <v>84</v>
      </c>
      <c r="BK2519" s="239">
        <f>ROUND(I2519*H2519,2)</f>
        <v>0</v>
      </c>
      <c r="BL2519" s="18" t="s">
        <v>170</v>
      </c>
      <c r="BM2519" s="238" t="s">
        <v>3235</v>
      </c>
    </row>
    <row r="2520" s="2" customFormat="1">
      <c r="A2520" s="39"/>
      <c r="B2520" s="40"/>
      <c r="C2520" s="41"/>
      <c r="D2520" s="240" t="s">
        <v>249</v>
      </c>
      <c r="E2520" s="41"/>
      <c r="F2520" s="241" t="s">
        <v>3236</v>
      </c>
      <c r="G2520" s="41"/>
      <c r="H2520" s="41"/>
      <c r="I2520" s="242"/>
      <c r="J2520" s="41"/>
      <c r="K2520" s="41"/>
      <c r="L2520" s="45"/>
      <c r="M2520" s="243"/>
      <c r="N2520" s="244"/>
      <c r="O2520" s="92"/>
      <c r="P2520" s="92"/>
      <c r="Q2520" s="92"/>
      <c r="R2520" s="92"/>
      <c r="S2520" s="92"/>
      <c r="T2520" s="93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T2520" s="18" t="s">
        <v>249</v>
      </c>
      <c r="AU2520" s="18" t="s">
        <v>87</v>
      </c>
    </row>
    <row r="2521" s="12" customFormat="1" ht="22.8" customHeight="1">
      <c r="A2521" s="12"/>
      <c r="B2521" s="211"/>
      <c r="C2521" s="212"/>
      <c r="D2521" s="213" t="s">
        <v>75</v>
      </c>
      <c r="E2521" s="225" t="s">
        <v>3237</v>
      </c>
      <c r="F2521" s="225" t="s">
        <v>3238</v>
      </c>
      <c r="G2521" s="212"/>
      <c r="H2521" s="212"/>
      <c r="I2521" s="215"/>
      <c r="J2521" s="226">
        <f>BK2521</f>
        <v>0</v>
      </c>
      <c r="K2521" s="212"/>
      <c r="L2521" s="217"/>
      <c r="M2521" s="218"/>
      <c r="N2521" s="219"/>
      <c r="O2521" s="219"/>
      <c r="P2521" s="220">
        <f>SUM(P2522:P2604)</f>
        <v>0</v>
      </c>
      <c r="Q2521" s="219"/>
      <c r="R2521" s="220">
        <f>SUM(R2522:R2604)</f>
        <v>7.3685799999999997</v>
      </c>
      <c r="S2521" s="219"/>
      <c r="T2521" s="221">
        <f>SUM(T2522:T2604)</f>
        <v>0</v>
      </c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R2521" s="222" t="s">
        <v>87</v>
      </c>
      <c r="AT2521" s="223" t="s">
        <v>75</v>
      </c>
      <c r="AU2521" s="223" t="s">
        <v>84</v>
      </c>
      <c r="AY2521" s="222" t="s">
        <v>240</v>
      </c>
      <c r="BK2521" s="224">
        <f>SUM(BK2522:BK2604)</f>
        <v>0</v>
      </c>
    </row>
    <row r="2522" s="2" customFormat="1" ht="33" customHeight="1">
      <c r="A2522" s="39"/>
      <c r="B2522" s="40"/>
      <c r="C2522" s="227" t="s">
        <v>3239</v>
      </c>
      <c r="D2522" s="227" t="s">
        <v>242</v>
      </c>
      <c r="E2522" s="228" t="s">
        <v>3240</v>
      </c>
      <c r="F2522" s="229" t="s">
        <v>3241</v>
      </c>
      <c r="G2522" s="230" t="s">
        <v>373</v>
      </c>
      <c r="H2522" s="231">
        <v>354</v>
      </c>
      <c r="I2522" s="232"/>
      <c r="J2522" s="233">
        <f>ROUND(I2522*H2522,2)</f>
        <v>0</v>
      </c>
      <c r="K2522" s="229" t="s">
        <v>246</v>
      </c>
      <c r="L2522" s="45"/>
      <c r="M2522" s="234" t="s">
        <v>1</v>
      </c>
      <c r="N2522" s="235" t="s">
        <v>41</v>
      </c>
      <c r="O2522" s="92"/>
      <c r="P2522" s="236">
        <f>O2522*H2522</f>
        <v>0</v>
      </c>
      <c r="Q2522" s="236">
        <v>0.0053</v>
      </c>
      <c r="R2522" s="236">
        <f>Q2522*H2522</f>
        <v>1.8762000000000001</v>
      </c>
      <c r="S2522" s="236">
        <v>0</v>
      </c>
      <c r="T2522" s="237">
        <f>S2522*H2522</f>
        <v>0</v>
      </c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R2522" s="238" t="s">
        <v>170</v>
      </c>
      <c r="AT2522" s="238" t="s">
        <v>242</v>
      </c>
      <c r="AU2522" s="238" t="s">
        <v>87</v>
      </c>
      <c r="AY2522" s="18" t="s">
        <v>240</v>
      </c>
      <c r="BE2522" s="239">
        <f>IF(N2522="základní",J2522,0)</f>
        <v>0</v>
      </c>
      <c r="BF2522" s="239">
        <f>IF(N2522="snížená",J2522,0)</f>
        <v>0</v>
      </c>
      <c r="BG2522" s="239">
        <f>IF(N2522="zákl. přenesená",J2522,0)</f>
        <v>0</v>
      </c>
      <c r="BH2522" s="239">
        <f>IF(N2522="sníž. přenesená",J2522,0)</f>
        <v>0</v>
      </c>
      <c r="BI2522" s="239">
        <f>IF(N2522="nulová",J2522,0)</f>
        <v>0</v>
      </c>
      <c r="BJ2522" s="18" t="s">
        <v>84</v>
      </c>
      <c r="BK2522" s="239">
        <f>ROUND(I2522*H2522,2)</f>
        <v>0</v>
      </c>
      <c r="BL2522" s="18" t="s">
        <v>170</v>
      </c>
      <c r="BM2522" s="238" t="s">
        <v>3242</v>
      </c>
    </row>
    <row r="2523" s="2" customFormat="1">
      <c r="A2523" s="39"/>
      <c r="B2523" s="40"/>
      <c r="C2523" s="41"/>
      <c r="D2523" s="240" t="s">
        <v>249</v>
      </c>
      <c r="E2523" s="41"/>
      <c r="F2523" s="241" t="s">
        <v>3243</v>
      </c>
      <c r="G2523" s="41"/>
      <c r="H2523" s="41"/>
      <c r="I2523" s="242"/>
      <c r="J2523" s="41"/>
      <c r="K2523" s="41"/>
      <c r="L2523" s="45"/>
      <c r="M2523" s="243"/>
      <c r="N2523" s="244"/>
      <c r="O2523" s="92"/>
      <c r="P2523" s="92"/>
      <c r="Q2523" s="92"/>
      <c r="R2523" s="92"/>
      <c r="S2523" s="92"/>
      <c r="T2523" s="93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T2523" s="18" t="s">
        <v>249</v>
      </c>
      <c r="AU2523" s="18" t="s">
        <v>87</v>
      </c>
    </row>
    <row r="2524" s="13" customFormat="1">
      <c r="A2524" s="13"/>
      <c r="B2524" s="245"/>
      <c r="C2524" s="246"/>
      <c r="D2524" s="247" t="s">
        <v>251</v>
      </c>
      <c r="E2524" s="248" t="s">
        <v>1</v>
      </c>
      <c r="F2524" s="249" t="s">
        <v>3244</v>
      </c>
      <c r="G2524" s="246"/>
      <c r="H2524" s="248" t="s">
        <v>1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5" t="s">
        <v>251</v>
      </c>
      <c r="AU2524" s="255" t="s">
        <v>87</v>
      </c>
      <c r="AV2524" s="13" t="s">
        <v>84</v>
      </c>
      <c r="AW2524" s="13" t="s">
        <v>32</v>
      </c>
      <c r="AX2524" s="13" t="s">
        <v>76</v>
      </c>
      <c r="AY2524" s="255" t="s">
        <v>240</v>
      </c>
    </row>
    <row r="2525" s="14" customFormat="1">
      <c r="A2525" s="14"/>
      <c r="B2525" s="256"/>
      <c r="C2525" s="257"/>
      <c r="D2525" s="247" t="s">
        <v>251</v>
      </c>
      <c r="E2525" s="258" t="s">
        <v>1</v>
      </c>
      <c r="F2525" s="259" t="s">
        <v>3245</v>
      </c>
      <c r="G2525" s="257"/>
      <c r="H2525" s="260">
        <v>18.399999999999999</v>
      </c>
      <c r="I2525" s="261"/>
      <c r="J2525" s="257"/>
      <c r="K2525" s="257"/>
      <c r="L2525" s="262"/>
      <c r="M2525" s="263"/>
      <c r="N2525" s="264"/>
      <c r="O2525" s="264"/>
      <c r="P2525" s="264"/>
      <c r="Q2525" s="264"/>
      <c r="R2525" s="264"/>
      <c r="S2525" s="264"/>
      <c r="T2525" s="265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66" t="s">
        <v>251</v>
      </c>
      <c r="AU2525" s="266" t="s">
        <v>87</v>
      </c>
      <c r="AV2525" s="14" t="s">
        <v>87</v>
      </c>
      <c r="AW2525" s="14" t="s">
        <v>32</v>
      </c>
      <c r="AX2525" s="14" t="s">
        <v>76</v>
      </c>
      <c r="AY2525" s="266" t="s">
        <v>240</v>
      </c>
    </row>
    <row r="2526" s="14" customFormat="1">
      <c r="A2526" s="14"/>
      <c r="B2526" s="256"/>
      <c r="C2526" s="257"/>
      <c r="D2526" s="247" t="s">
        <v>251</v>
      </c>
      <c r="E2526" s="258" t="s">
        <v>1</v>
      </c>
      <c r="F2526" s="259" t="s">
        <v>3246</v>
      </c>
      <c r="G2526" s="257"/>
      <c r="H2526" s="260">
        <v>22.600000000000001</v>
      </c>
      <c r="I2526" s="261"/>
      <c r="J2526" s="257"/>
      <c r="K2526" s="257"/>
      <c r="L2526" s="262"/>
      <c r="M2526" s="263"/>
      <c r="N2526" s="264"/>
      <c r="O2526" s="264"/>
      <c r="P2526" s="264"/>
      <c r="Q2526" s="264"/>
      <c r="R2526" s="264"/>
      <c r="S2526" s="264"/>
      <c r="T2526" s="265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6" t="s">
        <v>251</v>
      </c>
      <c r="AU2526" s="266" t="s">
        <v>87</v>
      </c>
      <c r="AV2526" s="14" t="s">
        <v>87</v>
      </c>
      <c r="AW2526" s="14" t="s">
        <v>32</v>
      </c>
      <c r="AX2526" s="14" t="s">
        <v>76</v>
      </c>
      <c r="AY2526" s="266" t="s">
        <v>240</v>
      </c>
    </row>
    <row r="2527" s="14" customFormat="1">
      <c r="A2527" s="14"/>
      <c r="B2527" s="256"/>
      <c r="C2527" s="257"/>
      <c r="D2527" s="247" t="s">
        <v>251</v>
      </c>
      <c r="E2527" s="258" t="s">
        <v>1</v>
      </c>
      <c r="F2527" s="259" t="s">
        <v>3247</v>
      </c>
      <c r="G2527" s="257"/>
      <c r="H2527" s="260">
        <v>21.100000000000001</v>
      </c>
      <c r="I2527" s="261"/>
      <c r="J2527" s="257"/>
      <c r="K2527" s="257"/>
      <c r="L2527" s="262"/>
      <c r="M2527" s="263"/>
      <c r="N2527" s="264"/>
      <c r="O2527" s="264"/>
      <c r="P2527" s="264"/>
      <c r="Q2527" s="264"/>
      <c r="R2527" s="264"/>
      <c r="S2527" s="264"/>
      <c r="T2527" s="265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6" t="s">
        <v>251</v>
      </c>
      <c r="AU2527" s="266" t="s">
        <v>87</v>
      </c>
      <c r="AV2527" s="14" t="s">
        <v>87</v>
      </c>
      <c r="AW2527" s="14" t="s">
        <v>32</v>
      </c>
      <c r="AX2527" s="14" t="s">
        <v>76</v>
      </c>
      <c r="AY2527" s="266" t="s">
        <v>240</v>
      </c>
    </row>
    <row r="2528" s="14" customFormat="1">
      <c r="A2528" s="14"/>
      <c r="B2528" s="256"/>
      <c r="C2528" s="257"/>
      <c r="D2528" s="247" t="s">
        <v>251</v>
      </c>
      <c r="E2528" s="258" t="s">
        <v>1</v>
      </c>
      <c r="F2528" s="259" t="s">
        <v>3248</v>
      </c>
      <c r="G2528" s="257"/>
      <c r="H2528" s="260">
        <v>27.100000000000001</v>
      </c>
      <c r="I2528" s="261"/>
      <c r="J2528" s="257"/>
      <c r="K2528" s="257"/>
      <c r="L2528" s="262"/>
      <c r="M2528" s="263"/>
      <c r="N2528" s="264"/>
      <c r="O2528" s="264"/>
      <c r="P2528" s="264"/>
      <c r="Q2528" s="264"/>
      <c r="R2528" s="264"/>
      <c r="S2528" s="264"/>
      <c r="T2528" s="265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66" t="s">
        <v>251</v>
      </c>
      <c r="AU2528" s="266" t="s">
        <v>87</v>
      </c>
      <c r="AV2528" s="14" t="s">
        <v>87</v>
      </c>
      <c r="AW2528" s="14" t="s">
        <v>32</v>
      </c>
      <c r="AX2528" s="14" t="s">
        <v>76</v>
      </c>
      <c r="AY2528" s="266" t="s">
        <v>240</v>
      </c>
    </row>
    <row r="2529" s="14" customFormat="1">
      <c r="A2529" s="14"/>
      <c r="B2529" s="256"/>
      <c r="C2529" s="257"/>
      <c r="D2529" s="247" t="s">
        <v>251</v>
      </c>
      <c r="E2529" s="258" t="s">
        <v>1</v>
      </c>
      <c r="F2529" s="259" t="s">
        <v>3249</v>
      </c>
      <c r="G2529" s="257"/>
      <c r="H2529" s="260">
        <v>9.5999999999999996</v>
      </c>
      <c r="I2529" s="261"/>
      <c r="J2529" s="257"/>
      <c r="K2529" s="257"/>
      <c r="L2529" s="262"/>
      <c r="M2529" s="263"/>
      <c r="N2529" s="264"/>
      <c r="O2529" s="264"/>
      <c r="P2529" s="264"/>
      <c r="Q2529" s="264"/>
      <c r="R2529" s="264"/>
      <c r="S2529" s="264"/>
      <c r="T2529" s="265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6" t="s">
        <v>251</v>
      </c>
      <c r="AU2529" s="266" t="s">
        <v>87</v>
      </c>
      <c r="AV2529" s="14" t="s">
        <v>87</v>
      </c>
      <c r="AW2529" s="14" t="s">
        <v>32</v>
      </c>
      <c r="AX2529" s="14" t="s">
        <v>76</v>
      </c>
      <c r="AY2529" s="266" t="s">
        <v>240</v>
      </c>
    </row>
    <row r="2530" s="13" customFormat="1">
      <c r="A2530" s="13"/>
      <c r="B2530" s="245"/>
      <c r="C2530" s="246"/>
      <c r="D2530" s="247" t="s">
        <v>251</v>
      </c>
      <c r="E2530" s="248" t="s">
        <v>1</v>
      </c>
      <c r="F2530" s="249" t="s">
        <v>3250</v>
      </c>
      <c r="G2530" s="246"/>
      <c r="H2530" s="248" t="s">
        <v>1</v>
      </c>
      <c r="I2530" s="250"/>
      <c r="J2530" s="246"/>
      <c r="K2530" s="246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55" t="s">
        <v>251</v>
      </c>
      <c r="AU2530" s="255" t="s">
        <v>87</v>
      </c>
      <c r="AV2530" s="13" t="s">
        <v>84</v>
      </c>
      <c r="AW2530" s="13" t="s">
        <v>32</v>
      </c>
      <c r="AX2530" s="13" t="s">
        <v>76</v>
      </c>
      <c r="AY2530" s="255" t="s">
        <v>240</v>
      </c>
    </row>
    <row r="2531" s="14" customFormat="1">
      <c r="A2531" s="14"/>
      <c r="B2531" s="256"/>
      <c r="C2531" s="257"/>
      <c r="D2531" s="247" t="s">
        <v>251</v>
      </c>
      <c r="E2531" s="258" t="s">
        <v>1</v>
      </c>
      <c r="F2531" s="259" t="s">
        <v>3251</v>
      </c>
      <c r="G2531" s="257"/>
      <c r="H2531" s="260">
        <v>14.9</v>
      </c>
      <c r="I2531" s="261"/>
      <c r="J2531" s="257"/>
      <c r="K2531" s="257"/>
      <c r="L2531" s="262"/>
      <c r="M2531" s="263"/>
      <c r="N2531" s="264"/>
      <c r="O2531" s="264"/>
      <c r="P2531" s="264"/>
      <c r="Q2531" s="264"/>
      <c r="R2531" s="264"/>
      <c r="S2531" s="264"/>
      <c r="T2531" s="265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66" t="s">
        <v>251</v>
      </c>
      <c r="AU2531" s="266" t="s">
        <v>87</v>
      </c>
      <c r="AV2531" s="14" t="s">
        <v>87</v>
      </c>
      <c r="AW2531" s="14" t="s">
        <v>32</v>
      </c>
      <c r="AX2531" s="14" t="s">
        <v>76</v>
      </c>
      <c r="AY2531" s="266" t="s">
        <v>240</v>
      </c>
    </row>
    <row r="2532" s="14" customFormat="1">
      <c r="A2532" s="14"/>
      <c r="B2532" s="256"/>
      <c r="C2532" s="257"/>
      <c r="D2532" s="247" t="s">
        <v>251</v>
      </c>
      <c r="E2532" s="258" t="s">
        <v>1</v>
      </c>
      <c r="F2532" s="259" t="s">
        <v>3252</v>
      </c>
      <c r="G2532" s="257"/>
      <c r="H2532" s="260">
        <v>17</v>
      </c>
      <c r="I2532" s="261"/>
      <c r="J2532" s="257"/>
      <c r="K2532" s="257"/>
      <c r="L2532" s="262"/>
      <c r="M2532" s="263"/>
      <c r="N2532" s="264"/>
      <c r="O2532" s="264"/>
      <c r="P2532" s="264"/>
      <c r="Q2532" s="264"/>
      <c r="R2532" s="264"/>
      <c r="S2532" s="264"/>
      <c r="T2532" s="265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6" t="s">
        <v>251</v>
      </c>
      <c r="AU2532" s="266" t="s">
        <v>87</v>
      </c>
      <c r="AV2532" s="14" t="s">
        <v>87</v>
      </c>
      <c r="AW2532" s="14" t="s">
        <v>32</v>
      </c>
      <c r="AX2532" s="14" t="s">
        <v>76</v>
      </c>
      <c r="AY2532" s="266" t="s">
        <v>240</v>
      </c>
    </row>
    <row r="2533" s="14" customFormat="1">
      <c r="A2533" s="14"/>
      <c r="B2533" s="256"/>
      <c r="C2533" s="257"/>
      <c r="D2533" s="247" t="s">
        <v>251</v>
      </c>
      <c r="E2533" s="258" t="s">
        <v>1</v>
      </c>
      <c r="F2533" s="259" t="s">
        <v>3253</v>
      </c>
      <c r="G2533" s="257"/>
      <c r="H2533" s="260">
        <v>41.600000000000001</v>
      </c>
      <c r="I2533" s="261"/>
      <c r="J2533" s="257"/>
      <c r="K2533" s="257"/>
      <c r="L2533" s="262"/>
      <c r="M2533" s="263"/>
      <c r="N2533" s="264"/>
      <c r="O2533" s="264"/>
      <c r="P2533" s="264"/>
      <c r="Q2533" s="264"/>
      <c r="R2533" s="264"/>
      <c r="S2533" s="264"/>
      <c r="T2533" s="265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66" t="s">
        <v>251</v>
      </c>
      <c r="AU2533" s="266" t="s">
        <v>87</v>
      </c>
      <c r="AV2533" s="14" t="s">
        <v>87</v>
      </c>
      <c r="AW2533" s="14" t="s">
        <v>32</v>
      </c>
      <c r="AX2533" s="14" t="s">
        <v>76</v>
      </c>
      <c r="AY2533" s="266" t="s">
        <v>240</v>
      </c>
    </row>
    <row r="2534" s="14" customFormat="1">
      <c r="A2534" s="14"/>
      <c r="B2534" s="256"/>
      <c r="C2534" s="257"/>
      <c r="D2534" s="247" t="s">
        <v>251</v>
      </c>
      <c r="E2534" s="258" t="s">
        <v>1</v>
      </c>
      <c r="F2534" s="259" t="s">
        <v>3254</v>
      </c>
      <c r="G2534" s="257"/>
      <c r="H2534" s="260">
        <v>16.800000000000001</v>
      </c>
      <c r="I2534" s="261"/>
      <c r="J2534" s="257"/>
      <c r="K2534" s="257"/>
      <c r="L2534" s="262"/>
      <c r="M2534" s="263"/>
      <c r="N2534" s="264"/>
      <c r="O2534" s="264"/>
      <c r="P2534" s="264"/>
      <c r="Q2534" s="264"/>
      <c r="R2534" s="264"/>
      <c r="S2534" s="264"/>
      <c r="T2534" s="265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6" t="s">
        <v>251</v>
      </c>
      <c r="AU2534" s="266" t="s">
        <v>87</v>
      </c>
      <c r="AV2534" s="14" t="s">
        <v>87</v>
      </c>
      <c r="AW2534" s="14" t="s">
        <v>32</v>
      </c>
      <c r="AX2534" s="14" t="s">
        <v>76</v>
      </c>
      <c r="AY2534" s="266" t="s">
        <v>240</v>
      </c>
    </row>
    <row r="2535" s="14" customFormat="1">
      <c r="A2535" s="14"/>
      <c r="B2535" s="256"/>
      <c r="C2535" s="257"/>
      <c r="D2535" s="247" t="s">
        <v>251</v>
      </c>
      <c r="E2535" s="258" t="s">
        <v>1</v>
      </c>
      <c r="F2535" s="259" t="s">
        <v>3255</v>
      </c>
      <c r="G2535" s="257"/>
      <c r="H2535" s="260">
        <v>7.9000000000000004</v>
      </c>
      <c r="I2535" s="261"/>
      <c r="J2535" s="257"/>
      <c r="K2535" s="257"/>
      <c r="L2535" s="262"/>
      <c r="M2535" s="263"/>
      <c r="N2535" s="264"/>
      <c r="O2535" s="264"/>
      <c r="P2535" s="264"/>
      <c r="Q2535" s="264"/>
      <c r="R2535" s="264"/>
      <c r="S2535" s="264"/>
      <c r="T2535" s="265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6" t="s">
        <v>251</v>
      </c>
      <c r="AU2535" s="266" t="s">
        <v>87</v>
      </c>
      <c r="AV2535" s="14" t="s">
        <v>87</v>
      </c>
      <c r="AW2535" s="14" t="s">
        <v>32</v>
      </c>
      <c r="AX2535" s="14" t="s">
        <v>76</v>
      </c>
      <c r="AY2535" s="266" t="s">
        <v>240</v>
      </c>
    </row>
    <row r="2536" s="15" customFormat="1">
      <c r="A2536" s="15"/>
      <c r="B2536" s="267"/>
      <c r="C2536" s="268"/>
      <c r="D2536" s="247" t="s">
        <v>251</v>
      </c>
      <c r="E2536" s="269" t="s">
        <v>1</v>
      </c>
      <c r="F2536" s="270" t="s">
        <v>255</v>
      </c>
      <c r="G2536" s="268"/>
      <c r="H2536" s="271">
        <v>197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77" t="s">
        <v>251</v>
      </c>
      <c r="AU2536" s="277" t="s">
        <v>87</v>
      </c>
      <c r="AV2536" s="15" t="s">
        <v>256</v>
      </c>
      <c r="AW2536" s="15" t="s">
        <v>32</v>
      </c>
      <c r="AX2536" s="15" t="s">
        <v>76</v>
      </c>
      <c r="AY2536" s="277" t="s">
        <v>240</v>
      </c>
    </row>
    <row r="2537" s="13" customFormat="1">
      <c r="A2537" s="13"/>
      <c r="B2537" s="245"/>
      <c r="C2537" s="246"/>
      <c r="D2537" s="247" t="s">
        <v>251</v>
      </c>
      <c r="E2537" s="248" t="s">
        <v>1</v>
      </c>
      <c r="F2537" s="249" t="s">
        <v>3256</v>
      </c>
      <c r="G2537" s="246"/>
      <c r="H2537" s="248" t="s">
        <v>1</v>
      </c>
      <c r="I2537" s="250"/>
      <c r="J2537" s="246"/>
      <c r="K2537" s="246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55" t="s">
        <v>251</v>
      </c>
      <c r="AU2537" s="255" t="s">
        <v>87</v>
      </c>
      <c r="AV2537" s="13" t="s">
        <v>84</v>
      </c>
      <c r="AW2537" s="13" t="s">
        <v>32</v>
      </c>
      <c r="AX2537" s="13" t="s">
        <v>76</v>
      </c>
      <c r="AY2537" s="255" t="s">
        <v>240</v>
      </c>
    </row>
    <row r="2538" s="14" customFormat="1">
      <c r="A2538" s="14"/>
      <c r="B2538" s="256"/>
      <c r="C2538" s="257"/>
      <c r="D2538" s="247" t="s">
        <v>251</v>
      </c>
      <c r="E2538" s="258" t="s">
        <v>1</v>
      </c>
      <c r="F2538" s="259" t="s">
        <v>3257</v>
      </c>
      <c r="G2538" s="257"/>
      <c r="H2538" s="260">
        <v>157.59999999999999</v>
      </c>
      <c r="I2538" s="261"/>
      <c r="J2538" s="257"/>
      <c r="K2538" s="257"/>
      <c r="L2538" s="262"/>
      <c r="M2538" s="263"/>
      <c r="N2538" s="264"/>
      <c r="O2538" s="264"/>
      <c r="P2538" s="264"/>
      <c r="Q2538" s="264"/>
      <c r="R2538" s="264"/>
      <c r="S2538" s="264"/>
      <c r="T2538" s="265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6" t="s">
        <v>251</v>
      </c>
      <c r="AU2538" s="266" t="s">
        <v>87</v>
      </c>
      <c r="AV2538" s="14" t="s">
        <v>87</v>
      </c>
      <c r="AW2538" s="14" t="s">
        <v>32</v>
      </c>
      <c r="AX2538" s="14" t="s">
        <v>76</v>
      </c>
      <c r="AY2538" s="266" t="s">
        <v>240</v>
      </c>
    </row>
    <row r="2539" s="14" customFormat="1">
      <c r="A2539" s="14"/>
      <c r="B2539" s="256"/>
      <c r="C2539" s="257"/>
      <c r="D2539" s="247" t="s">
        <v>251</v>
      </c>
      <c r="E2539" s="258" t="s">
        <v>1</v>
      </c>
      <c r="F2539" s="259" t="s">
        <v>3258</v>
      </c>
      <c r="G2539" s="257"/>
      <c r="H2539" s="260">
        <v>-25.274999999999999</v>
      </c>
      <c r="I2539" s="261"/>
      <c r="J2539" s="257"/>
      <c r="K2539" s="257"/>
      <c r="L2539" s="262"/>
      <c r="M2539" s="263"/>
      <c r="N2539" s="264"/>
      <c r="O2539" s="264"/>
      <c r="P2539" s="264"/>
      <c r="Q2539" s="264"/>
      <c r="R2539" s="264"/>
      <c r="S2539" s="264"/>
      <c r="T2539" s="265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66" t="s">
        <v>251</v>
      </c>
      <c r="AU2539" s="266" t="s">
        <v>87</v>
      </c>
      <c r="AV2539" s="14" t="s">
        <v>87</v>
      </c>
      <c r="AW2539" s="14" t="s">
        <v>32</v>
      </c>
      <c r="AX2539" s="14" t="s">
        <v>76</v>
      </c>
      <c r="AY2539" s="266" t="s">
        <v>240</v>
      </c>
    </row>
    <row r="2540" s="14" customFormat="1">
      <c r="A2540" s="14"/>
      <c r="B2540" s="256"/>
      <c r="C2540" s="257"/>
      <c r="D2540" s="247" t="s">
        <v>251</v>
      </c>
      <c r="E2540" s="258" t="s">
        <v>1</v>
      </c>
      <c r="F2540" s="259" t="s">
        <v>3259</v>
      </c>
      <c r="G2540" s="257"/>
      <c r="H2540" s="260">
        <v>5.6749999999999998</v>
      </c>
      <c r="I2540" s="261"/>
      <c r="J2540" s="257"/>
      <c r="K2540" s="257"/>
      <c r="L2540" s="262"/>
      <c r="M2540" s="263"/>
      <c r="N2540" s="264"/>
      <c r="O2540" s="264"/>
      <c r="P2540" s="264"/>
      <c r="Q2540" s="264"/>
      <c r="R2540" s="264"/>
      <c r="S2540" s="264"/>
      <c r="T2540" s="265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6" t="s">
        <v>251</v>
      </c>
      <c r="AU2540" s="266" t="s">
        <v>87</v>
      </c>
      <c r="AV2540" s="14" t="s">
        <v>87</v>
      </c>
      <c r="AW2540" s="14" t="s">
        <v>32</v>
      </c>
      <c r="AX2540" s="14" t="s">
        <v>76</v>
      </c>
      <c r="AY2540" s="266" t="s">
        <v>240</v>
      </c>
    </row>
    <row r="2541" s="15" customFormat="1">
      <c r="A2541" s="15"/>
      <c r="B2541" s="267"/>
      <c r="C2541" s="268"/>
      <c r="D2541" s="247" t="s">
        <v>251</v>
      </c>
      <c r="E2541" s="269" t="s">
        <v>1</v>
      </c>
      <c r="F2541" s="270" t="s">
        <v>261</v>
      </c>
      <c r="G2541" s="268"/>
      <c r="H2541" s="271">
        <v>138</v>
      </c>
      <c r="I2541" s="272"/>
      <c r="J2541" s="268"/>
      <c r="K2541" s="268"/>
      <c r="L2541" s="273"/>
      <c r="M2541" s="274"/>
      <c r="N2541" s="275"/>
      <c r="O2541" s="275"/>
      <c r="P2541" s="275"/>
      <c r="Q2541" s="275"/>
      <c r="R2541" s="275"/>
      <c r="S2541" s="275"/>
      <c r="T2541" s="276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77" t="s">
        <v>251</v>
      </c>
      <c r="AU2541" s="277" t="s">
        <v>87</v>
      </c>
      <c r="AV2541" s="15" t="s">
        <v>256</v>
      </c>
      <c r="AW2541" s="15" t="s">
        <v>32</v>
      </c>
      <c r="AX2541" s="15" t="s">
        <v>76</v>
      </c>
      <c r="AY2541" s="277" t="s">
        <v>240</v>
      </c>
    </row>
    <row r="2542" s="13" customFormat="1">
      <c r="A2542" s="13"/>
      <c r="B2542" s="245"/>
      <c r="C2542" s="246"/>
      <c r="D2542" s="247" t="s">
        <v>251</v>
      </c>
      <c r="E2542" s="248" t="s">
        <v>1</v>
      </c>
      <c r="F2542" s="249" t="s">
        <v>3260</v>
      </c>
      <c r="G2542" s="246"/>
      <c r="H2542" s="248" t="s">
        <v>1</v>
      </c>
      <c r="I2542" s="250"/>
      <c r="J2542" s="246"/>
      <c r="K2542" s="246"/>
      <c r="L2542" s="251"/>
      <c r="M2542" s="252"/>
      <c r="N2542" s="253"/>
      <c r="O2542" s="253"/>
      <c r="P2542" s="253"/>
      <c r="Q2542" s="253"/>
      <c r="R2542" s="253"/>
      <c r="S2542" s="253"/>
      <c r="T2542" s="25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5" t="s">
        <v>251</v>
      </c>
      <c r="AU2542" s="255" t="s">
        <v>87</v>
      </c>
      <c r="AV2542" s="13" t="s">
        <v>84</v>
      </c>
      <c r="AW2542" s="13" t="s">
        <v>32</v>
      </c>
      <c r="AX2542" s="13" t="s">
        <v>76</v>
      </c>
      <c r="AY2542" s="255" t="s">
        <v>240</v>
      </c>
    </row>
    <row r="2543" s="14" customFormat="1">
      <c r="A2543" s="14"/>
      <c r="B2543" s="256"/>
      <c r="C2543" s="257"/>
      <c r="D2543" s="247" t="s">
        <v>251</v>
      </c>
      <c r="E2543" s="258" t="s">
        <v>1</v>
      </c>
      <c r="F2543" s="259" t="s">
        <v>3261</v>
      </c>
      <c r="G2543" s="257"/>
      <c r="H2543" s="260">
        <v>9.4499999999999993</v>
      </c>
      <c r="I2543" s="261"/>
      <c r="J2543" s="257"/>
      <c r="K2543" s="257"/>
      <c r="L2543" s="262"/>
      <c r="M2543" s="263"/>
      <c r="N2543" s="264"/>
      <c r="O2543" s="264"/>
      <c r="P2543" s="264"/>
      <c r="Q2543" s="264"/>
      <c r="R2543" s="264"/>
      <c r="S2543" s="264"/>
      <c r="T2543" s="265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66" t="s">
        <v>251</v>
      </c>
      <c r="AU2543" s="266" t="s">
        <v>87</v>
      </c>
      <c r="AV2543" s="14" t="s">
        <v>87</v>
      </c>
      <c r="AW2543" s="14" t="s">
        <v>32</v>
      </c>
      <c r="AX2543" s="14" t="s">
        <v>76</v>
      </c>
      <c r="AY2543" s="266" t="s">
        <v>240</v>
      </c>
    </row>
    <row r="2544" s="14" customFormat="1">
      <c r="A2544" s="14"/>
      <c r="B2544" s="256"/>
      <c r="C2544" s="257"/>
      <c r="D2544" s="247" t="s">
        <v>251</v>
      </c>
      <c r="E2544" s="258" t="s">
        <v>1</v>
      </c>
      <c r="F2544" s="259" t="s">
        <v>3262</v>
      </c>
      <c r="G2544" s="257"/>
      <c r="H2544" s="260">
        <v>8.5500000000000007</v>
      </c>
      <c r="I2544" s="261"/>
      <c r="J2544" s="257"/>
      <c r="K2544" s="257"/>
      <c r="L2544" s="262"/>
      <c r="M2544" s="263"/>
      <c r="N2544" s="264"/>
      <c r="O2544" s="264"/>
      <c r="P2544" s="264"/>
      <c r="Q2544" s="264"/>
      <c r="R2544" s="264"/>
      <c r="S2544" s="264"/>
      <c r="T2544" s="265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66" t="s">
        <v>251</v>
      </c>
      <c r="AU2544" s="266" t="s">
        <v>87</v>
      </c>
      <c r="AV2544" s="14" t="s">
        <v>87</v>
      </c>
      <c r="AW2544" s="14" t="s">
        <v>32</v>
      </c>
      <c r="AX2544" s="14" t="s">
        <v>76</v>
      </c>
      <c r="AY2544" s="266" t="s">
        <v>240</v>
      </c>
    </row>
    <row r="2545" s="14" customFormat="1">
      <c r="A2545" s="14"/>
      <c r="B2545" s="256"/>
      <c r="C2545" s="257"/>
      <c r="D2545" s="247" t="s">
        <v>251</v>
      </c>
      <c r="E2545" s="258" t="s">
        <v>1</v>
      </c>
      <c r="F2545" s="259" t="s">
        <v>1039</v>
      </c>
      <c r="G2545" s="257"/>
      <c r="H2545" s="260">
        <v>1</v>
      </c>
      <c r="I2545" s="261"/>
      <c r="J2545" s="257"/>
      <c r="K2545" s="257"/>
      <c r="L2545" s="262"/>
      <c r="M2545" s="263"/>
      <c r="N2545" s="264"/>
      <c r="O2545" s="264"/>
      <c r="P2545" s="264"/>
      <c r="Q2545" s="264"/>
      <c r="R2545" s="264"/>
      <c r="S2545" s="264"/>
      <c r="T2545" s="265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66" t="s">
        <v>251</v>
      </c>
      <c r="AU2545" s="266" t="s">
        <v>87</v>
      </c>
      <c r="AV2545" s="14" t="s">
        <v>87</v>
      </c>
      <c r="AW2545" s="14" t="s">
        <v>32</v>
      </c>
      <c r="AX2545" s="14" t="s">
        <v>76</v>
      </c>
      <c r="AY2545" s="266" t="s">
        <v>240</v>
      </c>
    </row>
    <row r="2546" s="15" customFormat="1">
      <c r="A2546" s="15"/>
      <c r="B2546" s="267"/>
      <c r="C2546" s="268"/>
      <c r="D2546" s="247" t="s">
        <v>251</v>
      </c>
      <c r="E2546" s="269" t="s">
        <v>1</v>
      </c>
      <c r="F2546" s="270" t="s">
        <v>264</v>
      </c>
      <c r="G2546" s="268"/>
      <c r="H2546" s="271">
        <v>19</v>
      </c>
      <c r="I2546" s="272"/>
      <c r="J2546" s="268"/>
      <c r="K2546" s="268"/>
      <c r="L2546" s="273"/>
      <c r="M2546" s="274"/>
      <c r="N2546" s="275"/>
      <c r="O2546" s="275"/>
      <c r="P2546" s="275"/>
      <c r="Q2546" s="275"/>
      <c r="R2546" s="275"/>
      <c r="S2546" s="275"/>
      <c r="T2546" s="276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77" t="s">
        <v>251</v>
      </c>
      <c r="AU2546" s="277" t="s">
        <v>87</v>
      </c>
      <c r="AV2546" s="15" t="s">
        <v>256</v>
      </c>
      <c r="AW2546" s="15" t="s">
        <v>32</v>
      </c>
      <c r="AX2546" s="15" t="s">
        <v>76</v>
      </c>
      <c r="AY2546" s="277" t="s">
        <v>240</v>
      </c>
    </row>
    <row r="2547" s="16" customFormat="1">
      <c r="A2547" s="16"/>
      <c r="B2547" s="278"/>
      <c r="C2547" s="279"/>
      <c r="D2547" s="247" t="s">
        <v>251</v>
      </c>
      <c r="E2547" s="280" t="s">
        <v>1</v>
      </c>
      <c r="F2547" s="281" t="s">
        <v>265</v>
      </c>
      <c r="G2547" s="279"/>
      <c r="H2547" s="282">
        <v>354.00000000000006</v>
      </c>
      <c r="I2547" s="283"/>
      <c r="J2547" s="279"/>
      <c r="K2547" s="279"/>
      <c r="L2547" s="284"/>
      <c r="M2547" s="285"/>
      <c r="N2547" s="286"/>
      <c r="O2547" s="286"/>
      <c r="P2547" s="286"/>
      <c r="Q2547" s="286"/>
      <c r="R2547" s="286"/>
      <c r="S2547" s="286"/>
      <c r="T2547" s="287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T2547" s="288" t="s">
        <v>251</v>
      </c>
      <c r="AU2547" s="288" t="s">
        <v>87</v>
      </c>
      <c r="AV2547" s="16" t="s">
        <v>247</v>
      </c>
      <c r="AW2547" s="16" t="s">
        <v>32</v>
      </c>
      <c r="AX2547" s="16" t="s">
        <v>84</v>
      </c>
      <c r="AY2547" s="288" t="s">
        <v>240</v>
      </c>
    </row>
    <row r="2548" s="2" customFormat="1" ht="16.5" customHeight="1">
      <c r="A2548" s="39"/>
      <c r="B2548" s="40"/>
      <c r="C2548" s="289" t="s">
        <v>3263</v>
      </c>
      <c r="D2548" s="289" t="s">
        <v>341</v>
      </c>
      <c r="E2548" s="290" t="s">
        <v>3264</v>
      </c>
      <c r="F2548" s="291" t="s">
        <v>3265</v>
      </c>
      <c r="G2548" s="292" t="s">
        <v>373</v>
      </c>
      <c r="H2548" s="293">
        <v>390</v>
      </c>
      <c r="I2548" s="294"/>
      <c r="J2548" s="295">
        <f>ROUND(I2548*H2548,2)</f>
        <v>0</v>
      </c>
      <c r="K2548" s="291" t="s">
        <v>246</v>
      </c>
      <c r="L2548" s="296"/>
      <c r="M2548" s="297" t="s">
        <v>1</v>
      </c>
      <c r="N2548" s="298" t="s">
        <v>41</v>
      </c>
      <c r="O2548" s="92"/>
      <c r="P2548" s="236">
        <f>O2548*H2548</f>
        <v>0</v>
      </c>
      <c r="Q2548" s="236">
        <v>0.0126</v>
      </c>
      <c r="R2548" s="236">
        <f>Q2548*H2548</f>
        <v>4.9139999999999997</v>
      </c>
      <c r="S2548" s="236">
        <v>0</v>
      </c>
      <c r="T2548" s="237">
        <f>S2548*H2548</f>
        <v>0</v>
      </c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39"/>
      <c r="AE2548" s="39"/>
      <c r="AR2548" s="238" t="s">
        <v>532</v>
      </c>
      <c r="AT2548" s="238" t="s">
        <v>341</v>
      </c>
      <c r="AU2548" s="238" t="s">
        <v>87</v>
      </c>
      <c r="AY2548" s="18" t="s">
        <v>240</v>
      </c>
      <c r="BE2548" s="239">
        <f>IF(N2548="základní",J2548,0)</f>
        <v>0</v>
      </c>
      <c r="BF2548" s="239">
        <f>IF(N2548="snížená",J2548,0)</f>
        <v>0</v>
      </c>
      <c r="BG2548" s="239">
        <f>IF(N2548="zákl. přenesená",J2548,0)</f>
        <v>0</v>
      </c>
      <c r="BH2548" s="239">
        <f>IF(N2548="sníž. přenesená",J2548,0)</f>
        <v>0</v>
      </c>
      <c r="BI2548" s="239">
        <f>IF(N2548="nulová",J2548,0)</f>
        <v>0</v>
      </c>
      <c r="BJ2548" s="18" t="s">
        <v>84</v>
      </c>
      <c r="BK2548" s="239">
        <f>ROUND(I2548*H2548,2)</f>
        <v>0</v>
      </c>
      <c r="BL2548" s="18" t="s">
        <v>170</v>
      </c>
      <c r="BM2548" s="238" t="s">
        <v>3266</v>
      </c>
    </row>
    <row r="2549" s="13" customFormat="1">
      <c r="A2549" s="13"/>
      <c r="B2549" s="245"/>
      <c r="C2549" s="246"/>
      <c r="D2549" s="247" t="s">
        <v>251</v>
      </c>
      <c r="E2549" s="248" t="s">
        <v>1</v>
      </c>
      <c r="F2549" s="249" t="s">
        <v>3267</v>
      </c>
      <c r="G2549" s="246"/>
      <c r="H2549" s="248" t="s">
        <v>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5" t="s">
        <v>251</v>
      </c>
      <c r="AU2549" s="255" t="s">
        <v>87</v>
      </c>
      <c r="AV2549" s="13" t="s">
        <v>84</v>
      </c>
      <c r="AW2549" s="13" t="s">
        <v>32</v>
      </c>
      <c r="AX2549" s="13" t="s">
        <v>76</v>
      </c>
      <c r="AY2549" s="255" t="s">
        <v>240</v>
      </c>
    </row>
    <row r="2550" s="13" customFormat="1">
      <c r="A2550" s="13"/>
      <c r="B2550" s="245"/>
      <c r="C2550" s="246"/>
      <c r="D2550" s="247" t="s">
        <v>251</v>
      </c>
      <c r="E2550" s="248" t="s">
        <v>1</v>
      </c>
      <c r="F2550" s="249" t="s">
        <v>3268</v>
      </c>
      <c r="G2550" s="246"/>
      <c r="H2550" s="248" t="s">
        <v>1</v>
      </c>
      <c r="I2550" s="250"/>
      <c r="J2550" s="246"/>
      <c r="K2550" s="246"/>
      <c r="L2550" s="251"/>
      <c r="M2550" s="252"/>
      <c r="N2550" s="253"/>
      <c r="O2550" s="253"/>
      <c r="P2550" s="253"/>
      <c r="Q2550" s="253"/>
      <c r="R2550" s="253"/>
      <c r="S2550" s="253"/>
      <c r="T2550" s="25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55" t="s">
        <v>251</v>
      </c>
      <c r="AU2550" s="255" t="s">
        <v>87</v>
      </c>
      <c r="AV2550" s="13" t="s">
        <v>84</v>
      </c>
      <c r="AW2550" s="13" t="s">
        <v>32</v>
      </c>
      <c r="AX2550" s="13" t="s">
        <v>76</v>
      </c>
      <c r="AY2550" s="255" t="s">
        <v>240</v>
      </c>
    </row>
    <row r="2551" s="14" customFormat="1">
      <c r="A2551" s="14"/>
      <c r="B2551" s="256"/>
      <c r="C2551" s="257"/>
      <c r="D2551" s="247" t="s">
        <v>251</v>
      </c>
      <c r="E2551" s="258" t="s">
        <v>1</v>
      </c>
      <c r="F2551" s="259" t="s">
        <v>3269</v>
      </c>
      <c r="G2551" s="257"/>
      <c r="H2551" s="260">
        <v>390</v>
      </c>
      <c r="I2551" s="261"/>
      <c r="J2551" s="257"/>
      <c r="K2551" s="257"/>
      <c r="L2551" s="262"/>
      <c r="M2551" s="263"/>
      <c r="N2551" s="264"/>
      <c r="O2551" s="264"/>
      <c r="P2551" s="264"/>
      <c r="Q2551" s="264"/>
      <c r="R2551" s="264"/>
      <c r="S2551" s="264"/>
      <c r="T2551" s="265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66" t="s">
        <v>251</v>
      </c>
      <c r="AU2551" s="266" t="s">
        <v>87</v>
      </c>
      <c r="AV2551" s="14" t="s">
        <v>87</v>
      </c>
      <c r="AW2551" s="14" t="s">
        <v>32</v>
      </c>
      <c r="AX2551" s="14" t="s">
        <v>84</v>
      </c>
      <c r="AY2551" s="266" t="s">
        <v>240</v>
      </c>
    </row>
    <row r="2552" s="2" customFormat="1" ht="24.15" customHeight="1">
      <c r="A2552" s="39"/>
      <c r="B2552" s="40"/>
      <c r="C2552" s="227" t="s">
        <v>3270</v>
      </c>
      <c r="D2552" s="227" t="s">
        <v>242</v>
      </c>
      <c r="E2552" s="228" t="s">
        <v>3271</v>
      </c>
      <c r="F2552" s="229" t="s">
        <v>3272</v>
      </c>
      <c r="G2552" s="230" t="s">
        <v>373</v>
      </c>
      <c r="H2552" s="231">
        <v>27.600000000000001</v>
      </c>
      <c r="I2552" s="232"/>
      <c r="J2552" s="233">
        <f>ROUND(I2552*H2552,2)</f>
        <v>0</v>
      </c>
      <c r="K2552" s="229" t="s">
        <v>246</v>
      </c>
      <c r="L2552" s="45"/>
      <c r="M2552" s="234" t="s">
        <v>1</v>
      </c>
      <c r="N2552" s="235" t="s">
        <v>41</v>
      </c>
      <c r="O2552" s="92"/>
      <c r="P2552" s="236">
        <f>O2552*H2552</f>
        <v>0</v>
      </c>
      <c r="Q2552" s="236">
        <v>0</v>
      </c>
      <c r="R2552" s="236">
        <f>Q2552*H2552</f>
        <v>0</v>
      </c>
      <c r="S2552" s="236">
        <v>0</v>
      </c>
      <c r="T2552" s="237">
        <f>S2552*H2552</f>
        <v>0</v>
      </c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39"/>
      <c r="AE2552" s="39"/>
      <c r="AR2552" s="238" t="s">
        <v>170</v>
      </c>
      <c r="AT2552" s="238" t="s">
        <v>242</v>
      </c>
      <c r="AU2552" s="238" t="s">
        <v>87</v>
      </c>
      <c r="AY2552" s="18" t="s">
        <v>240</v>
      </c>
      <c r="BE2552" s="239">
        <f>IF(N2552="základní",J2552,0)</f>
        <v>0</v>
      </c>
      <c r="BF2552" s="239">
        <f>IF(N2552="snížená",J2552,0)</f>
        <v>0</v>
      </c>
      <c r="BG2552" s="239">
        <f>IF(N2552="zákl. přenesená",J2552,0)</f>
        <v>0</v>
      </c>
      <c r="BH2552" s="239">
        <f>IF(N2552="sníž. přenesená",J2552,0)</f>
        <v>0</v>
      </c>
      <c r="BI2552" s="239">
        <f>IF(N2552="nulová",J2552,0)</f>
        <v>0</v>
      </c>
      <c r="BJ2552" s="18" t="s">
        <v>84</v>
      </c>
      <c r="BK2552" s="239">
        <f>ROUND(I2552*H2552,2)</f>
        <v>0</v>
      </c>
      <c r="BL2552" s="18" t="s">
        <v>170</v>
      </c>
      <c r="BM2552" s="238" t="s">
        <v>3273</v>
      </c>
    </row>
    <row r="2553" s="2" customFormat="1">
      <c r="A2553" s="39"/>
      <c r="B2553" s="40"/>
      <c r="C2553" s="41"/>
      <c r="D2553" s="240" t="s">
        <v>249</v>
      </c>
      <c r="E2553" s="41"/>
      <c r="F2553" s="241" t="s">
        <v>3274</v>
      </c>
      <c r="G2553" s="41"/>
      <c r="H2553" s="41"/>
      <c r="I2553" s="242"/>
      <c r="J2553" s="41"/>
      <c r="K2553" s="41"/>
      <c r="L2553" s="45"/>
      <c r="M2553" s="243"/>
      <c r="N2553" s="244"/>
      <c r="O2553" s="92"/>
      <c r="P2553" s="92"/>
      <c r="Q2553" s="92"/>
      <c r="R2553" s="92"/>
      <c r="S2553" s="92"/>
      <c r="T2553" s="93"/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39"/>
      <c r="AE2553" s="39"/>
      <c r="AT2553" s="18" t="s">
        <v>249</v>
      </c>
      <c r="AU2553" s="18" t="s">
        <v>87</v>
      </c>
    </row>
    <row r="2554" s="14" customFormat="1">
      <c r="A2554" s="14"/>
      <c r="B2554" s="256"/>
      <c r="C2554" s="257"/>
      <c r="D2554" s="247" t="s">
        <v>251</v>
      </c>
      <c r="E2554" s="258" t="s">
        <v>1</v>
      </c>
      <c r="F2554" s="259" t="s">
        <v>3249</v>
      </c>
      <c r="G2554" s="257"/>
      <c r="H2554" s="260">
        <v>9.5999999999999996</v>
      </c>
      <c r="I2554" s="261"/>
      <c r="J2554" s="257"/>
      <c r="K2554" s="257"/>
      <c r="L2554" s="262"/>
      <c r="M2554" s="263"/>
      <c r="N2554" s="264"/>
      <c r="O2554" s="264"/>
      <c r="P2554" s="264"/>
      <c r="Q2554" s="264"/>
      <c r="R2554" s="264"/>
      <c r="S2554" s="264"/>
      <c r="T2554" s="265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66" t="s">
        <v>251</v>
      </c>
      <c r="AU2554" s="266" t="s">
        <v>87</v>
      </c>
      <c r="AV2554" s="14" t="s">
        <v>87</v>
      </c>
      <c r="AW2554" s="14" t="s">
        <v>32</v>
      </c>
      <c r="AX2554" s="14" t="s">
        <v>76</v>
      </c>
      <c r="AY2554" s="266" t="s">
        <v>240</v>
      </c>
    </row>
    <row r="2555" s="14" customFormat="1">
      <c r="A2555" s="14"/>
      <c r="B2555" s="256"/>
      <c r="C2555" s="257"/>
      <c r="D2555" s="247" t="s">
        <v>251</v>
      </c>
      <c r="E2555" s="258" t="s">
        <v>1</v>
      </c>
      <c r="F2555" s="259" t="s">
        <v>3261</v>
      </c>
      <c r="G2555" s="257"/>
      <c r="H2555" s="260">
        <v>9.4499999999999993</v>
      </c>
      <c r="I2555" s="261"/>
      <c r="J2555" s="257"/>
      <c r="K2555" s="257"/>
      <c r="L2555" s="262"/>
      <c r="M2555" s="263"/>
      <c r="N2555" s="264"/>
      <c r="O2555" s="264"/>
      <c r="P2555" s="264"/>
      <c r="Q2555" s="264"/>
      <c r="R2555" s="264"/>
      <c r="S2555" s="264"/>
      <c r="T2555" s="265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6" t="s">
        <v>251</v>
      </c>
      <c r="AU2555" s="266" t="s">
        <v>87</v>
      </c>
      <c r="AV2555" s="14" t="s">
        <v>87</v>
      </c>
      <c r="AW2555" s="14" t="s">
        <v>32</v>
      </c>
      <c r="AX2555" s="14" t="s">
        <v>76</v>
      </c>
      <c r="AY2555" s="266" t="s">
        <v>240</v>
      </c>
    </row>
    <row r="2556" s="14" customFormat="1">
      <c r="A2556" s="14"/>
      <c r="B2556" s="256"/>
      <c r="C2556" s="257"/>
      <c r="D2556" s="247" t="s">
        <v>251</v>
      </c>
      <c r="E2556" s="258" t="s">
        <v>1</v>
      </c>
      <c r="F2556" s="259" t="s">
        <v>3262</v>
      </c>
      <c r="G2556" s="257"/>
      <c r="H2556" s="260">
        <v>8.5500000000000007</v>
      </c>
      <c r="I2556" s="261"/>
      <c r="J2556" s="257"/>
      <c r="K2556" s="257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6" t="s">
        <v>251</v>
      </c>
      <c r="AU2556" s="266" t="s">
        <v>87</v>
      </c>
      <c r="AV2556" s="14" t="s">
        <v>87</v>
      </c>
      <c r="AW2556" s="14" t="s">
        <v>32</v>
      </c>
      <c r="AX2556" s="14" t="s">
        <v>76</v>
      </c>
      <c r="AY2556" s="266" t="s">
        <v>240</v>
      </c>
    </row>
    <row r="2557" s="16" customFormat="1">
      <c r="A2557" s="16"/>
      <c r="B2557" s="278"/>
      <c r="C2557" s="279"/>
      <c r="D2557" s="247" t="s">
        <v>251</v>
      </c>
      <c r="E2557" s="280" t="s">
        <v>1</v>
      </c>
      <c r="F2557" s="281" t="s">
        <v>265</v>
      </c>
      <c r="G2557" s="279"/>
      <c r="H2557" s="282">
        <v>27.599999999999998</v>
      </c>
      <c r="I2557" s="283"/>
      <c r="J2557" s="279"/>
      <c r="K2557" s="279"/>
      <c r="L2557" s="284"/>
      <c r="M2557" s="285"/>
      <c r="N2557" s="286"/>
      <c r="O2557" s="286"/>
      <c r="P2557" s="286"/>
      <c r="Q2557" s="286"/>
      <c r="R2557" s="286"/>
      <c r="S2557" s="286"/>
      <c r="T2557" s="287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T2557" s="288" t="s">
        <v>251</v>
      </c>
      <c r="AU2557" s="288" t="s">
        <v>87</v>
      </c>
      <c r="AV2557" s="16" t="s">
        <v>247</v>
      </c>
      <c r="AW2557" s="16" t="s">
        <v>32</v>
      </c>
      <c r="AX2557" s="16" t="s">
        <v>84</v>
      </c>
      <c r="AY2557" s="288" t="s">
        <v>240</v>
      </c>
    </row>
    <row r="2558" s="2" customFormat="1" ht="24.15" customHeight="1">
      <c r="A2558" s="39"/>
      <c r="B2558" s="40"/>
      <c r="C2558" s="227" t="s">
        <v>3275</v>
      </c>
      <c r="D2558" s="227" t="s">
        <v>242</v>
      </c>
      <c r="E2558" s="228" t="s">
        <v>3276</v>
      </c>
      <c r="F2558" s="229" t="s">
        <v>3277</v>
      </c>
      <c r="G2558" s="230" t="s">
        <v>373</v>
      </c>
      <c r="H2558" s="231">
        <v>216</v>
      </c>
      <c r="I2558" s="232"/>
      <c r="J2558" s="233">
        <f>ROUND(I2558*H2558,2)</f>
        <v>0</v>
      </c>
      <c r="K2558" s="229" t="s">
        <v>1</v>
      </c>
      <c r="L2558" s="45"/>
      <c r="M2558" s="234" t="s">
        <v>1</v>
      </c>
      <c r="N2558" s="235" t="s">
        <v>41</v>
      </c>
      <c r="O2558" s="92"/>
      <c r="P2558" s="236">
        <f>O2558*H2558</f>
        <v>0</v>
      </c>
      <c r="Q2558" s="236">
        <v>0.00093000000000000005</v>
      </c>
      <c r="R2558" s="236">
        <f>Q2558*H2558</f>
        <v>0.20088</v>
      </c>
      <c r="S2558" s="236">
        <v>0</v>
      </c>
      <c r="T2558" s="237">
        <f>S2558*H2558</f>
        <v>0</v>
      </c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R2558" s="238" t="s">
        <v>170</v>
      </c>
      <c r="AT2558" s="238" t="s">
        <v>242</v>
      </c>
      <c r="AU2558" s="238" t="s">
        <v>87</v>
      </c>
      <c r="AY2558" s="18" t="s">
        <v>240</v>
      </c>
      <c r="BE2558" s="239">
        <f>IF(N2558="základní",J2558,0)</f>
        <v>0</v>
      </c>
      <c r="BF2558" s="239">
        <f>IF(N2558="snížená",J2558,0)</f>
        <v>0</v>
      </c>
      <c r="BG2558" s="239">
        <f>IF(N2558="zákl. přenesená",J2558,0)</f>
        <v>0</v>
      </c>
      <c r="BH2558" s="239">
        <f>IF(N2558="sníž. přenesená",J2558,0)</f>
        <v>0</v>
      </c>
      <c r="BI2558" s="239">
        <f>IF(N2558="nulová",J2558,0)</f>
        <v>0</v>
      </c>
      <c r="BJ2558" s="18" t="s">
        <v>84</v>
      </c>
      <c r="BK2558" s="239">
        <f>ROUND(I2558*H2558,2)</f>
        <v>0</v>
      </c>
      <c r="BL2558" s="18" t="s">
        <v>170</v>
      </c>
      <c r="BM2558" s="238" t="s">
        <v>3278</v>
      </c>
    </row>
    <row r="2559" s="13" customFormat="1">
      <c r="A2559" s="13"/>
      <c r="B2559" s="245"/>
      <c r="C2559" s="246"/>
      <c r="D2559" s="247" t="s">
        <v>251</v>
      </c>
      <c r="E2559" s="248" t="s">
        <v>1</v>
      </c>
      <c r="F2559" s="249" t="s">
        <v>3244</v>
      </c>
      <c r="G2559" s="246"/>
      <c r="H2559" s="248" t="s">
        <v>1</v>
      </c>
      <c r="I2559" s="250"/>
      <c r="J2559" s="246"/>
      <c r="K2559" s="246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5" t="s">
        <v>251</v>
      </c>
      <c r="AU2559" s="255" t="s">
        <v>87</v>
      </c>
      <c r="AV2559" s="13" t="s">
        <v>84</v>
      </c>
      <c r="AW2559" s="13" t="s">
        <v>32</v>
      </c>
      <c r="AX2559" s="13" t="s">
        <v>76</v>
      </c>
      <c r="AY2559" s="255" t="s">
        <v>240</v>
      </c>
    </row>
    <row r="2560" s="14" customFormat="1">
      <c r="A2560" s="14"/>
      <c r="B2560" s="256"/>
      <c r="C2560" s="257"/>
      <c r="D2560" s="247" t="s">
        <v>251</v>
      </c>
      <c r="E2560" s="258" t="s">
        <v>1</v>
      </c>
      <c r="F2560" s="259" t="s">
        <v>3245</v>
      </c>
      <c r="G2560" s="257"/>
      <c r="H2560" s="260">
        <v>18.399999999999999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6" t="s">
        <v>251</v>
      </c>
      <c r="AU2560" s="266" t="s">
        <v>87</v>
      </c>
      <c r="AV2560" s="14" t="s">
        <v>87</v>
      </c>
      <c r="AW2560" s="14" t="s">
        <v>32</v>
      </c>
      <c r="AX2560" s="14" t="s">
        <v>76</v>
      </c>
      <c r="AY2560" s="266" t="s">
        <v>240</v>
      </c>
    </row>
    <row r="2561" s="14" customFormat="1">
      <c r="A2561" s="14"/>
      <c r="B2561" s="256"/>
      <c r="C2561" s="257"/>
      <c r="D2561" s="247" t="s">
        <v>251</v>
      </c>
      <c r="E2561" s="258" t="s">
        <v>1</v>
      </c>
      <c r="F2561" s="259" t="s">
        <v>3246</v>
      </c>
      <c r="G2561" s="257"/>
      <c r="H2561" s="260">
        <v>22.600000000000001</v>
      </c>
      <c r="I2561" s="261"/>
      <c r="J2561" s="257"/>
      <c r="K2561" s="257"/>
      <c r="L2561" s="262"/>
      <c r="M2561" s="263"/>
      <c r="N2561" s="264"/>
      <c r="O2561" s="264"/>
      <c r="P2561" s="264"/>
      <c r="Q2561" s="264"/>
      <c r="R2561" s="264"/>
      <c r="S2561" s="264"/>
      <c r="T2561" s="265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6" t="s">
        <v>251</v>
      </c>
      <c r="AU2561" s="266" t="s">
        <v>87</v>
      </c>
      <c r="AV2561" s="14" t="s">
        <v>87</v>
      </c>
      <c r="AW2561" s="14" t="s">
        <v>32</v>
      </c>
      <c r="AX2561" s="14" t="s">
        <v>76</v>
      </c>
      <c r="AY2561" s="266" t="s">
        <v>240</v>
      </c>
    </row>
    <row r="2562" s="14" customFormat="1">
      <c r="A2562" s="14"/>
      <c r="B2562" s="256"/>
      <c r="C2562" s="257"/>
      <c r="D2562" s="247" t="s">
        <v>251</v>
      </c>
      <c r="E2562" s="258" t="s">
        <v>1</v>
      </c>
      <c r="F2562" s="259" t="s">
        <v>3247</v>
      </c>
      <c r="G2562" s="257"/>
      <c r="H2562" s="260">
        <v>21.100000000000001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6" t="s">
        <v>251</v>
      </c>
      <c r="AU2562" s="266" t="s">
        <v>87</v>
      </c>
      <c r="AV2562" s="14" t="s">
        <v>87</v>
      </c>
      <c r="AW2562" s="14" t="s">
        <v>32</v>
      </c>
      <c r="AX2562" s="14" t="s">
        <v>76</v>
      </c>
      <c r="AY2562" s="266" t="s">
        <v>240</v>
      </c>
    </row>
    <row r="2563" s="14" customFormat="1">
      <c r="A2563" s="14"/>
      <c r="B2563" s="256"/>
      <c r="C2563" s="257"/>
      <c r="D2563" s="247" t="s">
        <v>251</v>
      </c>
      <c r="E2563" s="258" t="s">
        <v>1</v>
      </c>
      <c r="F2563" s="259" t="s">
        <v>3248</v>
      </c>
      <c r="G2563" s="257"/>
      <c r="H2563" s="260">
        <v>27.100000000000001</v>
      </c>
      <c r="I2563" s="261"/>
      <c r="J2563" s="257"/>
      <c r="K2563" s="257"/>
      <c r="L2563" s="262"/>
      <c r="M2563" s="263"/>
      <c r="N2563" s="264"/>
      <c r="O2563" s="264"/>
      <c r="P2563" s="264"/>
      <c r="Q2563" s="264"/>
      <c r="R2563" s="264"/>
      <c r="S2563" s="264"/>
      <c r="T2563" s="265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66" t="s">
        <v>251</v>
      </c>
      <c r="AU2563" s="266" t="s">
        <v>87</v>
      </c>
      <c r="AV2563" s="14" t="s">
        <v>87</v>
      </c>
      <c r="AW2563" s="14" t="s">
        <v>32</v>
      </c>
      <c r="AX2563" s="14" t="s">
        <v>76</v>
      </c>
      <c r="AY2563" s="266" t="s">
        <v>240</v>
      </c>
    </row>
    <row r="2564" s="14" customFormat="1">
      <c r="A2564" s="14"/>
      <c r="B2564" s="256"/>
      <c r="C2564" s="257"/>
      <c r="D2564" s="247" t="s">
        <v>251</v>
      </c>
      <c r="E2564" s="258" t="s">
        <v>1</v>
      </c>
      <c r="F2564" s="259" t="s">
        <v>3249</v>
      </c>
      <c r="G2564" s="257"/>
      <c r="H2564" s="260">
        <v>9.5999999999999996</v>
      </c>
      <c r="I2564" s="261"/>
      <c r="J2564" s="257"/>
      <c r="K2564" s="257"/>
      <c r="L2564" s="262"/>
      <c r="M2564" s="263"/>
      <c r="N2564" s="264"/>
      <c r="O2564" s="264"/>
      <c r="P2564" s="264"/>
      <c r="Q2564" s="264"/>
      <c r="R2564" s="264"/>
      <c r="S2564" s="264"/>
      <c r="T2564" s="265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66" t="s">
        <v>251</v>
      </c>
      <c r="AU2564" s="266" t="s">
        <v>87</v>
      </c>
      <c r="AV2564" s="14" t="s">
        <v>87</v>
      </c>
      <c r="AW2564" s="14" t="s">
        <v>32</v>
      </c>
      <c r="AX2564" s="14" t="s">
        <v>76</v>
      </c>
      <c r="AY2564" s="266" t="s">
        <v>240</v>
      </c>
    </row>
    <row r="2565" s="13" customFormat="1">
      <c r="A2565" s="13"/>
      <c r="B2565" s="245"/>
      <c r="C2565" s="246"/>
      <c r="D2565" s="247" t="s">
        <v>251</v>
      </c>
      <c r="E2565" s="248" t="s">
        <v>1</v>
      </c>
      <c r="F2565" s="249" t="s">
        <v>3250</v>
      </c>
      <c r="G2565" s="246"/>
      <c r="H2565" s="248" t="s">
        <v>1</v>
      </c>
      <c r="I2565" s="250"/>
      <c r="J2565" s="246"/>
      <c r="K2565" s="246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5" t="s">
        <v>251</v>
      </c>
      <c r="AU2565" s="255" t="s">
        <v>87</v>
      </c>
      <c r="AV2565" s="13" t="s">
        <v>84</v>
      </c>
      <c r="AW2565" s="13" t="s">
        <v>32</v>
      </c>
      <c r="AX2565" s="13" t="s">
        <v>76</v>
      </c>
      <c r="AY2565" s="255" t="s">
        <v>240</v>
      </c>
    </row>
    <row r="2566" s="14" customFormat="1">
      <c r="A2566" s="14"/>
      <c r="B2566" s="256"/>
      <c r="C2566" s="257"/>
      <c r="D2566" s="247" t="s">
        <v>251</v>
      </c>
      <c r="E2566" s="258" t="s">
        <v>1</v>
      </c>
      <c r="F2566" s="259" t="s">
        <v>3251</v>
      </c>
      <c r="G2566" s="257"/>
      <c r="H2566" s="260">
        <v>14.9</v>
      </c>
      <c r="I2566" s="261"/>
      <c r="J2566" s="257"/>
      <c r="K2566" s="257"/>
      <c r="L2566" s="262"/>
      <c r="M2566" s="263"/>
      <c r="N2566" s="264"/>
      <c r="O2566" s="264"/>
      <c r="P2566" s="264"/>
      <c r="Q2566" s="264"/>
      <c r="R2566" s="264"/>
      <c r="S2566" s="264"/>
      <c r="T2566" s="265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6" t="s">
        <v>251</v>
      </c>
      <c r="AU2566" s="266" t="s">
        <v>87</v>
      </c>
      <c r="AV2566" s="14" t="s">
        <v>87</v>
      </c>
      <c r="AW2566" s="14" t="s">
        <v>32</v>
      </c>
      <c r="AX2566" s="14" t="s">
        <v>76</v>
      </c>
      <c r="AY2566" s="266" t="s">
        <v>240</v>
      </c>
    </row>
    <row r="2567" s="14" customFormat="1">
      <c r="A2567" s="14"/>
      <c r="B2567" s="256"/>
      <c r="C2567" s="257"/>
      <c r="D2567" s="247" t="s">
        <v>251</v>
      </c>
      <c r="E2567" s="258" t="s">
        <v>1</v>
      </c>
      <c r="F2567" s="259" t="s">
        <v>3252</v>
      </c>
      <c r="G2567" s="257"/>
      <c r="H2567" s="260">
        <v>17</v>
      </c>
      <c r="I2567" s="261"/>
      <c r="J2567" s="257"/>
      <c r="K2567" s="257"/>
      <c r="L2567" s="262"/>
      <c r="M2567" s="263"/>
      <c r="N2567" s="264"/>
      <c r="O2567" s="264"/>
      <c r="P2567" s="264"/>
      <c r="Q2567" s="264"/>
      <c r="R2567" s="264"/>
      <c r="S2567" s="264"/>
      <c r="T2567" s="265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6" t="s">
        <v>251</v>
      </c>
      <c r="AU2567" s="266" t="s">
        <v>87</v>
      </c>
      <c r="AV2567" s="14" t="s">
        <v>87</v>
      </c>
      <c r="AW2567" s="14" t="s">
        <v>32</v>
      </c>
      <c r="AX2567" s="14" t="s">
        <v>76</v>
      </c>
      <c r="AY2567" s="266" t="s">
        <v>240</v>
      </c>
    </row>
    <row r="2568" s="14" customFormat="1">
      <c r="A2568" s="14"/>
      <c r="B2568" s="256"/>
      <c r="C2568" s="257"/>
      <c r="D2568" s="247" t="s">
        <v>251</v>
      </c>
      <c r="E2568" s="258" t="s">
        <v>1</v>
      </c>
      <c r="F2568" s="259" t="s">
        <v>3253</v>
      </c>
      <c r="G2568" s="257"/>
      <c r="H2568" s="260">
        <v>41.600000000000001</v>
      </c>
      <c r="I2568" s="261"/>
      <c r="J2568" s="257"/>
      <c r="K2568" s="257"/>
      <c r="L2568" s="262"/>
      <c r="M2568" s="263"/>
      <c r="N2568" s="264"/>
      <c r="O2568" s="264"/>
      <c r="P2568" s="264"/>
      <c r="Q2568" s="264"/>
      <c r="R2568" s="264"/>
      <c r="S2568" s="264"/>
      <c r="T2568" s="265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6" t="s">
        <v>251</v>
      </c>
      <c r="AU2568" s="266" t="s">
        <v>87</v>
      </c>
      <c r="AV2568" s="14" t="s">
        <v>87</v>
      </c>
      <c r="AW2568" s="14" t="s">
        <v>32</v>
      </c>
      <c r="AX2568" s="14" t="s">
        <v>76</v>
      </c>
      <c r="AY2568" s="266" t="s">
        <v>240</v>
      </c>
    </row>
    <row r="2569" s="14" customFormat="1">
      <c r="A2569" s="14"/>
      <c r="B2569" s="256"/>
      <c r="C2569" s="257"/>
      <c r="D2569" s="247" t="s">
        <v>251</v>
      </c>
      <c r="E2569" s="258" t="s">
        <v>1</v>
      </c>
      <c r="F2569" s="259" t="s">
        <v>3254</v>
      </c>
      <c r="G2569" s="257"/>
      <c r="H2569" s="260">
        <v>16.800000000000001</v>
      </c>
      <c r="I2569" s="261"/>
      <c r="J2569" s="257"/>
      <c r="K2569" s="257"/>
      <c r="L2569" s="262"/>
      <c r="M2569" s="263"/>
      <c r="N2569" s="264"/>
      <c r="O2569" s="264"/>
      <c r="P2569" s="264"/>
      <c r="Q2569" s="264"/>
      <c r="R2569" s="264"/>
      <c r="S2569" s="264"/>
      <c r="T2569" s="265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66" t="s">
        <v>251</v>
      </c>
      <c r="AU2569" s="266" t="s">
        <v>87</v>
      </c>
      <c r="AV2569" s="14" t="s">
        <v>87</v>
      </c>
      <c r="AW2569" s="14" t="s">
        <v>32</v>
      </c>
      <c r="AX2569" s="14" t="s">
        <v>76</v>
      </c>
      <c r="AY2569" s="266" t="s">
        <v>240</v>
      </c>
    </row>
    <row r="2570" s="13" customFormat="1">
      <c r="A2570" s="13"/>
      <c r="B2570" s="245"/>
      <c r="C2570" s="246"/>
      <c r="D2570" s="247" t="s">
        <v>251</v>
      </c>
      <c r="E2570" s="248" t="s">
        <v>1</v>
      </c>
      <c r="F2570" s="249" t="s">
        <v>3260</v>
      </c>
      <c r="G2570" s="246"/>
      <c r="H2570" s="248" t="s">
        <v>1</v>
      </c>
      <c r="I2570" s="250"/>
      <c r="J2570" s="246"/>
      <c r="K2570" s="246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55" t="s">
        <v>251</v>
      </c>
      <c r="AU2570" s="255" t="s">
        <v>87</v>
      </c>
      <c r="AV2570" s="13" t="s">
        <v>84</v>
      </c>
      <c r="AW2570" s="13" t="s">
        <v>32</v>
      </c>
      <c r="AX2570" s="13" t="s">
        <v>76</v>
      </c>
      <c r="AY2570" s="255" t="s">
        <v>240</v>
      </c>
    </row>
    <row r="2571" s="14" customFormat="1">
      <c r="A2571" s="14"/>
      <c r="B2571" s="256"/>
      <c r="C2571" s="257"/>
      <c r="D2571" s="247" t="s">
        <v>251</v>
      </c>
      <c r="E2571" s="258" t="s">
        <v>1</v>
      </c>
      <c r="F2571" s="259" t="s">
        <v>3261</v>
      </c>
      <c r="G2571" s="257"/>
      <c r="H2571" s="260">
        <v>9.4499999999999993</v>
      </c>
      <c r="I2571" s="261"/>
      <c r="J2571" s="257"/>
      <c r="K2571" s="257"/>
      <c r="L2571" s="262"/>
      <c r="M2571" s="263"/>
      <c r="N2571" s="264"/>
      <c r="O2571" s="264"/>
      <c r="P2571" s="264"/>
      <c r="Q2571" s="264"/>
      <c r="R2571" s="264"/>
      <c r="S2571" s="264"/>
      <c r="T2571" s="265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6" t="s">
        <v>251</v>
      </c>
      <c r="AU2571" s="266" t="s">
        <v>87</v>
      </c>
      <c r="AV2571" s="14" t="s">
        <v>87</v>
      </c>
      <c r="AW2571" s="14" t="s">
        <v>32</v>
      </c>
      <c r="AX2571" s="14" t="s">
        <v>76</v>
      </c>
      <c r="AY2571" s="266" t="s">
        <v>240</v>
      </c>
    </row>
    <row r="2572" s="14" customFormat="1">
      <c r="A2572" s="14"/>
      <c r="B2572" s="256"/>
      <c r="C2572" s="257"/>
      <c r="D2572" s="247" t="s">
        <v>251</v>
      </c>
      <c r="E2572" s="258" t="s">
        <v>1</v>
      </c>
      <c r="F2572" s="259" t="s">
        <v>3262</v>
      </c>
      <c r="G2572" s="257"/>
      <c r="H2572" s="260">
        <v>8.5500000000000007</v>
      </c>
      <c r="I2572" s="261"/>
      <c r="J2572" s="257"/>
      <c r="K2572" s="257"/>
      <c r="L2572" s="262"/>
      <c r="M2572" s="263"/>
      <c r="N2572" s="264"/>
      <c r="O2572" s="264"/>
      <c r="P2572" s="264"/>
      <c r="Q2572" s="264"/>
      <c r="R2572" s="264"/>
      <c r="S2572" s="264"/>
      <c r="T2572" s="265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66" t="s">
        <v>251</v>
      </c>
      <c r="AU2572" s="266" t="s">
        <v>87</v>
      </c>
      <c r="AV2572" s="14" t="s">
        <v>87</v>
      </c>
      <c r="AW2572" s="14" t="s">
        <v>32</v>
      </c>
      <c r="AX2572" s="14" t="s">
        <v>76</v>
      </c>
      <c r="AY2572" s="266" t="s">
        <v>240</v>
      </c>
    </row>
    <row r="2573" s="14" customFormat="1">
      <c r="A2573" s="14"/>
      <c r="B2573" s="256"/>
      <c r="C2573" s="257"/>
      <c r="D2573" s="247" t="s">
        <v>251</v>
      </c>
      <c r="E2573" s="258" t="s">
        <v>1</v>
      </c>
      <c r="F2573" s="259" t="s">
        <v>3279</v>
      </c>
      <c r="G2573" s="257"/>
      <c r="H2573" s="260">
        <v>8.9000000000000004</v>
      </c>
      <c r="I2573" s="261"/>
      <c r="J2573" s="257"/>
      <c r="K2573" s="257"/>
      <c r="L2573" s="262"/>
      <c r="M2573" s="263"/>
      <c r="N2573" s="264"/>
      <c r="O2573" s="264"/>
      <c r="P2573" s="264"/>
      <c r="Q2573" s="264"/>
      <c r="R2573" s="264"/>
      <c r="S2573" s="264"/>
      <c r="T2573" s="265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66" t="s">
        <v>251</v>
      </c>
      <c r="AU2573" s="266" t="s">
        <v>87</v>
      </c>
      <c r="AV2573" s="14" t="s">
        <v>87</v>
      </c>
      <c r="AW2573" s="14" t="s">
        <v>32</v>
      </c>
      <c r="AX2573" s="14" t="s">
        <v>76</v>
      </c>
      <c r="AY2573" s="266" t="s">
        <v>240</v>
      </c>
    </row>
    <row r="2574" s="16" customFormat="1">
      <c r="A2574" s="16"/>
      <c r="B2574" s="278"/>
      <c r="C2574" s="279"/>
      <c r="D2574" s="247" t="s">
        <v>251</v>
      </c>
      <c r="E2574" s="280" t="s">
        <v>1</v>
      </c>
      <c r="F2574" s="281" t="s">
        <v>265</v>
      </c>
      <c r="G2574" s="279"/>
      <c r="H2574" s="282">
        <v>216</v>
      </c>
      <c r="I2574" s="283"/>
      <c r="J2574" s="279"/>
      <c r="K2574" s="279"/>
      <c r="L2574" s="284"/>
      <c r="M2574" s="285"/>
      <c r="N2574" s="286"/>
      <c r="O2574" s="286"/>
      <c r="P2574" s="286"/>
      <c r="Q2574" s="286"/>
      <c r="R2574" s="286"/>
      <c r="S2574" s="286"/>
      <c r="T2574" s="287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T2574" s="288" t="s">
        <v>251</v>
      </c>
      <c r="AU2574" s="288" t="s">
        <v>87</v>
      </c>
      <c r="AV2574" s="16" t="s">
        <v>247</v>
      </c>
      <c r="AW2574" s="16" t="s">
        <v>32</v>
      </c>
      <c r="AX2574" s="16" t="s">
        <v>84</v>
      </c>
      <c r="AY2574" s="288" t="s">
        <v>240</v>
      </c>
    </row>
    <row r="2575" s="2" customFormat="1" ht="21.75" customHeight="1">
      <c r="A2575" s="39"/>
      <c r="B2575" s="40"/>
      <c r="C2575" s="227" t="s">
        <v>3280</v>
      </c>
      <c r="D2575" s="227" t="s">
        <v>242</v>
      </c>
      <c r="E2575" s="228" t="s">
        <v>3281</v>
      </c>
      <c r="F2575" s="229" t="s">
        <v>3282</v>
      </c>
      <c r="G2575" s="230" t="s">
        <v>520</v>
      </c>
      <c r="H2575" s="231">
        <v>356</v>
      </c>
      <c r="I2575" s="232"/>
      <c r="J2575" s="233">
        <f>ROUND(I2575*H2575,2)</f>
        <v>0</v>
      </c>
      <c r="K2575" s="229" t="s">
        <v>246</v>
      </c>
      <c r="L2575" s="45"/>
      <c r="M2575" s="234" t="s">
        <v>1</v>
      </c>
      <c r="N2575" s="235" t="s">
        <v>41</v>
      </c>
      <c r="O2575" s="92"/>
      <c r="P2575" s="236">
        <f>O2575*H2575</f>
        <v>0</v>
      </c>
      <c r="Q2575" s="236">
        <v>0.00055000000000000003</v>
      </c>
      <c r="R2575" s="236">
        <f>Q2575*H2575</f>
        <v>0.1958</v>
      </c>
      <c r="S2575" s="236">
        <v>0</v>
      </c>
      <c r="T2575" s="237">
        <f>S2575*H2575</f>
        <v>0</v>
      </c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R2575" s="238" t="s">
        <v>170</v>
      </c>
      <c r="AT2575" s="238" t="s">
        <v>242</v>
      </c>
      <c r="AU2575" s="238" t="s">
        <v>87</v>
      </c>
      <c r="AY2575" s="18" t="s">
        <v>240</v>
      </c>
      <c r="BE2575" s="239">
        <f>IF(N2575="základní",J2575,0)</f>
        <v>0</v>
      </c>
      <c r="BF2575" s="239">
        <f>IF(N2575="snížená",J2575,0)</f>
        <v>0</v>
      </c>
      <c r="BG2575" s="239">
        <f>IF(N2575="zákl. přenesená",J2575,0)</f>
        <v>0</v>
      </c>
      <c r="BH2575" s="239">
        <f>IF(N2575="sníž. přenesená",J2575,0)</f>
        <v>0</v>
      </c>
      <c r="BI2575" s="239">
        <f>IF(N2575="nulová",J2575,0)</f>
        <v>0</v>
      </c>
      <c r="BJ2575" s="18" t="s">
        <v>84</v>
      </c>
      <c r="BK2575" s="239">
        <f>ROUND(I2575*H2575,2)</f>
        <v>0</v>
      </c>
      <c r="BL2575" s="18" t="s">
        <v>170</v>
      </c>
      <c r="BM2575" s="238" t="s">
        <v>3283</v>
      </c>
    </row>
    <row r="2576" s="2" customFormat="1">
      <c r="A2576" s="39"/>
      <c r="B2576" s="40"/>
      <c r="C2576" s="41"/>
      <c r="D2576" s="240" t="s">
        <v>249</v>
      </c>
      <c r="E2576" s="41"/>
      <c r="F2576" s="241" t="s">
        <v>3284</v>
      </c>
      <c r="G2576" s="41"/>
      <c r="H2576" s="41"/>
      <c r="I2576" s="242"/>
      <c r="J2576" s="41"/>
      <c r="K2576" s="41"/>
      <c r="L2576" s="45"/>
      <c r="M2576" s="243"/>
      <c r="N2576" s="244"/>
      <c r="O2576" s="92"/>
      <c r="P2576" s="92"/>
      <c r="Q2576" s="92"/>
      <c r="R2576" s="92"/>
      <c r="S2576" s="92"/>
      <c r="T2576" s="93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T2576" s="18" t="s">
        <v>249</v>
      </c>
      <c r="AU2576" s="18" t="s">
        <v>87</v>
      </c>
    </row>
    <row r="2577" s="13" customFormat="1">
      <c r="A2577" s="13"/>
      <c r="B2577" s="245"/>
      <c r="C2577" s="246"/>
      <c r="D2577" s="247" t="s">
        <v>251</v>
      </c>
      <c r="E2577" s="248" t="s">
        <v>1</v>
      </c>
      <c r="F2577" s="249" t="s">
        <v>3285</v>
      </c>
      <c r="G2577" s="246"/>
      <c r="H2577" s="248" t="s">
        <v>1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55" t="s">
        <v>251</v>
      </c>
      <c r="AU2577" s="255" t="s">
        <v>87</v>
      </c>
      <c r="AV2577" s="13" t="s">
        <v>84</v>
      </c>
      <c r="AW2577" s="13" t="s">
        <v>32</v>
      </c>
      <c r="AX2577" s="13" t="s">
        <v>76</v>
      </c>
      <c r="AY2577" s="255" t="s">
        <v>240</v>
      </c>
    </row>
    <row r="2578" s="14" customFormat="1">
      <c r="A2578" s="14"/>
      <c r="B2578" s="256"/>
      <c r="C2578" s="257"/>
      <c r="D2578" s="247" t="s">
        <v>251</v>
      </c>
      <c r="E2578" s="258" t="s">
        <v>1</v>
      </c>
      <c r="F2578" s="259" t="s">
        <v>3286</v>
      </c>
      <c r="G2578" s="257"/>
      <c r="H2578" s="260">
        <v>110</v>
      </c>
      <c r="I2578" s="261"/>
      <c r="J2578" s="257"/>
      <c r="K2578" s="257"/>
      <c r="L2578" s="262"/>
      <c r="M2578" s="263"/>
      <c r="N2578" s="264"/>
      <c r="O2578" s="264"/>
      <c r="P2578" s="264"/>
      <c r="Q2578" s="264"/>
      <c r="R2578" s="264"/>
      <c r="S2578" s="264"/>
      <c r="T2578" s="265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6" t="s">
        <v>251</v>
      </c>
      <c r="AU2578" s="266" t="s">
        <v>87</v>
      </c>
      <c r="AV2578" s="14" t="s">
        <v>87</v>
      </c>
      <c r="AW2578" s="14" t="s">
        <v>32</v>
      </c>
      <c r="AX2578" s="14" t="s">
        <v>76</v>
      </c>
      <c r="AY2578" s="266" t="s">
        <v>240</v>
      </c>
    </row>
    <row r="2579" s="14" customFormat="1">
      <c r="A2579" s="14"/>
      <c r="B2579" s="256"/>
      <c r="C2579" s="257"/>
      <c r="D2579" s="247" t="s">
        <v>251</v>
      </c>
      <c r="E2579" s="258" t="s">
        <v>1</v>
      </c>
      <c r="F2579" s="259" t="s">
        <v>3287</v>
      </c>
      <c r="G2579" s="257"/>
      <c r="H2579" s="260">
        <v>21.75</v>
      </c>
      <c r="I2579" s="261"/>
      <c r="J2579" s="257"/>
      <c r="K2579" s="257"/>
      <c r="L2579" s="262"/>
      <c r="M2579" s="263"/>
      <c r="N2579" s="264"/>
      <c r="O2579" s="264"/>
      <c r="P2579" s="264"/>
      <c r="Q2579" s="264"/>
      <c r="R2579" s="264"/>
      <c r="S2579" s="264"/>
      <c r="T2579" s="265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66" t="s">
        <v>251</v>
      </c>
      <c r="AU2579" s="266" t="s">
        <v>87</v>
      </c>
      <c r="AV2579" s="14" t="s">
        <v>87</v>
      </c>
      <c r="AW2579" s="14" t="s">
        <v>32</v>
      </c>
      <c r="AX2579" s="14" t="s">
        <v>76</v>
      </c>
      <c r="AY2579" s="266" t="s">
        <v>240</v>
      </c>
    </row>
    <row r="2580" s="13" customFormat="1">
      <c r="A2580" s="13"/>
      <c r="B2580" s="245"/>
      <c r="C2580" s="246"/>
      <c r="D2580" s="247" t="s">
        <v>251</v>
      </c>
      <c r="E2580" s="248" t="s">
        <v>1</v>
      </c>
      <c r="F2580" s="249" t="s">
        <v>3288</v>
      </c>
      <c r="G2580" s="246"/>
      <c r="H2580" s="248" t="s">
        <v>1</v>
      </c>
      <c r="I2580" s="250"/>
      <c r="J2580" s="246"/>
      <c r="K2580" s="246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5" t="s">
        <v>251</v>
      </c>
      <c r="AU2580" s="255" t="s">
        <v>87</v>
      </c>
      <c r="AV2580" s="13" t="s">
        <v>84</v>
      </c>
      <c r="AW2580" s="13" t="s">
        <v>32</v>
      </c>
      <c r="AX2580" s="13" t="s">
        <v>76</v>
      </c>
      <c r="AY2580" s="255" t="s">
        <v>240</v>
      </c>
    </row>
    <row r="2581" s="14" customFormat="1">
      <c r="A2581" s="14"/>
      <c r="B2581" s="256"/>
      <c r="C2581" s="257"/>
      <c r="D2581" s="247" t="s">
        <v>251</v>
      </c>
      <c r="E2581" s="258" t="s">
        <v>1</v>
      </c>
      <c r="F2581" s="259" t="s">
        <v>3289</v>
      </c>
      <c r="G2581" s="257"/>
      <c r="H2581" s="260">
        <v>14.75</v>
      </c>
      <c r="I2581" s="261"/>
      <c r="J2581" s="257"/>
      <c r="K2581" s="257"/>
      <c r="L2581" s="262"/>
      <c r="M2581" s="263"/>
      <c r="N2581" s="264"/>
      <c r="O2581" s="264"/>
      <c r="P2581" s="264"/>
      <c r="Q2581" s="264"/>
      <c r="R2581" s="264"/>
      <c r="S2581" s="264"/>
      <c r="T2581" s="265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66" t="s">
        <v>251</v>
      </c>
      <c r="AU2581" s="266" t="s">
        <v>87</v>
      </c>
      <c r="AV2581" s="14" t="s">
        <v>87</v>
      </c>
      <c r="AW2581" s="14" t="s">
        <v>32</v>
      </c>
      <c r="AX2581" s="14" t="s">
        <v>76</v>
      </c>
      <c r="AY2581" s="266" t="s">
        <v>240</v>
      </c>
    </row>
    <row r="2582" s="14" customFormat="1">
      <c r="A2582" s="14"/>
      <c r="B2582" s="256"/>
      <c r="C2582" s="257"/>
      <c r="D2582" s="247" t="s">
        <v>251</v>
      </c>
      <c r="E2582" s="258" t="s">
        <v>1</v>
      </c>
      <c r="F2582" s="259" t="s">
        <v>3290</v>
      </c>
      <c r="G2582" s="257"/>
      <c r="H2582" s="260">
        <v>15.5</v>
      </c>
      <c r="I2582" s="261"/>
      <c r="J2582" s="257"/>
      <c r="K2582" s="257"/>
      <c r="L2582" s="262"/>
      <c r="M2582" s="263"/>
      <c r="N2582" s="264"/>
      <c r="O2582" s="264"/>
      <c r="P2582" s="264"/>
      <c r="Q2582" s="264"/>
      <c r="R2582" s="264"/>
      <c r="S2582" s="264"/>
      <c r="T2582" s="265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6" t="s">
        <v>251</v>
      </c>
      <c r="AU2582" s="266" t="s">
        <v>87</v>
      </c>
      <c r="AV2582" s="14" t="s">
        <v>87</v>
      </c>
      <c r="AW2582" s="14" t="s">
        <v>32</v>
      </c>
      <c r="AX2582" s="14" t="s">
        <v>76</v>
      </c>
      <c r="AY2582" s="266" t="s">
        <v>240</v>
      </c>
    </row>
    <row r="2583" s="15" customFormat="1">
      <c r="A2583" s="15"/>
      <c r="B2583" s="267"/>
      <c r="C2583" s="268"/>
      <c r="D2583" s="247" t="s">
        <v>251</v>
      </c>
      <c r="E2583" s="269" t="s">
        <v>1</v>
      </c>
      <c r="F2583" s="270" t="s">
        <v>255</v>
      </c>
      <c r="G2583" s="268"/>
      <c r="H2583" s="271">
        <v>162</v>
      </c>
      <c r="I2583" s="272"/>
      <c r="J2583" s="268"/>
      <c r="K2583" s="268"/>
      <c r="L2583" s="273"/>
      <c r="M2583" s="274"/>
      <c r="N2583" s="275"/>
      <c r="O2583" s="275"/>
      <c r="P2583" s="275"/>
      <c r="Q2583" s="275"/>
      <c r="R2583" s="275"/>
      <c r="S2583" s="275"/>
      <c r="T2583" s="276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77" t="s">
        <v>251</v>
      </c>
      <c r="AU2583" s="277" t="s">
        <v>87</v>
      </c>
      <c r="AV2583" s="15" t="s">
        <v>256</v>
      </c>
      <c r="AW2583" s="15" t="s">
        <v>32</v>
      </c>
      <c r="AX2583" s="15" t="s">
        <v>76</v>
      </c>
      <c r="AY2583" s="277" t="s">
        <v>240</v>
      </c>
    </row>
    <row r="2584" s="13" customFormat="1">
      <c r="A2584" s="13"/>
      <c r="B2584" s="245"/>
      <c r="C2584" s="246"/>
      <c r="D2584" s="247" t="s">
        <v>251</v>
      </c>
      <c r="E2584" s="248" t="s">
        <v>1</v>
      </c>
      <c r="F2584" s="249" t="s">
        <v>3291</v>
      </c>
      <c r="G2584" s="246"/>
      <c r="H2584" s="248" t="s">
        <v>1</v>
      </c>
      <c r="I2584" s="250"/>
      <c r="J2584" s="246"/>
      <c r="K2584" s="246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5" t="s">
        <v>251</v>
      </c>
      <c r="AU2584" s="255" t="s">
        <v>87</v>
      </c>
      <c r="AV2584" s="13" t="s">
        <v>84</v>
      </c>
      <c r="AW2584" s="13" t="s">
        <v>32</v>
      </c>
      <c r="AX2584" s="13" t="s">
        <v>76</v>
      </c>
      <c r="AY2584" s="255" t="s">
        <v>240</v>
      </c>
    </row>
    <row r="2585" s="14" customFormat="1">
      <c r="A2585" s="14"/>
      <c r="B2585" s="256"/>
      <c r="C2585" s="257"/>
      <c r="D2585" s="247" t="s">
        <v>251</v>
      </c>
      <c r="E2585" s="258" t="s">
        <v>1</v>
      </c>
      <c r="F2585" s="259" t="s">
        <v>3292</v>
      </c>
      <c r="G2585" s="257"/>
      <c r="H2585" s="260">
        <v>159.5</v>
      </c>
      <c r="I2585" s="261"/>
      <c r="J2585" s="257"/>
      <c r="K2585" s="257"/>
      <c r="L2585" s="262"/>
      <c r="M2585" s="263"/>
      <c r="N2585" s="264"/>
      <c r="O2585" s="264"/>
      <c r="P2585" s="264"/>
      <c r="Q2585" s="264"/>
      <c r="R2585" s="264"/>
      <c r="S2585" s="264"/>
      <c r="T2585" s="265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6" t="s">
        <v>251</v>
      </c>
      <c r="AU2585" s="266" t="s">
        <v>87</v>
      </c>
      <c r="AV2585" s="14" t="s">
        <v>87</v>
      </c>
      <c r="AW2585" s="14" t="s">
        <v>32</v>
      </c>
      <c r="AX2585" s="14" t="s">
        <v>76</v>
      </c>
      <c r="AY2585" s="266" t="s">
        <v>240</v>
      </c>
    </row>
    <row r="2586" s="14" customFormat="1">
      <c r="A2586" s="14"/>
      <c r="B2586" s="256"/>
      <c r="C2586" s="257"/>
      <c r="D2586" s="247" t="s">
        <v>251</v>
      </c>
      <c r="E2586" s="258" t="s">
        <v>1</v>
      </c>
      <c r="F2586" s="259" t="s">
        <v>3293</v>
      </c>
      <c r="G2586" s="257"/>
      <c r="H2586" s="260">
        <v>16</v>
      </c>
      <c r="I2586" s="261"/>
      <c r="J2586" s="257"/>
      <c r="K2586" s="257"/>
      <c r="L2586" s="262"/>
      <c r="M2586" s="263"/>
      <c r="N2586" s="264"/>
      <c r="O2586" s="264"/>
      <c r="P2586" s="264"/>
      <c r="Q2586" s="264"/>
      <c r="R2586" s="264"/>
      <c r="S2586" s="264"/>
      <c r="T2586" s="26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6" t="s">
        <v>251</v>
      </c>
      <c r="AU2586" s="266" t="s">
        <v>87</v>
      </c>
      <c r="AV2586" s="14" t="s">
        <v>87</v>
      </c>
      <c r="AW2586" s="14" t="s">
        <v>32</v>
      </c>
      <c r="AX2586" s="14" t="s">
        <v>76</v>
      </c>
      <c r="AY2586" s="266" t="s">
        <v>240</v>
      </c>
    </row>
    <row r="2587" s="14" customFormat="1">
      <c r="A2587" s="14"/>
      <c r="B2587" s="256"/>
      <c r="C2587" s="257"/>
      <c r="D2587" s="247" t="s">
        <v>251</v>
      </c>
      <c r="E2587" s="258" t="s">
        <v>1</v>
      </c>
      <c r="F2587" s="259" t="s">
        <v>3294</v>
      </c>
      <c r="G2587" s="257"/>
      <c r="H2587" s="260">
        <v>18.5</v>
      </c>
      <c r="I2587" s="261"/>
      <c r="J2587" s="257"/>
      <c r="K2587" s="257"/>
      <c r="L2587" s="262"/>
      <c r="M2587" s="263"/>
      <c r="N2587" s="264"/>
      <c r="O2587" s="264"/>
      <c r="P2587" s="264"/>
      <c r="Q2587" s="264"/>
      <c r="R2587" s="264"/>
      <c r="S2587" s="264"/>
      <c r="T2587" s="265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66" t="s">
        <v>251</v>
      </c>
      <c r="AU2587" s="266" t="s">
        <v>87</v>
      </c>
      <c r="AV2587" s="14" t="s">
        <v>87</v>
      </c>
      <c r="AW2587" s="14" t="s">
        <v>32</v>
      </c>
      <c r="AX2587" s="14" t="s">
        <v>76</v>
      </c>
      <c r="AY2587" s="266" t="s">
        <v>240</v>
      </c>
    </row>
    <row r="2588" s="15" customFormat="1">
      <c r="A2588" s="15"/>
      <c r="B2588" s="267"/>
      <c r="C2588" s="268"/>
      <c r="D2588" s="247" t="s">
        <v>251</v>
      </c>
      <c r="E2588" s="269" t="s">
        <v>1</v>
      </c>
      <c r="F2588" s="270" t="s">
        <v>261</v>
      </c>
      <c r="G2588" s="268"/>
      <c r="H2588" s="271">
        <v>194</v>
      </c>
      <c r="I2588" s="272"/>
      <c r="J2588" s="268"/>
      <c r="K2588" s="268"/>
      <c r="L2588" s="273"/>
      <c r="M2588" s="274"/>
      <c r="N2588" s="275"/>
      <c r="O2588" s="275"/>
      <c r="P2588" s="275"/>
      <c r="Q2588" s="275"/>
      <c r="R2588" s="275"/>
      <c r="S2588" s="275"/>
      <c r="T2588" s="276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77" t="s">
        <v>251</v>
      </c>
      <c r="AU2588" s="277" t="s">
        <v>87</v>
      </c>
      <c r="AV2588" s="15" t="s">
        <v>256</v>
      </c>
      <c r="AW2588" s="15" t="s">
        <v>32</v>
      </c>
      <c r="AX2588" s="15" t="s">
        <v>76</v>
      </c>
      <c r="AY2588" s="277" t="s">
        <v>240</v>
      </c>
    </row>
    <row r="2589" s="16" customFormat="1">
      <c r="A2589" s="16"/>
      <c r="B2589" s="278"/>
      <c r="C2589" s="279"/>
      <c r="D2589" s="247" t="s">
        <v>251</v>
      </c>
      <c r="E2589" s="280" t="s">
        <v>1</v>
      </c>
      <c r="F2589" s="281" t="s">
        <v>265</v>
      </c>
      <c r="G2589" s="279"/>
      <c r="H2589" s="282">
        <v>356</v>
      </c>
      <c r="I2589" s="283"/>
      <c r="J2589" s="279"/>
      <c r="K2589" s="279"/>
      <c r="L2589" s="284"/>
      <c r="M2589" s="285"/>
      <c r="N2589" s="286"/>
      <c r="O2589" s="286"/>
      <c r="P2589" s="286"/>
      <c r="Q2589" s="286"/>
      <c r="R2589" s="286"/>
      <c r="S2589" s="286"/>
      <c r="T2589" s="287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88" t="s">
        <v>251</v>
      </c>
      <c r="AU2589" s="288" t="s">
        <v>87</v>
      </c>
      <c r="AV2589" s="16" t="s">
        <v>247</v>
      </c>
      <c r="AW2589" s="16" t="s">
        <v>32</v>
      </c>
      <c r="AX2589" s="16" t="s">
        <v>84</v>
      </c>
      <c r="AY2589" s="288" t="s">
        <v>240</v>
      </c>
    </row>
    <row r="2590" s="2" customFormat="1" ht="21.75" customHeight="1">
      <c r="A2590" s="39"/>
      <c r="B2590" s="40"/>
      <c r="C2590" s="227" t="s">
        <v>3295</v>
      </c>
      <c r="D2590" s="227" t="s">
        <v>242</v>
      </c>
      <c r="E2590" s="228" t="s">
        <v>3296</v>
      </c>
      <c r="F2590" s="229" t="s">
        <v>3297</v>
      </c>
      <c r="G2590" s="230" t="s">
        <v>520</v>
      </c>
      <c r="H2590" s="231">
        <v>151</v>
      </c>
      <c r="I2590" s="232"/>
      <c r="J2590" s="233">
        <f>ROUND(I2590*H2590,2)</f>
        <v>0</v>
      </c>
      <c r="K2590" s="229" t="s">
        <v>246</v>
      </c>
      <c r="L2590" s="45"/>
      <c r="M2590" s="234" t="s">
        <v>1</v>
      </c>
      <c r="N2590" s="235" t="s">
        <v>41</v>
      </c>
      <c r="O2590" s="92"/>
      <c r="P2590" s="236">
        <f>O2590*H2590</f>
        <v>0</v>
      </c>
      <c r="Q2590" s="236">
        <v>0.00050000000000000001</v>
      </c>
      <c r="R2590" s="236">
        <f>Q2590*H2590</f>
        <v>0.075499999999999998</v>
      </c>
      <c r="S2590" s="236">
        <v>0</v>
      </c>
      <c r="T2590" s="237">
        <f>S2590*H2590</f>
        <v>0</v>
      </c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39"/>
      <c r="AE2590" s="39"/>
      <c r="AR2590" s="238" t="s">
        <v>170</v>
      </c>
      <c r="AT2590" s="238" t="s">
        <v>242</v>
      </c>
      <c r="AU2590" s="238" t="s">
        <v>87</v>
      </c>
      <c r="AY2590" s="18" t="s">
        <v>240</v>
      </c>
      <c r="BE2590" s="239">
        <f>IF(N2590="základní",J2590,0)</f>
        <v>0</v>
      </c>
      <c r="BF2590" s="239">
        <f>IF(N2590="snížená",J2590,0)</f>
        <v>0</v>
      </c>
      <c r="BG2590" s="239">
        <f>IF(N2590="zákl. přenesená",J2590,0)</f>
        <v>0</v>
      </c>
      <c r="BH2590" s="239">
        <f>IF(N2590="sníž. přenesená",J2590,0)</f>
        <v>0</v>
      </c>
      <c r="BI2590" s="239">
        <f>IF(N2590="nulová",J2590,0)</f>
        <v>0</v>
      </c>
      <c r="BJ2590" s="18" t="s">
        <v>84</v>
      </c>
      <c r="BK2590" s="239">
        <f>ROUND(I2590*H2590,2)</f>
        <v>0</v>
      </c>
      <c r="BL2590" s="18" t="s">
        <v>170</v>
      </c>
      <c r="BM2590" s="238" t="s">
        <v>3298</v>
      </c>
    </row>
    <row r="2591" s="2" customFormat="1">
      <c r="A2591" s="39"/>
      <c r="B2591" s="40"/>
      <c r="C2591" s="41"/>
      <c r="D2591" s="240" t="s">
        <v>249</v>
      </c>
      <c r="E2591" s="41"/>
      <c r="F2591" s="241" t="s">
        <v>3299</v>
      </c>
      <c r="G2591" s="41"/>
      <c r="H2591" s="41"/>
      <c r="I2591" s="242"/>
      <c r="J2591" s="41"/>
      <c r="K2591" s="41"/>
      <c r="L2591" s="45"/>
      <c r="M2591" s="243"/>
      <c r="N2591" s="244"/>
      <c r="O2591" s="92"/>
      <c r="P2591" s="92"/>
      <c r="Q2591" s="92"/>
      <c r="R2591" s="92"/>
      <c r="S2591" s="92"/>
      <c r="T2591" s="93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T2591" s="18" t="s">
        <v>249</v>
      </c>
      <c r="AU2591" s="18" t="s">
        <v>87</v>
      </c>
    </row>
    <row r="2592" s="13" customFormat="1">
      <c r="A2592" s="13"/>
      <c r="B2592" s="245"/>
      <c r="C2592" s="246"/>
      <c r="D2592" s="247" t="s">
        <v>251</v>
      </c>
      <c r="E2592" s="248" t="s">
        <v>1</v>
      </c>
      <c r="F2592" s="249" t="s">
        <v>3300</v>
      </c>
      <c r="G2592" s="246"/>
      <c r="H2592" s="248" t="s">
        <v>1</v>
      </c>
      <c r="I2592" s="250"/>
      <c r="J2592" s="246"/>
      <c r="K2592" s="246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55" t="s">
        <v>251</v>
      </c>
      <c r="AU2592" s="255" t="s">
        <v>87</v>
      </c>
      <c r="AV2592" s="13" t="s">
        <v>84</v>
      </c>
      <c r="AW2592" s="13" t="s">
        <v>32</v>
      </c>
      <c r="AX2592" s="13" t="s">
        <v>76</v>
      </c>
      <c r="AY2592" s="255" t="s">
        <v>240</v>
      </c>
    </row>
    <row r="2593" s="13" customFormat="1">
      <c r="A2593" s="13"/>
      <c r="B2593" s="245"/>
      <c r="C2593" s="246"/>
      <c r="D2593" s="247" t="s">
        <v>251</v>
      </c>
      <c r="E2593" s="248" t="s">
        <v>1</v>
      </c>
      <c r="F2593" s="249" t="s">
        <v>3301</v>
      </c>
      <c r="G2593" s="246"/>
      <c r="H2593" s="248" t="s">
        <v>1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5" t="s">
        <v>251</v>
      </c>
      <c r="AU2593" s="255" t="s">
        <v>87</v>
      </c>
      <c r="AV2593" s="13" t="s">
        <v>84</v>
      </c>
      <c r="AW2593" s="13" t="s">
        <v>32</v>
      </c>
      <c r="AX2593" s="13" t="s">
        <v>76</v>
      </c>
      <c r="AY2593" s="255" t="s">
        <v>240</v>
      </c>
    </row>
    <row r="2594" s="14" customFormat="1">
      <c r="A2594" s="14"/>
      <c r="B2594" s="256"/>
      <c r="C2594" s="257"/>
      <c r="D2594" s="247" t="s">
        <v>251</v>
      </c>
      <c r="E2594" s="258" t="s">
        <v>1</v>
      </c>
      <c r="F2594" s="259" t="s">
        <v>3302</v>
      </c>
      <c r="G2594" s="257"/>
      <c r="H2594" s="260">
        <v>98.5</v>
      </c>
      <c r="I2594" s="261"/>
      <c r="J2594" s="257"/>
      <c r="K2594" s="257"/>
      <c r="L2594" s="262"/>
      <c r="M2594" s="263"/>
      <c r="N2594" s="264"/>
      <c r="O2594" s="264"/>
      <c r="P2594" s="264"/>
      <c r="Q2594" s="264"/>
      <c r="R2594" s="264"/>
      <c r="S2594" s="264"/>
      <c r="T2594" s="265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6" t="s">
        <v>251</v>
      </c>
      <c r="AU2594" s="266" t="s">
        <v>87</v>
      </c>
      <c r="AV2594" s="14" t="s">
        <v>87</v>
      </c>
      <c r="AW2594" s="14" t="s">
        <v>32</v>
      </c>
      <c r="AX2594" s="14" t="s">
        <v>76</v>
      </c>
      <c r="AY2594" s="266" t="s">
        <v>240</v>
      </c>
    </row>
    <row r="2595" s="13" customFormat="1">
      <c r="A2595" s="13"/>
      <c r="B2595" s="245"/>
      <c r="C2595" s="246"/>
      <c r="D2595" s="247" t="s">
        <v>251</v>
      </c>
      <c r="E2595" s="248" t="s">
        <v>1</v>
      </c>
      <c r="F2595" s="249" t="s">
        <v>3303</v>
      </c>
      <c r="G2595" s="246"/>
      <c r="H2595" s="248" t="s">
        <v>1</v>
      </c>
      <c r="I2595" s="250"/>
      <c r="J2595" s="246"/>
      <c r="K2595" s="246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55" t="s">
        <v>251</v>
      </c>
      <c r="AU2595" s="255" t="s">
        <v>87</v>
      </c>
      <c r="AV2595" s="13" t="s">
        <v>84</v>
      </c>
      <c r="AW2595" s="13" t="s">
        <v>32</v>
      </c>
      <c r="AX2595" s="13" t="s">
        <v>76</v>
      </c>
      <c r="AY2595" s="255" t="s">
        <v>240</v>
      </c>
    </row>
    <row r="2596" s="14" customFormat="1">
      <c r="A2596" s="14"/>
      <c r="B2596" s="256"/>
      <c r="C2596" s="257"/>
      <c r="D2596" s="247" t="s">
        <v>251</v>
      </c>
      <c r="E2596" s="258" t="s">
        <v>1</v>
      </c>
      <c r="F2596" s="259" t="s">
        <v>3304</v>
      </c>
      <c r="G2596" s="257"/>
      <c r="H2596" s="260">
        <v>34.5</v>
      </c>
      <c r="I2596" s="261"/>
      <c r="J2596" s="257"/>
      <c r="K2596" s="257"/>
      <c r="L2596" s="262"/>
      <c r="M2596" s="263"/>
      <c r="N2596" s="264"/>
      <c r="O2596" s="264"/>
      <c r="P2596" s="264"/>
      <c r="Q2596" s="264"/>
      <c r="R2596" s="264"/>
      <c r="S2596" s="264"/>
      <c r="T2596" s="265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6" t="s">
        <v>251</v>
      </c>
      <c r="AU2596" s="266" t="s">
        <v>87</v>
      </c>
      <c r="AV2596" s="14" t="s">
        <v>87</v>
      </c>
      <c r="AW2596" s="14" t="s">
        <v>32</v>
      </c>
      <c r="AX2596" s="14" t="s">
        <v>76</v>
      </c>
      <c r="AY2596" s="266" t="s">
        <v>240</v>
      </c>
    </row>
    <row r="2597" s="13" customFormat="1">
      <c r="A2597" s="13"/>
      <c r="B2597" s="245"/>
      <c r="C2597" s="246"/>
      <c r="D2597" s="247" t="s">
        <v>251</v>
      </c>
      <c r="E2597" s="248" t="s">
        <v>1</v>
      </c>
      <c r="F2597" s="249" t="s">
        <v>3305</v>
      </c>
      <c r="G2597" s="246"/>
      <c r="H2597" s="248" t="s">
        <v>1</v>
      </c>
      <c r="I2597" s="250"/>
      <c r="J2597" s="246"/>
      <c r="K2597" s="246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5" t="s">
        <v>251</v>
      </c>
      <c r="AU2597" s="255" t="s">
        <v>87</v>
      </c>
      <c r="AV2597" s="13" t="s">
        <v>84</v>
      </c>
      <c r="AW2597" s="13" t="s">
        <v>32</v>
      </c>
      <c r="AX2597" s="13" t="s">
        <v>76</v>
      </c>
      <c r="AY2597" s="255" t="s">
        <v>240</v>
      </c>
    </row>
    <row r="2598" s="14" customFormat="1">
      <c r="A2598" s="14"/>
      <c r="B2598" s="256"/>
      <c r="C2598" s="257"/>
      <c r="D2598" s="247" t="s">
        <v>251</v>
      </c>
      <c r="E2598" s="258" t="s">
        <v>1</v>
      </c>
      <c r="F2598" s="259" t="s">
        <v>3306</v>
      </c>
      <c r="G2598" s="257"/>
      <c r="H2598" s="260">
        <v>9.3000000000000007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6" t="s">
        <v>251</v>
      </c>
      <c r="AU2598" s="266" t="s">
        <v>87</v>
      </c>
      <c r="AV2598" s="14" t="s">
        <v>87</v>
      </c>
      <c r="AW2598" s="14" t="s">
        <v>32</v>
      </c>
      <c r="AX2598" s="14" t="s">
        <v>76</v>
      </c>
      <c r="AY2598" s="266" t="s">
        <v>240</v>
      </c>
    </row>
    <row r="2599" s="14" customFormat="1">
      <c r="A2599" s="14"/>
      <c r="B2599" s="256"/>
      <c r="C2599" s="257"/>
      <c r="D2599" s="247" t="s">
        <v>251</v>
      </c>
      <c r="E2599" s="258" t="s">
        <v>1</v>
      </c>
      <c r="F2599" s="259" t="s">
        <v>3307</v>
      </c>
      <c r="G2599" s="257"/>
      <c r="H2599" s="260">
        <v>8.6999999999999993</v>
      </c>
      <c r="I2599" s="261"/>
      <c r="J2599" s="257"/>
      <c r="K2599" s="257"/>
      <c r="L2599" s="262"/>
      <c r="M2599" s="263"/>
      <c r="N2599" s="264"/>
      <c r="O2599" s="264"/>
      <c r="P2599" s="264"/>
      <c r="Q2599" s="264"/>
      <c r="R2599" s="264"/>
      <c r="S2599" s="264"/>
      <c r="T2599" s="265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66" t="s">
        <v>251</v>
      </c>
      <c r="AU2599" s="266" t="s">
        <v>87</v>
      </c>
      <c r="AV2599" s="14" t="s">
        <v>87</v>
      </c>
      <c r="AW2599" s="14" t="s">
        <v>32</v>
      </c>
      <c r="AX2599" s="14" t="s">
        <v>76</v>
      </c>
      <c r="AY2599" s="266" t="s">
        <v>240</v>
      </c>
    </row>
    <row r="2600" s="16" customFormat="1">
      <c r="A2600" s="16"/>
      <c r="B2600" s="278"/>
      <c r="C2600" s="279"/>
      <c r="D2600" s="247" t="s">
        <v>251</v>
      </c>
      <c r="E2600" s="280" t="s">
        <v>1</v>
      </c>
      <c r="F2600" s="281" t="s">
        <v>265</v>
      </c>
      <c r="G2600" s="279"/>
      <c r="H2600" s="282">
        <v>151</v>
      </c>
      <c r="I2600" s="283"/>
      <c r="J2600" s="279"/>
      <c r="K2600" s="279"/>
      <c r="L2600" s="284"/>
      <c r="M2600" s="285"/>
      <c r="N2600" s="286"/>
      <c r="O2600" s="286"/>
      <c r="P2600" s="286"/>
      <c r="Q2600" s="286"/>
      <c r="R2600" s="286"/>
      <c r="S2600" s="286"/>
      <c r="T2600" s="287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88" t="s">
        <v>251</v>
      </c>
      <c r="AU2600" s="288" t="s">
        <v>87</v>
      </c>
      <c r="AV2600" s="16" t="s">
        <v>247</v>
      </c>
      <c r="AW2600" s="16" t="s">
        <v>32</v>
      </c>
      <c r="AX2600" s="16" t="s">
        <v>84</v>
      </c>
      <c r="AY2600" s="288" t="s">
        <v>240</v>
      </c>
    </row>
    <row r="2601" s="2" customFormat="1" ht="16.5" customHeight="1">
      <c r="A2601" s="39"/>
      <c r="B2601" s="40"/>
      <c r="C2601" s="227" t="s">
        <v>3308</v>
      </c>
      <c r="D2601" s="227" t="s">
        <v>242</v>
      </c>
      <c r="E2601" s="228" t="s">
        <v>3309</v>
      </c>
      <c r="F2601" s="229" t="s">
        <v>3310</v>
      </c>
      <c r="G2601" s="230" t="s">
        <v>373</v>
      </c>
      <c r="H2601" s="231">
        <v>354</v>
      </c>
      <c r="I2601" s="232"/>
      <c r="J2601" s="233">
        <f>ROUND(I2601*H2601,2)</f>
        <v>0</v>
      </c>
      <c r="K2601" s="229" t="s">
        <v>246</v>
      </c>
      <c r="L2601" s="45"/>
      <c r="M2601" s="234" t="s">
        <v>1</v>
      </c>
      <c r="N2601" s="235" t="s">
        <v>41</v>
      </c>
      <c r="O2601" s="92"/>
      <c r="P2601" s="236">
        <f>O2601*H2601</f>
        <v>0</v>
      </c>
      <c r="Q2601" s="236">
        <v>0.00029999999999999997</v>
      </c>
      <c r="R2601" s="236">
        <f>Q2601*H2601</f>
        <v>0.10619999999999999</v>
      </c>
      <c r="S2601" s="236">
        <v>0</v>
      </c>
      <c r="T2601" s="237">
        <f>S2601*H2601</f>
        <v>0</v>
      </c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39"/>
      <c r="AE2601" s="39"/>
      <c r="AR2601" s="238" t="s">
        <v>170</v>
      </c>
      <c r="AT2601" s="238" t="s">
        <v>242</v>
      </c>
      <c r="AU2601" s="238" t="s">
        <v>87</v>
      </c>
      <c r="AY2601" s="18" t="s">
        <v>240</v>
      </c>
      <c r="BE2601" s="239">
        <f>IF(N2601="základní",J2601,0)</f>
        <v>0</v>
      </c>
      <c r="BF2601" s="239">
        <f>IF(N2601="snížená",J2601,0)</f>
        <v>0</v>
      </c>
      <c r="BG2601" s="239">
        <f>IF(N2601="zákl. přenesená",J2601,0)</f>
        <v>0</v>
      </c>
      <c r="BH2601" s="239">
        <f>IF(N2601="sníž. přenesená",J2601,0)</f>
        <v>0</v>
      </c>
      <c r="BI2601" s="239">
        <f>IF(N2601="nulová",J2601,0)</f>
        <v>0</v>
      </c>
      <c r="BJ2601" s="18" t="s">
        <v>84</v>
      </c>
      <c r="BK2601" s="239">
        <f>ROUND(I2601*H2601,2)</f>
        <v>0</v>
      </c>
      <c r="BL2601" s="18" t="s">
        <v>170</v>
      </c>
      <c r="BM2601" s="238" t="s">
        <v>3311</v>
      </c>
    </row>
    <row r="2602" s="2" customFormat="1">
      <c r="A2602" s="39"/>
      <c r="B2602" s="40"/>
      <c r="C2602" s="41"/>
      <c r="D2602" s="240" t="s">
        <v>249</v>
      </c>
      <c r="E2602" s="41"/>
      <c r="F2602" s="241" t="s">
        <v>3312</v>
      </c>
      <c r="G2602" s="41"/>
      <c r="H2602" s="41"/>
      <c r="I2602" s="242"/>
      <c r="J2602" s="41"/>
      <c r="K2602" s="41"/>
      <c r="L2602" s="45"/>
      <c r="M2602" s="243"/>
      <c r="N2602" s="244"/>
      <c r="O2602" s="92"/>
      <c r="P2602" s="92"/>
      <c r="Q2602" s="92"/>
      <c r="R2602" s="92"/>
      <c r="S2602" s="92"/>
      <c r="T2602" s="93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T2602" s="18" t="s">
        <v>249</v>
      </c>
      <c r="AU2602" s="18" t="s">
        <v>87</v>
      </c>
    </row>
    <row r="2603" s="2" customFormat="1" ht="24.15" customHeight="1">
      <c r="A2603" s="39"/>
      <c r="B2603" s="40"/>
      <c r="C2603" s="227" t="s">
        <v>3313</v>
      </c>
      <c r="D2603" s="227" t="s">
        <v>242</v>
      </c>
      <c r="E2603" s="228" t="s">
        <v>3314</v>
      </c>
      <c r="F2603" s="229" t="s">
        <v>3315</v>
      </c>
      <c r="G2603" s="230" t="s">
        <v>344</v>
      </c>
      <c r="H2603" s="231">
        <v>7.3689999999999998</v>
      </c>
      <c r="I2603" s="232"/>
      <c r="J2603" s="233">
        <f>ROUND(I2603*H2603,2)</f>
        <v>0</v>
      </c>
      <c r="K2603" s="229" t="s">
        <v>246</v>
      </c>
      <c r="L2603" s="45"/>
      <c r="M2603" s="234" t="s">
        <v>1</v>
      </c>
      <c r="N2603" s="235" t="s">
        <v>41</v>
      </c>
      <c r="O2603" s="92"/>
      <c r="P2603" s="236">
        <f>O2603*H2603</f>
        <v>0</v>
      </c>
      <c r="Q2603" s="236">
        <v>0</v>
      </c>
      <c r="R2603" s="236">
        <f>Q2603*H2603</f>
        <v>0</v>
      </c>
      <c r="S2603" s="236">
        <v>0</v>
      </c>
      <c r="T2603" s="237">
        <f>S2603*H2603</f>
        <v>0</v>
      </c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R2603" s="238" t="s">
        <v>170</v>
      </c>
      <c r="AT2603" s="238" t="s">
        <v>242</v>
      </c>
      <c r="AU2603" s="238" t="s">
        <v>87</v>
      </c>
      <c r="AY2603" s="18" t="s">
        <v>240</v>
      </c>
      <c r="BE2603" s="239">
        <f>IF(N2603="základní",J2603,0)</f>
        <v>0</v>
      </c>
      <c r="BF2603" s="239">
        <f>IF(N2603="snížená",J2603,0)</f>
        <v>0</v>
      </c>
      <c r="BG2603" s="239">
        <f>IF(N2603="zákl. přenesená",J2603,0)</f>
        <v>0</v>
      </c>
      <c r="BH2603" s="239">
        <f>IF(N2603="sníž. přenesená",J2603,0)</f>
        <v>0</v>
      </c>
      <c r="BI2603" s="239">
        <f>IF(N2603="nulová",J2603,0)</f>
        <v>0</v>
      </c>
      <c r="BJ2603" s="18" t="s">
        <v>84</v>
      </c>
      <c r="BK2603" s="239">
        <f>ROUND(I2603*H2603,2)</f>
        <v>0</v>
      </c>
      <c r="BL2603" s="18" t="s">
        <v>170</v>
      </c>
      <c r="BM2603" s="238" t="s">
        <v>3316</v>
      </c>
    </row>
    <row r="2604" s="2" customFormat="1">
      <c r="A2604" s="39"/>
      <c r="B2604" s="40"/>
      <c r="C2604" s="41"/>
      <c r="D2604" s="240" t="s">
        <v>249</v>
      </c>
      <c r="E2604" s="41"/>
      <c r="F2604" s="241" t="s">
        <v>3317</v>
      </c>
      <c r="G2604" s="41"/>
      <c r="H2604" s="41"/>
      <c r="I2604" s="242"/>
      <c r="J2604" s="41"/>
      <c r="K2604" s="41"/>
      <c r="L2604" s="45"/>
      <c r="M2604" s="243"/>
      <c r="N2604" s="244"/>
      <c r="O2604" s="92"/>
      <c r="P2604" s="92"/>
      <c r="Q2604" s="92"/>
      <c r="R2604" s="92"/>
      <c r="S2604" s="92"/>
      <c r="T2604" s="93"/>
      <c r="U2604" s="39"/>
      <c r="V2604" s="39"/>
      <c r="W2604" s="39"/>
      <c r="X2604" s="39"/>
      <c r="Y2604" s="39"/>
      <c r="Z2604" s="39"/>
      <c r="AA2604" s="39"/>
      <c r="AB2604" s="39"/>
      <c r="AC2604" s="39"/>
      <c r="AD2604" s="39"/>
      <c r="AE2604" s="39"/>
      <c r="AT2604" s="18" t="s">
        <v>249</v>
      </c>
      <c r="AU2604" s="18" t="s">
        <v>87</v>
      </c>
    </row>
    <row r="2605" s="12" customFormat="1" ht="22.8" customHeight="1">
      <c r="A2605" s="12"/>
      <c r="B2605" s="211"/>
      <c r="C2605" s="212"/>
      <c r="D2605" s="213" t="s">
        <v>75</v>
      </c>
      <c r="E2605" s="225" t="s">
        <v>306</v>
      </c>
      <c r="F2605" s="225" t="s">
        <v>3318</v>
      </c>
      <c r="G2605" s="212"/>
      <c r="H2605" s="212"/>
      <c r="I2605" s="215"/>
      <c r="J2605" s="226">
        <f>BK2605</f>
        <v>0</v>
      </c>
      <c r="K2605" s="212"/>
      <c r="L2605" s="217"/>
      <c r="M2605" s="218"/>
      <c r="N2605" s="219"/>
      <c r="O2605" s="219"/>
      <c r="P2605" s="220">
        <f>SUM(P2606:P2648)</f>
        <v>0</v>
      </c>
      <c r="Q2605" s="219"/>
      <c r="R2605" s="220">
        <f>SUM(R2606:R2648)</f>
        <v>0.17715</v>
      </c>
      <c r="S2605" s="219"/>
      <c r="T2605" s="221">
        <f>SUM(T2606:T2648)</f>
        <v>0</v>
      </c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R2605" s="222" t="s">
        <v>87</v>
      </c>
      <c r="AT2605" s="223" t="s">
        <v>75</v>
      </c>
      <c r="AU2605" s="223" t="s">
        <v>84</v>
      </c>
      <c r="AY2605" s="222" t="s">
        <v>240</v>
      </c>
      <c r="BK2605" s="224">
        <f>SUM(BK2606:BK2648)</f>
        <v>0</v>
      </c>
    </row>
    <row r="2606" s="2" customFormat="1" ht="24.15" customHeight="1">
      <c r="A2606" s="39"/>
      <c r="B2606" s="40"/>
      <c r="C2606" s="227" t="s">
        <v>3319</v>
      </c>
      <c r="D2606" s="227" t="s">
        <v>242</v>
      </c>
      <c r="E2606" s="228" t="s">
        <v>3320</v>
      </c>
      <c r="F2606" s="229" t="s">
        <v>3321</v>
      </c>
      <c r="G2606" s="230" t="s">
        <v>373</v>
      </c>
      <c r="H2606" s="231">
        <v>678</v>
      </c>
      <c r="I2606" s="232"/>
      <c r="J2606" s="233">
        <f>ROUND(I2606*H2606,2)</f>
        <v>0</v>
      </c>
      <c r="K2606" s="229" t="s">
        <v>1</v>
      </c>
      <c r="L2606" s="45"/>
      <c r="M2606" s="234" t="s">
        <v>1</v>
      </c>
      <c r="N2606" s="235" t="s">
        <v>41</v>
      </c>
      <c r="O2606" s="92"/>
      <c r="P2606" s="236">
        <f>O2606*H2606</f>
        <v>0</v>
      </c>
      <c r="Q2606" s="236">
        <v>0.00021000000000000001</v>
      </c>
      <c r="R2606" s="236">
        <f>Q2606*H2606</f>
        <v>0.14238000000000001</v>
      </c>
      <c r="S2606" s="236">
        <v>0</v>
      </c>
      <c r="T2606" s="237">
        <f>S2606*H2606</f>
        <v>0</v>
      </c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39"/>
      <c r="AE2606" s="39"/>
      <c r="AR2606" s="238" t="s">
        <v>170</v>
      </c>
      <c r="AT2606" s="238" t="s">
        <v>242</v>
      </c>
      <c r="AU2606" s="238" t="s">
        <v>87</v>
      </c>
      <c r="AY2606" s="18" t="s">
        <v>240</v>
      </c>
      <c r="BE2606" s="239">
        <f>IF(N2606="základní",J2606,0)</f>
        <v>0</v>
      </c>
      <c r="BF2606" s="239">
        <f>IF(N2606="snížená",J2606,0)</f>
        <v>0</v>
      </c>
      <c r="BG2606" s="239">
        <f>IF(N2606="zákl. přenesená",J2606,0)</f>
        <v>0</v>
      </c>
      <c r="BH2606" s="239">
        <f>IF(N2606="sníž. přenesená",J2606,0)</f>
        <v>0</v>
      </c>
      <c r="BI2606" s="239">
        <f>IF(N2606="nulová",J2606,0)</f>
        <v>0</v>
      </c>
      <c r="BJ2606" s="18" t="s">
        <v>84</v>
      </c>
      <c r="BK2606" s="239">
        <f>ROUND(I2606*H2606,2)</f>
        <v>0</v>
      </c>
      <c r="BL2606" s="18" t="s">
        <v>170</v>
      </c>
      <c r="BM2606" s="238" t="s">
        <v>3322</v>
      </c>
    </row>
    <row r="2607" s="13" customFormat="1">
      <c r="A2607" s="13"/>
      <c r="B2607" s="245"/>
      <c r="C2607" s="246"/>
      <c r="D2607" s="247" t="s">
        <v>251</v>
      </c>
      <c r="E2607" s="248" t="s">
        <v>1</v>
      </c>
      <c r="F2607" s="249" t="s">
        <v>3323</v>
      </c>
      <c r="G2607" s="246"/>
      <c r="H2607" s="248" t="s">
        <v>1</v>
      </c>
      <c r="I2607" s="250"/>
      <c r="J2607" s="246"/>
      <c r="K2607" s="246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5" t="s">
        <v>251</v>
      </c>
      <c r="AU2607" s="255" t="s">
        <v>87</v>
      </c>
      <c r="AV2607" s="13" t="s">
        <v>84</v>
      </c>
      <c r="AW2607" s="13" t="s">
        <v>32</v>
      </c>
      <c r="AX2607" s="13" t="s">
        <v>76</v>
      </c>
      <c r="AY2607" s="255" t="s">
        <v>240</v>
      </c>
    </row>
    <row r="2608" s="14" customFormat="1">
      <c r="A2608" s="14"/>
      <c r="B2608" s="256"/>
      <c r="C2608" s="257"/>
      <c r="D2608" s="247" t="s">
        <v>251</v>
      </c>
      <c r="E2608" s="258" t="s">
        <v>1</v>
      </c>
      <c r="F2608" s="259" t="s">
        <v>3324</v>
      </c>
      <c r="G2608" s="257"/>
      <c r="H2608" s="260">
        <v>217.80000000000001</v>
      </c>
      <c r="I2608" s="261"/>
      <c r="J2608" s="257"/>
      <c r="K2608" s="257"/>
      <c r="L2608" s="262"/>
      <c r="M2608" s="263"/>
      <c r="N2608" s="264"/>
      <c r="O2608" s="264"/>
      <c r="P2608" s="264"/>
      <c r="Q2608" s="264"/>
      <c r="R2608" s="264"/>
      <c r="S2608" s="264"/>
      <c r="T2608" s="265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6" t="s">
        <v>251</v>
      </c>
      <c r="AU2608" s="266" t="s">
        <v>87</v>
      </c>
      <c r="AV2608" s="14" t="s">
        <v>87</v>
      </c>
      <c r="AW2608" s="14" t="s">
        <v>32</v>
      </c>
      <c r="AX2608" s="14" t="s">
        <v>76</v>
      </c>
      <c r="AY2608" s="266" t="s">
        <v>240</v>
      </c>
    </row>
    <row r="2609" s="13" customFormat="1">
      <c r="A2609" s="13"/>
      <c r="B2609" s="245"/>
      <c r="C2609" s="246"/>
      <c r="D2609" s="247" t="s">
        <v>251</v>
      </c>
      <c r="E2609" s="248" t="s">
        <v>1</v>
      </c>
      <c r="F2609" s="249" t="s">
        <v>3325</v>
      </c>
      <c r="G2609" s="246"/>
      <c r="H2609" s="248" t="s">
        <v>1</v>
      </c>
      <c r="I2609" s="250"/>
      <c r="J2609" s="246"/>
      <c r="K2609" s="246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55" t="s">
        <v>251</v>
      </c>
      <c r="AU2609" s="255" t="s">
        <v>87</v>
      </c>
      <c r="AV2609" s="13" t="s">
        <v>84</v>
      </c>
      <c r="AW2609" s="13" t="s">
        <v>32</v>
      </c>
      <c r="AX2609" s="13" t="s">
        <v>76</v>
      </c>
      <c r="AY2609" s="255" t="s">
        <v>240</v>
      </c>
    </row>
    <row r="2610" s="14" customFormat="1">
      <c r="A2610" s="14"/>
      <c r="B2610" s="256"/>
      <c r="C2610" s="257"/>
      <c r="D2610" s="247" t="s">
        <v>251</v>
      </c>
      <c r="E2610" s="258" t="s">
        <v>1</v>
      </c>
      <c r="F2610" s="259" t="s">
        <v>3326</v>
      </c>
      <c r="G2610" s="257"/>
      <c r="H2610" s="260">
        <v>38.627000000000002</v>
      </c>
      <c r="I2610" s="261"/>
      <c r="J2610" s="257"/>
      <c r="K2610" s="257"/>
      <c r="L2610" s="262"/>
      <c r="M2610" s="263"/>
      <c r="N2610" s="264"/>
      <c r="O2610" s="264"/>
      <c r="P2610" s="264"/>
      <c r="Q2610" s="264"/>
      <c r="R2610" s="264"/>
      <c r="S2610" s="264"/>
      <c r="T2610" s="265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6" t="s">
        <v>251</v>
      </c>
      <c r="AU2610" s="266" t="s">
        <v>87</v>
      </c>
      <c r="AV2610" s="14" t="s">
        <v>87</v>
      </c>
      <c r="AW2610" s="14" t="s">
        <v>32</v>
      </c>
      <c r="AX2610" s="14" t="s">
        <v>76</v>
      </c>
      <c r="AY2610" s="266" t="s">
        <v>240</v>
      </c>
    </row>
    <row r="2611" s="14" customFormat="1">
      <c r="A2611" s="14"/>
      <c r="B2611" s="256"/>
      <c r="C2611" s="257"/>
      <c r="D2611" s="247" t="s">
        <v>251</v>
      </c>
      <c r="E2611" s="258" t="s">
        <v>1</v>
      </c>
      <c r="F2611" s="259" t="s">
        <v>3327</v>
      </c>
      <c r="G2611" s="257"/>
      <c r="H2611" s="260">
        <v>276.10000000000002</v>
      </c>
      <c r="I2611" s="261"/>
      <c r="J2611" s="257"/>
      <c r="K2611" s="257"/>
      <c r="L2611" s="262"/>
      <c r="M2611" s="263"/>
      <c r="N2611" s="264"/>
      <c r="O2611" s="264"/>
      <c r="P2611" s="264"/>
      <c r="Q2611" s="264"/>
      <c r="R2611" s="264"/>
      <c r="S2611" s="264"/>
      <c r="T2611" s="265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6" t="s">
        <v>251</v>
      </c>
      <c r="AU2611" s="266" t="s">
        <v>87</v>
      </c>
      <c r="AV2611" s="14" t="s">
        <v>87</v>
      </c>
      <c r="AW2611" s="14" t="s">
        <v>32</v>
      </c>
      <c r="AX2611" s="14" t="s">
        <v>76</v>
      </c>
      <c r="AY2611" s="266" t="s">
        <v>240</v>
      </c>
    </row>
    <row r="2612" s="14" customFormat="1">
      <c r="A2612" s="14"/>
      <c r="B2612" s="256"/>
      <c r="C2612" s="257"/>
      <c r="D2612" s="247" t="s">
        <v>251</v>
      </c>
      <c r="E2612" s="258" t="s">
        <v>1</v>
      </c>
      <c r="F2612" s="259" t="s">
        <v>3328</v>
      </c>
      <c r="G2612" s="257"/>
      <c r="H2612" s="260">
        <v>-66.980999999999995</v>
      </c>
      <c r="I2612" s="261"/>
      <c r="J2612" s="257"/>
      <c r="K2612" s="257"/>
      <c r="L2612" s="262"/>
      <c r="M2612" s="263"/>
      <c r="N2612" s="264"/>
      <c r="O2612" s="264"/>
      <c r="P2612" s="264"/>
      <c r="Q2612" s="264"/>
      <c r="R2612" s="264"/>
      <c r="S2612" s="264"/>
      <c r="T2612" s="265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6" t="s">
        <v>251</v>
      </c>
      <c r="AU2612" s="266" t="s">
        <v>87</v>
      </c>
      <c r="AV2612" s="14" t="s">
        <v>87</v>
      </c>
      <c r="AW2612" s="14" t="s">
        <v>32</v>
      </c>
      <c r="AX2612" s="14" t="s">
        <v>76</v>
      </c>
      <c r="AY2612" s="266" t="s">
        <v>240</v>
      </c>
    </row>
    <row r="2613" s="13" customFormat="1">
      <c r="A2613" s="13"/>
      <c r="B2613" s="245"/>
      <c r="C2613" s="246"/>
      <c r="D2613" s="247" t="s">
        <v>251</v>
      </c>
      <c r="E2613" s="248" t="s">
        <v>1</v>
      </c>
      <c r="F2613" s="249" t="s">
        <v>3329</v>
      </c>
      <c r="G2613" s="246"/>
      <c r="H2613" s="248" t="s">
        <v>1</v>
      </c>
      <c r="I2613" s="250"/>
      <c r="J2613" s="246"/>
      <c r="K2613" s="246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5" t="s">
        <v>251</v>
      </c>
      <c r="AU2613" s="255" t="s">
        <v>87</v>
      </c>
      <c r="AV2613" s="13" t="s">
        <v>84</v>
      </c>
      <c r="AW2613" s="13" t="s">
        <v>32</v>
      </c>
      <c r="AX2613" s="13" t="s">
        <v>76</v>
      </c>
      <c r="AY2613" s="255" t="s">
        <v>240</v>
      </c>
    </row>
    <row r="2614" s="14" customFormat="1">
      <c r="A2614" s="14"/>
      <c r="B2614" s="256"/>
      <c r="C2614" s="257"/>
      <c r="D2614" s="247" t="s">
        <v>251</v>
      </c>
      <c r="E2614" s="258" t="s">
        <v>1</v>
      </c>
      <c r="F2614" s="259" t="s">
        <v>1018</v>
      </c>
      <c r="G2614" s="257"/>
      <c r="H2614" s="260">
        <v>179.56999999999999</v>
      </c>
      <c r="I2614" s="261"/>
      <c r="J2614" s="257"/>
      <c r="K2614" s="257"/>
      <c r="L2614" s="262"/>
      <c r="M2614" s="263"/>
      <c r="N2614" s="264"/>
      <c r="O2614" s="264"/>
      <c r="P2614" s="264"/>
      <c r="Q2614" s="264"/>
      <c r="R2614" s="264"/>
      <c r="S2614" s="264"/>
      <c r="T2614" s="265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6" t="s">
        <v>251</v>
      </c>
      <c r="AU2614" s="266" t="s">
        <v>87</v>
      </c>
      <c r="AV2614" s="14" t="s">
        <v>87</v>
      </c>
      <c r="AW2614" s="14" t="s">
        <v>32</v>
      </c>
      <c r="AX2614" s="14" t="s">
        <v>76</v>
      </c>
      <c r="AY2614" s="266" t="s">
        <v>240</v>
      </c>
    </row>
    <row r="2615" s="14" customFormat="1">
      <c r="A2615" s="14"/>
      <c r="B2615" s="256"/>
      <c r="C2615" s="257"/>
      <c r="D2615" s="247" t="s">
        <v>251</v>
      </c>
      <c r="E2615" s="258" t="s">
        <v>1</v>
      </c>
      <c r="F2615" s="259" t="s">
        <v>3330</v>
      </c>
      <c r="G2615" s="257"/>
      <c r="H2615" s="260">
        <v>32.884</v>
      </c>
      <c r="I2615" s="261"/>
      <c r="J2615" s="257"/>
      <c r="K2615" s="257"/>
      <c r="L2615" s="262"/>
      <c r="M2615" s="263"/>
      <c r="N2615" s="264"/>
      <c r="O2615" s="264"/>
      <c r="P2615" s="264"/>
      <c r="Q2615" s="264"/>
      <c r="R2615" s="264"/>
      <c r="S2615" s="264"/>
      <c r="T2615" s="265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6" t="s">
        <v>251</v>
      </c>
      <c r="AU2615" s="266" t="s">
        <v>87</v>
      </c>
      <c r="AV2615" s="14" t="s">
        <v>87</v>
      </c>
      <c r="AW2615" s="14" t="s">
        <v>32</v>
      </c>
      <c r="AX2615" s="14" t="s">
        <v>76</v>
      </c>
      <c r="AY2615" s="266" t="s">
        <v>240</v>
      </c>
    </row>
    <row r="2616" s="16" customFormat="1">
      <c r="A2616" s="16"/>
      <c r="B2616" s="278"/>
      <c r="C2616" s="279"/>
      <c r="D2616" s="247" t="s">
        <v>251</v>
      </c>
      <c r="E2616" s="280" t="s">
        <v>1</v>
      </c>
      <c r="F2616" s="281" t="s">
        <v>265</v>
      </c>
      <c r="G2616" s="279"/>
      <c r="H2616" s="282">
        <v>678</v>
      </c>
      <c r="I2616" s="283"/>
      <c r="J2616" s="279"/>
      <c r="K2616" s="279"/>
      <c r="L2616" s="284"/>
      <c r="M2616" s="285"/>
      <c r="N2616" s="286"/>
      <c r="O2616" s="286"/>
      <c r="P2616" s="286"/>
      <c r="Q2616" s="286"/>
      <c r="R2616" s="286"/>
      <c r="S2616" s="286"/>
      <c r="T2616" s="287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88" t="s">
        <v>251</v>
      </c>
      <c r="AU2616" s="288" t="s">
        <v>87</v>
      </c>
      <c r="AV2616" s="16" t="s">
        <v>247</v>
      </c>
      <c r="AW2616" s="16" t="s">
        <v>32</v>
      </c>
      <c r="AX2616" s="16" t="s">
        <v>84</v>
      </c>
      <c r="AY2616" s="288" t="s">
        <v>240</v>
      </c>
    </row>
    <row r="2617" s="2" customFormat="1" ht="24.15" customHeight="1">
      <c r="A2617" s="39"/>
      <c r="B2617" s="40"/>
      <c r="C2617" s="227" t="s">
        <v>3331</v>
      </c>
      <c r="D2617" s="227" t="s">
        <v>242</v>
      </c>
      <c r="E2617" s="228" t="s">
        <v>3332</v>
      </c>
      <c r="F2617" s="229" t="s">
        <v>3333</v>
      </c>
      <c r="G2617" s="230" t="s">
        <v>373</v>
      </c>
      <c r="H2617" s="231">
        <v>38</v>
      </c>
      <c r="I2617" s="232"/>
      <c r="J2617" s="233">
        <f>ROUND(I2617*H2617,2)</f>
        <v>0</v>
      </c>
      <c r="K2617" s="229" t="s">
        <v>246</v>
      </c>
      <c r="L2617" s="45"/>
      <c r="M2617" s="234" t="s">
        <v>1</v>
      </c>
      <c r="N2617" s="235" t="s">
        <v>41</v>
      </c>
      <c r="O2617" s="92"/>
      <c r="P2617" s="236">
        <f>O2617*H2617</f>
        <v>0</v>
      </c>
      <c r="Q2617" s="236">
        <v>0.00029</v>
      </c>
      <c r="R2617" s="236">
        <f>Q2617*H2617</f>
        <v>0.01102</v>
      </c>
      <c r="S2617" s="236">
        <v>0</v>
      </c>
      <c r="T2617" s="237">
        <f>S2617*H2617</f>
        <v>0</v>
      </c>
      <c r="U2617" s="39"/>
      <c r="V2617" s="39"/>
      <c r="W2617" s="39"/>
      <c r="X2617" s="39"/>
      <c r="Y2617" s="39"/>
      <c r="Z2617" s="39"/>
      <c r="AA2617" s="39"/>
      <c r="AB2617" s="39"/>
      <c r="AC2617" s="39"/>
      <c r="AD2617" s="39"/>
      <c r="AE2617" s="39"/>
      <c r="AR2617" s="238" t="s">
        <v>170</v>
      </c>
      <c r="AT2617" s="238" t="s">
        <v>242</v>
      </c>
      <c r="AU2617" s="238" t="s">
        <v>87</v>
      </c>
      <c r="AY2617" s="18" t="s">
        <v>240</v>
      </c>
      <c r="BE2617" s="239">
        <f>IF(N2617="základní",J2617,0)</f>
        <v>0</v>
      </c>
      <c r="BF2617" s="239">
        <f>IF(N2617="snížená",J2617,0)</f>
        <v>0</v>
      </c>
      <c r="BG2617" s="239">
        <f>IF(N2617="zákl. přenesená",J2617,0)</f>
        <v>0</v>
      </c>
      <c r="BH2617" s="239">
        <f>IF(N2617="sníž. přenesená",J2617,0)</f>
        <v>0</v>
      </c>
      <c r="BI2617" s="239">
        <f>IF(N2617="nulová",J2617,0)</f>
        <v>0</v>
      </c>
      <c r="BJ2617" s="18" t="s">
        <v>84</v>
      </c>
      <c r="BK2617" s="239">
        <f>ROUND(I2617*H2617,2)</f>
        <v>0</v>
      </c>
      <c r="BL2617" s="18" t="s">
        <v>170</v>
      </c>
      <c r="BM2617" s="238" t="s">
        <v>3334</v>
      </c>
    </row>
    <row r="2618" s="2" customFormat="1">
      <c r="A2618" s="39"/>
      <c r="B2618" s="40"/>
      <c r="C2618" s="41"/>
      <c r="D2618" s="240" t="s">
        <v>249</v>
      </c>
      <c r="E2618" s="41"/>
      <c r="F2618" s="241" t="s">
        <v>3335</v>
      </c>
      <c r="G2618" s="41"/>
      <c r="H2618" s="41"/>
      <c r="I2618" s="242"/>
      <c r="J2618" s="41"/>
      <c r="K2618" s="41"/>
      <c r="L2618" s="45"/>
      <c r="M2618" s="243"/>
      <c r="N2618" s="244"/>
      <c r="O2618" s="92"/>
      <c r="P2618" s="92"/>
      <c r="Q2618" s="92"/>
      <c r="R2618" s="92"/>
      <c r="S2618" s="92"/>
      <c r="T2618" s="93"/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T2618" s="18" t="s">
        <v>249</v>
      </c>
      <c r="AU2618" s="18" t="s">
        <v>87</v>
      </c>
    </row>
    <row r="2619" s="13" customFormat="1">
      <c r="A2619" s="13"/>
      <c r="B2619" s="245"/>
      <c r="C2619" s="246"/>
      <c r="D2619" s="247" t="s">
        <v>251</v>
      </c>
      <c r="E2619" s="248" t="s">
        <v>1</v>
      </c>
      <c r="F2619" s="249" t="s">
        <v>3336</v>
      </c>
      <c r="G2619" s="246"/>
      <c r="H2619" s="248" t="s">
        <v>1</v>
      </c>
      <c r="I2619" s="250"/>
      <c r="J2619" s="246"/>
      <c r="K2619" s="246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55" t="s">
        <v>251</v>
      </c>
      <c r="AU2619" s="255" t="s">
        <v>87</v>
      </c>
      <c r="AV2619" s="13" t="s">
        <v>84</v>
      </c>
      <c r="AW2619" s="13" t="s">
        <v>32</v>
      </c>
      <c r="AX2619" s="13" t="s">
        <v>76</v>
      </c>
      <c r="AY2619" s="255" t="s">
        <v>240</v>
      </c>
    </row>
    <row r="2620" s="14" customFormat="1">
      <c r="A2620" s="14"/>
      <c r="B2620" s="256"/>
      <c r="C2620" s="257"/>
      <c r="D2620" s="247" t="s">
        <v>251</v>
      </c>
      <c r="E2620" s="258" t="s">
        <v>1</v>
      </c>
      <c r="F2620" s="259" t="s">
        <v>3337</v>
      </c>
      <c r="G2620" s="257"/>
      <c r="H2620" s="260">
        <v>38</v>
      </c>
      <c r="I2620" s="261"/>
      <c r="J2620" s="257"/>
      <c r="K2620" s="257"/>
      <c r="L2620" s="262"/>
      <c r="M2620" s="263"/>
      <c r="N2620" s="264"/>
      <c r="O2620" s="264"/>
      <c r="P2620" s="264"/>
      <c r="Q2620" s="264"/>
      <c r="R2620" s="264"/>
      <c r="S2620" s="264"/>
      <c r="T2620" s="265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6" t="s">
        <v>251</v>
      </c>
      <c r="AU2620" s="266" t="s">
        <v>87</v>
      </c>
      <c r="AV2620" s="14" t="s">
        <v>87</v>
      </c>
      <c r="AW2620" s="14" t="s">
        <v>32</v>
      </c>
      <c r="AX2620" s="14" t="s">
        <v>84</v>
      </c>
      <c r="AY2620" s="266" t="s">
        <v>240</v>
      </c>
    </row>
    <row r="2621" s="2" customFormat="1" ht="24.15" customHeight="1">
      <c r="A2621" s="39"/>
      <c r="B2621" s="40"/>
      <c r="C2621" s="227" t="s">
        <v>3338</v>
      </c>
      <c r="D2621" s="227" t="s">
        <v>242</v>
      </c>
      <c r="E2621" s="228" t="s">
        <v>3339</v>
      </c>
      <c r="F2621" s="229" t="s">
        <v>3340</v>
      </c>
      <c r="G2621" s="230" t="s">
        <v>373</v>
      </c>
      <c r="H2621" s="231">
        <v>36</v>
      </c>
      <c r="I2621" s="232"/>
      <c r="J2621" s="233">
        <f>ROUND(I2621*H2621,2)</f>
        <v>0</v>
      </c>
      <c r="K2621" s="229" t="s">
        <v>246</v>
      </c>
      <c r="L2621" s="45"/>
      <c r="M2621" s="234" t="s">
        <v>1</v>
      </c>
      <c r="N2621" s="235" t="s">
        <v>41</v>
      </c>
      <c r="O2621" s="92"/>
      <c r="P2621" s="236">
        <f>O2621*H2621</f>
        <v>0</v>
      </c>
      <c r="Q2621" s="236">
        <v>0.00023000000000000001</v>
      </c>
      <c r="R2621" s="236">
        <f>Q2621*H2621</f>
        <v>0.0082800000000000009</v>
      </c>
      <c r="S2621" s="236">
        <v>0</v>
      </c>
      <c r="T2621" s="237">
        <f>S2621*H2621</f>
        <v>0</v>
      </c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R2621" s="238" t="s">
        <v>170</v>
      </c>
      <c r="AT2621" s="238" t="s">
        <v>242</v>
      </c>
      <c r="AU2621" s="238" t="s">
        <v>87</v>
      </c>
      <c r="AY2621" s="18" t="s">
        <v>240</v>
      </c>
      <c r="BE2621" s="239">
        <f>IF(N2621="základní",J2621,0)</f>
        <v>0</v>
      </c>
      <c r="BF2621" s="239">
        <f>IF(N2621="snížená",J2621,0)</f>
        <v>0</v>
      </c>
      <c r="BG2621" s="239">
        <f>IF(N2621="zákl. přenesená",J2621,0)</f>
        <v>0</v>
      </c>
      <c r="BH2621" s="239">
        <f>IF(N2621="sníž. přenesená",J2621,0)</f>
        <v>0</v>
      </c>
      <c r="BI2621" s="239">
        <f>IF(N2621="nulová",J2621,0)</f>
        <v>0</v>
      </c>
      <c r="BJ2621" s="18" t="s">
        <v>84</v>
      </c>
      <c r="BK2621" s="239">
        <f>ROUND(I2621*H2621,2)</f>
        <v>0</v>
      </c>
      <c r="BL2621" s="18" t="s">
        <v>170</v>
      </c>
      <c r="BM2621" s="238" t="s">
        <v>3341</v>
      </c>
    </row>
    <row r="2622" s="2" customFormat="1">
      <c r="A2622" s="39"/>
      <c r="B2622" s="40"/>
      <c r="C2622" s="41"/>
      <c r="D2622" s="240" t="s">
        <v>249</v>
      </c>
      <c r="E2622" s="41"/>
      <c r="F2622" s="241" t="s">
        <v>3342</v>
      </c>
      <c r="G2622" s="41"/>
      <c r="H2622" s="41"/>
      <c r="I2622" s="242"/>
      <c r="J2622" s="41"/>
      <c r="K2622" s="41"/>
      <c r="L2622" s="45"/>
      <c r="M2622" s="243"/>
      <c r="N2622" s="244"/>
      <c r="O2622" s="92"/>
      <c r="P2622" s="92"/>
      <c r="Q2622" s="92"/>
      <c r="R2622" s="92"/>
      <c r="S2622" s="92"/>
      <c r="T2622" s="93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T2622" s="18" t="s">
        <v>249</v>
      </c>
      <c r="AU2622" s="18" t="s">
        <v>87</v>
      </c>
    </row>
    <row r="2623" s="13" customFormat="1">
      <c r="A2623" s="13"/>
      <c r="B2623" s="245"/>
      <c r="C2623" s="246"/>
      <c r="D2623" s="247" t="s">
        <v>251</v>
      </c>
      <c r="E2623" s="248" t="s">
        <v>1</v>
      </c>
      <c r="F2623" s="249" t="s">
        <v>3343</v>
      </c>
      <c r="G2623" s="246"/>
      <c r="H2623" s="248" t="s">
        <v>1</v>
      </c>
      <c r="I2623" s="250"/>
      <c r="J2623" s="246"/>
      <c r="K2623" s="246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5" t="s">
        <v>251</v>
      </c>
      <c r="AU2623" s="255" t="s">
        <v>87</v>
      </c>
      <c r="AV2623" s="13" t="s">
        <v>84</v>
      </c>
      <c r="AW2623" s="13" t="s">
        <v>32</v>
      </c>
      <c r="AX2623" s="13" t="s">
        <v>76</v>
      </c>
      <c r="AY2623" s="255" t="s">
        <v>240</v>
      </c>
    </row>
    <row r="2624" s="14" customFormat="1">
      <c r="A2624" s="14"/>
      <c r="B2624" s="256"/>
      <c r="C2624" s="257"/>
      <c r="D2624" s="247" t="s">
        <v>251</v>
      </c>
      <c r="E2624" s="258" t="s">
        <v>1</v>
      </c>
      <c r="F2624" s="259" t="s">
        <v>3344</v>
      </c>
      <c r="G2624" s="257"/>
      <c r="H2624" s="260">
        <v>8.8000000000000007</v>
      </c>
      <c r="I2624" s="261"/>
      <c r="J2624" s="257"/>
      <c r="K2624" s="257"/>
      <c r="L2624" s="262"/>
      <c r="M2624" s="263"/>
      <c r="N2624" s="264"/>
      <c r="O2624" s="264"/>
      <c r="P2624" s="264"/>
      <c r="Q2624" s="264"/>
      <c r="R2624" s="264"/>
      <c r="S2624" s="264"/>
      <c r="T2624" s="265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6" t="s">
        <v>251</v>
      </c>
      <c r="AU2624" s="266" t="s">
        <v>87</v>
      </c>
      <c r="AV2624" s="14" t="s">
        <v>87</v>
      </c>
      <c r="AW2624" s="14" t="s">
        <v>32</v>
      </c>
      <c r="AX2624" s="14" t="s">
        <v>76</v>
      </c>
      <c r="AY2624" s="266" t="s">
        <v>240</v>
      </c>
    </row>
    <row r="2625" s="14" customFormat="1">
      <c r="A2625" s="14"/>
      <c r="B2625" s="256"/>
      <c r="C2625" s="257"/>
      <c r="D2625" s="247" t="s">
        <v>251</v>
      </c>
      <c r="E2625" s="258" t="s">
        <v>1</v>
      </c>
      <c r="F2625" s="259" t="s">
        <v>3345</v>
      </c>
      <c r="G2625" s="257"/>
      <c r="H2625" s="260">
        <v>5.0999999999999996</v>
      </c>
      <c r="I2625" s="261"/>
      <c r="J2625" s="257"/>
      <c r="K2625" s="257"/>
      <c r="L2625" s="262"/>
      <c r="M2625" s="263"/>
      <c r="N2625" s="264"/>
      <c r="O2625" s="264"/>
      <c r="P2625" s="264"/>
      <c r="Q2625" s="264"/>
      <c r="R2625" s="264"/>
      <c r="S2625" s="264"/>
      <c r="T2625" s="265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6" t="s">
        <v>251</v>
      </c>
      <c r="AU2625" s="266" t="s">
        <v>87</v>
      </c>
      <c r="AV2625" s="14" t="s">
        <v>87</v>
      </c>
      <c r="AW2625" s="14" t="s">
        <v>32</v>
      </c>
      <c r="AX2625" s="14" t="s">
        <v>76</v>
      </c>
      <c r="AY2625" s="266" t="s">
        <v>240</v>
      </c>
    </row>
    <row r="2626" s="14" customFormat="1">
      <c r="A2626" s="14"/>
      <c r="B2626" s="256"/>
      <c r="C2626" s="257"/>
      <c r="D2626" s="247" t="s">
        <v>251</v>
      </c>
      <c r="E2626" s="258" t="s">
        <v>1</v>
      </c>
      <c r="F2626" s="259" t="s">
        <v>3346</v>
      </c>
      <c r="G2626" s="257"/>
      <c r="H2626" s="260">
        <v>19.800000000000001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6" t="s">
        <v>251</v>
      </c>
      <c r="AU2626" s="266" t="s">
        <v>87</v>
      </c>
      <c r="AV2626" s="14" t="s">
        <v>87</v>
      </c>
      <c r="AW2626" s="14" t="s">
        <v>32</v>
      </c>
      <c r="AX2626" s="14" t="s">
        <v>76</v>
      </c>
      <c r="AY2626" s="266" t="s">
        <v>240</v>
      </c>
    </row>
    <row r="2627" s="14" customFormat="1">
      <c r="A2627" s="14"/>
      <c r="B2627" s="256"/>
      <c r="C2627" s="257"/>
      <c r="D2627" s="247" t="s">
        <v>251</v>
      </c>
      <c r="E2627" s="258" t="s">
        <v>1</v>
      </c>
      <c r="F2627" s="259" t="s">
        <v>3347</v>
      </c>
      <c r="G2627" s="257"/>
      <c r="H2627" s="260">
        <v>2.2999999999999998</v>
      </c>
      <c r="I2627" s="261"/>
      <c r="J2627" s="257"/>
      <c r="K2627" s="257"/>
      <c r="L2627" s="262"/>
      <c r="M2627" s="263"/>
      <c r="N2627" s="264"/>
      <c r="O2627" s="264"/>
      <c r="P2627" s="264"/>
      <c r="Q2627" s="264"/>
      <c r="R2627" s="264"/>
      <c r="S2627" s="264"/>
      <c r="T2627" s="26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6" t="s">
        <v>251</v>
      </c>
      <c r="AU2627" s="266" t="s">
        <v>87</v>
      </c>
      <c r="AV2627" s="14" t="s">
        <v>87</v>
      </c>
      <c r="AW2627" s="14" t="s">
        <v>32</v>
      </c>
      <c r="AX2627" s="14" t="s">
        <v>76</v>
      </c>
      <c r="AY2627" s="266" t="s">
        <v>240</v>
      </c>
    </row>
    <row r="2628" s="16" customFormat="1">
      <c r="A2628" s="16"/>
      <c r="B2628" s="278"/>
      <c r="C2628" s="279"/>
      <c r="D2628" s="247" t="s">
        <v>251</v>
      </c>
      <c r="E2628" s="280" t="s">
        <v>1</v>
      </c>
      <c r="F2628" s="281" t="s">
        <v>265</v>
      </c>
      <c r="G2628" s="279"/>
      <c r="H2628" s="282">
        <v>36</v>
      </c>
      <c r="I2628" s="283"/>
      <c r="J2628" s="279"/>
      <c r="K2628" s="279"/>
      <c r="L2628" s="284"/>
      <c r="M2628" s="285"/>
      <c r="N2628" s="286"/>
      <c r="O2628" s="286"/>
      <c r="P2628" s="286"/>
      <c r="Q2628" s="286"/>
      <c r="R2628" s="286"/>
      <c r="S2628" s="286"/>
      <c r="T2628" s="287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T2628" s="288" t="s">
        <v>251</v>
      </c>
      <c r="AU2628" s="288" t="s">
        <v>87</v>
      </c>
      <c r="AV2628" s="16" t="s">
        <v>247</v>
      </c>
      <c r="AW2628" s="16" t="s">
        <v>32</v>
      </c>
      <c r="AX2628" s="16" t="s">
        <v>84</v>
      </c>
      <c r="AY2628" s="288" t="s">
        <v>240</v>
      </c>
    </row>
    <row r="2629" s="2" customFormat="1" ht="37.8" customHeight="1">
      <c r="A2629" s="39"/>
      <c r="B2629" s="40"/>
      <c r="C2629" s="227" t="s">
        <v>3348</v>
      </c>
      <c r="D2629" s="227" t="s">
        <v>242</v>
      </c>
      <c r="E2629" s="228" t="s">
        <v>3349</v>
      </c>
      <c r="F2629" s="229" t="s">
        <v>3350</v>
      </c>
      <c r="G2629" s="230" t="s">
        <v>373</v>
      </c>
      <c r="H2629" s="231">
        <v>1.6000000000000001</v>
      </c>
      <c r="I2629" s="232"/>
      <c r="J2629" s="233">
        <f>ROUND(I2629*H2629,2)</f>
        <v>0</v>
      </c>
      <c r="K2629" s="229" t="s">
        <v>1</v>
      </c>
      <c r="L2629" s="45"/>
      <c r="M2629" s="234" t="s">
        <v>1</v>
      </c>
      <c r="N2629" s="235" t="s">
        <v>41</v>
      </c>
      <c r="O2629" s="92"/>
      <c r="P2629" s="236">
        <f>O2629*H2629</f>
        <v>0</v>
      </c>
      <c r="Q2629" s="236">
        <v>0</v>
      </c>
      <c r="R2629" s="236">
        <f>Q2629*H2629</f>
        <v>0</v>
      </c>
      <c r="S2629" s="236">
        <v>0</v>
      </c>
      <c r="T2629" s="237">
        <f>S2629*H2629</f>
        <v>0</v>
      </c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39"/>
      <c r="AE2629" s="39"/>
      <c r="AR2629" s="238" t="s">
        <v>170</v>
      </c>
      <c r="AT2629" s="238" t="s">
        <v>242</v>
      </c>
      <c r="AU2629" s="238" t="s">
        <v>87</v>
      </c>
      <c r="AY2629" s="18" t="s">
        <v>240</v>
      </c>
      <c r="BE2629" s="239">
        <f>IF(N2629="základní",J2629,0)</f>
        <v>0</v>
      </c>
      <c r="BF2629" s="239">
        <f>IF(N2629="snížená",J2629,0)</f>
        <v>0</v>
      </c>
      <c r="BG2629" s="239">
        <f>IF(N2629="zákl. přenesená",J2629,0)</f>
        <v>0</v>
      </c>
      <c r="BH2629" s="239">
        <f>IF(N2629="sníž. přenesená",J2629,0)</f>
        <v>0</v>
      </c>
      <c r="BI2629" s="239">
        <f>IF(N2629="nulová",J2629,0)</f>
        <v>0</v>
      </c>
      <c r="BJ2629" s="18" t="s">
        <v>84</v>
      </c>
      <c r="BK2629" s="239">
        <f>ROUND(I2629*H2629,2)</f>
        <v>0</v>
      </c>
      <c r="BL2629" s="18" t="s">
        <v>170</v>
      </c>
      <c r="BM2629" s="238" t="s">
        <v>3351</v>
      </c>
    </row>
    <row r="2630" s="13" customFormat="1">
      <c r="A2630" s="13"/>
      <c r="B2630" s="245"/>
      <c r="C2630" s="246"/>
      <c r="D2630" s="247" t="s">
        <v>251</v>
      </c>
      <c r="E2630" s="248" t="s">
        <v>1</v>
      </c>
      <c r="F2630" s="249" t="s">
        <v>3352</v>
      </c>
      <c r="G2630" s="246"/>
      <c r="H2630" s="248" t="s">
        <v>1</v>
      </c>
      <c r="I2630" s="250"/>
      <c r="J2630" s="246"/>
      <c r="K2630" s="246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55" t="s">
        <v>251</v>
      </c>
      <c r="AU2630" s="255" t="s">
        <v>87</v>
      </c>
      <c r="AV2630" s="13" t="s">
        <v>84</v>
      </c>
      <c r="AW2630" s="13" t="s">
        <v>32</v>
      </c>
      <c r="AX2630" s="13" t="s">
        <v>76</v>
      </c>
      <c r="AY2630" s="255" t="s">
        <v>240</v>
      </c>
    </row>
    <row r="2631" s="14" customFormat="1">
      <c r="A2631" s="14"/>
      <c r="B2631" s="256"/>
      <c r="C2631" s="257"/>
      <c r="D2631" s="247" t="s">
        <v>251</v>
      </c>
      <c r="E2631" s="258" t="s">
        <v>1</v>
      </c>
      <c r="F2631" s="259" t="s">
        <v>3353</v>
      </c>
      <c r="G2631" s="257"/>
      <c r="H2631" s="260">
        <v>1.6000000000000001</v>
      </c>
      <c r="I2631" s="261"/>
      <c r="J2631" s="257"/>
      <c r="K2631" s="257"/>
      <c r="L2631" s="262"/>
      <c r="M2631" s="263"/>
      <c r="N2631" s="264"/>
      <c r="O2631" s="264"/>
      <c r="P2631" s="264"/>
      <c r="Q2631" s="264"/>
      <c r="R2631" s="264"/>
      <c r="S2631" s="264"/>
      <c r="T2631" s="265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6" t="s">
        <v>251</v>
      </c>
      <c r="AU2631" s="266" t="s">
        <v>87</v>
      </c>
      <c r="AV2631" s="14" t="s">
        <v>87</v>
      </c>
      <c r="AW2631" s="14" t="s">
        <v>32</v>
      </c>
      <c r="AX2631" s="14" t="s">
        <v>84</v>
      </c>
      <c r="AY2631" s="266" t="s">
        <v>240</v>
      </c>
    </row>
    <row r="2632" s="2" customFormat="1" ht="37.8" customHeight="1">
      <c r="A2632" s="39"/>
      <c r="B2632" s="40"/>
      <c r="C2632" s="227" t="s">
        <v>3354</v>
      </c>
      <c r="D2632" s="227" t="s">
        <v>242</v>
      </c>
      <c r="E2632" s="228" t="s">
        <v>3355</v>
      </c>
      <c r="F2632" s="229" t="s">
        <v>3356</v>
      </c>
      <c r="G2632" s="230" t="s">
        <v>373</v>
      </c>
      <c r="H2632" s="231">
        <v>223</v>
      </c>
      <c r="I2632" s="232"/>
      <c r="J2632" s="233">
        <f>ROUND(I2632*H2632,2)</f>
        <v>0</v>
      </c>
      <c r="K2632" s="229" t="s">
        <v>1</v>
      </c>
      <c r="L2632" s="45"/>
      <c r="M2632" s="234" t="s">
        <v>1</v>
      </c>
      <c r="N2632" s="235" t="s">
        <v>41</v>
      </c>
      <c r="O2632" s="92"/>
      <c r="P2632" s="236">
        <f>O2632*H2632</f>
        <v>0</v>
      </c>
      <c r="Q2632" s="236">
        <v>0</v>
      </c>
      <c r="R2632" s="236">
        <f>Q2632*H2632</f>
        <v>0</v>
      </c>
      <c r="S2632" s="236">
        <v>0</v>
      </c>
      <c r="T2632" s="237">
        <f>S2632*H2632</f>
        <v>0</v>
      </c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39"/>
      <c r="AE2632" s="39"/>
      <c r="AR2632" s="238" t="s">
        <v>170</v>
      </c>
      <c r="AT2632" s="238" t="s">
        <v>242</v>
      </c>
      <c r="AU2632" s="238" t="s">
        <v>87</v>
      </c>
      <c r="AY2632" s="18" t="s">
        <v>240</v>
      </c>
      <c r="BE2632" s="239">
        <f>IF(N2632="základní",J2632,0)</f>
        <v>0</v>
      </c>
      <c r="BF2632" s="239">
        <f>IF(N2632="snížená",J2632,0)</f>
        <v>0</v>
      </c>
      <c r="BG2632" s="239">
        <f>IF(N2632="zákl. přenesená",J2632,0)</f>
        <v>0</v>
      </c>
      <c r="BH2632" s="239">
        <f>IF(N2632="sníž. přenesená",J2632,0)</f>
        <v>0</v>
      </c>
      <c r="BI2632" s="239">
        <f>IF(N2632="nulová",J2632,0)</f>
        <v>0</v>
      </c>
      <c r="BJ2632" s="18" t="s">
        <v>84</v>
      </c>
      <c r="BK2632" s="239">
        <f>ROUND(I2632*H2632,2)</f>
        <v>0</v>
      </c>
      <c r="BL2632" s="18" t="s">
        <v>170</v>
      </c>
      <c r="BM2632" s="238" t="s">
        <v>3357</v>
      </c>
    </row>
    <row r="2633" s="13" customFormat="1">
      <c r="A2633" s="13"/>
      <c r="B2633" s="245"/>
      <c r="C2633" s="246"/>
      <c r="D2633" s="247" t="s">
        <v>251</v>
      </c>
      <c r="E2633" s="248" t="s">
        <v>1</v>
      </c>
      <c r="F2633" s="249" t="s">
        <v>3358</v>
      </c>
      <c r="G2633" s="246"/>
      <c r="H2633" s="248" t="s">
        <v>1</v>
      </c>
      <c r="I2633" s="250"/>
      <c r="J2633" s="246"/>
      <c r="K2633" s="246"/>
      <c r="L2633" s="251"/>
      <c r="M2633" s="252"/>
      <c r="N2633" s="253"/>
      <c r="O2633" s="253"/>
      <c r="P2633" s="253"/>
      <c r="Q2633" s="253"/>
      <c r="R2633" s="253"/>
      <c r="S2633" s="253"/>
      <c r="T2633" s="25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55" t="s">
        <v>251</v>
      </c>
      <c r="AU2633" s="255" t="s">
        <v>87</v>
      </c>
      <c r="AV2633" s="13" t="s">
        <v>84</v>
      </c>
      <c r="AW2633" s="13" t="s">
        <v>32</v>
      </c>
      <c r="AX2633" s="13" t="s">
        <v>76</v>
      </c>
      <c r="AY2633" s="255" t="s">
        <v>240</v>
      </c>
    </row>
    <row r="2634" s="13" customFormat="1">
      <c r="A2634" s="13"/>
      <c r="B2634" s="245"/>
      <c r="C2634" s="246"/>
      <c r="D2634" s="247" t="s">
        <v>251</v>
      </c>
      <c r="E2634" s="248" t="s">
        <v>1</v>
      </c>
      <c r="F2634" s="249" t="s">
        <v>3359</v>
      </c>
      <c r="G2634" s="246"/>
      <c r="H2634" s="248" t="s">
        <v>1</v>
      </c>
      <c r="I2634" s="250"/>
      <c r="J2634" s="246"/>
      <c r="K2634" s="246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55" t="s">
        <v>251</v>
      </c>
      <c r="AU2634" s="255" t="s">
        <v>87</v>
      </c>
      <c r="AV2634" s="13" t="s">
        <v>84</v>
      </c>
      <c r="AW2634" s="13" t="s">
        <v>32</v>
      </c>
      <c r="AX2634" s="13" t="s">
        <v>76</v>
      </c>
      <c r="AY2634" s="255" t="s">
        <v>240</v>
      </c>
    </row>
    <row r="2635" s="14" customFormat="1">
      <c r="A2635" s="14"/>
      <c r="B2635" s="256"/>
      <c r="C2635" s="257"/>
      <c r="D2635" s="247" t="s">
        <v>251</v>
      </c>
      <c r="E2635" s="258" t="s">
        <v>1</v>
      </c>
      <c r="F2635" s="259" t="s">
        <v>3360</v>
      </c>
      <c r="G2635" s="257"/>
      <c r="H2635" s="260">
        <v>181</v>
      </c>
      <c r="I2635" s="261"/>
      <c r="J2635" s="257"/>
      <c r="K2635" s="257"/>
      <c r="L2635" s="262"/>
      <c r="M2635" s="263"/>
      <c r="N2635" s="264"/>
      <c r="O2635" s="264"/>
      <c r="P2635" s="264"/>
      <c r="Q2635" s="264"/>
      <c r="R2635" s="264"/>
      <c r="S2635" s="264"/>
      <c r="T2635" s="265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66" t="s">
        <v>251</v>
      </c>
      <c r="AU2635" s="266" t="s">
        <v>87</v>
      </c>
      <c r="AV2635" s="14" t="s">
        <v>87</v>
      </c>
      <c r="AW2635" s="14" t="s">
        <v>32</v>
      </c>
      <c r="AX2635" s="14" t="s">
        <v>76</v>
      </c>
      <c r="AY2635" s="266" t="s">
        <v>240</v>
      </c>
    </row>
    <row r="2636" s="13" customFormat="1">
      <c r="A2636" s="13"/>
      <c r="B2636" s="245"/>
      <c r="C2636" s="246"/>
      <c r="D2636" s="247" t="s">
        <v>251</v>
      </c>
      <c r="E2636" s="248" t="s">
        <v>1</v>
      </c>
      <c r="F2636" s="249" t="s">
        <v>3361</v>
      </c>
      <c r="G2636" s="246"/>
      <c r="H2636" s="248" t="s">
        <v>1</v>
      </c>
      <c r="I2636" s="250"/>
      <c r="J2636" s="246"/>
      <c r="K2636" s="246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55" t="s">
        <v>251</v>
      </c>
      <c r="AU2636" s="255" t="s">
        <v>87</v>
      </c>
      <c r="AV2636" s="13" t="s">
        <v>84</v>
      </c>
      <c r="AW2636" s="13" t="s">
        <v>32</v>
      </c>
      <c r="AX2636" s="13" t="s">
        <v>76</v>
      </c>
      <c r="AY2636" s="255" t="s">
        <v>240</v>
      </c>
    </row>
    <row r="2637" s="13" customFormat="1">
      <c r="A2637" s="13"/>
      <c r="B2637" s="245"/>
      <c r="C2637" s="246"/>
      <c r="D2637" s="247" t="s">
        <v>251</v>
      </c>
      <c r="E2637" s="248" t="s">
        <v>1</v>
      </c>
      <c r="F2637" s="249" t="s">
        <v>3362</v>
      </c>
      <c r="G2637" s="246"/>
      <c r="H2637" s="248" t="s">
        <v>1</v>
      </c>
      <c r="I2637" s="250"/>
      <c r="J2637" s="246"/>
      <c r="K2637" s="246"/>
      <c r="L2637" s="251"/>
      <c r="M2637" s="252"/>
      <c r="N2637" s="253"/>
      <c r="O2637" s="253"/>
      <c r="P2637" s="253"/>
      <c r="Q2637" s="253"/>
      <c r="R2637" s="253"/>
      <c r="S2637" s="253"/>
      <c r="T2637" s="25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55" t="s">
        <v>251</v>
      </c>
      <c r="AU2637" s="255" t="s">
        <v>87</v>
      </c>
      <c r="AV2637" s="13" t="s">
        <v>84</v>
      </c>
      <c r="AW2637" s="13" t="s">
        <v>32</v>
      </c>
      <c r="AX2637" s="13" t="s">
        <v>76</v>
      </c>
      <c r="AY2637" s="255" t="s">
        <v>240</v>
      </c>
    </row>
    <row r="2638" s="14" customFormat="1">
      <c r="A2638" s="14"/>
      <c r="B2638" s="256"/>
      <c r="C2638" s="257"/>
      <c r="D2638" s="247" t="s">
        <v>251</v>
      </c>
      <c r="E2638" s="258" t="s">
        <v>1</v>
      </c>
      <c r="F2638" s="259" t="s">
        <v>3363</v>
      </c>
      <c r="G2638" s="257"/>
      <c r="H2638" s="260">
        <v>13</v>
      </c>
      <c r="I2638" s="261"/>
      <c r="J2638" s="257"/>
      <c r="K2638" s="257"/>
      <c r="L2638" s="262"/>
      <c r="M2638" s="263"/>
      <c r="N2638" s="264"/>
      <c r="O2638" s="264"/>
      <c r="P2638" s="264"/>
      <c r="Q2638" s="264"/>
      <c r="R2638" s="264"/>
      <c r="S2638" s="264"/>
      <c r="T2638" s="265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66" t="s">
        <v>251</v>
      </c>
      <c r="AU2638" s="266" t="s">
        <v>87</v>
      </c>
      <c r="AV2638" s="14" t="s">
        <v>87</v>
      </c>
      <c r="AW2638" s="14" t="s">
        <v>32</v>
      </c>
      <c r="AX2638" s="14" t="s">
        <v>76</v>
      </c>
      <c r="AY2638" s="266" t="s">
        <v>240</v>
      </c>
    </row>
    <row r="2639" s="13" customFormat="1">
      <c r="A2639" s="13"/>
      <c r="B2639" s="245"/>
      <c r="C2639" s="246"/>
      <c r="D2639" s="247" t="s">
        <v>251</v>
      </c>
      <c r="E2639" s="248" t="s">
        <v>1</v>
      </c>
      <c r="F2639" s="249" t="s">
        <v>3364</v>
      </c>
      <c r="G2639" s="246"/>
      <c r="H2639" s="248" t="s">
        <v>1</v>
      </c>
      <c r="I2639" s="250"/>
      <c r="J2639" s="246"/>
      <c r="K2639" s="246"/>
      <c r="L2639" s="251"/>
      <c r="M2639" s="252"/>
      <c r="N2639" s="253"/>
      <c r="O2639" s="253"/>
      <c r="P2639" s="253"/>
      <c r="Q2639" s="253"/>
      <c r="R2639" s="253"/>
      <c r="S2639" s="253"/>
      <c r="T2639" s="25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55" t="s">
        <v>251</v>
      </c>
      <c r="AU2639" s="255" t="s">
        <v>87</v>
      </c>
      <c r="AV2639" s="13" t="s">
        <v>84</v>
      </c>
      <c r="AW2639" s="13" t="s">
        <v>32</v>
      </c>
      <c r="AX2639" s="13" t="s">
        <v>76</v>
      </c>
      <c r="AY2639" s="255" t="s">
        <v>240</v>
      </c>
    </row>
    <row r="2640" s="13" customFormat="1">
      <c r="A2640" s="13"/>
      <c r="B2640" s="245"/>
      <c r="C2640" s="246"/>
      <c r="D2640" s="247" t="s">
        <v>251</v>
      </c>
      <c r="E2640" s="248" t="s">
        <v>1</v>
      </c>
      <c r="F2640" s="249" t="s">
        <v>3365</v>
      </c>
      <c r="G2640" s="246"/>
      <c r="H2640" s="248" t="s">
        <v>1</v>
      </c>
      <c r="I2640" s="250"/>
      <c r="J2640" s="246"/>
      <c r="K2640" s="246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5" t="s">
        <v>251</v>
      </c>
      <c r="AU2640" s="255" t="s">
        <v>87</v>
      </c>
      <c r="AV2640" s="13" t="s">
        <v>84</v>
      </c>
      <c r="AW2640" s="13" t="s">
        <v>32</v>
      </c>
      <c r="AX2640" s="13" t="s">
        <v>76</v>
      </c>
      <c r="AY2640" s="255" t="s">
        <v>240</v>
      </c>
    </row>
    <row r="2641" s="14" customFormat="1">
      <c r="A2641" s="14"/>
      <c r="B2641" s="256"/>
      <c r="C2641" s="257"/>
      <c r="D2641" s="247" t="s">
        <v>251</v>
      </c>
      <c r="E2641" s="258" t="s">
        <v>1</v>
      </c>
      <c r="F2641" s="259" t="s">
        <v>3366</v>
      </c>
      <c r="G2641" s="257"/>
      <c r="H2641" s="260">
        <v>27</v>
      </c>
      <c r="I2641" s="261"/>
      <c r="J2641" s="257"/>
      <c r="K2641" s="257"/>
      <c r="L2641" s="262"/>
      <c r="M2641" s="263"/>
      <c r="N2641" s="264"/>
      <c r="O2641" s="264"/>
      <c r="P2641" s="264"/>
      <c r="Q2641" s="264"/>
      <c r="R2641" s="264"/>
      <c r="S2641" s="264"/>
      <c r="T2641" s="265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6" t="s">
        <v>251</v>
      </c>
      <c r="AU2641" s="266" t="s">
        <v>87</v>
      </c>
      <c r="AV2641" s="14" t="s">
        <v>87</v>
      </c>
      <c r="AW2641" s="14" t="s">
        <v>32</v>
      </c>
      <c r="AX2641" s="14" t="s">
        <v>76</v>
      </c>
      <c r="AY2641" s="266" t="s">
        <v>240</v>
      </c>
    </row>
    <row r="2642" s="13" customFormat="1">
      <c r="A2642" s="13"/>
      <c r="B2642" s="245"/>
      <c r="C2642" s="246"/>
      <c r="D2642" s="247" t="s">
        <v>251</v>
      </c>
      <c r="E2642" s="248" t="s">
        <v>1</v>
      </c>
      <c r="F2642" s="249" t="s">
        <v>3367</v>
      </c>
      <c r="G2642" s="246"/>
      <c r="H2642" s="248" t="s">
        <v>1</v>
      </c>
      <c r="I2642" s="250"/>
      <c r="J2642" s="246"/>
      <c r="K2642" s="246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55" t="s">
        <v>251</v>
      </c>
      <c r="AU2642" s="255" t="s">
        <v>87</v>
      </c>
      <c r="AV2642" s="13" t="s">
        <v>84</v>
      </c>
      <c r="AW2642" s="13" t="s">
        <v>32</v>
      </c>
      <c r="AX2642" s="13" t="s">
        <v>76</v>
      </c>
      <c r="AY2642" s="255" t="s">
        <v>240</v>
      </c>
    </row>
    <row r="2643" s="14" customFormat="1">
      <c r="A2643" s="14"/>
      <c r="B2643" s="256"/>
      <c r="C2643" s="257"/>
      <c r="D2643" s="247" t="s">
        <v>251</v>
      </c>
      <c r="E2643" s="258" t="s">
        <v>1</v>
      </c>
      <c r="F2643" s="259" t="s">
        <v>3368</v>
      </c>
      <c r="G2643" s="257"/>
      <c r="H2643" s="260">
        <v>2</v>
      </c>
      <c r="I2643" s="261"/>
      <c r="J2643" s="257"/>
      <c r="K2643" s="257"/>
      <c r="L2643" s="262"/>
      <c r="M2643" s="263"/>
      <c r="N2643" s="264"/>
      <c r="O2643" s="264"/>
      <c r="P2643" s="264"/>
      <c r="Q2643" s="264"/>
      <c r="R2643" s="264"/>
      <c r="S2643" s="264"/>
      <c r="T2643" s="265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6" t="s">
        <v>251</v>
      </c>
      <c r="AU2643" s="266" t="s">
        <v>87</v>
      </c>
      <c r="AV2643" s="14" t="s">
        <v>87</v>
      </c>
      <c r="AW2643" s="14" t="s">
        <v>32</v>
      </c>
      <c r="AX2643" s="14" t="s">
        <v>76</v>
      </c>
      <c r="AY2643" s="266" t="s">
        <v>240</v>
      </c>
    </row>
    <row r="2644" s="16" customFormat="1">
      <c r="A2644" s="16"/>
      <c r="B2644" s="278"/>
      <c r="C2644" s="279"/>
      <c r="D2644" s="247" t="s">
        <v>251</v>
      </c>
      <c r="E2644" s="280" t="s">
        <v>1</v>
      </c>
      <c r="F2644" s="281" t="s">
        <v>265</v>
      </c>
      <c r="G2644" s="279"/>
      <c r="H2644" s="282">
        <v>223</v>
      </c>
      <c r="I2644" s="283"/>
      <c r="J2644" s="279"/>
      <c r="K2644" s="279"/>
      <c r="L2644" s="284"/>
      <c r="M2644" s="285"/>
      <c r="N2644" s="286"/>
      <c r="O2644" s="286"/>
      <c r="P2644" s="286"/>
      <c r="Q2644" s="286"/>
      <c r="R2644" s="286"/>
      <c r="S2644" s="286"/>
      <c r="T2644" s="287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88" t="s">
        <v>251</v>
      </c>
      <c r="AU2644" s="288" t="s">
        <v>87</v>
      </c>
      <c r="AV2644" s="16" t="s">
        <v>247</v>
      </c>
      <c r="AW2644" s="16" t="s">
        <v>32</v>
      </c>
      <c r="AX2644" s="16" t="s">
        <v>84</v>
      </c>
      <c r="AY2644" s="288" t="s">
        <v>240</v>
      </c>
    </row>
    <row r="2645" s="2" customFormat="1" ht="16.5" customHeight="1">
      <c r="A2645" s="39"/>
      <c r="B2645" s="40"/>
      <c r="C2645" s="227" t="s">
        <v>3369</v>
      </c>
      <c r="D2645" s="227" t="s">
        <v>242</v>
      </c>
      <c r="E2645" s="228" t="s">
        <v>3370</v>
      </c>
      <c r="F2645" s="229" t="s">
        <v>3371</v>
      </c>
      <c r="G2645" s="230" t="s">
        <v>373</v>
      </c>
      <c r="H2645" s="231">
        <v>221</v>
      </c>
      <c r="I2645" s="232"/>
      <c r="J2645" s="233">
        <f>ROUND(I2645*H2645,2)</f>
        <v>0</v>
      </c>
      <c r="K2645" s="229" t="s">
        <v>246</v>
      </c>
      <c r="L2645" s="45"/>
      <c r="M2645" s="234" t="s">
        <v>1</v>
      </c>
      <c r="N2645" s="235" t="s">
        <v>41</v>
      </c>
      <c r="O2645" s="92"/>
      <c r="P2645" s="236">
        <f>O2645*H2645</f>
        <v>0</v>
      </c>
      <c r="Q2645" s="236">
        <v>6.9999999999999994E-05</v>
      </c>
      <c r="R2645" s="236">
        <f>Q2645*H2645</f>
        <v>0.015469999999999999</v>
      </c>
      <c r="S2645" s="236">
        <v>0</v>
      </c>
      <c r="T2645" s="237">
        <f>S2645*H2645</f>
        <v>0</v>
      </c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39"/>
      <c r="AE2645" s="39"/>
      <c r="AR2645" s="238" t="s">
        <v>170</v>
      </c>
      <c r="AT2645" s="238" t="s">
        <v>242</v>
      </c>
      <c r="AU2645" s="238" t="s">
        <v>87</v>
      </c>
      <c r="AY2645" s="18" t="s">
        <v>240</v>
      </c>
      <c r="BE2645" s="239">
        <f>IF(N2645="základní",J2645,0)</f>
        <v>0</v>
      </c>
      <c r="BF2645" s="239">
        <f>IF(N2645="snížená",J2645,0)</f>
        <v>0</v>
      </c>
      <c r="BG2645" s="239">
        <f>IF(N2645="zákl. přenesená",J2645,0)</f>
        <v>0</v>
      </c>
      <c r="BH2645" s="239">
        <f>IF(N2645="sníž. přenesená",J2645,0)</f>
        <v>0</v>
      </c>
      <c r="BI2645" s="239">
        <f>IF(N2645="nulová",J2645,0)</f>
        <v>0</v>
      </c>
      <c r="BJ2645" s="18" t="s">
        <v>84</v>
      </c>
      <c r="BK2645" s="239">
        <f>ROUND(I2645*H2645,2)</f>
        <v>0</v>
      </c>
      <c r="BL2645" s="18" t="s">
        <v>170</v>
      </c>
      <c r="BM2645" s="238" t="s">
        <v>3372</v>
      </c>
    </row>
    <row r="2646" s="2" customFormat="1">
      <c r="A2646" s="39"/>
      <c r="B2646" s="40"/>
      <c r="C2646" s="41"/>
      <c r="D2646" s="240" t="s">
        <v>249</v>
      </c>
      <c r="E2646" s="41"/>
      <c r="F2646" s="241" t="s">
        <v>3373</v>
      </c>
      <c r="G2646" s="41"/>
      <c r="H2646" s="41"/>
      <c r="I2646" s="242"/>
      <c r="J2646" s="41"/>
      <c r="K2646" s="41"/>
      <c r="L2646" s="45"/>
      <c r="M2646" s="243"/>
      <c r="N2646" s="244"/>
      <c r="O2646" s="92"/>
      <c r="P2646" s="92"/>
      <c r="Q2646" s="92"/>
      <c r="R2646" s="92"/>
      <c r="S2646" s="92"/>
      <c r="T2646" s="93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T2646" s="18" t="s">
        <v>249</v>
      </c>
      <c r="AU2646" s="18" t="s">
        <v>87</v>
      </c>
    </row>
    <row r="2647" s="2" customFormat="1" ht="16.5" customHeight="1">
      <c r="A2647" s="39"/>
      <c r="B2647" s="40"/>
      <c r="C2647" s="227" t="s">
        <v>3374</v>
      </c>
      <c r="D2647" s="227" t="s">
        <v>242</v>
      </c>
      <c r="E2647" s="228" t="s">
        <v>3375</v>
      </c>
      <c r="F2647" s="229" t="s">
        <v>3376</v>
      </c>
      <c r="G2647" s="230" t="s">
        <v>373</v>
      </c>
      <c r="H2647" s="231">
        <v>221</v>
      </c>
      <c r="I2647" s="232"/>
      <c r="J2647" s="233">
        <f>ROUND(I2647*H2647,2)</f>
        <v>0</v>
      </c>
      <c r="K2647" s="229" t="s">
        <v>246</v>
      </c>
      <c r="L2647" s="45"/>
      <c r="M2647" s="234" t="s">
        <v>1</v>
      </c>
      <c r="N2647" s="235" t="s">
        <v>41</v>
      </c>
      <c r="O2647" s="92"/>
      <c r="P2647" s="236">
        <f>O2647*H2647</f>
        <v>0</v>
      </c>
      <c r="Q2647" s="236">
        <v>0</v>
      </c>
      <c r="R2647" s="236">
        <f>Q2647*H2647</f>
        <v>0</v>
      </c>
      <c r="S2647" s="236">
        <v>0</v>
      </c>
      <c r="T2647" s="237">
        <f>S2647*H2647</f>
        <v>0</v>
      </c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39"/>
      <c r="AE2647" s="39"/>
      <c r="AR2647" s="238" t="s">
        <v>170</v>
      </c>
      <c r="AT2647" s="238" t="s">
        <v>242</v>
      </c>
      <c r="AU2647" s="238" t="s">
        <v>87</v>
      </c>
      <c r="AY2647" s="18" t="s">
        <v>240</v>
      </c>
      <c r="BE2647" s="239">
        <f>IF(N2647="základní",J2647,0)</f>
        <v>0</v>
      </c>
      <c r="BF2647" s="239">
        <f>IF(N2647="snížená",J2647,0)</f>
        <v>0</v>
      </c>
      <c r="BG2647" s="239">
        <f>IF(N2647="zákl. přenesená",J2647,0)</f>
        <v>0</v>
      </c>
      <c r="BH2647" s="239">
        <f>IF(N2647="sníž. přenesená",J2647,0)</f>
        <v>0</v>
      </c>
      <c r="BI2647" s="239">
        <f>IF(N2647="nulová",J2647,0)</f>
        <v>0</v>
      </c>
      <c r="BJ2647" s="18" t="s">
        <v>84</v>
      </c>
      <c r="BK2647" s="239">
        <f>ROUND(I2647*H2647,2)</f>
        <v>0</v>
      </c>
      <c r="BL2647" s="18" t="s">
        <v>170</v>
      </c>
      <c r="BM2647" s="238" t="s">
        <v>3377</v>
      </c>
    </row>
    <row r="2648" s="2" customFormat="1">
      <c r="A2648" s="39"/>
      <c r="B2648" s="40"/>
      <c r="C2648" s="41"/>
      <c r="D2648" s="240" t="s">
        <v>249</v>
      </c>
      <c r="E2648" s="41"/>
      <c r="F2648" s="241" t="s">
        <v>3378</v>
      </c>
      <c r="G2648" s="41"/>
      <c r="H2648" s="41"/>
      <c r="I2648" s="242"/>
      <c r="J2648" s="41"/>
      <c r="K2648" s="41"/>
      <c r="L2648" s="45"/>
      <c r="M2648" s="243"/>
      <c r="N2648" s="244"/>
      <c r="O2648" s="92"/>
      <c r="P2648" s="92"/>
      <c r="Q2648" s="92"/>
      <c r="R2648" s="92"/>
      <c r="S2648" s="92"/>
      <c r="T2648" s="93"/>
      <c r="U2648" s="39"/>
      <c r="V2648" s="39"/>
      <c r="W2648" s="39"/>
      <c r="X2648" s="39"/>
      <c r="Y2648" s="39"/>
      <c r="Z2648" s="39"/>
      <c r="AA2648" s="39"/>
      <c r="AB2648" s="39"/>
      <c r="AC2648" s="39"/>
      <c r="AD2648" s="39"/>
      <c r="AE2648" s="39"/>
      <c r="AT2648" s="18" t="s">
        <v>249</v>
      </c>
      <c r="AU2648" s="18" t="s">
        <v>87</v>
      </c>
    </row>
    <row r="2649" s="12" customFormat="1" ht="22.8" customHeight="1">
      <c r="A2649" s="12"/>
      <c r="B2649" s="211"/>
      <c r="C2649" s="212"/>
      <c r="D2649" s="213" t="s">
        <v>75</v>
      </c>
      <c r="E2649" s="225" t="s">
        <v>3379</v>
      </c>
      <c r="F2649" s="225" t="s">
        <v>3380</v>
      </c>
      <c r="G2649" s="212"/>
      <c r="H2649" s="212"/>
      <c r="I2649" s="215"/>
      <c r="J2649" s="226">
        <f>BK2649</f>
        <v>0</v>
      </c>
      <c r="K2649" s="212"/>
      <c r="L2649" s="217"/>
      <c r="M2649" s="218"/>
      <c r="N2649" s="219"/>
      <c r="O2649" s="219"/>
      <c r="P2649" s="220">
        <f>SUM(P2650:P2719)</f>
        <v>0</v>
      </c>
      <c r="Q2649" s="219"/>
      <c r="R2649" s="220">
        <f>SUM(R2650:R2719)</f>
        <v>0.65481289999999992</v>
      </c>
      <c r="S2649" s="219"/>
      <c r="T2649" s="221">
        <f>SUM(T2650:T2719)</f>
        <v>0</v>
      </c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R2649" s="222" t="s">
        <v>87</v>
      </c>
      <c r="AT2649" s="223" t="s">
        <v>75</v>
      </c>
      <c r="AU2649" s="223" t="s">
        <v>84</v>
      </c>
      <c r="AY2649" s="222" t="s">
        <v>240</v>
      </c>
      <c r="BK2649" s="224">
        <f>SUM(BK2650:BK2719)</f>
        <v>0</v>
      </c>
    </row>
    <row r="2650" s="2" customFormat="1" ht="33" customHeight="1">
      <c r="A2650" s="39"/>
      <c r="B2650" s="40"/>
      <c r="C2650" s="227" t="s">
        <v>3381</v>
      </c>
      <c r="D2650" s="227" t="s">
        <v>242</v>
      </c>
      <c r="E2650" s="228" t="s">
        <v>3382</v>
      </c>
      <c r="F2650" s="229" t="s">
        <v>3383</v>
      </c>
      <c r="G2650" s="230" t="s">
        <v>373</v>
      </c>
      <c r="H2650" s="231">
        <v>353</v>
      </c>
      <c r="I2650" s="232"/>
      <c r="J2650" s="233">
        <f>ROUND(I2650*H2650,2)</f>
        <v>0</v>
      </c>
      <c r="K2650" s="229" t="s">
        <v>246</v>
      </c>
      <c r="L2650" s="45"/>
      <c r="M2650" s="234" t="s">
        <v>1</v>
      </c>
      <c r="N2650" s="235" t="s">
        <v>41</v>
      </c>
      <c r="O2650" s="92"/>
      <c r="P2650" s="236">
        <f>O2650*H2650</f>
        <v>0</v>
      </c>
      <c r="Q2650" s="236">
        <v>0.00025999999999999998</v>
      </c>
      <c r="R2650" s="236">
        <f>Q2650*H2650</f>
        <v>0.091779999999999987</v>
      </c>
      <c r="S2650" s="236">
        <v>0</v>
      </c>
      <c r="T2650" s="237">
        <f>S2650*H2650</f>
        <v>0</v>
      </c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R2650" s="238" t="s">
        <v>170</v>
      </c>
      <c r="AT2650" s="238" t="s">
        <v>242</v>
      </c>
      <c r="AU2650" s="238" t="s">
        <v>87</v>
      </c>
      <c r="AY2650" s="18" t="s">
        <v>240</v>
      </c>
      <c r="BE2650" s="239">
        <f>IF(N2650="základní",J2650,0)</f>
        <v>0</v>
      </c>
      <c r="BF2650" s="239">
        <f>IF(N2650="snížená",J2650,0)</f>
        <v>0</v>
      </c>
      <c r="BG2650" s="239">
        <f>IF(N2650="zákl. přenesená",J2650,0)</f>
        <v>0</v>
      </c>
      <c r="BH2650" s="239">
        <f>IF(N2650="sníž. přenesená",J2650,0)</f>
        <v>0</v>
      </c>
      <c r="BI2650" s="239">
        <f>IF(N2650="nulová",J2650,0)</f>
        <v>0</v>
      </c>
      <c r="BJ2650" s="18" t="s">
        <v>84</v>
      </c>
      <c r="BK2650" s="239">
        <f>ROUND(I2650*H2650,2)</f>
        <v>0</v>
      </c>
      <c r="BL2650" s="18" t="s">
        <v>170</v>
      </c>
      <c r="BM2650" s="238" t="s">
        <v>3384</v>
      </c>
    </row>
    <row r="2651" s="2" customFormat="1">
      <c r="A2651" s="39"/>
      <c r="B2651" s="40"/>
      <c r="C2651" s="41"/>
      <c r="D2651" s="240" t="s">
        <v>249</v>
      </c>
      <c r="E2651" s="41"/>
      <c r="F2651" s="241" t="s">
        <v>3385</v>
      </c>
      <c r="G2651" s="41"/>
      <c r="H2651" s="41"/>
      <c r="I2651" s="242"/>
      <c r="J2651" s="41"/>
      <c r="K2651" s="41"/>
      <c r="L2651" s="45"/>
      <c r="M2651" s="243"/>
      <c r="N2651" s="244"/>
      <c r="O2651" s="92"/>
      <c r="P2651" s="92"/>
      <c r="Q2651" s="92"/>
      <c r="R2651" s="92"/>
      <c r="S2651" s="92"/>
      <c r="T2651" s="93"/>
      <c r="U2651" s="39"/>
      <c r="V2651" s="39"/>
      <c r="W2651" s="39"/>
      <c r="X2651" s="39"/>
      <c r="Y2651" s="39"/>
      <c r="Z2651" s="39"/>
      <c r="AA2651" s="39"/>
      <c r="AB2651" s="39"/>
      <c r="AC2651" s="39"/>
      <c r="AD2651" s="39"/>
      <c r="AE2651" s="39"/>
      <c r="AT2651" s="18" t="s">
        <v>249</v>
      </c>
      <c r="AU2651" s="18" t="s">
        <v>87</v>
      </c>
    </row>
    <row r="2652" s="13" customFormat="1">
      <c r="A2652" s="13"/>
      <c r="B2652" s="245"/>
      <c r="C2652" s="246"/>
      <c r="D2652" s="247" t="s">
        <v>251</v>
      </c>
      <c r="E2652" s="248" t="s">
        <v>1</v>
      </c>
      <c r="F2652" s="249" t="s">
        <v>3386</v>
      </c>
      <c r="G2652" s="246"/>
      <c r="H2652" s="248" t="s">
        <v>1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55" t="s">
        <v>251</v>
      </c>
      <c r="AU2652" s="255" t="s">
        <v>87</v>
      </c>
      <c r="AV2652" s="13" t="s">
        <v>84</v>
      </c>
      <c r="AW2652" s="13" t="s">
        <v>32</v>
      </c>
      <c r="AX2652" s="13" t="s">
        <v>76</v>
      </c>
      <c r="AY2652" s="255" t="s">
        <v>240</v>
      </c>
    </row>
    <row r="2653" s="14" customFormat="1">
      <c r="A2653" s="14"/>
      <c r="B2653" s="256"/>
      <c r="C2653" s="257"/>
      <c r="D2653" s="247" t="s">
        <v>251</v>
      </c>
      <c r="E2653" s="258" t="s">
        <v>1</v>
      </c>
      <c r="F2653" s="259" t="s">
        <v>3387</v>
      </c>
      <c r="G2653" s="257"/>
      <c r="H2653" s="260">
        <v>58.009999999999998</v>
      </c>
      <c r="I2653" s="261"/>
      <c r="J2653" s="257"/>
      <c r="K2653" s="257"/>
      <c r="L2653" s="262"/>
      <c r="M2653" s="263"/>
      <c r="N2653" s="264"/>
      <c r="O2653" s="264"/>
      <c r="P2653" s="264"/>
      <c r="Q2653" s="264"/>
      <c r="R2653" s="264"/>
      <c r="S2653" s="264"/>
      <c r="T2653" s="265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6" t="s">
        <v>251</v>
      </c>
      <c r="AU2653" s="266" t="s">
        <v>87</v>
      </c>
      <c r="AV2653" s="14" t="s">
        <v>87</v>
      </c>
      <c r="AW2653" s="14" t="s">
        <v>32</v>
      </c>
      <c r="AX2653" s="14" t="s">
        <v>76</v>
      </c>
      <c r="AY2653" s="266" t="s">
        <v>240</v>
      </c>
    </row>
    <row r="2654" s="14" customFormat="1">
      <c r="A2654" s="14"/>
      <c r="B2654" s="256"/>
      <c r="C2654" s="257"/>
      <c r="D2654" s="247" t="s">
        <v>251</v>
      </c>
      <c r="E2654" s="258" t="s">
        <v>1</v>
      </c>
      <c r="F2654" s="259" t="s">
        <v>3388</v>
      </c>
      <c r="G2654" s="257"/>
      <c r="H2654" s="260">
        <v>59.240000000000002</v>
      </c>
      <c r="I2654" s="261"/>
      <c r="J2654" s="257"/>
      <c r="K2654" s="257"/>
      <c r="L2654" s="262"/>
      <c r="M2654" s="263"/>
      <c r="N2654" s="264"/>
      <c r="O2654" s="264"/>
      <c r="P2654" s="264"/>
      <c r="Q2654" s="264"/>
      <c r="R2654" s="264"/>
      <c r="S2654" s="264"/>
      <c r="T2654" s="265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6" t="s">
        <v>251</v>
      </c>
      <c r="AU2654" s="266" t="s">
        <v>87</v>
      </c>
      <c r="AV2654" s="14" t="s">
        <v>87</v>
      </c>
      <c r="AW2654" s="14" t="s">
        <v>32</v>
      </c>
      <c r="AX2654" s="14" t="s">
        <v>76</v>
      </c>
      <c r="AY2654" s="266" t="s">
        <v>240</v>
      </c>
    </row>
    <row r="2655" s="14" customFormat="1">
      <c r="A2655" s="14"/>
      <c r="B2655" s="256"/>
      <c r="C2655" s="257"/>
      <c r="D2655" s="247" t="s">
        <v>251</v>
      </c>
      <c r="E2655" s="258" t="s">
        <v>1</v>
      </c>
      <c r="F2655" s="259" t="s">
        <v>3389</v>
      </c>
      <c r="G2655" s="257"/>
      <c r="H2655" s="260">
        <v>6.75</v>
      </c>
      <c r="I2655" s="261"/>
      <c r="J2655" s="257"/>
      <c r="K2655" s="257"/>
      <c r="L2655" s="262"/>
      <c r="M2655" s="263"/>
      <c r="N2655" s="264"/>
      <c r="O2655" s="264"/>
      <c r="P2655" s="264"/>
      <c r="Q2655" s="264"/>
      <c r="R2655" s="264"/>
      <c r="S2655" s="264"/>
      <c r="T2655" s="26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6" t="s">
        <v>251</v>
      </c>
      <c r="AU2655" s="266" t="s">
        <v>87</v>
      </c>
      <c r="AV2655" s="14" t="s">
        <v>87</v>
      </c>
      <c r="AW2655" s="14" t="s">
        <v>32</v>
      </c>
      <c r="AX2655" s="14" t="s">
        <v>76</v>
      </c>
      <c r="AY2655" s="266" t="s">
        <v>240</v>
      </c>
    </row>
    <row r="2656" s="15" customFormat="1">
      <c r="A2656" s="15"/>
      <c r="B2656" s="267"/>
      <c r="C2656" s="268"/>
      <c r="D2656" s="247" t="s">
        <v>251</v>
      </c>
      <c r="E2656" s="269" t="s">
        <v>1</v>
      </c>
      <c r="F2656" s="270" t="s">
        <v>255</v>
      </c>
      <c r="G2656" s="268"/>
      <c r="H2656" s="271">
        <v>124</v>
      </c>
      <c r="I2656" s="272"/>
      <c r="J2656" s="268"/>
      <c r="K2656" s="268"/>
      <c r="L2656" s="273"/>
      <c r="M2656" s="274"/>
      <c r="N2656" s="275"/>
      <c r="O2656" s="275"/>
      <c r="P2656" s="275"/>
      <c r="Q2656" s="275"/>
      <c r="R2656" s="275"/>
      <c r="S2656" s="275"/>
      <c r="T2656" s="276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77" t="s">
        <v>251</v>
      </c>
      <c r="AU2656" s="277" t="s">
        <v>87</v>
      </c>
      <c r="AV2656" s="15" t="s">
        <v>256</v>
      </c>
      <c r="AW2656" s="15" t="s">
        <v>32</v>
      </c>
      <c r="AX2656" s="15" t="s">
        <v>76</v>
      </c>
      <c r="AY2656" s="277" t="s">
        <v>240</v>
      </c>
    </row>
    <row r="2657" s="13" customFormat="1">
      <c r="A2657" s="13"/>
      <c r="B2657" s="245"/>
      <c r="C2657" s="246"/>
      <c r="D2657" s="247" t="s">
        <v>251</v>
      </c>
      <c r="E2657" s="248" t="s">
        <v>1</v>
      </c>
      <c r="F2657" s="249" t="s">
        <v>3390</v>
      </c>
      <c r="G2657" s="246"/>
      <c r="H2657" s="248" t="s">
        <v>1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55" t="s">
        <v>251</v>
      </c>
      <c r="AU2657" s="255" t="s">
        <v>87</v>
      </c>
      <c r="AV2657" s="13" t="s">
        <v>84</v>
      </c>
      <c r="AW2657" s="13" t="s">
        <v>32</v>
      </c>
      <c r="AX2657" s="13" t="s">
        <v>76</v>
      </c>
      <c r="AY2657" s="255" t="s">
        <v>240</v>
      </c>
    </row>
    <row r="2658" s="14" customFormat="1">
      <c r="A2658" s="14"/>
      <c r="B2658" s="256"/>
      <c r="C2658" s="257"/>
      <c r="D2658" s="247" t="s">
        <v>251</v>
      </c>
      <c r="E2658" s="258" t="s">
        <v>1</v>
      </c>
      <c r="F2658" s="259" t="s">
        <v>3391</v>
      </c>
      <c r="G2658" s="257"/>
      <c r="H2658" s="260">
        <v>101.88</v>
      </c>
      <c r="I2658" s="261"/>
      <c r="J2658" s="257"/>
      <c r="K2658" s="257"/>
      <c r="L2658" s="262"/>
      <c r="M2658" s="263"/>
      <c r="N2658" s="264"/>
      <c r="O2658" s="264"/>
      <c r="P2658" s="264"/>
      <c r="Q2658" s="264"/>
      <c r="R2658" s="264"/>
      <c r="S2658" s="264"/>
      <c r="T2658" s="265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6" t="s">
        <v>251</v>
      </c>
      <c r="AU2658" s="266" t="s">
        <v>87</v>
      </c>
      <c r="AV2658" s="14" t="s">
        <v>87</v>
      </c>
      <c r="AW2658" s="14" t="s">
        <v>32</v>
      </c>
      <c r="AX2658" s="14" t="s">
        <v>76</v>
      </c>
      <c r="AY2658" s="266" t="s">
        <v>240</v>
      </c>
    </row>
    <row r="2659" s="14" customFormat="1">
      <c r="A2659" s="14"/>
      <c r="B2659" s="256"/>
      <c r="C2659" s="257"/>
      <c r="D2659" s="247" t="s">
        <v>251</v>
      </c>
      <c r="E2659" s="258" t="s">
        <v>1</v>
      </c>
      <c r="F2659" s="259" t="s">
        <v>3392</v>
      </c>
      <c r="G2659" s="257"/>
      <c r="H2659" s="260">
        <v>23.600000000000001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66" t="s">
        <v>251</v>
      </c>
      <c r="AU2659" s="266" t="s">
        <v>87</v>
      </c>
      <c r="AV2659" s="14" t="s">
        <v>87</v>
      </c>
      <c r="AW2659" s="14" t="s">
        <v>32</v>
      </c>
      <c r="AX2659" s="14" t="s">
        <v>76</v>
      </c>
      <c r="AY2659" s="266" t="s">
        <v>240</v>
      </c>
    </row>
    <row r="2660" s="13" customFormat="1">
      <c r="A2660" s="13"/>
      <c r="B2660" s="245"/>
      <c r="C2660" s="246"/>
      <c r="D2660" s="247" t="s">
        <v>251</v>
      </c>
      <c r="E2660" s="248" t="s">
        <v>1</v>
      </c>
      <c r="F2660" s="249" t="s">
        <v>3393</v>
      </c>
      <c r="G2660" s="246"/>
      <c r="H2660" s="248" t="s">
        <v>1</v>
      </c>
      <c r="I2660" s="250"/>
      <c r="J2660" s="246"/>
      <c r="K2660" s="246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55" t="s">
        <v>251</v>
      </c>
      <c r="AU2660" s="255" t="s">
        <v>87</v>
      </c>
      <c r="AV2660" s="13" t="s">
        <v>84</v>
      </c>
      <c r="AW2660" s="13" t="s">
        <v>32</v>
      </c>
      <c r="AX2660" s="13" t="s">
        <v>76</v>
      </c>
      <c r="AY2660" s="255" t="s">
        <v>240</v>
      </c>
    </row>
    <row r="2661" s="14" customFormat="1">
      <c r="A2661" s="14"/>
      <c r="B2661" s="256"/>
      <c r="C2661" s="257"/>
      <c r="D2661" s="247" t="s">
        <v>251</v>
      </c>
      <c r="E2661" s="258" t="s">
        <v>1</v>
      </c>
      <c r="F2661" s="259" t="s">
        <v>3394</v>
      </c>
      <c r="G2661" s="257"/>
      <c r="H2661" s="260">
        <v>175.69499999999999</v>
      </c>
      <c r="I2661" s="261"/>
      <c r="J2661" s="257"/>
      <c r="K2661" s="257"/>
      <c r="L2661" s="262"/>
      <c r="M2661" s="263"/>
      <c r="N2661" s="264"/>
      <c r="O2661" s="264"/>
      <c r="P2661" s="264"/>
      <c r="Q2661" s="264"/>
      <c r="R2661" s="264"/>
      <c r="S2661" s="264"/>
      <c r="T2661" s="265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6" t="s">
        <v>251</v>
      </c>
      <c r="AU2661" s="266" t="s">
        <v>87</v>
      </c>
      <c r="AV2661" s="14" t="s">
        <v>87</v>
      </c>
      <c r="AW2661" s="14" t="s">
        <v>32</v>
      </c>
      <c r="AX2661" s="14" t="s">
        <v>76</v>
      </c>
      <c r="AY2661" s="266" t="s">
        <v>240</v>
      </c>
    </row>
    <row r="2662" s="14" customFormat="1">
      <c r="A2662" s="14"/>
      <c r="B2662" s="256"/>
      <c r="C2662" s="257"/>
      <c r="D2662" s="247" t="s">
        <v>251</v>
      </c>
      <c r="E2662" s="258" t="s">
        <v>1</v>
      </c>
      <c r="F2662" s="259" t="s">
        <v>3395</v>
      </c>
      <c r="G2662" s="257"/>
      <c r="H2662" s="260">
        <v>127.92</v>
      </c>
      <c r="I2662" s="261"/>
      <c r="J2662" s="257"/>
      <c r="K2662" s="257"/>
      <c r="L2662" s="262"/>
      <c r="M2662" s="263"/>
      <c r="N2662" s="264"/>
      <c r="O2662" s="264"/>
      <c r="P2662" s="264"/>
      <c r="Q2662" s="264"/>
      <c r="R2662" s="264"/>
      <c r="S2662" s="264"/>
      <c r="T2662" s="26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66" t="s">
        <v>251</v>
      </c>
      <c r="AU2662" s="266" t="s">
        <v>87</v>
      </c>
      <c r="AV2662" s="14" t="s">
        <v>87</v>
      </c>
      <c r="AW2662" s="14" t="s">
        <v>32</v>
      </c>
      <c r="AX2662" s="14" t="s">
        <v>76</v>
      </c>
      <c r="AY2662" s="266" t="s">
        <v>240</v>
      </c>
    </row>
    <row r="2663" s="14" customFormat="1">
      <c r="A2663" s="14"/>
      <c r="B2663" s="256"/>
      <c r="C2663" s="257"/>
      <c r="D2663" s="247" t="s">
        <v>251</v>
      </c>
      <c r="E2663" s="258" t="s">
        <v>1</v>
      </c>
      <c r="F2663" s="259" t="s">
        <v>3396</v>
      </c>
      <c r="G2663" s="257"/>
      <c r="H2663" s="260">
        <v>21.905000000000001</v>
      </c>
      <c r="I2663" s="261"/>
      <c r="J2663" s="257"/>
      <c r="K2663" s="257"/>
      <c r="L2663" s="262"/>
      <c r="M2663" s="263"/>
      <c r="N2663" s="264"/>
      <c r="O2663" s="264"/>
      <c r="P2663" s="264"/>
      <c r="Q2663" s="264"/>
      <c r="R2663" s="264"/>
      <c r="S2663" s="264"/>
      <c r="T2663" s="265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6" t="s">
        <v>251</v>
      </c>
      <c r="AU2663" s="266" t="s">
        <v>87</v>
      </c>
      <c r="AV2663" s="14" t="s">
        <v>87</v>
      </c>
      <c r="AW2663" s="14" t="s">
        <v>32</v>
      </c>
      <c r="AX2663" s="14" t="s">
        <v>76</v>
      </c>
      <c r="AY2663" s="266" t="s">
        <v>240</v>
      </c>
    </row>
    <row r="2664" s="15" customFormat="1">
      <c r="A2664" s="15"/>
      <c r="B2664" s="267"/>
      <c r="C2664" s="268"/>
      <c r="D2664" s="247" t="s">
        <v>251</v>
      </c>
      <c r="E2664" s="269" t="s">
        <v>1</v>
      </c>
      <c r="F2664" s="270" t="s">
        <v>261</v>
      </c>
      <c r="G2664" s="268"/>
      <c r="H2664" s="271">
        <v>451</v>
      </c>
      <c r="I2664" s="272"/>
      <c r="J2664" s="268"/>
      <c r="K2664" s="268"/>
      <c r="L2664" s="273"/>
      <c r="M2664" s="274"/>
      <c r="N2664" s="275"/>
      <c r="O2664" s="275"/>
      <c r="P2664" s="275"/>
      <c r="Q2664" s="275"/>
      <c r="R2664" s="275"/>
      <c r="S2664" s="275"/>
      <c r="T2664" s="276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77" t="s">
        <v>251</v>
      </c>
      <c r="AU2664" s="277" t="s">
        <v>87</v>
      </c>
      <c r="AV2664" s="15" t="s">
        <v>256</v>
      </c>
      <c r="AW2664" s="15" t="s">
        <v>32</v>
      </c>
      <c r="AX2664" s="15" t="s">
        <v>76</v>
      </c>
      <c r="AY2664" s="277" t="s">
        <v>240</v>
      </c>
    </row>
    <row r="2665" s="13" customFormat="1">
      <c r="A2665" s="13"/>
      <c r="B2665" s="245"/>
      <c r="C2665" s="246"/>
      <c r="D2665" s="247" t="s">
        <v>251</v>
      </c>
      <c r="E2665" s="248" t="s">
        <v>1</v>
      </c>
      <c r="F2665" s="249" t="s">
        <v>3397</v>
      </c>
      <c r="G2665" s="246"/>
      <c r="H2665" s="248" t="s">
        <v>1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5" t="s">
        <v>251</v>
      </c>
      <c r="AU2665" s="255" t="s">
        <v>87</v>
      </c>
      <c r="AV2665" s="13" t="s">
        <v>84</v>
      </c>
      <c r="AW2665" s="13" t="s">
        <v>32</v>
      </c>
      <c r="AX2665" s="13" t="s">
        <v>76</v>
      </c>
      <c r="AY2665" s="255" t="s">
        <v>240</v>
      </c>
    </row>
    <row r="2666" s="14" customFormat="1">
      <c r="A2666" s="14"/>
      <c r="B2666" s="256"/>
      <c r="C2666" s="257"/>
      <c r="D2666" s="247" t="s">
        <v>251</v>
      </c>
      <c r="E2666" s="258" t="s">
        <v>1</v>
      </c>
      <c r="F2666" s="259" t="s">
        <v>3398</v>
      </c>
      <c r="G2666" s="257"/>
      <c r="H2666" s="260">
        <v>-222</v>
      </c>
      <c r="I2666" s="261"/>
      <c r="J2666" s="257"/>
      <c r="K2666" s="257"/>
      <c r="L2666" s="262"/>
      <c r="M2666" s="263"/>
      <c r="N2666" s="264"/>
      <c r="O2666" s="264"/>
      <c r="P2666" s="264"/>
      <c r="Q2666" s="264"/>
      <c r="R2666" s="264"/>
      <c r="S2666" s="264"/>
      <c r="T2666" s="265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6" t="s">
        <v>251</v>
      </c>
      <c r="AU2666" s="266" t="s">
        <v>87</v>
      </c>
      <c r="AV2666" s="14" t="s">
        <v>87</v>
      </c>
      <c r="AW2666" s="14" t="s">
        <v>32</v>
      </c>
      <c r="AX2666" s="14" t="s">
        <v>76</v>
      </c>
      <c r="AY2666" s="266" t="s">
        <v>240</v>
      </c>
    </row>
    <row r="2667" s="16" customFormat="1">
      <c r="A2667" s="16"/>
      <c r="B2667" s="278"/>
      <c r="C2667" s="279"/>
      <c r="D2667" s="247" t="s">
        <v>251</v>
      </c>
      <c r="E2667" s="280" t="s">
        <v>1</v>
      </c>
      <c r="F2667" s="281" t="s">
        <v>265</v>
      </c>
      <c r="G2667" s="279"/>
      <c r="H2667" s="282">
        <v>352.99999999999989</v>
      </c>
      <c r="I2667" s="283"/>
      <c r="J2667" s="279"/>
      <c r="K2667" s="279"/>
      <c r="L2667" s="284"/>
      <c r="M2667" s="285"/>
      <c r="N2667" s="286"/>
      <c r="O2667" s="286"/>
      <c r="P2667" s="286"/>
      <c r="Q2667" s="286"/>
      <c r="R2667" s="286"/>
      <c r="S2667" s="286"/>
      <c r="T2667" s="287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T2667" s="288" t="s">
        <v>251</v>
      </c>
      <c r="AU2667" s="288" t="s">
        <v>87</v>
      </c>
      <c r="AV2667" s="16" t="s">
        <v>247</v>
      </c>
      <c r="AW2667" s="16" t="s">
        <v>32</v>
      </c>
      <c r="AX2667" s="16" t="s">
        <v>84</v>
      </c>
      <c r="AY2667" s="288" t="s">
        <v>240</v>
      </c>
    </row>
    <row r="2668" s="2" customFormat="1" ht="33" customHeight="1">
      <c r="A2668" s="39"/>
      <c r="B2668" s="40"/>
      <c r="C2668" s="227" t="s">
        <v>3399</v>
      </c>
      <c r="D2668" s="227" t="s">
        <v>242</v>
      </c>
      <c r="E2668" s="228" t="s">
        <v>3400</v>
      </c>
      <c r="F2668" s="229" t="s">
        <v>3401</v>
      </c>
      <c r="G2668" s="230" t="s">
        <v>373</v>
      </c>
      <c r="H2668" s="231">
        <v>498</v>
      </c>
      <c r="I2668" s="232"/>
      <c r="J2668" s="233">
        <f>ROUND(I2668*H2668,2)</f>
        <v>0</v>
      </c>
      <c r="K2668" s="229" t="s">
        <v>246</v>
      </c>
      <c r="L2668" s="45"/>
      <c r="M2668" s="234" t="s">
        <v>1</v>
      </c>
      <c r="N2668" s="235" t="s">
        <v>41</v>
      </c>
      <c r="O2668" s="92"/>
      <c r="P2668" s="236">
        <f>O2668*H2668</f>
        <v>0</v>
      </c>
      <c r="Q2668" s="236">
        <v>0.00025999999999999998</v>
      </c>
      <c r="R2668" s="236">
        <f>Q2668*H2668</f>
        <v>0.12947999999999998</v>
      </c>
      <c r="S2668" s="236">
        <v>0</v>
      </c>
      <c r="T2668" s="237">
        <f>S2668*H2668</f>
        <v>0</v>
      </c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R2668" s="238" t="s">
        <v>170</v>
      </c>
      <c r="AT2668" s="238" t="s">
        <v>242</v>
      </c>
      <c r="AU2668" s="238" t="s">
        <v>87</v>
      </c>
      <c r="AY2668" s="18" t="s">
        <v>240</v>
      </c>
      <c r="BE2668" s="239">
        <f>IF(N2668="základní",J2668,0)</f>
        <v>0</v>
      </c>
      <c r="BF2668" s="239">
        <f>IF(N2668="snížená",J2668,0)</f>
        <v>0</v>
      </c>
      <c r="BG2668" s="239">
        <f>IF(N2668="zákl. přenesená",J2668,0)</f>
        <v>0</v>
      </c>
      <c r="BH2668" s="239">
        <f>IF(N2668="sníž. přenesená",J2668,0)</f>
        <v>0</v>
      </c>
      <c r="BI2668" s="239">
        <f>IF(N2668="nulová",J2668,0)</f>
        <v>0</v>
      </c>
      <c r="BJ2668" s="18" t="s">
        <v>84</v>
      </c>
      <c r="BK2668" s="239">
        <f>ROUND(I2668*H2668,2)</f>
        <v>0</v>
      </c>
      <c r="BL2668" s="18" t="s">
        <v>170</v>
      </c>
      <c r="BM2668" s="238" t="s">
        <v>3402</v>
      </c>
    </row>
    <row r="2669" s="2" customFormat="1">
      <c r="A2669" s="39"/>
      <c r="B2669" s="40"/>
      <c r="C2669" s="41"/>
      <c r="D2669" s="240" t="s">
        <v>249</v>
      </c>
      <c r="E2669" s="41"/>
      <c r="F2669" s="241" t="s">
        <v>3403</v>
      </c>
      <c r="G2669" s="41"/>
      <c r="H2669" s="41"/>
      <c r="I2669" s="242"/>
      <c r="J2669" s="41"/>
      <c r="K2669" s="41"/>
      <c r="L2669" s="45"/>
      <c r="M2669" s="243"/>
      <c r="N2669" s="244"/>
      <c r="O2669" s="92"/>
      <c r="P2669" s="92"/>
      <c r="Q2669" s="92"/>
      <c r="R2669" s="92"/>
      <c r="S2669" s="92"/>
      <c r="T2669" s="93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39"/>
      <c r="AE2669" s="39"/>
      <c r="AT2669" s="18" t="s">
        <v>249</v>
      </c>
      <c r="AU2669" s="18" t="s">
        <v>87</v>
      </c>
    </row>
    <row r="2670" s="13" customFormat="1">
      <c r="A2670" s="13"/>
      <c r="B2670" s="245"/>
      <c r="C2670" s="246"/>
      <c r="D2670" s="247" t="s">
        <v>251</v>
      </c>
      <c r="E2670" s="248" t="s">
        <v>1</v>
      </c>
      <c r="F2670" s="249" t="s">
        <v>3404</v>
      </c>
      <c r="G2670" s="246"/>
      <c r="H2670" s="248" t="s">
        <v>1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55" t="s">
        <v>251</v>
      </c>
      <c r="AU2670" s="255" t="s">
        <v>87</v>
      </c>
      <c r="AV2670" s="13" t="s">
        <v>84</v>
      </c>
      <c r="AW2670" s="13" t="s">
        <v>32</v>
      </c>
      <c r="AX2670" s="13" t="s">
        <v>76</v>
      </c>
      <c r="AY2670" s="255" t="s">
        <v>240</v>
      </c>
    </row>
    <row r="2671" s="13" customFormat="1">
      <c r="A2671" s="13"/>
      <c r="B2671" s="245"/>
      <c r="C2671" s="246"/>
      <c r="D2671" s="247" t="s">
        <v>251</v>
      </c>
      <c r="E2671" s="248" t="s">
        <v>1</v>
      </c>
      <c r="F2671" s="249" t="s">
        <v>3405</v>
      </c>
      <c r="G2671" s="246"/>
      <c r="H2671" s="248" t="s">
        <v>1</v>
      </c>
      <c r="I2671" s="250"/>
      <c r="J2671" s="246"/>
      <c r="K2671" s="246"/>
      <c r="L2671" s="251"/>
      <c r="M2671" s="252"/>
      <c r="N2671" s="253"/>
      <c r="O2671" s="253"/>
      <c r="P2671" s="253"/>
      <c r="Q2671" s="253"/>
      <c r="R2671" s="253"/>
      <c r="S2671" s="253"/>
      <c r="T2671" s="25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55" t="s">
        <v>251</v>
      </c>
      <c r="AU2671" s="255" t="s">
        <v>87</v>
      </c>
      <c r="AV2671" s="13" t="s">
        <v>84</v>
      </c>
      <c r="AW2671" s="13" t="s">
        <v>32</v>
      </c>
      <c r="AX2671" s="13" t="s">
        <v>76</v>
      </c>
      <c r="AY2671" s="255" t="s">
        <v>240</v>
      </c>
    </row>
    <row r="2672" s="14" customFormat="1">
      <c r="A2672" s="14"/>
      <c r="B2672" s="256"/>
      <c r="C2672" s="257"/>
      <c r="D2672" s="247" t="s">
        <v>251</v>
      </c>
      <c r="E2672" s="258" t="s">
        <v>1</v>
      </c>
      <c r="F2672" s="259" t="s">
        <v>3406</v>
      </c>
      <c r="G2672" s="257"/>
      <c r="H2672" s="260">
        <v>84</v>
      </c>
      <c r="I2672" s="261"/>
      <c r="J2672" s="257"/>
      <c r="K2672" s="257"/>
      <c r="L2672" s="262"/>
      <c r="M2672" s="263"/>
      <c r="N2672" s="264"/>
      <c r="O2672" s="264"/>
      <c r="P2672" s="264"/>
      <c r="Q2672" s="264"/>
      <c r="R2672" s="264"/>
      <c r="S2672" s="264"/>
      <c r="T2672" s="26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6" t="s">
        <v>251</v>
      </c>
      <c r="AU2672" s="266" t="s">
        <v>87</v>
      </c>
      <c r="AV2672" s="14" t="s">
        <v>87</v>
      </c>
      <c r="AW2672" s="14" t="s">
        <v>32</v>
      </c>
      <c r="AX2672" s="14" t="s">
        <v>76</v>
      </c>
      <c r="AY2672" s="266" t="s">
        <v>240</v>
      </c>
    </row>
    <row r="2673" s="13" customFormat="1">
      <c r="A2673" s="13"/>
      <c r="B2673" s="245"/>
      <c r="C2673" s="246"/>
      <c r="D2673" s="247" t="s">
        <v>251</v>
      </c>
      <c r="E2673" s="248" t="s">
        <v>1</v>
      </c>
      <c r="F2673" s="249" t="s">
        <v>3407</v>
      </c>
      <c r="G2673" s="246"/>
      <c r="H2673" s="248" t="s">
        <v>1</v>
      </c>
      <c r="I2673" s="250"/>
      <c r="J2673" s="246"/>
      <c r="K2673" s="246"/>
      <c r="L2673" s="251"/>
      <c r="M2673" s="252"/>
      <c r="N2673" s="253"/>
      <c r="O2673" s="253"/>
      <c r="P2673" s="253"/>
      <c r="Q2673" s="253"/>
      <c r="R2673" s="253"/>
      <c r="S2673" s="253"/>
      <c r="T2673" s="254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5" t="s">
        <v>251</v>
      </c>
      <c r="AU2673" s="255" t="s">
        <v>87</v>
      </c>
      <c r="AV2673" s="13" t="s">
        <v>84</v>
      </c>
      <c r="AW2673" s="13" t="s">
        <v>32</v>
      </c>
      <c r="AX2673" s="13" t="s">
        <v>76</v>
      </c>
      <c r="AY2673" s="255" t="s">
        <v>240</v>
      </c>
    </row>
    <row r="2674" s="14" customFormat="1">
      <c r="A2674" s="14"/>
      <c r="B2674" s="256"/>
      <c r="C2674" s="257"/>
      <c r="D2674" s="247" t="s">
        <v>251</v>
      </c>
      <c r="E2674" s="258" t="s">
        <v>1</v>
      </c>
      <c r="F2674" s="259" t="s">
        <v>3408</v>
      </c>
      <c r="G2674" s="257"/>
      <c r="H2674" s="260">
        <v>39.399999999999999</v>
      </c>
      <c r="I2674" s="261"/>
      <c r="J2674" s="257"/>
      <c r="K2674" s="257"/>
      <c r="L2674" s="262"/>
      <c r="M2674" s="263"/>
      <c r="N2674" s="264"/>
      <c r="O2674" s="264"/>
      <c r="P2674" s="264"/>
      <c r="Q2674" s="264"/>
      <c r="R2674" s="264"/>
      <c r="S2674" s="264"/>
      <c r="T2674" s="265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66" t="s">
        <v>251</v>
      </c>
      <c r="AU2674" s="266" t="s">
        <v>87</v>
      </c>
      <c r="AV2674" s="14" t="s">
        <v>87</v>
      </c>
      <c r="AW2674" s="14" t="s">
        <v>32</v>
      </c>
      <c r="AX2674" s="14" t="s">
        <v>76</v>
      </c>
      <c r="AY2674" s="266" t="s">
        <v>240</v>
      </c>
    </row>
    <row r="2675" s="13" customFormat="1">
      <c r="A2675" s="13"/>
      <c r="B2675" s="245"/>
      <c r="C2675" s="246"/>
      <c r="D2675" s="247" t="s">
        <v>251</v>
      </c>
      <c r="E2675" s="248" t="s">
        <v>1</v>
      </c>
      <c r="F2675" s="249" t="s">
        <v>3409</v>
      </c>
      <c r="G2675" s="246"/>
      <c r="H2675" s="248" t="s">
        <v>1</v>
      </c>
      <c r="I2675" s="250"/>
      <c r="J2675" s="246"/>
      <c r="K2675" s="246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55" t="s">
        <v>251</v>
      </c>
      <c r="AU2675" s="255" t="s">
        <v>87</v>
      </c>
      <c r="AV2675" s="13" t="s">
        <v>84</v>
      </c>
      <c r="AW2675" s="13" t="s">
        <v>32</v>
      </c>
      <c r="AX2675" s="13" t="s">
        <v>76</v>
      </c>
      <c r="AY2675" s="255" t="s">
        <v>240</v>
      </c>
    </row>
    <row r="2676" s="13" customFormat="1">
      <c r="A2676" s="13"/>
      <c r="B2676" s="245"/>
      <c r="C2676" s="246"/>
      <c r="D2676" s="247" t="s">
        <v>251</v>
      </c>
      <c r="E2676" s="248" t="s">
        <v>1</v>
      </c>
      <c r="F2676" s="249" t="s">
        <v>3386</v>
      </c>
      <c r="G2676" s="246"/>
      <c r="H2676" s="248" t="s">
        <v>1</v>
      </c>
      <c r="I2676" s="250"/>
      <c r="J2676" s="246"/>
      <c r="K2676" s="246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5" t="s">
        <v>251</v>
      </c>
      <c r="AU2676" s="255" t="s">
        <v>87</v>
      </c>
      <c r="AV2676" s="13" t="s">
        <v>84</v>
      </c>
      <c r="AW2676" s="13" t="s">
        <v>32</v>
      </c>
      <c r="AX2676" s="13" t="s">
        <v>76</v>
      </c>
      <c r="AY2676" s="255" t="s">
        <v>240</v>
      </c>
    </row>
    <row r="2677" s="14" customFormat="1">
      <c r="A2677" s="14"/>
      <c r="B2677" s="256"/>
      <c r="C2677" s="257"/>
      <c r="D2677" s="247" t="s">
        <v>251</v>
      </c>
      <c r="E2677" s="258" t="s">
        <v>1</v>
      </c>
      <c r="F2677" s="259" t="s">
        <v>3410</v>
      </c>
      <c r="G2677" s="257"/>
      <c r="H2677" s="260">
        <v>282.19999999999999</v>
      </c>
      <c r="I2677" s="261"/>
      <c r="J2677" s="257"/>
      <c r="K2677" s="257"/>
      <c r="L2677" s="262"/>
      <c r="M2677" s="263"/>
      <c r="N2677" s="264"/>
      <c r="O2677" s="264"/>
      <c r="P2677" s="264"/>
      <c r="Q2677" s="264"/>
      <c r="R2677" s="264"/>
      <c r="S2677" s="264"/>
      <c r="T2677" s="265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6" t="s">
        <v>251</v>
      </c>
      <c r="AU2677" s="266" t="s">
        <v>87</v>
      </c>
      <c r="AV2677" s="14" t="s">
        <v>87</v>
      </c>
      <c r="AW2677" s="14" t="s">
        <v>32</v>
      </c>
      <c r="AX2677" s="14" t="s">
        <v>76</v>
      </c>
      <c r="AY2677" s="266" t="s">
        <v>240</v>
      </c>
    </row>
    <row r="2678" s="13" customFormat="1">
      <c r="A2678" s="13"/>
      <c r="B2678" s="245"/>
      <c r="C2678" s="246"/>
      <c r="D2678" s="247" t="s">
        <v>251</v>
      </c>
      <c r="E2678" s="248" t="s">
        <v>1</v>
      </c>
      <c r="F2678" s="249" t="s">
        <v>3407</v>
      </c>
      <c r="G2678" s="246"/>
      <c r="H2678" s="248" t="s">
        <v>1</v>
      </c>
      <c r="I2678" s="250"/>
      <c r="J2678" s="246"/>
      <c r="K2678" s="246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55" t="s">
        <v>251</v>
      </c>
      <c r="AU2678" s="255" t="s">
        <v>87</v>
      </c>
      <c r="AV2678" s="13" t="s">
        <v>84</v>
      </c>
      <c r="AW2678" s="13" t="s">
        <v>32</v>
      </c>
      <c r="AX2678" s="13" t="s">
        <v>76</v>
      </c>
      <c r="AY2678" s="255" t="s">
        <v>240</v>
      </c>
    </row>
    <row r="2679" s="14" customFormat="1">
      <c r="A2679" s="14"/>
      <c r="B2679" s="256"/>
      <c r="C2679" s="257"/>
      <c r="D2679" s="247" t="s">
        <v>251</v>
      </c>
      <c r="E2679" s="258" t="s">
        <v>1</v>
      </c>
      <c r="F2679" s="259" t="s">
        <v>3411</v>
      </c>
      <c r="G2679" s="257"/>
      <c r="H2679" s="260">
        <v>67.900000000000006</v>
      </c>
      <c r="I2679" s="261"/>
      <c r="J2679" s="257"/>
      <c r="K2679" s="257"/>
      <c r="L2679" s="262"/>
      <c r="M2679" s="263"/>
      <c r="N2679" s="264"/>
      <c r="O2679" s="264"/>
      <c r="P2679" s="264"/>
      <c r="Q2679" s="264"/>
      <c r="R2679" s="264"/>
      <c r="S2679" s="264"/>
      <c r="T2679" s="265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66" t="s">
        <v>251</v>
      </c>
      <c r="AU2679" s="266" t="s">
        <v>87</v>
      </c>
      <c r="AV2679" s="14" t="s">
        <v>87</v>
      </c>
      <c r="AW2679" s="14" t="s">
        <v>32</v>
      </c>
      <c r="AX2679" s="14" t="s">
        <v>76</v>
      </c>
      <c r="AY2679" s="266" t="s">
        <v>240</v>
      </c>
    </row>
    <row r="2680" s="14" customFormat="1">
      <c r="A2680" s="14"/>
      <c r="B2680" s="256"/>
      <c r="C2680" s="257"/>
      <c r="D2680" s="247" t="s">
        <v>251</v>
      </c>
      <c r="E2680" s="258" t="s">
        <v>1</v>
      </c>
      <c r="F2680" s="259" t="s">
        <v>3412</v>
      </c>
      <c r="G2680" s="257"/>
      <c r="H2680" s="260">
        <v>24.5</v>
      </c>
      <c r="I2680" s="261"/>
      <c r="J2680" s="257"/>
      <c r="K2680" s="257"/>
      <c r="L2680" s="262"/>
      <c r="M2680" s="263"/>
      <c r="N2680" s="264"/>
      <c r="O2680" s="264"/>
      <c r="P2680" s="264"/>
      <c r="Q2680" s="264"/>
      <c r="R2680" s="264"/>
      <c r="S2680" s="264"/>
      <c r="T2680" s="265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6" t="s">
        <v>251</v>
      </c>
      <c r="AU2680" s="266" t="s">
        <v>87</v>
      </c>
      <c r="AV2680" s="14" t="s">
        <v>87</v>
      </c>
      <c r="AW2680" s="14" t="s">
        <v>32</v>
      </c>
      <c r="AX2680" s="14" t="s">
        <v>76</v>
      </c>
      <c r="AY2680" s="266" t="s">
        <v>240</v>
      </c>
    </row>
    <row r="2681" s="16" customFormat="1">
      <c r="A2681" s="16"/>
      <c r="B2681" s="278"/>
      <c r="C2681" s="279"/>
      <c r="D2681" s="247" t="s">
        <v>251</v>
      </c>
      <c r="E2681" s="280" t="s">
        <v>1</v>
      </c>
      <c r="F2681" s="281" t="s">
        <v>265</v>
      </c>
      <c r="G2681" s="279"/>
      <c r="H2681" s="282">
        <v>498</v>
      </c>
      <c r="I2681" s="283"/>
      <c r="J2681" s="279"/>
      <c r="K2681" s="279"/>
      <c r="L2681" s="284"/>
      <c r="M2681" s="285"/>
      <c r="N2681" s="286"/>
      <c r="O2681" s="286"/>
      <c r="P2681" s="286"/>
      <c r="Q2681" s="286"/>
      <c r="R2681" s="286"/>
      <c r="S2681" s="286"/>
      <c r="T2681" s="287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T2681" s="288" t="s">
        <v>251</v>
      </c>
      <c r="AU2681" s="288" t="s">
        <v>87</v>
      </c>
      <c r="AV2681" s="16" t="s">
        <v>247</v>
      </c>
      <c r="AW2681" s="16" t="s">
        <v>32</v>
      </c>
      <c r="AX2681" s="16" t="s">
        <v>84</v>
      </c>
      <c r="AY2681" s="288" t="s">
        <v>240</v>
      </c>
    </row>
    <row r="2682" s="2" customFormat="1" ht="24.15" customHeight="1">
      <c r="A2682" s="39"/>
      <c r="B2682" s="40"/>
      <c r="C2682" s="227" t="s">
        <v>3413</v>
      </c>
      <c r="D2682" s="227" t="s">
        <v>242</v>
      </c>
      <c r="E2682" s="228" t="s">
        <v>3414</v>
      </c>
      <c r="F2682" s="229" t="s">
        <v>3415</v>
      </c>
      <c r="G2682" s="230" t="s">
        <v>373</v>
      </c>
      <c r="H2682" s="231">
        <v>18</v>
      </c>
      <c r="I2682" s="232"/>
      <c r="J2682" s="233">
        <f>ROUND(I2682*H2682,2)</f>
        <v>0</v>
      </c>
      <c r="K2682" s="229" t="s">
        <v>246</v>
      </c>
      <c r="L2682" s="45"/>
      <c r="M2682" s="234" t="s">
        <v>1</v>
      </c>
      <c r="N2682" s="235" t="s">
        <v>41</v>
      </c>
      <c r="O2682" s="92"/>
      <c r="P2682" s="236">
        <f>O2682*H2682</f>
        <v>0</v>
      </c>
      <c r="Q2682" s="236">
        <v>0</v>
      </c>
      <c r="R2682" s="236">
        <f>Q2682*H2682</f>
        <v>0</v>
      </c>
      <c r="S2682" s="236">
        <v>0</v>
      </c>
      <c r="T2682" s="237">
        <f>S2682*H2682</f>
        <v>0</v>
      </c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39"/>
      <c r="AE2682" s="39"/>
      <c r="AR2682" s="238" t="s">
        <v>170</v>
      </c>
      <c r="AT2682" s="238" t="s">
        <v>242</v>
      </c>
      <c r="AU2682" s="238" t="s">
        <v>87</v>
      </c>
      <c r="AY2682" s="18" t="s">
        <v>240</v>
      </c>
      <c r="BE2682" s="239">
        <f>IF(N2682="základní",J2682,0)</f>
        <v>0</v>
      </c>
      <c r="BF2682" s="239">
        <f>IF(N2682="snížená",J2682,0)</f>
        <v>0</v>
      </c>
      <c r="BG2682" s="239">
        <f>IF(N2682="zákl. přenesená",J2682,0)</f>
        <v>0</v>
      </c>
      <c r="BH2682" s="239">
        <f>IF(N2682="sníž. přenesená",J2682,0)</f>
        <v>0</v>
      </c>
      <c r="BI2682" s="239">
        <f>IF(N2682="nulová",J2682,0)</f>
        <v>0</v>
      </c>
      <c r="BJ2682" s="18" t="s">
        <v>84</v>
      </c>
      <c r="BK2682" s="239">
        <f>ROUND(I2682*H2682,2)</f>
        <v>0</v>
      </c>
      <c r="BL2682" s="18" t="s">
        <v>170</v>
      </c>
      <c r="BM2682" s="238" t="s">
        <v>3416</v>
      </c>
    </row>
    <row r="2683" s="2" customFormat="1">
      <c r="A2683" s="39"/>
      <c r="B2683" s="40"/>
      <c r="C2683" s="41"/>
      <c r="D2683" s="240" t="s">
        <v>249</v>
      </c>
      <c r="E2683" s="41"/>
      <c r="F2683" s="241" t="s">
        <v>3417</v>
      </c>
      <c r="G2683" s="41"/>
      <c r="H2683" s="41"/>
      <c r="I2683" s="242"/>
      <c r="J2683" s="41"/>
      <c r="K2683" s="41"/>
      <c r="L2683" s="45"/>
      <c r="M2683" s="243"/>
      <c r="N2683" s="244"/>
      <c r="O2683" s="92"/>
      <c r="P2683" s="92"/>
      <c r="Q2683" s="92"/>
      <c r="R2683" s="92"/>
      <c r="S2683" s="92"/>
      <c r="T2683" s="93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T2683" s="18" t="s">
        <v>249</v>
      </c>
      <c r="AU2683" s="18" t="s">
        <v>87</v>
      </c>
    </row>
    <row r="2684" s="13" customFormat="1">
      <c r="A2684" s="13"/>
      <c r="B2684" s="245"/>
      <c r="C2684" s="246"/>
      <c r="D2684" s="247" t="s">
        <v>251</v>
      </c>
      <c r="E2684" s="248" t="s">
        <v>1</v>
      </c>
      <c r="F2684" s="249" t="s">
        <v>3386</v>
      </c>
      <c r="G2684" s="246"/>
      <c r="H2684" s="248" t="s">
        <v>1</v>
      </c>
      <c r="I2684" s="250"/>
      <c r="J2684" s="246"/>
      <c r="K2684" s="246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55" t="s">
        <v>251</v>
      </c>
      <c r="AU2684" s="255" t="s">
        <v>87</v>
      </c>
      <c r="AV2684" s="13" t="s">
        <v>84</v>
      </c>
      <c r="AW2684" s="13" t="s">
        <v>32</v>
      </c>
      <c r="AX2684" s="13" t="s">
        <v>76</v>
      </c>
      <c r="AY2684" s="255" t="s">
        <v>240</v>
      </c>
    </row>
    <row r="2685" s="14" customFormat="1">
      <c r="A2685" s="14"/>
      <c r="B2685" s="256"/>
      <c r="C2685" s="257"/>
      <c r="D2685" s="247" t="s">
        <v>251</v>
      </c>
      <c r="E2685" s="258" t="s">
        <v>1</v>
      </c>
      <c r="F2685" s="259" t="s">
        <v>3418</v>
      </c>
      <c r="G2685" s="257"/>
      <c r="H2685" s="260">
        <v>18</v>
      </c>
      <c r="I2685" s="261"/>
      <c r="J2685" s="257"/>
      <c r="K2685" s="257"/>
      <c r="L2685" s="262"/>
      <c r="M2685" s="263"/>
      <c r="N2685" s="264"/>
      <c r="O2685" s="264"/>
      <c r="P2685" s="264"/>
      <c r="Q2685" s="264"/>
      <c r="R2685" s="264"/>
      <c r="S2685" s="264"/>
      <c r="T2685" s="265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66" t="s">
        <v>251</v>
      </c>
      <c r="AU2685" s="266" t="s">
        <v>87</v>
      </c>
      <c r="AV2685" s="14" t="s">
        <v>87</v>
      </c>
      <c r="AW2685" s="14" t="s">
        <v>32</v>
      </c>
      <c r="AX2685" s="14" t="s">
        <v>84</v>
      </c>
      <c r="AY2685" s="266" t="s">
        <v>240</v>
      </c>
    </row>
    <row r="2686" s="2" customFormat="1" ht="24.15" customHeight="1">
      <c r="A2686" s="39"/>
      <c r="B2686" s="40"/>
      <c r="C2686" s="227" t="s">
        <v>3419</v>
      </c>
      <c r="D2686" s="227" t="s">
        <v>242</v>
      </c>
      <c r="E2686" s="228" t="s">
        <v>3420</v>
      </c>
      <c r="F2686" s="229" t="s">
        <v>3421</v>
      </c>
      <c r="G2686" s="230" t="s">
        <v>373</v>
      </c>
      <c r="H2686" s="231">
        <v>1104.01</v>
      </c>
      <c r="I2686" s="232"/>
      <c r="J2686" s="233">
        <f>ROUND(I2686*H2686,2)</f>
        <v>0</v>
      </c>
      <c r="K2686" s="229" t="s">
        <v>246</v>
      </c>
      <c r="L2686" s="45"/>
      <c r="M2686" s="234" t="s">
        <v>1</v>
      </c>
      <c r="N2686" s="235" t="s">
        <v>41</v>
      </c>
      <c r="O2686" s="92"/>
      <c r="P2686" s="236">
        <f>O2686*H2686</f>
        <v>0</v>
      </c>
      <c r="Q2686" s="236">
        <v>0.00029</v>
      </c>
      <c r="R2686" s="236">
        <f>Q2686*H2686</f>
        <v>0.32016289999999997</v>
      </c>
      <c r="S2686" s="236">
        <v>0</v>
      </c>
      <c r="T2686" s="237">
        <f>S2686*H2686</f>
        <v>0</v>
      </c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R2686" s="238" t="s">
        <v>170</v>
      </c>
      <c r="AT2686" s="238" t="s">
        <v>242</v>
      </c>
      <c r="AU2686" s="238" t="s">
        <v>87</v>
      </c>
      <c r="AY2686" s="18" t="s">
        <v>240</v>
      </c>
      <c r="BE2686" s="239">
        <f>IF(N2686="základní",J2686,0)</f>
        <v>0</v>
      </c>
      <c r="BF2686" s="239">
        <f>IF(N2686="snížená",J2686,0)</f>
        <v>0</v>
      </c>
      <c r="BG2686" s="239">
        <f>IF(N2686="zákl. přenesená",J2686,0)</f>
        <v>0</v>
      </c>
      <c r="BH2686" s="239">
        <f>IF(N2686="sníž. přenesená",J2686,0)</f>
        <v>0</v>
      </c>
      <c r="BI2686" s="239">
        <f>IF(N2686="nulová",J2686,0)</f>
        <v>0</v>
      </c>
      <c r="BJ2686" s="18" t="s">
        <v>84</v>
      </c>
      <c r="BK2686" s="239">
        <f>ROUND(I2686*H2686,2)</f>
        <v>0</v>
      </c>
      <c r="BL2686" s="18" t="s">
        <v>170</v>
      </c>
      <c r="BM2686" s="238" t="s">
        <v>3422</v>
      </c>
    </row>
    <row r="2687" s="2" customFormat="1">
      <c r="A2687" s="39"/>
      <c r="B2687" s="40"/>
      <c r="C2687" s="41"/>
      <c r="D2687" s="240" t="s">
        <v>249</v>
      </c>
      <c r="E2687" s="41"/>
      <c r="F2687" s="241" t="s">
        <v>3423</v>
      </c>
      <c r="G2687" s="41"/>
      <c r="H2687" s="41"/>
      <c r="I2687" s="242"/>
      <c r="J2687" s="41"/>
      <c r="K2687" s="41"/>
      <c r="L2687" s="45"/>
      <c r="M2687" s="243"/>
      <c r="N2687" s="244"/>
      <c r="O2687" s="92"/>
      <c r="P2687" s="92"/>
      <c r="Q2687" s="92"/>
      <c r="R2687" s="92"/>
      <c r="S2687" s="92"/>
      <c r="T2687" s="93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T2687" s="18" t="s">
        <v>249</v>
      </c>
      <c r="AU2687" s="18" t="s">
        <v>87</v>
      </c>
    </row>
    <row r="2688" s="13" customFormat="1">
      <c r="A2688" s="13"/>
      <c r="B2688" s="245"/>
      <c r="C2688" s="246"/>
      <c r="D2688" s="247" t="s">
        <v>251</v>
      </c>
      <c r="E2688" s="248" t="s">
        <v>1</v>
      </c>
      <c r="F2688" s="249" t="s">
        <v>3386</v>
      </c>
      <c r="G2688" s="246"/>
      <c r="H2688" s="248" t="s">
        <v>1</v>
      </c>
      <c r="I2688" s="250"/>
      <c r="J2688" s="246"/>
      <c r="K2688" s="246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55" t="s">
        <v>251</v>
      </c>
      <c r="AU2688" s="255" t="s">
        <v>87</v>
      </c>
      <c r="AV2688" s="13" t="s">
        <v>84</v>
      </c>
      <c r="AW2688" s="13" t="s">
        <v>32</v>
      </c>
      <c r="AX2688" s="13" t="s">
        <v>76</v>
      </c>
      <c r="AY2688" s="255" t="s">
        <v>240</v>
      </c>
    </row>
    <row r="2689" s="14" customFormat="1">
      <c r="A2689" s="14"/>
      <c r="B2689" s="256"/>
      <c r="C2689" s="257"/>
      <c r="D2689" s="247" t="s">
        <v>251</v>
      </c>
      <c r="E2689" s="258" t="s">
        <v>1</v>
      </c>
      <c r="F2689" s="259" t="s">
        <v>3424</v>
      </c>
      <c r="G2689" s="257"/>
      <c r="H2689" s="260">
        <v>862.00999999999999</v>
      </c>
      <c r="I2689" s="261"/>
      <c r="J2689" s="257"/>
      <c r="K2689" s="257"/>
      <c r="L2689" s="262"/>
      <c r="M2689" s="263"/>
      <c r="N2689" s="264"/>
      <c r="O2689" s="264"/>
      <c r="P2689" s="264"/>
      <c r="Q2689" s="264"/>
      <c r="R2689" s="264"/>
      <c r="S2689" s="264"/>
      <c r="T2689" s="26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6" t="s">
        <v>251</v>
      </c>
      <c r="AU2689" s="266" t="s">
        <v>87</v>
      </c>
      <c r="AV2689" s="14" t="s">
        <v>87</v>
      </c>
      <c r="AW2689" s="14" t="s">
        <v>32</v>
      </c>
      <c r="AX2689" s="14" t="s">
        <v>76</v>
      </c>
      <c r="AY2689" s="266" t="s">
        <v>240</v>
      </c>
    </row>
    <row r="2690" s="13" customFormat="1">
      <c r="A2690" s="13"/>
      <c r="B2690" s="245"/>
      <c r="C2690" s="246"/>
      <c r="D2690" s="247" t="s">
        <v>251</v>
      </c>
      <c r="E2690" s="248" t="s">
        <v>1</v>
      </c>
      <c r="F2690" s="249" t="s">
        <v>3425</v>
      </c>
      <c r="G2690" s="246"/>
      <c r="H2690" s="248" t="s">
        <v>1</v>
      </c>
      <c r="I2690" s="250"/>
      <c r="J2690" s="246"/>
      <c r="K2690" s="246"/>
      <c r="L2690" s="251"/>
      <c r="M2690" s="252"/>
      <c r="N2690" s="253"/>
      <c r="O2690" s="253"/>
      <c r="P2690" s="253"/>
      <c r="Q2690" s="253"/>
      <c r="R2690" s="253"/>
      <c r="S2690" s="253"/>
      <c r="T2690" s="254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55" t="s">
        <v>251</v>
      </c>
      <c r="AU2690" s="255" t="s">
        <v>87</v>
      </c>
      <c r="AV2690" s="13" t="s">
        <v>84</v>
      </c>
      <c r="AW2690" s="13" t="s">
        <v>32</v>
      </c>
      <c r="AX2690" s="13" t="s">
        <v>76</v>
      </c>
      <c r="AY2690" s="255" t="s">
        <v>240</v>
      </c>
    </row>
    <row r="2691" s="14" customFormat="1">
      <c r="A2691" s="14"/>
      <c r="B2691" s="256"/>
      <c r="C2691" s="257"/>
      <c r="D2691" s="247" t="s">
        <v>251</v>
      </c>
      <c r="E2691" s="258" t="s">
        <v>1</v>
      </c>
      <c r="F2691" s="259" t="s">
        <v>3426</v>
      </c>
      <c r="G2691" s="257"/>
      <c r="H2691" s="260">
        <v>-208</v>
      </c>
      <c r="I2691" s="261"/>
      <c r="J2691" s="257"/>
      <c r="K2691" s="257"/>
      <c r="L2691" s="262"/>
      <c r="M2691" s="263"/>
      <c r="N2691" s="264"/>
      <c r="O2691" s="264"/>
      <c r="P2691" s="264"/>
      <c r="Q2691" s="264"/>
      <c r="R2691" s="264"/>
      <c r="S2691" s="264"/>
      <c r="T2691" s="265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6" t="s">
        <v>251</v>
      </c>
      <c r="AU2691" s="266" t="s">
        <v>87</v>
      </c>
      <c r="AV2691" s="14" t="s">
        <v>87</v>
      </c>
      <c r="AW2691" s="14" t="s">
        <v>32</v>
      </c>
      <c r="AX2691" s="14" t="s">
        <v>76</v>
      </c>
      <c r="AY2691" s="266" t="s">
        <v>240</v>
      </c>
    </row>
    <row r="2692" s="13" customFormat="1">
      <c r="A2692" s="13"/>
      <c r="B2692" s="245"/>
      <c r="C2692" s="246"/>
      <c r="D2692" s="247" t="s">
        <v>251</v>
      </c>
      <c r="E2692" s="248" t="s">
        <v>1</v>
      </c>
      <c r="F2692" s="249" t="s">
        <v>3427</v>
      </c>
      <c r="G2692" s="246"/>
      <c r="H2692" s="248" t="s">
        <v>1</v>
      </c>
      <c r="I2692" s="250"/>
      <c r="J2692" s="246"/>
      <c r="K2692" s="246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5" t="s">
        <v>251</v>
      </c>
      <c r="AU2692" s="255" t="s">
        <v>87</v>
      </c>
      <c r="AV2692" s="13" t="s">
        <v>84</v>
      </c>
      <c r="AW2692" s="13" t="s">
        <v>32</v>
      </c>
      <c r="AX2692" s="13" t="s">
        <v>76</v>
      </c>
      <c r="AY2692" s="255" t="s">
        <v>240</v>
      </c>
    </row>
    <row r="2693" s="14" customFormat="1">
      <c r="A2693" s="14"/>
      <c r="B2693" s="256"/>
      <c r="C2693" s="257"/>
      <c r="D2693" s="247" t="s">
        <v>251</v>
      </c>
      <c r="E2693" s="258" t="s">
        <v>1</v>
      </c>
      <c r="F2693" s="259" t="s">
        <v>3428</v>
      </c>
      <c r="G2693" s="257"/>
      <c r="H2693" s="260">
        <v>-293</v>
      </c>
      <c r="I2693" s="261"/>
      <c r="J2693" s="257"/>
      <c r="K2693" s="257"/>
      <c r="L2693" s="262"/>
      <c r="M2693" s="263"/>
      <c r="N2693" s="264"/>
      <c r="O2693" s="264"/>
      <c r="P2693" s="264"/>
      <c r="Q2693" s="264"/>
      <c r="R2693" s="264"/>
      <c r="S2693" s="264"/>
      <c r="T2693" s="265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6" t="s">
        <v>251</v>
      </c>
      <c r="AU2693" s="266" t="s">
        <v>87</v>
      </c>
      <c r="AV2693" s="14" t="s">
        <v>87</v>
      </c>
      <c r="AW2693" s="14" t="s">
        <v>32</v>
      </c>
      <c r="AX2693" s="14" t="s">
        <v>76</v>
      </c>
      <c r="AY2693" s="266" t="s">
        <v>240</v>
      </c>
    </row>
    <row r="2694" s="15" customFormat="1">
      <c r="A2694" s="15"/>
      <c r="B2694" s="267"/>
      <c r="C2694" s="268"/>
      <c r="D2694" s="247" t="s">
        <v>251</v>
      </c>
      <c r="E2694" s="269" t="s">
        <v>1</v>
      </c>
      <c r="F2694" s="270" t="s">
        <v>255</v>
      </c>
      <c r="G2694" s="268"/>
      <c r="H2694" s="271">
        <v>361.00999999999999</v>
      </c>
      <c r="I2694" s="272"/>
      <c r="J2694" s="268"/>
      <c r="K2694" s="268"/>
      <c r="L2694" s="273"/>
      <c r="M2694" s="274"/>
      <c r="N2694" s="275"/>
      <c r="O2694" s="275"/>
      <c r="P2694" s="275"/>
      <c r="Q2694" s="275"/>
      <c r="R2694" s="275"/>
      <c r="S2694" s="275"/>
      <c r="T2694" s="276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77" t="s">
        <v>251</v>
      </c>
      <c r="AU2694" s="277" t="s">
        <v>87</v>
      </c>
      <c r="AV2694" s="15" t="s">
        <v>256</v>
      </c>
      <c r="AW2694" s="15" t="s">
        <v>32</v>
      </c>
      <c r="AX2694" s="15" t="s">
        <v>76</v>
      </c>
      <c r="AY2694" s="277" t="s">
        <v>240</v>
      </c>
    </row>
    <row r="2695" s="13" customFormat="1">
      <c r="A2695" s="13"/>
      <c r="B2695" s="245"/>
      <c r="C2695" s="246"/>
      <c r="D2695" s="247" t="s">
        <v>251</v>
      </c>
      <c r="E2695" s="248" t="s">
        <v>1</v>
      </c>
      <c r="F2695" s="249" t="s">
        <v>3407</v>
      </c>
      <c r="G2695" s="246"/>
      <c r="H2695" s="248" t="s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55" t="s">
        <v>251</v>
      </c>
      <c r="AU2695" s="255" t="s">
        <v>87</v>
      </c>
      <c r="AV2695" s="13" t="s">
        <v>84</v>
      </c>
      <c r="AW2695" s="13" t="s">
        <v>32</v>
      </c>
      <c r="AX2695" s="13" t="s">
        <v>76</v>
      </c>
      <c r="AY2695" s="255" t="s">
        <v>240</v>
      </c>
    </row>
    <row r="2696" s="13" customFormat="1">
      <c r="A2696" s="13"/>
      <c r="B2696" s="245"/>
      <c r="C2696" s="246"/>
      <c r="D2696" s="247" t="s">
        <v>251</v>
      </c>
      <c r="E2696" s="248" t="s">
        <v>1</v>
      </c>
      <c r="F2696" s="249" t="s">
        <v>3429</v>
      </c>
      <c r="G2696" s="246"/>
      <c r="H2696" s="248" t="s">
        <v>1</v>
      </c>
      <c r="I2696" s="250"/>
      <c r="J2696" s="246"/>
      <c r="K2696" s="246"/>
      <c r="L2696" s="251"/>
      <c r="M2696" s="252"/>
      <c r="N2696" s="253"/>
      <c r="O2696" s="253"/>
      <c r="P2696" s="253"/>
      <c r="Q2696" s="253"/>
      <c r="R2696" s="253"/>
      <c r="S2696" s="253"/>
      <c r="T2696" s="25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55" t="s">
        <v>251</v>
      </c>
      <c r="AU2696" s="255" t="s">
        <v>87</v>
      </c>
      <c r="AV2696" s="13" t="s">
        <v>84</v>
      </c>
      <c r="AW2696" s="13" t="s">
        <v>32</v>
      </c>
      <c r="AX2696" s="13" t="s">
        <v>76</v>
      </c>
      <c r="AY2696" s="255" t="s">
        <v>240</v>
      </c>
    </row>
    <row r="2697" s="14" customFormat="1">
      <c r="A2697" s="14"/>
      <c r="B2697" s="256"/>
      <c r="C2697" s="257"/>
      <c r="D2697" s="247" t="s">
        <v>251</v>
      </c>
      <c r="E2697" s="258" t="s">
        <v>1</v>
      </c>
      <c r="F2697" s="259" t="s">
        <v>3430</v>
      </c>
      <c r="G2697" s="257"/>
      <c r="H2697" s="260">
        <v>483.625</v>
      </c>
      <c r="I2697" s="261"/>
      <c r="J2697" s="257"/>
      <c r="K2697" s="257"/>
      <c r="L2697" s="262"/>
      <c r="M2697" s="263"/>
      <c r="N2697" s="264"/>
      <c r="O2697" s="264"/>
      <c r="P2697" s="264"/>
      <c r="Q2697" s="264"/>
      <c r="R2697" s="264"/>
      <c r="S2697" s="264"/>
      <c r="T2697" s="265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66" t="s">
        <v>251</v>
      </c>
      <c r="AU2697" s="266" t="s">
        <v>87</v>
      </c>
      <c r="AV2697" s="14" t="s">
        <v>87</v>
      </c>
      <c r="AW2697" s="14" t="s">
        <v>32</v>
      </c>
      <c r="AX2697" s="14" t="s">
        <v>76</v>
      </c>
      <c r="AY2697" s="266" t="s">
        <v>240</v>
      </c>
    </row>
    <row r="2698" s="14" customFormat="1">
      <c r="A2698" s="14"/>
      <c r="B2698" s="256"/>
      <c r="C2698" s="257"/>
      <c r="D2698" s="247" t="s">
        <v>251</v>
      </c>
      <c r="E2698" s="258" t="s">
        <v>1</v>
      </c>
      <c r="F2698" s="259" t="s">
        <v>3431</v>
      </c>
      <c r="G2698" s="257"/>
      <c r="H2698" s="260">
        <v>104.72499999999999</v>
      </c>
      <c r="I2698" s="261"/>
      <c r="J2698" s="257"/>
      <c r="K2698" s="257"/>
      <c r="L2698" s="262"/>
      <c r="M2698" s="263"/>
      <c r="N2698" s="264"/>
      <c r="O2698" s="264"/>
      <c r="P2698" s="264"/>
      <c r="Q2698" s="264"/>
      <c r="R2698" s="264"/>
      <c r="S2698" s="264"/>
      <c r="T2698" s="265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66" t="s">
        <v>251</v>
      </c>
      <c r="AU2698" s="266" t="s">
        <v>87</v>
      </c>
      <c r="AV2698" s="14" t="s">
        <v>87</v>
      </c>
      <c r="AW2698" s="14" t="s">
        <v>32</v>
      </c>
      <c r="AX2698" s="14" t="s">
        <v>76</v>
      </c>
      <c r="AY2698" s="266" t="s">
        <v>240</v>
      </c>
    </row>
    <row r="2699" s="13" customFormat="1">
      <c r="A2699" s="13"/>
      <c r="B2699" s="245"/>
      <c r="C2699" s="246"/>
      <c r="D2699" s="247" t="s">
        <v>251</v>
      </c>
      <c r="E2699" s="248" t="s">
        <v>1</v>
      </c>
      <c r="F2699" s="249" t="s">
        <v>3432</v>
      </c>
      <c r="G2699" s="246"/>
      <c r="H2699" s="248" t="s">
        <v>1</v>
      </c>
      <c r="I2699" s="250"/>
      <c r="J2699" s="246"/>
      <c r="K2699" s="246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55" t="s">
        <v>251</v>
      </c>
      <c r="AU2699" s="255" t="s">
        <v>87</v>
      </c>
      <c r="AV2699" s="13" t="s">
        <v>84</v>
      </c>
      <c r="AW2699" s="13" t="s">
        <v>32</v>
      </c>
      <c r="AX2699" s="13" t="s">
        <v>76</v>
      </c>
      <c r="AY2699" s="255" t="s">
        <v>240</v>
      </c>
    </row>
    <row r="2700" s="14" customFormat="1">
      <c r="A2700" s="14"/>
      <c r="B2700" s="256"/>
      <c r="C2700" s="257"/>
      <c r="D2700" s="247" t="s">
        <v>251</v>
      </c>
      <c r="E2700" s="258" t="s">
        <v>1</v>
      </c>
      <c r="F2700" s="259" t="s">
        <v>3433</v>
      </c>
      <c r="G2700" s="257"/>
      <c r="H2700" s="260">
        <v>375.505</v>
      </c>
      <c r="I2700" s="261"/>
      <c r="J2700" s="257"/>
      <c r="K2700" s="257"/>
      <c r="L2700" s="262"/>
      <c r="M2700" s="263"/>
      <c r="N2700" s="264"/>
      <c r="O2700" s="264"/>
      <c r="P2700" s="264"/>
      <c r="Q2700" s="264"/>
      <c r="R2700" s="264"/>
      <c r="S2700" s="264"/>
      <c r="T2700" s="265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6" t="s">
        <v>251</v>
      </c>
      <c r="AU2700" s="266" t="s">
        <v>87</v>
      </c>
      <c r="AV2700" s="14" t="s">
        <v>87</v>
      </c>
      <c r="AW2700" s="14" t="s">
        <v>32</v>
      </c>
      <c r="AX2700" s="14" t="s">
        <v>76</v>
      </c>
      <c r="AY2700" s="266" t="s">
        <v>240</v>
      </c>
    </row>
    <row r="2701" s="13" customFormat="1">
      <c r="A2701" s="13"/>
      <c r="B2701" s="245"/>
      <c r="C2701" s="246"/>
      <c r="D2701" s="247" t="s">
        <v>251</v>
      </c>
      <c r="E2701" s="248" t="s">
        <v>1</v>
      </c>
      <c r="F2701" s="249" t="s">
        <v>3434</v>
      </c>
      <c r="G2701" s="246"/>
      <c r="H2701" s="248" t="s">
        <v>1</v>
      </c>
      <c r="I2701" s="250"/>
      <c r="J2701" s="246"/>
      <c r="K2701" s="246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55" t="s">
        <v>251</v>
      </c>
      <c r="AU2701" s="255" t="s">
        <v>87</v>
      </c>
      <c r="AV2701" s="13" t="s">
        <v>84</v>
      </c>
      <c r="AW2701" s="13" t="s">
        <v>32</v>
      </c>
      <c r="AX2701" s="13" t="s">
        <v>76</v>
      </c>
      <c r="AY2701" s="255" t="s">
        <v>240</v>
      </c>
    </row>
    <row r="2702" s="13" customFormat="1">
      <c r="A2702" s="13"/>
      <c r="B2702" s="245"/>
      <c r="C2702" s="246"/>
      <c r="D2702" s="247" t="s">
        <v>251</v>
      </c>
      <c r="E2702" s="248" t="s">
        <v>1</v>
      </c>
      <c r="F2702" s="249" t="s">
        <v>3435</v>
      </c>
      <c r="G2702" s="246"/>
      <c r="H2702" s="248" t="s">
        <v>1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5" t="s">
        <v>251</v>
      </c>
      <c r="AU2702" s="255" t="s">
        <v>87</v>
      </c>
      <c r="AV2702" s="13" t="s">
        <v>84</v>
      </c>
      <c r="AW2702" s="13" t="s">
        <v>32</v>
      </c>
      <c r="AX2702" s="13" t="s">
        <v>76</v>
      </c>
      <c r="AY2702" s="255" t="s">
        <v>240</v>
      </c>
    </row>
    <row r="2703" s="14" customFormat="1">
      <c r="A2703" s="14"/>
      <c r="B2703" s="256"/>
      <c r="C2703" s="257"/>
      <c r="D2703" s="247" t="s">
        <v>251</v>
      </c>
      <c r="E2703" s="258" t="s">
        <v>1</v>
      </c>
      <c r="F2703" s="259" t="s">
        <v>3436</v>
      </c>
      <c r="G2703" s="257"/>
      <c r="H2703" s="260">
        <v>-217.80000000000001</v>
      </c>
      <c r="I2703" s="261"/>
      <c r="J2703" s="257"/>
      <c r="K2703" s="257"/>
      <c r="L2703" s="262"/>
      <c r="M2703" s="263"/>
      <c r="N2703" s="264"/>
      <c r="O2703" s="264"/>
      <c r="P2703" s="264"/>
      <c r="Q2703" s="264"/>
      <c r="R2703" s="264"/>
      <c r="S2703" s="264"/>
      <c r="T2703" s="265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66" t="s">
        <v>251</v>
      </c>
      <c r="AU2703" s="266" t="s">
        <v>87</v>
      </c>
      <c r="AV2703" s="14" t="s">
        <v>87</v>
      </c>
      <c r="AW2703" s="14" t="s">
        <v>32</v>
      </c>
      <c r="AX2703" s="14" t="s">
        <v>76</v>
      </c>
      <c r="AY2703" s="266" t="s">
        <v>240</v>
      </c>
    </row>
    <row r="2704" s="14" customFormat="1">
      <c r="A2704" s="14"/>
      <c r="B2704" s="256"/>
      <c r="C2704" s="257"/>
      <c r="D2704" s="247" t="s">
        <v>251</v>
      </c>
      <c r="E2704" s="258" t="s">
        <v>1</v>
      </c>
      <c r="F2704" s="259" t="s">
        <v>3437</v>
      </c>
      <c r="G2704" s="257"/>
      <c r="H2704" s="260">
        <v>-25.373000000000001</v>
      </c>
      <c r="I2704" s="261"/>
      <c r="J2704" s="257"/>
      <c r="K2704" s="257"/>
      <c r="L2704" s="262"/>
      <c r="M2704" s="263"/>
      <c r="N2704" s="264"/>
      <c r="O2704" s="264"/>
      <c r="P2704" s="264"/>
      <c r="Q2704" s="264"/>
      <c r="R2704" s="264"/>
      <c r="S2704" s="264"/>
      <c r="T2704" s="26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66" t="s">
        <v>251</v>
      </c>
      <c r="AU2704" s="266" t="s">
        <v>87</v>
      </c>
      <c r="AV2704" s="14" t="s">
        <v>87</v>
      </c>
      <c r="AW2704" s="14" t="s">
        <v>32</v>
      </c>
      <c r="AX2704" s="14" t="s">
        <v>76</v>
      </c>
      <c r="AY2704" s="266" t="s">
        <v>240</v>
      </c>
    </row>
    <row r="2705" s="14" customFormat="1">
      <c r="A2705" s="14"/>
      <c r="B2705" s="256"/>
      <c r="C2705" s="257"/>
      <c r="D2705" s="247" t="s">
        <v>251</v>
      </c>
      <c r="E2705" s="258" t="s">
        <v>1</v>
      </c>
      <c r="F2705" s="259" t="s">
        <v>3438</v>
      </c>
      <c r="G2705" s="257"/>
      <c r="H2705" s="260">
        <v>22.318000000000001</v>
      </c>
      <c r="I2705" s="261"/>
      <c r="J2705" s="257"/>
      <c r="K2705" s="257"/>
      <c r="L2705" s="262"/>
      <c r="M2705" s="263"/>
      <c r="N2705" s="264"/>
      <c r="O2705" s="264"/>
      <c r="P2705" s="264"/>
      <c r="Q2705" s="264"/>
      <c r="R2705" s="264"/>
      <c r="S2705" s="264"/>
      <c r="T2705" s="265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6" t="s">
        <v>251</v>
      </c>
      <c r="AU2705" s="266" t="s">
        <v>87</v>
      </c>
      <c r="AV2705" s="14" t="s">
        <v>87</v>
      </c>
      <c r="AW2705" s="14" t="s">
        <v>32</v>
      </c>
      <c r="AX2705" s="14" t="s">
        <v>76</v>
      </c>
      <c r="AY2705" s="266" t="s">
        <v>240</v>
      </c>
    </row>
    <row r="2706" s="15" customFormat="1">
      <c r="A2706" s="15"/>
      <c r="B2706" s="267"/>
      <c r="C2706" s="268"/>
      <c r="D2706" s="247" t="s">
        <v>251</v>
      </c>
      <c r="E2706" s="269" t="s">
        <v>1</v>
      </c>
      <c r="F2706" s="270" t="s">
        <v>261</v>
      </c>
      <c r="G2706" s="268"/>
      <c r="H2706" s="271">
        <v>743</v>
      </c>
      <c r="I2706" s="272"/>
      <c r="J2706" s="268"/>
      <c r="K2706" s="268"/>
      <c r="L2706" s="273"/>
      <c r="M2706" s="274"/>
      <c r="N2706" s="275"/>
      <c r="O2706" s="275"/>
      <c r="P2706" s="275"/>
      <c r="Q2706" s="275"/>
      <c r="R2706" s="275"/>
      <c r="S2706" s="275"/>
      <c r="T2706" s="276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77" t="s">
        <v>251</v>
      </c>
      <c r="AU2706" s="277" t="s">
        <v>87</v>
      </c>
      <c r="AV2706" s="15" t="s">
        <v>256</v>
      </c>
      <c r="AW2706" s="15" t="s">
        <v>32</v>
      </c>
      <c r="AX2706" s="15" t="s">
        <v>76</v>
      </c>
      <c r="AY2706" s="277" t="s">
        <v>240</v>
      </c>
    </row>
    <row r="2707" s="16" customFormat="1">
      <c r="A2707" s="16"/>
      <c r="B2707" s="278"/>
      <c r="C2707" s="279"/>
      <c r="D2707" s="247" t="s">
        <v>251</v>
      </c>
      <c r="E2707" s="280" t="s">
        <v>1</v>
      </c>
      <c r="F2707" s="281" t="s">
        <v>265</v>
      </c>
      <c r="G2707" s="279"/>
      <c r="H2707" s="282">
        <v>1104.01</v>
      </c>
      <c r="I2707" s="283"/>
      <c r="J2707" s="279"/>
      <c r="K2707" s="279"/>
      <c r="L2707" s="284"/>
      <c r="M2707" s="285"/>
      <c r="N2707" s="286"/>
      <c r="O2707" s="286"/>
      <c r="P2707" s="286"/>
      <c r="Q2707" s="286"/>
      <c r="R2707" s="286"/>
      <c r="S2707" s="286"/>
      <c r="T2707" s="287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88" t="s">
        <v>251</v>
      </c>
      <c r="AU2707" s="288" t="s">
        <v>87</v>
      </c>
      <c r="AV2707" s="16" t="s">
        <v>247</v>
      </c>
      <c r="AW2707" s="16" t="s">
        <v>32</v>
      </c>
      <c r="AX2707" s="16" t="s">
        <v>84</v>
      </c>
      <c r="AY2707" s="288" t="s">
        <v>240</v>
      </c>
    </row>
    <row r="2708" s="2" customFormat="1" ht="33" customHeight="1">
      <c r="A2708" s="39"/>
      <c r="B2708" s="40"/>
      <c r="C2708" s="227" t="s">
        <v>3439</v>
      </c>
      <c r="D2708" s="227" t="s">
        <v>242</v>
      </c>
      <c r="E2708" s="228" t="s">
        <v>3440</v>
      </c>
      <c r="F2708" s="229" t="s">
        <v>3441</v>
      </c>
      <c r="G2708" s="230" t="s">
        <v>373</v>
      </c>
      <c r="H2708" s="231">
        <v>391</v>
      </c>
      <c r="I2708" s="232"/>
      <c r="J2708" s="233">
        <f>ROUND(I2708*H2708,2)</f>
        <v>0</v>
      </c>
      <c r="K2708" s="229" t="s">
        <v>246</v>
      </c>
      <c r="L2708" s="45"/>
      <c r="M2708" s="234" t="s">
        <v>1</v>
      </c>
      <c r="N2708" s="235" t="s">
        <v>41</v>
      </c>
      <c r="O2708" s="92"/>
      <c r="P2708" s="236">
        <f>O2708*H2708</f>
        <v>0</v>
      </c>
      <c r="Q2708" s="236">
        <v>0.00029</v>
      </c>
      <c r="R2708" s="236">
        <f>Q2708*H2708</f>
        <v>0.11339000000000001</v>
      </c>
      <c r="S2708" s="236">
        <v>0</v>
      </c>
      <c r="T2708" s="237">
        <f>S2708*H2708</f>
        <v>0</v>
      </c>
      <c r="U2708" s="39"/>
      <c r="V2708" s="39"/>
      <c r="W2708" s="39"/>
      <c r="X2708" s="39"/>
      <c r="Y2708" s="39"/>
      <c r="Z2708" s="39"/>
      <c r="AA2708" s="39"/>
      <c r="AB2708" s="39"/>
      <c r="AC2708" s="39"/>
      <c r="AD2708" s="39"/>
      <c r="AE2708" s="39"/>
      <c r="AR2708" s="238" t="s">
        <v>170</v>
      </c>
      <c r="AT2708" s="238" t="s">
        <v>242</v>
      </c>
      <c r="AU2708" s="238" t="s">
        <v>87</v>
      </c>
      <c r="AY2708" s="18" t="s">
        <v>240</v>
      </c>
      <c r="BE2708" s="239">
        <f>IF(N2708="základní",J2708,0)</f>
        <v>0</v>
      </c>
      <c r="BF2708" s="239">
        <f>IF(N2708="snížená",J2708,0)</f>
        <v>0</v>
      </c>
      <c r="BG2708" s="239">
        <f>IF(N2708="zákl. přenesená",J2708,0)</f>
        <v>0</v>
      </c>
      <c r="BH2708" s="239">
        <f>IF(N2708="sníž. přenesená",J2708,0)</f>
        <v>0</v>
      </c>
      <c r="BI2708" s="239">
        <f>IF(N2708="nulová",J2708,0)</f>
        <v>0</v>
      </c>
      <c r="BJ2708" s="18" t="s">
        <v>84</v>
      </c>
      <c r="BK2708" s="239">
        <f>ROUND(I2708*H2708,2)</f>
        <v>0</v>
      </c>
      <c r="BL2708" s="18" t="s">
        <v>170</v>
      </c>
      <c r="BM2708" s="238" t="s">
        <v>3442</v>
      </c>
    </row>
    <row r="2709" s="2" customFormat="1">
      <c r="A2709" s="39"/>
      <c r="B2709" s="40"/>
      <c r="C2709" s="41"/>
      <c r="D2709" s="240" t="s">
        <v>249</v>
      </c>
      <c r="E2709" s="41"/>
      <c r="F2709" s="241" t="s">
        <v>3443</v>
      </c>
      <c r="G2709" s="41"/>
      <c r="H2709" s="41"/>
      <c r="I2709" s="242"/>
      <c r="J2709" s="41"/>
      <c r="K2709" s="41"/>
      <c r="L2709" s="45"/>
      <c r="M2709" s="243"/>
      <c r="N2709" s="244"/>
      <c r="O2709" s="92"/>
      <c r="P2709" s="92"/>
      <c r="Q2709" s="92"/>
      <c r="R2709" s="92"/>
      <c r="S2709" s="92"/>
      <c r="T2709" s="93"/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T2709" s="18" t="s">
        <v>249</v>
      </c>
      <c r="AU2709" s="18" t="s">
        <v>87</v>
      </c>
    </row>
    <row r="2710" s="13" customFormat="1">
      <c r="A2710" s="13"/>
      <c r="B2710" s="245"/>
      <c r="C2710" s="246"/>
      <c r="D2710" s="247" t="s">
        <v>251</v>
      </c>
      <c r="E2710" s="248" t="s">
        <v>1</v>
      </c>
      <c r="F2710" s="249" t="s">
        <v>3444</v>
      </c>
      <c r="G2710" s="246"/>
      <c r="H2710" s="248" t="s">
        <v>1</v>
      </c>
      <c r="I2710" s="250"/>
      <c r="J2710" s="246"/>
      <c r="K2710" s="246"/>
      <c r="L2710" s="251"/>
      <c r="M2710" s="252"/>
      <c r="N2710" s="253"/>
      <c r="O2710" s="253"/>
      <c r="P2710" s="253"/>
      <c r="Q2710" s="253"/>
      <c r="R2710" s="253"/>
      <c r="S2710" s="253"/>
      <c r="T2710" s="25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55" t="s">
        <v>251</v>
      </c>
      <c r="AU2710" s="255" t="s">
        <v>87</v>
      </c>
      <c r="AV2710" s="13" t="s">
        <v>84</v>
      </c>
      <c r="AW2710" s="13" t="s">
        <v>32</v>
      </c>
      <c r="AX2710" s="13" t="s">
        <v>76</v>
      </c>
      <c r="AY2710" s="255" t="s">
        <v>240</v>
      </c>
    </row>
    <row r="2711" s="13" customFormat="1">
      <c r="A2711" s="13"/>
      <c r="B2711" s="245"/>
      <c r="C2711" s="246"/>
      <c r="D2711" s="247" t="s">
        <v>251</v>
      </c>
      <c r="E2711" s="248" t="s">
        <v>1</v>
      </c>
      <c r="F2711" s="249" t="s">
        <v>3386</v>
      </c>
      <c r="G2711" s="246"/>
      <c r="H2711" s="248" t="s">
        <v>1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5" t="s">
        <v>251</v>
      </c>
      <c r="AU2711" s="255" t="s">
        <v>87</v>
      </c>
      <c r="AV2711" s="13" t="s">
        <v>84</v>
      </c>
      <c r="AW2711" s="13" t="s">
        <v>32</v>
      </c>
      <c r="AX2711" s="13" t="s">
        <v>76</v>
      </c>
      <c r="AY2711" s="255" t="s">
        <v>240</v>
      </c>
    </row>
    <row r="2712" s="14" customFormat="1">
      <c r="A2712" s="14"/>
      <c r="B2712" s="256"/>
      <c r="C2712" s="257"/>
      <c r="D2712" s="247" t="s">
        <v>251</v>
      </c>
      <c r="E2712" s="258" t="s">
        <v>1</v>
      </c>
      <c r="F2712" s="259" t="s">
        <v>3445</v>
      </c>
      <c r="G2712" s="257"/>
      <c r="H2712" s="260">
        <v>284.25999999999999</v>
      </c>
      <c r="I2712" s="261"/>
      <c r="J2712" s="257"/>
      <c r="K2712" s="257"/>
      <c r="L2712" s="262"/>
      <c r="M2712" s="263"/>
      <c r="N2712" s="264"/>
      <c r="O2712" s="264"/>
      <c r="P2712" s="264"/>
      <c r="Q2712" s="264"/>
      <c r="R2712" s="264"/>
      <c r="S2712" s="264"/>
      <c r="T2712" s="265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66" t="s">
        <v>251</v>
      </c>
      <c r="AU2712" s="266" t="s">
        <v>87</v>
      </c>
      <c r="AV2712" s="14" t="s">
        <v>87</v>
      </c>
      <c r="AW2712" s="14" t="s">
        <v>32</v>
      </c>
      <c r="AX2712" s="14" t="s">
        <v>76</v>
      </c>
      <c r="AY2712" s="266" t="s">
        <v>240</v>
      </c>
    </row>
    <row r="2713" s="14" customFormat="1">
      <c r="A2713" s="14"/>
      <c r="B2713" s="256"/>
      <c r="C2713" s="257"/>
      <c r="D2713" s="247" t="s">
        <v>251</v>
      </c>
      <c r="E2713" s="258" t="s">
        <v>1</v>
      </c>
      <c r="F2713" s="259" t="s">
        <v>3446</v>
      </c>
      <c r="G2713" s="257"/>
      <c r="H2713" s="260">
        <v>8.7400000000000002</v>
      </c>
      <c r="I2713" s="261"/>
      <c r="J2713" s="257"/>
      <c r="K2713" s="257"/>
      <c r="L2713" s="262"/>
      <c r="M2713" s="263"/>
      <c r="N2713" s="264"/>
      <c r="O2713" s="264"/>
      <c r="P2713" s="264"/>
      <c r="Q2713" s="264"/>
      <c r="R2713" s="264"/>
      <c r="S2713" s="264"/>
      <c r="T2713" s="26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6" t="s">
        <v>251</v>
      </c>
      <c r="AU2713" s="266" t="s">
        <v>87</v>
      </c>
      <c r="AV2713" s="14" t="s">
        <v>87</v>
      </c>
      <c r="AW2713" s="14" t="s">
        <v>32</v>
      </c>
      <c r="AX2713" s="14" t="s">
        <v>76</v>
      </c>
      <c r="AY2713" s="266" t="s">
        <v>240</v>
      </c>
    </row>
    <row r="2714" s="15" customFormat="1">
      <c r="A2714" s="15"/>
      <c r="B2714" s="267"/>
      <c r="C2714" s="268"/>
      <c r="D2714" s="247" t="s">
        <v>251</v>
      </c>
      <c r="E2714" s="269" t="s">
        <v>1</v>
      </c>
      <c r="F2714" s="270" t="s">
        <v>255</v>
      </c>
      <c r="G2714" s="268"/>
      <c r="H2714" s="271">
        <v>293</v>
      </c>
      <c r="I2714" s="272"/>
      <c r="J2714" s="268"/>
      <c r="K2714" s="268"/>
      <c r="L2714" s="273"/>
      <c r="M2714" s="274"/>
      <c r="N2714" s="275"/>
      <c r="O2714" s="275"/>
      <c r="P2714" s="275"/>
      <c r="Q2714" s="275"/>
      <c r="R2714" s="275"/>
      <c r="S2714" s="275"/>
      <c r="T2714" s="276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77" t="s">
        <v>251</v>
      </c>
      <c r="AU2714" s="277" t="s">
        <v>87</v>
      </c>
      <c r="AV2714" s="15" t="s">
        <v>256</v>
      </c>
      <c r="AW2714" s="15" t="s">
        <v>32</v>
      </c>
      <c r="AX2714" s="15" t="s">
        <v>76</v>
      </c>
      <c r="AY2714" s="277" t="s">
        <v>240</v>
      </c>
    </row>
    <row r="2715" s="13" customFormat="1">
      <c r="A2715" s="13"/>
      <c r="B2715" s="245"/>
      <c r="C2715" s="246"/>
      <c r="D2715" s="247" t="s">
        <v>251</v>
      </c>
      <c r="E2715" s="248" t="s">
        <v>1</v>
      </c>
      <c r="F2715" s="249" t="s">
        <v>3407</v>
      </c>
      <c r="G2715" s="246"/>
      <c r="H2715" s="248" t="s">
        <v>1</v>
      </c>
      <c r="I2715" s="250"/>
      <c r="J2715" s="246"/>
      <c r="K2715" s="246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55" t="s">
        <v>251</v>
      </c>
      <c r="AU2715" s="255" t="s">
        <v>87</v>
      </c>
      <c r="AV2715" s="13" t="s">
        <v>84</v>
      </c>
      <c r="AW2715" s="13" t="s">
        <v>32</v>
      </c>
      <c r="AX2715" s="13" t="s">
        <v>76</v>
      </c>
      <c r="AY2715" s="255" t="s">
        <v>240</v>
      </c>
    </row>
    <row r="2716" s="14" customFormat="1">
      <c r="A2716" s="14"/>
      <c r="B2716" s="256"/>
      <c r="C2716" s="257"/>
      <c r="D2716" s="247" t="s">
        <v>251</v>
      </c>
      <c r="E2716" s="258" t="s">
        <v>1</v>
      </c>
      <c r="F2716" s="259" t="s">
        <v>3447</v>
      </c>
      <c r="G2716" s="257"/>
      <c r="H2716" s="260">
        <v>95</v>
      </c>
      <c r="I2716" s="261"/>
      <c r="J2716" s="257"/>
      <c r="K2716" s="257"/>
      <c r="L2716" s="262"/>
      <c r="M2716" s="263"/>
      <c r="N2716" s="264"/>
      <c r="O2716" s="264"/>
      <c r="P2716" s="264"/>
      <c r="Q2716" s="264"/>
      <c r="R2716" s="264"/>
      <c r="S2716" s="264"/>
      <c r="T2716" s="265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6" t="s">
        <v>251</v>
      </c>
      <c r="AU2716" s="266" t="s">
        <v>87</v>
      </c>
      <c r="AV2716" s="14" t="s">
        <v>87</v>
      </c>
      <c r="AW2716" s="14" t="s">
        <v>32</v>
      </c>
      <c r="AX2716" s="14" t="s">
        <v>76</v>
      </c>
      <c r="AY2716" s="266" t="s">
        <v>240</v>
      </c>
    </row>
    <row r="2717" s="14" customFormat="1">
      <c r="A2717" s="14"/>
      <c r="B2717" s="256"/>
      <c r="C2717" s="257"/>
      <c r="D2717" s="247" t="s">
        <v>251</v>
      </c>
      <c r="E2717" s="258" t="s">
        <v>1</v>
      </c>
      <c r="F2717" s="259" t="s">
        <v>1239</v>
      </c>
      <c r="G2717" s="257"/>
      <c r="H2717" s="260">
        <v>3</v>
      </c>
      <c r="I2717" s="261"/>
      <c r="J2717" s="257"/>
      <c r="K2717" s="257"/>
      <c r="L2717" s="262"/>
      <c r="M2717" s="263"/>
      <c r="N2717" s="264"/>
      <c r="O2717" s="264"/>
      <c r="P2717" s="264"/>
      <c r="Q2717" s="264"/>
      <c r="R2717" s="264"/>
      <c r="S2717" s="264"/>
      <c r="T2717" s="265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66" t="s">
        <v>251</v>
      </c>
      <c r="AU2717" s="266" t="s">
        <v>87</v>
      </c>
      <c r="AV2717" s="14" t="s">
        <v>87</v>
      </c>
      <c r="AW2717" s="14" t="s">
        <v>32</v>
      </c>
      <c r="AX2717" s="14" t="s">
        <v>76</v>
      </c>
      <c r="AY2717" s="266" t="s">
        <v>240</v>
      </c>
    </row>
    <row r="2718" s="15" customFormat="1">
      <c r="A2718" s="15"/>
      <c r="B2718" s="267"/>
      <c r="C2718" s="268"/>
      <c r="D2718" s="247" t="s">
        <v>251</v>
      </c>
      <c r="E2718" s="269" t="s">
        <v>1</v>
      </c>
      <c r="F2718" s="270" t="s">
        <v>261</v>
      </c>
      <c r="G2718" s="268"/>
      <c r="H2718" s="271">
        <v>98</v>
      </c>
      <c r="I2718" s="272"/>
      <c r="J2718" s="268"/>
      <c r="K2718" s="268"/>
      <c r="L2718" s="273"/>
      <c r="M2718" s="274"/>
      <c r="N2718" s="275"/>
      <c r="O2718" s="275"/>
      <c r="P2718" s="275"/>
      <c r="Q2718" s="275"/>
      <c r="R2718" s="275"/>
      <c r="S2718" s="275"/>
      <c r="T2718" s="276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77" t="s">
        <v>251</v>
      </c>
      <c r="AU2718" s="277" t="s">
        <v>87</v>
      </c>
      <c r="AV2718" s="15" t="s">
        <v>256</v>
      </c>
      <c r="AW2718" s="15" t="s">
        <v>32</v>
      </c>
      <c r="AX2718" s="15" t="s">
        <v>76</v>
      </c>
      <c r="AY2718" s="277" t="s">
        <v>240</v>
      </c>
    </row>
    <row r="2719" s="16" customFormat="1">
      <c r="A2719" s="16"/>
      <c r="B2719" s="278"/>
      <c r="C2719" s="279"/>
      <c r="D2719" s="247" t="s">
        <v>251</v>
      </c>
      <c r="E2719" s="280" t="s">
        <v>1</v>
      </c>
      <c r="F2719" s="281" t="s">
        <v>265</v>
      </c>
      <c r="G2719" s="279"/>
      <c r="H2719" s="282">
        <v>391</v>
      </c>
      <c r="I2719" s="283"/>
      <c r="J2719" s="279"/>
      <c r="K2719" s="279"/>
      <c r="L2719" s="284"/>
      <c r="M2719" s="285"/>
      <c r="N2719" s="286"/>
      <c r="O2719" s="286"/>
      <c r="P2719" s="286"/>
      <c r="Q2719" s="286"/>
      <c r="R2719" s="286"/>
      <c r="S2719" s="286"/>
      <c r="T2719" s="287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88" t="s">
        <v>251</v>
      </c>
      <c r="AU2719" s="288" t="s">
        <v>87</v>
      </c>
      <c r="AV2719" s="16" t="s">
        <v>247</v>
      </c>
      <c r="AW2719" s="16" t="s">
        <v>32</v>
      </c>
      <c r="AX2719" s="16" t="s">
        <v>84</v>
      </c>
      <c r="AY2719" s="288" t="s">
        <v>240</v>
      </c>
    </row>
    <row r="2720" s="12" customFormat="1" ht="22.8" customHeight="1">
      <c r="A2720" s="12"/>
      <c r="B2720" s="211"/>
      <c r="C2720" s="212"/>
      <c r="D2720" s="213" t="s">
        <v>75</v>
      </c>
      <c r="E2720" s="225" t="s">
        <v>3448</v>
      </c>
      <c r="F2720" s="225" t="s">
        <v>3449</v>
      </c>
      <c r="G2720" s="212"/>
      <c r="H2720" s="212"/>
      <c r="I2720" s="215"/>
      <c r="J2720" s="226">
        <f>BK2720</f>
        <v>0</v>
      </c>
      <c r="K2720" s="212"/>
      <c r="L2720" s="217"/>
      <c r="M2720" s="218"/>
      <c r="N2720" s="219"/>
      <c r="O2720" s="219"/>
      <c r="P2720" s="220">
        <f>SUM(P2721:P2733)</f>
        <v>0</v>
      </c>
      <c r="Q2720" s="219"/>
      <c r="R2720" s="220">
        <f>SUM(R2721:R2733)</f>
        <v>0.031200000000000002</v>
      </c>
      <c r="S2720" s="219"/>
      <c r="T2720" s="221">
        <f>SUM(T2721:T2733)</f>
        <v>0</v>
      </c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R2720" s="222" t="s">
        <v>87</v>
      </c>
      <c r="AT2720" s="223" t="s">
        <v>75</v>
      </c>
      <c r="AU2720" s="223" t="s">
        <v>84</v>
      </c>
      <c r="AY2720" s="222" t="s">
        <v>240</v>
      </c>
      <c r="BK2720" s="224">
        <f>SUM(BK2721:BK2733)</f>
        <v>0</v>
      </c>
    </row>
    <row r="2721" s="2" customFormat="1" ht="24.15" customHeight="1">
      <c r="A2721" s="39"/>
      <c r="B2721" s="40"/>
      <c r="C2721" s="227" t="s">
        <v>3450</v>
      </c>
      <c r="D2721" s="227" t="s">
        <v>242</v>
      </c>
      <c r="E2721" s="228" t="s">
        <v>3451</v>
      </c>
      <c r="F2721" s="229" t="s">
        <v>3452</v>
      </c>
      <c r="G2721" s="230" t="s">
        <v>373</v>
      </c>
      <c r="H2721" s="231">
        <v>37</v>
      </c>
      <c r="I2721" s="232"/>
      <c r="J2721" s="233">
        <f>ROUND(I2721*H2721,2)</f>
        <v>0</v>
      </c>
      <c r="K2721" s="229" t="s">
        <v>246</v>
      </c>
      <c r="L2721" s="45"/>
      <c r="M2721" s="234" t="s">
        <v>1</v>
      </c>
      <c r="N2721" s="235" t="s">
        <v>41</v>
      </c>
      <c r="O2721" s="92"/>
      <c r="P2721" s="236">
        <f>O2721*H2721</f>
        <v>0</v>
      </c>
      <c r="Q2721" s="236">
        <v>0</v>
      </c>
      <c r="R2721" s="236">
        <f>Q2721*H2721</f>
        <v>0</v>
      </c>
      <c r="S2721" s="236">
        <v>0</v>
      </c>
      <c r="T2721" s="237">
        <f>S2721*H2721</f>
        <v>0</v>
      </c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R2721" s="238" t="s">
        <v>170</v>
      </c>
      <c r="AT2721" s="238" t="s">
        <v>242</v>
      </c>
      <c r="AU2721" s="238" t="s">
        <v>87</v>
      </c>
      <c r="AY2721" s="18" t="s">
        <v>240</v>
      </c>
      <c r="BE2721" s="239">
        <f>IF(N2721="základní",J2721,0)</f>
        <v>0</v>
      </c>
      <c r="BF2721" s="239">
        <f>IF(N2721="snížená",J2721,0)</f>
        <v>0</v>
      </c>
      <c r="BG2721" s="239">
        <f>IF(N2721="zákl. přenesená",J2721,0)</f>
        <v>0</v>
      </c>
      <c r="BH2721" s="239">
        <f>IF(N2721="sníž. přenesená",J2721,0)</f>
        <v>0</v>
      </c>
      <c r="BI2721" s="239">
        <f>IF(N2721="nulová",J2721,0)</f>
        <v>0</v>
      </c>
      <c r="BJ2721" s="18" t="s">
        <v>84</v>
      </c>
      <c r="BK2721" s="239">
        <f>ROUND(I2721*H2721,2)</f>
        <v>0</v>
      </c>
      <c r="BL2721" s="18" t="s">
        <v>170</v>
      </c>
      <c r="BM2721" s="238" t="s">
        <v>3453</v>
      </c>
    </row>
    <row r="2722" s="2" customFormat="1">
      <c r="A2722" s="39"/>
      <c r="B2722" s="40"/>
      <c r="C2722" s="41"/>
      <c r="D2722" s="240" t="s">
        <v>249</v>
      </c>
      <c r="E2722" s="41"/>
      <c r="F2722" s="241" t="s">
        <v>3454</v>
      </c>
      <c r="G2722" s="41"/>
      <c r="H2722" s="41"/>
      <c r="I2722" s="242"/>
      <c r="J2722" s="41"/>
      <c r="K2722" s="41"/>
      <c r="L2722" s="45"/>
      <c r="M2722" s="243"/>
      <c r="N2722" s="244"/>
      <c r="O2722" s="92"/>
      <c r="P2722" s="92"/>
      <c r="Q2722" s="92"/>
      <c r="R2722" s="92"/>
      <c r="S2722" s="92"/>
      <c r="T2722" s="93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T2722" s="18" t="s">
        <v>249</v>
      </c>
      <c r="AU2722" s="18" t="s">
        <v>87</v>
      </c>
    </row>
    <row r="2723" s="13" customFormat="1">
      <c r="A2723" s="13"/>
      <c r="B2723" s="245"/>
      <c r="C2723" s="246"/>
      <c r="D2723" s="247" t="s">
        <v>251</v>
      </c>
      <c r="E2723" s="248" t="s">
        <v>1</v>
      </c>
      <c r="F2723" s="249" t="s">
        <v>3455</v>
      </c>
      <c r="G2723" s="246"/>
      <c r="H2723" s="248" t="s">
        <v>1</v>
      </c>
      <c r="I2723" s="250"/>
      <c r="J2723" s="246"/>
      <c r="K2723" s="246"/>
      <c r="L2723" s="251"/>
      <c r="M2723" s="252"/>
      <c r="N2723" s="253"/>
      <c r="O2723" s="253"/>
      <c r="P2723" s="253"/>
      <c r="Q2723" s="253"/>
      <c r="R2723" s="253"/>
      <c r="S2723" s="253"/>
      <c r="T2723" s="254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55" t="s">
        <v>251</v>
      </c>
      <c r="AU2723" s="255" t="s">
        <v>87</v>
      </c>
      <c r="AV2723" s="13" t="s">
        <v>84</v>
      </c>
      <c r="AW2723" s="13" t="s">
        <v>32</v>
      </c>
      <c r="AX2723" s="13" t="s">
        <v>76</v>
      </c>
      <c r="AY2723" s="255" t="s">
        <v>240</v>
      </c>
    </row>
    <row r="2724" s="13" customFormat="1">
      <c r="A2724" s="13"/>
      <c r="B2724" s="245"/>
      <c r="C2724" s="246"/>
      <c r="D2724" s="247" t="s">
        <v>251</v>
      </c>
      <c r="E2724" s="248" t="s">
        <v>1</v>
      </c>
      <c r="F2724" s="249" t="s">
        <v>3456</v>
      </c>
      <c r="G2724" s="246"/>
      <c r="H2724" s="248" t="s">
        <v>1</v>
      </c>
      <c r="I2724" s="250"/>
      <c r="J2724" s="246"/>
      <c r="K2724" s="246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55" t="s">
        <v>251</v>
      </c>
      <c r="AU2724" s="255" t="s">
        <v>87</v>
      </c>
      <c r="AV2724" s="13" t="s">
        <v>84</v>
      </c>
      <c r="AW2724" s="13" t="s">
        <v>32</v>
      </c>
      <c r="AX2724" s="13" t="s">
        <v>76</v>
      </c>
      <c r="AY2724" s="255" t="s">
        <v>240</v>
      </c>
    </row>
    <row r="2725" s="13" customFormat="1">
      <c r="A2725" s="13"/>
      <c r="B2725" s="245"/>
      <c r="C2725" s="246"/>
      <c r="D2725" s="247" t="s">
        <v>251</v>
      </c>
      <c r="E2725" s="248" t="s">
        <v>1</v>
      </c>
      <c r="F2725" s="249" t="s">
        <v>3457</v>
      </c>
      <c r="G2725" s="246"/>
      <c r="H2725" s="248" t="s">
        <v>1</v>
      </c>
      <c r="I2725" s="250"/>
      <c r="J2725" s="246"/>
      <c r="K2725" s="246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55" t="s">
        <v>251</v>
      </c>
      <c r="AU2725" s="255" t="s">
        <v>87</v>
      </c>
      <c r="AV2725" s="13" t="s">
        <v>84</v>
      </c>
      <c r="AW2725" s="13" t="s">
        <v>32</v>
      </c>
      <c r="AX2725" s="13" t="s">
        <v>76</v>
      </c>
      <c r="AY2725" s="255" t="s">
        <v>240</v>
      </c>
    </row>
    <row r="2726" s="14" customFormat="1">
      <c r="A2726" s="14"/>
      <c r="B2726" s="256"/>
      <c r="C2726" s="257"/>
      <c r="D2726" s="247" t="s">
        <v>251</v>
      </c>
      <c r="E2726" s="258" t="s">
        <v>1</v>
      </c>
      <c r="F2726" s="259" t="s">
        <v>3458</v>
      </c>
      <c r="G2726" s="257"/>
      <c r="H2726" s="260">
        <v>36.063000000000002</v>
      </c>
      <c r="I2726" s="261"/>
      <c r="J2726" s="257"/>
      <c r="K2726" s="257"/>
      <c r="L2726" s="262"/>
      <c r="M2726" s="263"/>
      <c r="N2726" s="264"/>
      <c r="O2726" s="264"/>
      <c r="P2726" s="264"/>
      <c r="Q2726" s="264"/>
      <c r="R2726" s="264"/>
      <c r="S2726" s="264"/>
      <c r="T2726" s="265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66" t="s">
        <v>251</v>
      </c>
      <c r="AU2726" s="266" t="s">
        <v>87</v>
      </c>
      <c r="AV2726" s="14" t="s">
        <v>87</v>
      </c>
      <c r="AW2726" s="14" t="s">
        <v>32</v>
      </c>
      <c r="AX2726" s="14" t="s">
        <v>76</v>
      </c>
      <c r="AY2726" s="266" t="s">
        <v>240</v>
      </c>
    </row>
    <row r="2727" s="14" customFormat="1">
      <c r="A2727" s="14"/>
      <c r="B2727" s="256"/>
      <c r="C2727" s="257"/>
      <c r="D2727" s="247" t="s">
        <v>251</v>
      </c>
      <c r="E2727" s="258" t="s">
        <v>1</v>
      </c>
      <c r="F2727" s="259" t="s">
        <v>3459</v>
      </c>
      <c r="G2727" s="257"/>
      <c r="H2727" s="260">
        <v>0.93700000000000006</v>
      </c>
      <c r="I2727" s="261"/>
      <c r="J2727" s="257"/>
      <c r="K2727" s="257"/>
      <c r="L2727" s="262"/>
      <c r="M2727" s="263"/>
      <c r="N2727" s="264"/>
      <c r="O2727" s="264"/>
      <c r="P2727" s="264"/>
      <c r="Q2727" s="264"/>
      <c r="R2727" s="264"/>
      <c r="S2727" s="264"/>
      <c r="T2727" s="265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66" t="s">
        <v>251</v>
      </c>
      <c r="AU2727" s="266" t="s">
        <v>87</v>
      </c>
      <c r="AV2727" s="14" t="s">
        <v>87</v>
      </c>
      <c r="AW2727" s="14" t="s">
        <v>32</v>
      </c>
      <c r="AX2727" s="14" t="s">
        <v>76</v>
      </c>
      <c r="AY2727" s="266" t="s">
        <v>240</v>
      </c>
    </row>
    <row r="2728" s="16" customFormat="1">
      <c r="A2728" s="16"/>
      <c r="B2728" s="278"/>
      <c r="C2728" s="279"/>
      <c r="D2728" s="247" t="s">
        <v>251</v>
      </c>
      <c r="E2728" s="280" t="s">
        <v>1</v>
      </c>
      <c r="F2728" s="281" t="s">
        <v>265</v>
      </c>
      <c r="G2728" s="279"/>
      <c r="H2728" s="282">
        <v>37</v>
      </c>
      <c r="I2728" s="283"/>
      <c r="J2728" s="279"/>
      <c r="K2728" s="279"/>
      <c r="L2728" s="284"/>
      <c r="M2728" s="285"/>
      <c r="N2728" s="286"/>
      <c r="O2728" s="286"/>
      <c r="P2728" s="286"/>
      <c r="Q2728" s="286"/>
      <c r="R2728" s="286"/>
      <c r="S2728" s="286"/>
      <c r="T2728" s="287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T2728" s="288" t="s">
        <v>251</v>
      </c>
      <c r="AU2728" s="288" t="s">
        <v>87</v>
      </c>
      <c r="AV2728" s="16" t="s">
        <v>247</v>
      </c>
      <c r="AW2728" s="16" t="s">
        <v>32</v>
      </c>
      <c r="AX2728" s="16" t="s">
        <v>84</v>
      </c>
      <c r="AY2728" s="288" t="s">
        <v>240</v>
      </c>
    </row>
    <row r="2729" s="2" customFormat="1" ht="33" customHeight="1">
      <c r="A2729" s="39"/>
      <c r="B2729" s="40"/>
      <c r="C2729" s="289" t="s">
        <v>3460</v>
      </c>
      <c r="D2729" s="289" t="s">
        <v>341</v>
      </c>
      <c r="E2729" s="290" t="s">
        <v>3461</v>
      </c>
      <c r="F2729" s="291" t="s">
        <v>3462</v>
      </c>
      <c r="G2729" s="292" t="s">
        <v>373</v>
      </c>
      <c r="H2729" s="293">
        <v>39</v>
      </c>
      <c r="I2729" s="294"/>
      <c r="J2729" s="295">
        <f>ROUND(I2729*H2729,2)</f>
        <v>0</v>
      </c>
      <c r="K2729" s="291" t="s">
        <v>1</v>
      </c>
      <c r="L2729" s="296"/>
      <c r="M2729" s="297" t="s">
        <v>1</v>
      </c>
      <c r="N2729" s="298" t="s">
        <v>41</v>
      </c>
      <c r="O2729" s="92"/>
      <c r="P2729" s="236">
        <f>O2729*H2729</f>
        <v>0</v>
      </c>
      <c r="Q2729" s="236">
        <v>0.00080000000000000004</v>
      </c>
      <c r="R2729" s="236">
        <f>Q2729*H2729</f>
        <v>0.031200000000000002</v>
      </c>
      <c r="S2729" s="236">
        <v>0</v>
      </c>
      <c r="T2729" s="237">
        <f>S2729*H2729</f>
        <v>0</v>
      </c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R2729" s="238" t="s">
        <v>532</v>
      </c>
      <c r="AT2729" s="238" t="s">
        <v>341</v>
      </c>
      <c r="AU2729" s="238" t="s">
        <v>87</v>
      </c>
      <c r="AY2729" s="18" t="s">
        <v>240</v>
      </c>
      <c r="BE2729" s="239">
        <f>IF(N2729="základní",J2729,0)</f>
        <v>0</v>
      </c>
      <c r="BF2729" s="239">
        <f>IF(N2729="snížená",J2729,0)</f>
        <v>0</v>
      </c>
      <c r="BG2729" s="239">
        <f>IF(N2729="zákl. přenesená",J2729,0)</f>
        <v>0</v>
      </c>
      <c r="BH2729" s="239">
        <f>IF(N2729="sníž. přenesená",J2729,0)</f>
        <v>0</v>
      </c>
      <c r="BI2729" s="239">
        <f>IF(N2729="nulová",J2729,0)</f>
        <v>0</v>
      </c>
      <c r="BJ2729" s="18" t="s">
        <v>84</v>
      </c>
      <c r="BK2729" s="239">
        <f>ROUND(I2729*H2729,2)</f>
        <v>0</v>
      </c>
      <c r="BL2729" s="18" t="s">
        <v>170</v>
      </c>
      <c r="BM2729" s="238" t="s">
        <v>3463</v>
      </c>
    </row>
    <row r="2730" s="13" customFormat="1">
      <c r="A2730" s="13"/>
      <c r="B2730" s="245"/>
      <c r="C2730" s="246"/>
      <c r="D2730" s="247" t="s">
        <v>251</v>
      </c>
      <c r="E2730" s="248" t="s">
        <v>1</v>
      </c>
      <c r="F2730" s="249" t="s">
        <v>3464</v>
      </c>
      <c r="G2730" s="246"/>
      <c r="H2730" s="248" t="s">
        <v>1</v>
      </c>
      <c r="I2730" s="250"/>
      <c r="J2730" s="246"/>
      <c r="K2730" s="246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55" t="s">
        <v>251</v>
      </c>
      <c r="AU2730" s="255" t="s">
        <v>87</v>
      </c>
      <c r="AV2730" s="13" t="s">
        <v>84</v>
      </c>
      <c r="AW2730" s="13" t="s">
        <v>32</v>
      </c>
      <c r="AX2730" s="13" t="s">
        <v>76</v>
      </c>
      <c r="AY2730" s="255" t="s">
        <v>240</v>
      </c>
    </row>
    <row r="2731" s="14" customFormat="1">
      <c r="A2731" s="14"/>
      <c r="B2731" s="256"/>
      <c r="C2731" s="257"/>
      <c r="D2731" s="247" t="s">
        <v>251</v>
      </c>
      <c r="E2731" s="258" t="s">
        <v>1</v>
      </c>
      <c r="F2731" s="259" t="s">
        <v>3465</v>
      </c>
      <c r="G2731" s="257"/>
      <c r="H2731" s="260">
        <v>39</v>
      </c>
      <c r="I2731" s="261"/>
      <c r="J2731" s="257"/>
      <c r="K2731" s="257"/>
      <c r="L2731" s="262"/>
      <c r="M2731" s="263"/>
      <c r="N2731" s="264"/>
      <c r="O2731" s="264"/>
      <c r="P2731" s="264"/>
      <c r="Q2731" s="264"/>
      <c r="R2731" s="264"/>
      <c r="S2731" s="264"/>
      <c r="T2731" s="265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6" t="s">
        <v>251</v>
      </c>
      <c r="AU2731" s="266" t="s">
        <v>87</v>
      </c>
      <c r="AV2731" s="14" t="s">
        <v>87</v>
      </c>
      <c r="AW2731" s="14" t="s">
        <v>32</v>
      </c>
      <c r="AX2731" s="14" t="s">
        <v>84</v>
      </c>
      <c r="AY2731" s="266" t="s">
        <v>240</v>
      </c>
    </row>
    <row r="2732" s="2" customFormat="1" ht="24.15" customHeight="1">
      <c r="A2732" s="39"/>
      <c r="B2732" s="40"/>
      <c r="C2732" s="227" t="s">
        <v>3466</v>
      </c>
      <c r="D2732" s="227" t="s">
        <v>242</v>
      </c>
      <c r="E2732" s="228" t="s">
        <v>3467</v>
      </c>
      <c r="F2732" s="229" t="s">
        <v>3468</v>
      </c>
      <c r="G2732" s="230" t="s">
        <v>344</v>
      </c>
      <c r="H2732" s="231">
        <v>0.031</v>
      </c>
      <c r="I2732" s="232"/>
      <c r="J2732" s="233">
        <f>ROUND(I2732*H2732,2)</f>
        <v>0</v>
      </c>
      <c r="K2732" s="229" t="s">
        <v>246</v>
      </c>
      <c r="L2732" s="45"/>
      <c r="M2732" s="234" t="s">
        <v>1</v>
      </c>
      <c r="N2732" s="235" t="s">
        <v>41</v>
      </c>
      <c r="O2732" s="92"/>
      <c r="P2732" s="236">
        <f>O2732*H2732</f>
        <v>0</v>
      </c>
      <c r="Q2732" s="236">
        <v>0</v>
      </c>
      <c r="R2732" s="236">
        <f>Q2732*H2732</f>
        <v>0</v>
      </c>
      <c r="S2732" s="236">
        <v>0</v>
      </c>
      <c r="T2732" s="237">
        <f>S2732*H2732</f>
        <v>0</v>
      </c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39"/>
      <c r="AE2732" s="39"/>
      <c r="AR2732" s="238" t="s">
        <v>170</v>
      </c>
      <c r="AT2732" s="238" t="s">
        <v>242</v>
      </c>
      <c r="AU2732" s="238" t="s">
        <v>87</v>
      </c>
      <c r="AY2732" s="18" t="s">
        <v>240</v>
      </c>
      <c r="BE2732" s="239">
        <f>IF(N2732="základní",J2732,0)</f>
        <v>0</v>
      </c>
      <c r="BF2732" s="239">
        <f>IF(N2732="snížená",J2732,0)</f>
        <v>0</v>
      </c>
      <c r="BG2732" s="239">
        <f>IF(N2732="zákl. přenesená",J2732,0)</f>
        <v>0</v>
      </c>
      <c r="BH2732" s="239">
        <f>IF(N2732="sníž. přenesená",J2732,0)</f>
        <v>0</v>
      </c>
      <c r="BI2732" s="239">
        <f>IF(N2732="nulová",J2732,0)</f>
        <v>0</v>
      </c>
      <c r="BJ2732" s="18" t="s">
        <v>84</v>
      </c>
      <c r="BK2732" s="239">
        <f>ROUND(I2732*H2732,2)</f>
        <v>0</v>
      </c>
      <c r="BL2732" s="18" t="s">
        <v>170</v>
      </c>
      <c r="BM2732" s="238" t="s">
        <v>3469</v>
      </c>
    </row>
    <row r="2733" s="2" customFormat="1">
      <c r="A2733" s="39"/>
      <c r="B2733" s="40"/>
      <c r="C2733" s="41"/>
      <c r="D2733" s="240" t="s">
        <v>249</v>
      </c>
      <c r="E2733" s="41"/>
      <c r="F2733" s="241" t="s">
        <v>3470</v>
      </c>
      <c r="G2733" s="41"/>
      <c r="H2733" s="41"/>
      <c r="I2733" s="242"/>
      <c r="J2733" s="41"/>
      <c r="K2733" s="41"/>
      <c r="L2733" s="45"/>
      <c r="M2733" s="243"/>
      <c r="N2733" s="244"/>
      <c r="O2733" s="92"/>
      <c r="P2733" s="92"/>
      <c r="Q2733" s="92"/>
      <c r="R2733" s="92"/>
      <c r="S2733" s="92"/>
      <c r="T2733" s="93"/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T2733" s="18" t="s">
        <v>249</v>
      </c>
      <c r="AU2733" s="18" t="s">
        <v>87</v>
      </c>
    </row>
    <row r="2734" s="12" customFormat="1" ht="22.8" customHeight="1">
      <c r="A2734" s="12"/>
      <c r="B2734" s="211"/>
      <c r="C2734" s="212"/>
      <c r="D2734" s="213" t="s">
        <v>75</v>
      </c>
      <c r="E2734" s="225" t="s">
        <v>3471</v>
      </c>
      <c r="F2734" s="225" t="s">
        <v>3472</v>
      </c>
      <c r="G2734" s="212"/>
      <c r="H2734" s="212"/>
      <c r="I2734" s="215"/>
      <c r="J2734" s="226">
        <f>BK2734</f>
        <v>0</v>
      </c>
      <c r="K2734" s="212"/>
      <c r="L2734" s="217"/>
      <c r="M2734" s="218"/>
      <c r="N2734" s="219"/>
      <c r="O2734" s="219"/>
      <c r="P2734" s="220">
        <f>SUM(P2735:P2743)</f>
        <v>0</v>
      </c>
      <c r="Q2734" s="219"/>
      <c r="R2734" s="220">
        <f>SUM(R2735:R2743)</f>
        <v>0.00089999999999999998</v>
      </c>
      <c r="S2734" s="219"/>
      <c r="T2734" s="221">
        <f>SUM(T2735:T2743)</f>
        <v>0</v>
      </c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R2734" s="222" t="s">
        <v>87</v>
      </c>
      <c r="AT2734" s="223" t="s">
        <v>75</v>
      </c>
      <c r="AU2734" s="223" t="s">
        <v>84</v>
      </c>
      <c r="AY2734" s="222" t="s">
        <v>240</v>
      </c>
      <c r="BK2734" s="224">
        <f>SUM(BK2735:BK2743)</f>
        <v>0</v>
      </c>
    </row>
    <row r="2735" s="2" customFormat="1" ht="16.5" customHeight="1">
      <c r="A2735" s="39"/>
      <c r="B2735" s="40"/>
      <c r="C2735" s="227" t="s">
        <v>3473</v>
      </c>
      <c r="D2735" s="227" t="s">
        <v>242</v>
      </c>
      <c r="E2735" s="228" t="s">
        <v>3474</v>
      </c>
      <c r="F2735" s="229" t="s">
        <v>3475</v>
      </c>
      <c r="G2735" s="230" t="s">
        <v>373</v>
      </c>
      <c r="H2735" s="231">
        <v>2.5</v>
      </c>
      <c r="I2735" s="232"/>
      <c r="J2735" s="233">
        <f>ROUND(I2735*H2735,2)</f>
        <v>0</v>
      </c>
      <c r="K2735" s="229" t="s">
        <v>246</v>
      </c>
      <c r="L2735" s="45"/>
      <c r="M2735" s="234" t="s">
        <v>1</v>
      </c>
      <c r="N2735" s="235" t="s">
        <v>41</v>
      </c>
      <c r="O2735" s="92"/>
      <c r="P2735" s="236">
        <f>O2735*H2735</f>
        <v>0</v>
      </c>
      <c r="Q2735" s="236">
        <v>0</v>
      </c>
      <c r="R2735" s="236">
        <f>Q2735*H2735</f>
        <v>0</v>
      </c>
      <c r="S2735" s="236">
        <v>0</v>
      </c>
      <c r="T2735" s="237">
        <f>S2735*H2735</f>
        <v>0</v>
      </c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R2735" s="238" t="s">
        <v>170</v>
      </c>
      <c r="AT2735" s="238" t="s">
        <v>242</v>
      </c>
      <c r="AU2735" s="238" t="s">
        <v>87</v>
      </c>
      <c r="AY2735" s="18" t="s">
        <v>240</v>
      </c>
      <c r="BE2735" s="239">
        <f>IF(N2735="základní",J2735,0)</f>
        <v>0</v>
      </c>
      <c r="BF2735" s="239">
        <f>IF(N2735="snížená",J2735,0)</f>
        <v>0</v>
      </c>
      <c r="BG2735" s="239">
        <f>IF(N2735="zákl. přenesená",J2735,0)</f>
        <v>0</v>
      </c>
      <c r="BH2735" s="239">
        <f>IF(N2735="sníž. přenesená",J2735,0)</f>
        <v>0</v>
      </c>
      <c r="BI2735" s="239">
        <f>IF(N2735="nulová",J2735,0)</f>
        <v>0</v>
      </c>
      <c r="BJ2735" s="18" t="s">
        <v>84</v>
      </c>
      <c r="BK2735" s="239">
        <f>ROUND(I2735*H2735,2)</f>
        <v>0</v>
      </c>
      <c r="BL2735" s="18" t="s">
        <v>170</v>
      </c>
      <c r="BM2735" s="238" t="s">
        <v>3476</v>
      </c>
    </row>
    <row r="2736" s="2" customFormat="1">
      <c r="A2736" s="39"/>
      <c r="B2736" s="40"/>
      <c r="C2736" s="41"/>
      <c r="D2736" s="240" t="s">
        <v>249</v>
      </c>
      <c r="E2736" s="41"/>
      <c r="F2736" s="241" t="s">
        <v>3477</v>
      </c>
      <c r="G2736" s="41"/>
      <c r="H2736" s="41"/>
      <c r="I2736" s="242"/>
      <c r="J2736" s="41"/>
      <c r="K2736" s="41"/>
      <c r="L2736" s="45"/>
      <c r="M2736" s="243"/>
      <c r="N2736" s="244"/>
      <c r="O2736" s="92"/>
      <c r="P2736" s="92"/>
      <c r="Q2736" s="92"/>
      <c r="R2736" s="92"/>
      <c r="S2736" s="92"/>
      <c r="T2736" s="93"/>
      <c r="U2736" s="39"/>
      <c r="V2736" s="39"/>
      <c r="W2736" s="39"/>
      <c r="X2736" s="39"/>
      <c r="Y2736" s="39"/>
      <c r="Z2736" s="39"/>
      <c r="AA2736" s="39"/>
      <c r="AB2736" s="39"/>
      <c r="AC2736" s="39"/>
      <c r="AD2736" s="39"/>
      <c r="AE2736" s="39"/>
      <c r="AT2736" s="18" t="s">
        <v>249</v>
      </c>
      <c r="AU2736" s="18" t="s">
        <v>87</v>
      </c>
    </row>
    <row r="2737" s="13" customFormat="1">
      <c r="A2737" s="13"/>
      <c r="B2737" s="245"/>
      <c r="C2737" s="246"/>
      <c r="D2737" s="247" t="s">
        <v>251</v>
      </c>
      <c r="E2737" s="248" t="s">
        <v>1</v>
      </c>
      <c r="F2737" s="249" t="s">
        <v>3478</v>
      </c>
      <c r="G2737" s="246"/>
      <c r="H2737" s="248" t="s">
        <v>1</v>
      </c>
      <c r="I2737" s="250"/>
      <c r="J2737" s="246"/>
      <c r="K2737" s="246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55" t="s">
        <v>251</v>
      </c>
      <c r="AU2737" s="255" t="s">
        <v>87</v>
      </c>
      <c r="AV2737" s="13" t="s">
        <v>84</v>
      </c>
      <c r="AW2737" s="13" t="s">
        <v>32</v>
      </c>
      <c r="AX2737" s="13" t="s">
        <v>76</v>
      </c>
      <c r="AY2737" s="255" t="s">
        <v>240</v>
      </c>
    </row>
    <row r="2738" s="14" customFormat="1">
      <c r="A2738" s="14"/>
      <c r="B2738" s="256"/>
      <c r="C2738" s="257"/>
      <c r="D2738" s="247" t="s">
        <v>251</v>
      </c>
      <c r="E2738" s="258" t="s">
        <v>1</v>
      </c>
      <c r="F2738" s="259" t="s">
        <v>3479</v>
      </c>
      <c r="G2738" s="257"/>
      <c r="H2738" s="260">
        <v>2.5</v>
      </c>
      <c r="I2738" s="261"/>
      <c r="J2738" s="257"/>
      <c r="K2738" s="257"/>
      <c r="L2738" s="262"/>
      <c r="M2738" s="263"/>
      <c r="N2738" s="264"/>
      <c r="O2738" s="264"/>
      <c r="P2738" s="264"/>
      <c r="Q2738" s="264"/>
      <c r="R2738" s="264"/>
      <c r="S2738" s="264"/>
      <c r="T2738" s="265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66" t="s">
        <v>251</v>
      </c>
      <c r="AU2738" s="266" t="s">
        <v>87</v>
      </c>
      <c r="AV2738" s="14" t="s">
        <v>87</v>
      </c>
      <c r="AW2738" s="14" t="s">
        <v>32</v>
      </c>
      <c r="AX2738" s="14" t="s">
        <v>84</v>
      </c>
      <c r="AY2738" s="266" t="s">
        <v>240</v>
      </c>
    </row>
    <row r="2739" s="2" customFormat="1" ht="16.5" customHeight="1">
      <c r="A2739" s="39"/>
      <c r="B2739" s="40"/>
      <c r="C2739" s="289" t="s">
        <v>3480</v>
      </c>
      <c r="D2739" s="289" t="s">
        <v>341</v>
      </c>
      <c r="E2739" s="290" t="s">
        <v>3481</v>
      </c>
      <c r="F2739" s="291" t="s">
        <v>3482</v>
      </c>
      <c r="G2739" s="292" t="s">
        <v>373</v>
      </c>
      <c r="H2739" s="293">
        <v>3</v>
      </c>
      <c r="I2739" s="294"/>
      <c r="J2739" s="295">
        <f>ROUND(I2739*H2739,2)</f>
        <v>0</v>
      </c>
      <c r="K2739" s="291" t="s">
        <v>1</v>
      </c>
      <c r="L2739" s="296"/>
      <c r="M2739" s="297" t="s">
        <v>1</v>
      </c>
      <c r="N2739" s="298" t="s">
        <v>41</v>
      </c>
      <c r="O2739" s="92"/>
      <c r="P2739" s="236">
        <f>O2739*H2739</f>
        <v>0</v>
      </c>
      <c r="Q2739" s="236">
        <v>0.00029999999999999997</v>
      </c>
      <c r="R2739" s="236">
        <f>Q2739*H2739</f>
        <v>0.00089999999999999998</v>
      </c>
      <c r="S2739" s="236">
        <v>0</v>
      </c>
      <c r="T2739" s="237">
        <f>S2739*H2739</f>
        <v>0</v>
      </c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R2739" s="238" t="s">
        <v>532</v>
      </c>
      <c r="AT2739" s="238" t="s">
        <v>341</v>
      </c>
      <c r="AU2739" s="238" t="s">
        <v>87</v>
      </c>
      <c r="AY2739" s="18" t="s">
        <v>240</v>
      </c>
      <c r="BE2739" s="239">
        <f>IF(N2739="základní",J2739,0)</f>
        <v>0</v>
      </c>
      <c r="BF2739" s="239">
        <f>IF(N2739="snížená",J2739,0)</f>
        <v>0</v>
      </c>
      <c r="BG2739" s="239">
        <f>IF(N2739="zákl. přenesená",J2739,0)</f>
        <v>0</v>
      </c>
      <c r="BH2739" s="239">
        <f>IF(N2739="sníž. přenesená",J2739,0)</f>
        <v>0</v>
      </c>
      <c r="BI2739" s="239">
        <f>IF(N2739="nulová",J2739,0)</f>
        <v>0</v>
      </c>
      <c r="BJ2739" s="18" t="s">
        <v>84</v>
      </c>
      <c r="BK2739" s="239">
        <f>ROUND(I2739*H2739,2)</f>
        <v>0</v>
      </c>
      <c r="BL2739" s="18" t="s">
        <v>170</v>
      </c>
      <c r="BM2739" s="238" t="s">
        <v>3483</v>
      </c>
    </row>
    <row r="2740" s="13" customFormat="1">
      <c r="A2740" s="13"/>
      <c r="B2740" s="245"/>
      <c r="C2740" s="246"/>
      <c r="D2740" s="247" t="s">
        <v>251</v>
      </c>
      <c r="E2740" s="248" t="s">
        <v>1</v>
      </c>
      <c r="F2740" s="249" t="s">
        <v>3484</v>
      </c>
      <c r="G2740" s="246"/>
      <c r="H2740" s="248" t="s">
        <v>1</v>
      </c>
      <c r="I2740" s="250"/>
      <c r="J2740" s="246"/>
      <c r="K2740" s="246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5" t="s">
        <v>251</v>
      </c>
      <c r="AU2740" s="255" t="s">
        <v>87</v>
      </c>
      <c r="AV2740" s="13" t="s">
        <v>84</v>
      </c>
      <c r="AW2740" s="13" t="s">
        <v>32</v>
      </c>
      <c r="AX2740" s="13" t="s">
        <v>76</v>
      </c>
      <c r="AY2740" s="255" t="s">
        <v>240</v>
      </c>
    </row>
    <row r="2741" s="14" customFormat="1">
      <c r="A2741" s="14"/>
      <c r="B2741" s="256"/>
      <c r="C2741" s="257"/>
      <c r="D2741" s="247" t="s">
        <v>251</v>
      </c>
      <c r="E2741" s="258" t="s">
        <v>1</v>
      </c>
      <c r="F2741" s="259" t="s">
        <v>3485</v>
      </c>
      <c r="G2741" s="257"/>
      <c r="H2741" s="260">
        <v>3</v>
      </c>
      <c r="I2741" s="261"/>
      <c r="J2741" s="257"/>
      <c r="K2741" s="257"/>
      <c r="L2741" s="262"/>
      <c r="M2741" s="263"/>
      <c r="N2741" s="264"/>
      <c r="O2741" s="264"/>
      <c r="P2741" s="264"/>
      <c r="Q2741" s="264"/>
      <c r="R2741" s="264"/>
      <c r="S2741" s="264"/>
      <c r="T2741" s="265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6" t="s">
        <v>251</v>
      </c>
      <c r="AU2741" s="266" t="s">
        <v>87</v>
      </c>
      <c r="AV2741" s="14" t="s">
        <v>87</v>
      </c>
      <c r="AW2741" s="14" t="s">
        <v>32</v>
      </c>
      <c r="AX2741" s="14" t="s">
        <v>84</v>
      </c>
      <c r="AY2741" s="266" t="s">
        <v>240</v>
      </c>
    </row>
    <row r="2742" s="2" customFormat="1" ht="24.15" customHeight="1">
      <c r="A2742" s="39"/>
      <c r="B2742" s="40"/>
      <c r="C2742" s="227" t="s">
        <v>3486</v>
      </c>
      <c r="D2742" s="227" t="s">
        <v>242</v>
      </c>
      <c r="E2742" s="228" t="s">
        <v>3487</v>
      </c>
      <c r="F2742" s="229" t="s">
        <v>3488</v>
      </c>
      <c r="G2742" s="230" t="s">
        <v>344</v>
      </c>
      <c r="H2742" s="231">
        <v>0.001</v>
      </c>
      <c r="I2742" s="232"/>
      <c r="J2742" s="233">
        <f>ROUND(I2742*H2742,2)</f>
        <v>0</v>
      </c>
      <c r="K2742" s="229" t="s">
        <v>246</v>
      </c>
      <c r="L2742" s="45"/>
      <c r="M2742" s="234" t="s">
        <v>1</v>
      </c>
      <c r="N2742" s="235" t="s">
        <v>41</v>
      </c>
      <c r="O2742" s="92"/>
      <c r="P2742" s="236">
        <f>O2742*H2742</f>
        <v>0</v>
      </c>
      <c r="Q2742" s="236">
        <v>0</v>
      </c>
      <c r="R2742" s="236">
        <f>Q2742*H2742</f>
        <v>0</v>
      </c>
      <c r="S2742" s="236">
        <v>0</v>
      </c>
      <c r="T2742" s="237">
        <f>S2742*H2742</f>
        <v>0</v>
      </c>
      <c r="U2742" s="39"/>
      <c r="V2742" s="39"/>
      <c r="W2742" s="39"/>
      <c r="X2742" s="39"/>
      <c r="Y2742" s="39"/>
      <c r="Z2742" s="39"/>
      <c r="AA2742" s="39"/>
      <c r="AB2742" s="39"/>
      <c r="AC2742" s="39"/>
      <c r="AD2742" s="39"/>
      <c r="AE2742" s="39"/>
      <c r="AR2742" s="238" t="s">
        <v>170</v>
      </c>
      <c r="AT2742" s="238" t="s">
        <v>242</v>
      </c>
      <c r="AU2742" s="238" t="s">
        <v>87</v>
      </c>
      <c r="AY2742" s="18" t="s">
        <v>240</v>
      </c>
      <c r="BE2742" s="239">
        <f>IF(N2742="základní",J2742,0)</f>
        <v>0</v>
      </c>
      <c r="BF2742" s="239">
        <f>IF(N2742="snížená",J2742,0)</f>
        <v>0</v>
      </c>
      <c r="BG2742" s="239">
        <f>IF(N2742="zákl. přenesená",J2742,0)</f>
        <v>0</v>
      </c>
      <c r="BH2742" s="239">
        <f>IF(N2742="sníž. přenesená",J2742,0)</f>
        <v>0</v>
      </c>
      <c r="BI2742" s="239">
        <f>IF(N2742="nulová",J2742,0)</f>
        <v>0</v>
      </c>
      <c r="BJ2742" s="18" t="s">
        <v>84</v>
      </c>
      <c r="BK2742" s="239">
        <f>ROUND(I2742*H2742,2)</f>
        <v>0</v>
      </c>
      <c r="BL2742" s="18" t="s">
        <v>170</v>
      </c>
      <c r="BM2742" s="238" t="s">
        <v>3489</v>
      </c>
    </row>
    <row r="2743" s="2" customFormat="1">
      <c r="A2743" s="39"/>
      <c r="B2743" s="40"/>
      <c r="C2743" s="41"/>
      <c r="D2743" s="240" t="s">
        <v>249</v>
      </c>
      <c r="E2743" s="41"/>
      <c r="F2743" s="241" t="s">
        <v>3490</v>
      </c>
      <c r="G2743" s="41"/>
      <c r="H2743" s="41"/>
      <c r="I2743" s="242"/>
      <c r="J2743" s="41"/>
      <c r="K2743" s="41"/>
      <c r="L2743" s="45"/>
      <c r="M2743" s="243"/>
      <c r="N2743" s="244"/>
      <c r="O2743" s="92"/>
      <c r="P2743" s="92"/>
      <c r="Q2743" s="92"/>
      <c r="R2743" s="92"/>
      <c r="S2743" s="92"/>
      <c r="T2743" s="93"/>
      <c r="U2743" s="39"/>
      <c r="V2743" s="39"/>
      <c r="W2743" s="39"/>
      <c r="X2743" s="39"/>
      <c r="Y2743" s="39"/>
      <c r="Z2743" s="39"/>
      <c r="AA2743" s="39"/>
      <c r="AB2743" s="39"/>
      <c r="AC2743" s="39"/>
      <c r="AD2743" s="39"/>
      <c r="AE2743" s="39"/>
      <c r="AT2743" s="18" t="s">
        <v>249</v>
      </c>
      <c r="AU2743" s="18" t="s">
        <v>87</v>
      </c>
    </row>
    <row r="2744" s="12" customFormat="1" ht="22.8" customHeight="1">
      <c r="A2744" s="12"/>
      <c r="B2744" s="211"/>
      <c r="C2744" s="212"/>
      <c r="D2744" s="213" t="s">
        <v>75</v>
      </c>
      <c r="E2744" s="225" t="s">
        <v>3491</v>
      </c>
      <c r="F2744" s="225" t="s">
        <v>3492</v>
      </c>
      <c r="G2744" s="212"/>
      <c r="H2744" s="212"/>
      <c r="I2744" s="215"/>
      <c r="J2744" s="226">
        <f>BK2744</f>
        <v>0</v>
      </c>
      <c r="K2744" s="212"/>
      <c r="L2744" s="217"/>
      <c r="M2744" s="218"/>
      <c r="N2744" s="219"/>
      <c r="O2744" s="219"/>
      <c r="P2744" s="220">
        <f>SUM(P2745:P2784)</f>
        <v>0</v>
      </c>
      <c r="Q2744" s="219"/>
      <c r="R2744" s="220">
        <f>SUM(R2745:R2784)</f>
        <v>0</v>
      </c>
      <c r="S2744" s="219"/>
      <c r="T2744" s="221">
        <f>SUM(T2745:T2784)</f>
        <v>0</v>
      </c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R2744" s="222" t="s">
        <v>87</v>
      </c>
      <c r="AT2744" s="223" t="s">
        <v>75</v>
      </c>
      <c r="AU2744" s="223" t="s">
        <v>84</v>
      </c>
      <c r="AY2744" s="222" t="s">
        <v>240</v>
      </c>
      <c r="BK2744" s="224">
        <f>SUM(BK2745:BK2784)</f>
        <v>0</v>
      </c>
    </row>
    <row r="2745" s="2" customFormat="1" ht="49.05" customHeight="1">
      <c r="A2745" s="39"/>
      <c r="B2745" s="40"/>
      <c r="C2745" s="227" t="s">
        <v>3493</v>
      </c>
      <c r="D2745" s="227" t="s">
        <v>242</v>
      </c>
      <c r="E2745" s="228" t="s">
        <v>3494</v>
      </c>
      <c r="F2745" s="229" t="s">
        <v>3495</v>
      </c>
      <c r="G2745" s="230" t="s">
        <v>675</v>
      </c>
      <c r="H2745" s="231">
        <v>5</v>
      </c>
      <c r="I2745" s="232"/>
      <c r="J2745" s="233">
        <f>ROUND(I2745*H2745,2)</f>
        <v>0</v>
      </c>
      <c r="K2745" s="229" t="s">
        <v>1</v>
      </c>
      <c r="L2745" s="45"/>
      <c r="M2745" s="234" t="s">
        <v>1</v>
      </c>
      <c r="N2745" s="235" t="s">
        <v>41</v>
      </c>
      <c r="O2745" s="92"/>
      <c r="P2745" s="236">
        <f>O2745*H2745</f>
        <v>0</v>
      </c>
      <c r="Q2745" s="236">
        <v>0</v>
      </c>
      <c r="R2745" s="236">
        <f>Q2745*H2745</f>
        <v>0</v>
      </c>
      <c r="S2745" s="236">
        <v>0</v>
      </c>
      <c r="T2745" s="237">
        <f>S2745*H2745</f>
        <v>0</v>
      </c>
      <c r="U2745" s="39"/>
      <c r="V2745" s="39"/>
      <c r="W2745" s="39"/>
      <c r="X2745" s="39"/>
      <c r="Y2745" s="39"/>
      <c r="Z2745" s="39"/>
      <c r="AA2745" s="39"/>
      <c r="AB2745" s="39"/>
      <c r="AC2745" s="39"/>
      <c r="AD2745" s="39"/>
      <c r="AE2745" s="39"/>
      <c r="AR2745" s="238" t="s">
        <v>170</v>
      </c>
      <c r="AT2745" s="238" t="s">
        <v>242</v>
      </c>
      <c r="AU2745" s="238" t="s">
        <v>87</v>
      </c>
      <c r="AY2745" s="18" t="s">
        <v>240</v>
      </c>
      <c r="BE2745" s="239">
        <f>IF(N2745="základní",J2745,0)</f>
        <v>0</v>
      </c>
      <c r="BF2745" s="239">
        <f>IF(N2745="snížená",J2745,0)</f>
        <v>0</v>
      </c>
      <c r="BG2745" s="239">
        <f>IF(N2745="zákl. přenesená",J2745,0)</f>
        <v>0</v>
      </c>
      <c r="BH2745" s="239">
        <f>IF(N2745="sníž. přenesená",J2745,0)</f>
        <v>0</v>
      </c>
      <c r="BI2745" s="239">
        <f>IF(N2745="nulová",J2745,0)</f>
        <v>0</v>
      </c>
      <c r="BJ2745" s="18" t="s">
        <v>84</v>
      </c>
      <c r="BK2745" s="239">
        <f>ROUND(I2745*H2745,2)</f>
        <v>0</v>
      </c>
      <c r="BL2745" s="18" t="s">
        <v>170</v>
      </c>
      <c r="BM2745" s="238" t="s">
        <v>3496</v>
      </c>
    </row>
    <row r="2746" s="13" customFormat="1">
      <c r="A2746" s="13"/>
      <c r="B2746" s="245"/>
      <c r="C2746" s="246"/>
      <c r="D2746" s="247" t="s">
        <v>251</v>
      </c>
      <c r="E2746" s="248" t="s">
        <v>1</v>
      </c>
      <c r="F2746" s="249" t="s">
        <v>3497</v>
      </c>
      <c r="G2746" s="246"/>
      <c r="H2746" s="248" t="s">
        <v>1</v>
      </c>
      <c r="I2746" s="250"/>
      <c r="J2746" s="246"/>
      <c r="K2746" s="246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55" t="s">
        <v>251</v>
      </c>
      <c r="AU2746" s="255" t="s">
        <v>87</v>
      </c>
      <c r="AV2746" s="13" t="s">
        <v>84</v>
      </c>
      <c r="AW2746" s="13" t="s">
        <v>32</v>
      </c>
      <c r="AX2746" s="13" t="s">
        <v>76</v>
      </c>
      <c r="AY2746" s="255" t="s">
        <v>240</v>
      </c>
    </row>
    <row r="2747" s="13" customFormat="1">
      <c r="A2747" s="13"/>
      <c r="B2747" s="245"/>
      <c r="C2747" s="246"/>
      <c r="D2747" s="247" t="s">
        <v>251</v>
      </c>
      <c r="E2747" s="248" t="s">
        <v>1</v>
      </c>
      <c r="F2747" s="249" t="s">
        <v>3498</v>
      </c>
      <c r="G2747" s="246"/>
      <c r="H2747" s="248" t="s">
        <v>1</v>
      </c>
      <c r="I2747" s="250"/>
      <c r="J2747" s="246"/>
      <c r="K2747" s="246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55" t="s">
        <v>251</v>
      </c>
      <c r="AU2747" s="255" t="s">
        <v>87</v>
      </c>
      <c r="AV2747" s="13" t="s">
        <v>84</v>
      </c>
      <c r="AW2747" s="13" t="s">
        <v>32</v>
      </c>
      <c r="AX2747" s="13" t="s">
        <v>76</v>
      </c>
      <c r="AY2747" s="255" t="s">
        <v>240</v>
      </c>
    </row>
    <row r="2748" s="13" customFormat="1">
      <c r="A2748" s="13"/>
      <c r="B2748" s="245"/>
      <c r="C2748" s="246"/>
      <c r="D2748" s="247" t="s">
        <v>251</v>
      </c>
      <c r="E2748" s="248" t="s">
        <v>1</v>
      </c>
      <c r="F2748" s="249" t="s">
        <v>2876</v>
      </c>
      <c r="G2748" s="246"/>
      <c r="H2748" s="248" t="s">
        <v>1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55" t="s">
        <v>251</v>
      </c>
      <c r="AU2748" s="255" t="s">
        <v>87</v>
      </c>
      <c r="AV2748" s="13" t="s">
        <v>84</v>
      </c>
      <c r="AW2748" s="13" t="s">
        <v>32</v>
      </c>
      <c r="AX2748" s="13" t="s">
        <v>76</v>
      </c>
      <c r="AY2748" s="255" t="s">
        <v>240</v>
      </c>
    </row>
    <row r="2749" s="14" customFormat="1">
      <c r="A2749" s="14"/>
      <c r="B2749" s="256"/>
      <c r="C2749" s="257"/>
      <c r="D2749" s="247" t="s">
        <v>251</v>
      </c>
      <c r="E2749" s="258" t="s">
        <v>1</v>
      </c>
      <c r="F2749" s="259" t="s">
        <v>289</v>
      </c>
      <c r="G2749" s="257"/>
      <c r="H2749" s="260">
        <v>5</v>
      </c>
      <c r="I2749" s="261"/>
      <c r="J2749" s="257"/>
      <c r="K2749" s="257"/>
      <c r="L2749" s="262"/>
      <c r="M2749" s="263"/>
      <c r="N2749" s="264"/>
      <c r="O2749" s="264"/>
      <c r="P2749" s="264"/>
      <c r="Q2749" s="264"/>
      <c r="R2749" s="264"/>
      <c r="S2749" s="264"/>
      <c r="T2749" s="265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66" t="s">
        <v>251</v>
      </c>
      <c r="AU2749" s="266" t="s">
        <v>87</v>
      </c>
      <c r="AV2749" s="14" t="s">
        <v>87</v>
      </c>
      <c r="AW2749" s="14" t="s">
        <v>32</v>
      </c>
      <c r="AX2749" s="14" t="s">
        <v>84</v>
      </c>
      <c r="AY2749" s="266" t="s">
        <v>240</v>
      </c>
    </row>
    <row r="2750" s="13" customFormat="1">
      <c r="A2750" s="13"/>
      <c r="B2750" s="245"/>
      <c r="C2750" s="246"/>
      <c r="D2750" s="247" t="s">
        <v>251</v>
      </c>
      <c r="E2750" s="248" t="s">
        <v>1</v>
      </c>
      <c r="F2750" s="249" t="s">
        <v>2877</v>
      </c>
      <c r="G2750" s="246"/>
      <c r="H2750" s="248" t="s">
        <v>1</v>
      </c>
      <c r="I2750" s="250"/>
      <c r="J2750" s="246"/>
      <c r="K2750" s="246"/>
      <c r="L2750" s="251"/>
      <c r="M2750" s="252"/>
      <c r="N2750" s="253"/>
      <c r="O2750" s="253"/>
      <c r="P2750" s="253"/>
      <c r="Q2750" s="253"/>
      <c r="R2750" s="253"/>
      <c r="S2750" s="253"/>
      <c r="T2750" s="25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55" t="s">
        <v>251</v>
      </c>
      <c r="AU2750" s="255" t="s">
        <v>87</v>
      </c>
      <c r="AV2750" s="13" t="s">
        <v>84</v>
      </c>
      <c r="AW2750" s="13" t="s">
        <v>32</v>
      </c>
      <c r="AX2750" s="13" t="s">
        <v>76</v>
      </c>
      <c r="AY2750" s="255" t="s">
        <v>240</v>
      </c>
    </row>
    <row r="2751" s="13" customFormat="1">
      <c r="A2751" s="13"/>
      <c r="B2751" s="245"/>
      <c r="C2751" s="246"/>
      <c r="D2751" s="247" t="s">
        <v>251</v>
      </c>
      <c r="E2751" s="248" t="s">
        <v>1</v>
      </c>
      <c r="F2751" s="249" t="s">
        <v>2878</v>
      </c>
      <c r="G2751" s="246"/>
      <c r="H2751" s="248" t="s">
        <v>1</v>
      </c>
      <c r="I2751" s="250"/>
      <c r="J2751" s="246"/>
      <c r="K2751" s="246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55" t="s">
        <v>251</v>
      </c>
      <c r="AU2751" s="255" t="s">
        <v>87</v>
      </c>
      <c r="AV2751" s="13" t="s">
        <v>84</v>
      </c>
      <c r="AW2751" s="13" t="s">
        <v>32</v>
      </c>
      <c r="AX2751" s="13" t="s">
        <v>76</v>
      </c>
      <c r="AY2751" s="255" t="s">
        <v>240</v>
      </c>
    </row>
    <row r="2752" s="13" customFormat="1">
      <c r="A2752" s="13"/>
      <c r="B2752" s="245"/>
      <c r="C2752" s="246"/>
      <c r="D2752" s="247" t="s">
        <v>251</v>
      </c>
      <c r="E2752" s="248" t="s">
        <v>1</v>
      </c>
      <c r="F2752" s="249" t="s">
        <v>1494</v>
      </c>
      <c r="G2752" s="246"/>
      <c r="H2752" s="248" t="s">
        <v>1</v>
      </c>
      <c r="I2752" s="250"/>
      <c r="J2752" s="246"/>
      <c r="K2752" s="246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55" t="s">
        <v>251</v>
      </c>
      <c r="AU2752" s="255" t="s">
        <v>87</v>
      </c>
      <c r="AV2752" s="13" t="s">
        <v>84</v>
      </c>
      <c r="AW2752" s="13" t="s">
        <v>32</v>
      </c>
      <c r="AX2752" s="13" t="s">
        <v>76</v>
      </c>
      <c r="AY2752" s="255" t="s">
        <v>240</v>
      </c>
    </row>
    <row r="2753" s="2" customFormat="1" ht="49.05" customHeight="1">
      <c r="A2753" s="39"/>
      <c r="B2753" s="40"/>
      <c r="C2753" s="227" t="s">
        <v>3499</v>
      </c>
      <c r="D2753" s="227" t="s">
        <v>242</v>
      </c>
      <c r="E2753" s="228" t="s">
        <v>3500</v>
      </c>
      <c r="F2753" s="229" t="s">
        <v>3501</v>
      </c>
      <c r="G2753" s="230" t="s">
        <v>675</v>
      </c>
      <c r="H2753" s="231">
        <v>9</v>
      </c>
      <c r="I2753" s="232"/>
      <c r="J2753" s="233">
        <f>ROUND(I2753*H2753,2)</f>
        <v>0</v>
      </c>
      <c r="K2753" s="229" t="s">
        <v>1</v>
      </c>
      <c r="L2753" s="45"/>
      <c r="M2753" s="234" t="s">
        <v>1</v>
      </c>
      <c r="N2753" s="235" t="s">
        <v>41</v>
      </c>
      <c r="O2753" s="92"/>
      <c r="P2753" s="236">
        <f>O2753*H2753</f>
        <v>0</v>
      </c>
      <c r="Q2753" s="236">
        <v>0</v>
      </c>
      <c r="R2753" s="236">
        <f>Q2753*H2753</f>
        <v>0</v>
      </c>
      <c r="S2753" s="236">
        <v>0</v>
      </c>
      <c r="T2753" s="237">
        <f>S2753*H2753</f>
        <v>0</v>
      </c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39"/>
      <c r="AE2753" s="39"/>
      <c r="AR2753" s="238" t="s">
        <v>170</v>
      </c>
      <c r="AT2753" s="238" t="s">
        <v>242</v>
      </c>
      <c r="AU2753" s="238" t="s">
        <v>87</v>
      </c>
      <c r="AY2753" s="18" t="s">
        <v>240</v>
      </c>
      <c r="BE2753" s="239">
        <f>IF(N2753="základní",J2753,0)</f>
        <v>0</v>
      </c>
      <c r="BF2753" s="239">
        <f>IF(N2753="snížená",J2753,0)</f>
        <v>0</v>
      </c>
      <c r="BG2753" s="239">
        <f>IF(N2753="zákl. přenesená",J2753,0)</f>
        <v>0</v>
      </c>
      <c r="BH2753" s="239">
        <f>IF(N2753="sníž. přenesená",J2753,0)</f>
        <v>0</v>
      </c>
      <c r="BI2753" s="239">
        <f>IF(N2753="nulová",J2753,0)</f>
        <v>0</v>
      </c>
      <c r="BJ2753" s="18" t="s">
        <v>84</v>
      </c>
      <c r="BK2753" s="239">
        <f>ROUND(I2753*H2753,2)</f>
        <v>0</v>
      </c>
      <c r="BL2753" s="18" t="s">
        <v>170</v>
      </c>
      <c r="BM2753" s="238" t="s">
        <v>3502</v>
      </c>
    </row>
    <row r="2754" s="13" customFormat="1">
      <c r="A2754" s="13"/>
      <c r="B2754" s="245"/>
      <c r="C2754" s="246"/>
      <c r="D2754" s="247" t="s">
        <v>251</v>
      </c>
      <c r="E2754" s="248" t="s">
        <v>1</v>
      </c>
      <c r="F2754" s="249" t="s">
        <v>3497</v>
      </c>
      <c r="G2754" s="246"/>
      <c r="H2754" s="248" t="s">
        <v>1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5" t="s">
        <v>251</v>
      </c>
      <c r="AU2754" s="255" t="s">
        <v>87</v>
      </c>
      <c r="AV2754" s="13" t="s">
        <v>84</v>
      </c>
      <c r="AW2754" s="13" t="s">
        <v>32</v>
      </c>
      <c r="AX2754" s="13" t="s">
        <v>76</v>
      </c>
      <c r="AY2754" s="255" t="s">
        <v>240</v>
      </c>
    </row>
    <row r="2755" s="13" customFormat="1">
      <c r="A2755" s="13"/>
      <c r="B2755" s="245"/>
      <c r="C2755" s="246"/>
      <c r="D2755" s="247" t="s">
        <v>251</v>
      </c>
      <c r="E2755" s="248" t="s">
        <v>1</v>
      </c>
      <c r="F2755" s="249" t="s">
        <v>3498</v>
      </c>
      <c r="G2755" s="246"/>
      <c r="H2755" s="248" t="s">
        <v>1</v>
      </c>
      <c r="I2755" s="250"/>
      <c r="J2755" s="246"/>
      <c r="K2755" s="246"/>
      <c r="L2755" s="251"/>
      <c r="M2755" s="252"/>
      <c r="N2755" s="253"/>
      <c r="O2755" s="253"/>
      <c r="P2755" s="253"/>
      <c r="Q2755" s="253"/>
      <c r="R2755" s="253"/>
      <c r="S2755" s="253"/>
      <c r="T2755" s="25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55" t="s">
        <v>251</v>
      </c>
      <c r="AU2755" s="255" t="s">
        <v>87</v>
      </c>
      <c r="AV2755" s="13" t="s">
        <v>84</v>
      </c>
      <c r="AW2755" s="13" t="s">
        <v>32</v>
      </c>
      <c r="AX2755" s="13" t="s">
        <v>76</v>
      </c>
      <c r="AY2755" s="255" t="s">
        <v>240</v>
      </c>
    </row>
    <row r="2756" s="13" customFormat="1">
      <c r="A2756" s="13"/>
      <c r="B2756" s="245"/>
      <c r="C2756" s="246"/>
      <c r="D2756" s="247" t="s">
        <v>251</v>
      </c>
      <c r="E2756" s="248" t="s">
        <v>1</v>
      </c>
      <c r="F2756" s="249" t="s">
        <v>2876</v>
      </c>
      <c r="G2756" s="246"/>
      <c r="H2756" s="248" t="s">
        <v>1</v>
      </c>
      <c r="I2756" s="250"/>
      <c r="J2756" s="246"/>
      <c r="K2756" s="246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55" t="s">
        <v>251</v>
      </c>
      <c r="AU2756" s="255" t="s">
        <v>87</v>
      </c>
      <c r="AV2756" s="13" t="s">
        <v>84</v>
      </c>
      <c r="AW2756" s="13" t="s">
        <v>32</v>
      </c>
      <c r="AX2756" s="13" t="s">
        <v>76</v>
      </c>
      <c r="AY2756" s="255" t="s">
        <v>240</v>
      </c>
    </row>
    <row r="2757" s="14" customFormat="1">
      <c r="A2757" s="14"/>
      <c r="B2757" s="256"/>
      <c r="C2757" s="257"/>
      <c r="D2757" s="247" t="s">
        <v>251</v>
      </c>
      <c r="E2757" s="258" t="s">
        <v>1</v>
      </c>
      <c r="F2757" s="259" t="s">
        <v>328</v>
      </c>
      <c r="G2757" s="257"/>
      <c r="H2757" s="260">
        <v>9</v>
      </c>
      <c r="I2757" s="261"/>
      <c r="J2757" s="257"/>
      <c r="K2757" s="257"/>
      <c r="L2757" s="262"/>
      <c r="M2757" s="263"/>
      <c r="N2757" s="264"/>
      <c r="O2757" s="264"/>
      <c r="P2757" s="264"/>
      <c r="Q2757" s="264"/>
      <c r="R2757" s="264"/>
      <c r="S2757" s="264"/>
      <c r="T2757" s="265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6" t="s">
        <v>251</v>
      </c>
      <c r="AU2757" s="266" t="s">
        <v>87</v>
      </c>
      <c r="AV2757" s="14" t="s">
        <v>87</v>
      </c>
      <c r="AW2757" s="14" t="s">
        <v>32</v>
      </c>
      <c r="AX2757" s="14" t="s">
        <v>84</v>
      </c>
      <c r="AY2757" s="266" t="s">
        <v>240</v>
      </c>
    </row>
    <row r="2758" s="13" customFormat="1">
      <c r="A2758" s="13"/>
      <c r="B2758" s="245"/>
      <c r="C2758" s="246"/>
      <c r="D2758" s="247" t="s">
        <v>251</v>
      </c>
      <c r="E2758" s="248" t="s">
        <v>1</v>
      </c>
      <c r="F2758" s="249" t="s">
        <v>2877</v>
      </c>
      <c r="G2758" s="246"/>
      <c r="H2758" s="248" t="s">
        <v>1</v>
      </c>
      <c r="I2758" s="250"/>
      <c r="J2758" s="246"/>
      <c r="K2758" s="246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55" t="s">
        <v>251</v>
      </c>
      <c r="AU2758" s="255" t="s">
        <v>87</v>
      </c>
      <c r="AV2758" s="13" t="s">
        <v>84</v>
      </c>
      <c r="AW2758" s="13" t="s">
        <v>32</v>
      </c>
      <c r="AX2758" s="13" t="s">
        <v>76</v>
      </c>
      <c r="AY2758" s="255" t="s">
        <v>240</v>
      </c>
    </row>
    <row r="2759" s="13" customFormat="1">
      <c r="A2759" s="13"/>
      <c r="B2759" s="245"/>
      <c r="C2759" s="246"/>
      <c r="D2759" s="247" t="s">
        <v>251</v>
      </c>
      <c r="E2759" s="248" t="s">
        <v>1</v>
      </c>
      <c r="F2759" s="249" t="s">
        <v>2878</v>
      </c>
      <c r="G2759" s="246"/>
      <c r="H2759" s="248" t="s">
        <v>1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55" t="s">
        <v>251</v>
      </c>
      <c r="AU2759" s="255" t="s">
        <v>87</v>
      </c>
      <c r="AV2759" s="13" t="s">
        <v>84</v>
      </c>
      <c r="AW2759" s="13" t="s">
        <v>32</v>
      </c>
      <c r="AX2759" s="13" t="s">
        <v>76</v>
      </c>
      <c r="AY2759" s="255" t="s">
        <v>240</v>
      </c>
    </row>
    <row r="2760" s="13" customFormat="1">
      <c r="A2760" s="13"/>
      <c r="B2760" s="245"/>
      <c r="C2760" s="246"/>
      <c r="D2760" s="247" t="s">
        <v>251</v>
      </c>
      <c r="E2760" s="248" t="s">
        <v>1</v>
      </c>
      <c r="F2760" s="249" t="s">
        <v>1494</v>
      </c>
      <c r="G2760" s="246"/>
      <c r="H2760" s="248" t="s">
        <v>1</v>
      </c>
      <c r="I2760" s="250"/>
      <c r="J2760" s="246"/>
      <c r="K2760" s="246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55" t="s">
        <v>251</v>
      </c>
      <c r="AU2760" s="255" t="s">
        <v>87</v>
      </c>
      <c r="AV2760" s="13" t="s">
        <v>84</v>
      </c>
      <c r="AW2760" s="13" t="s">
        <v>32</v>
      </c>
      <c r="AX2760" s="13" t="s">
        <v>76</v>
      </c>
      <c r="AY2760" s="255" t="s">
        <v>240</v>
      </c>
    </row>
    <row r="2761" s="2" customFormat="1" ht="55.5" customHeight="1">
      <c r="A2761" s="39"/>
      <c r="B2761" s="40"/>
      <c r="C2761" s="227" t="s">
        <v>3503</v>
      </c>
      <c r="D2761" s="227" t="s">
        <v>242</v>
      </c>
      <c r="E2761" s="228" t="s">
        <v>3504</v>
      </c>
      <c r="F2761" s="229" t="s">
        <v>3505</v>
      </c>
      <c r="G2761" s="230" t="s">
        <v>675</v>
      </c>
      <c r="H2761" s="231">
        <v>11</v>
      </c>
      <c r="I2761" s="232"/>
      <c r="J2761" s="233">
        <f>ROUND(I2761*H2761,2)</f>
        <v>0</v>
      </c>
      <c r="K2761" s="229" t="s">
        <v>1</v>
      </c>
      <c r="L2761" s="45"/>
      <c r="M2761" s="234" t="s">
        <v>1</v>
      </c>
      <c r="N2761" s="235" t="s">
        <v>41</v>
      </c>
      <c r="O2761" s="92"/>
      <c r="P2761" s="236">
        <f>O2761*H2761</f>
        <v>0</v>
      </c>
      <c r="Q2761" s="236">
        <v>0</v>
      </c>
      <c r="R2761" s="236">
        <f>Q2761*H2761</f>
        <v>0</v>
      </c>
      <c r="S2761" s="236">
        <v>0</v>
      </c>
      <c r="T2761" s="237">
        <f>S2761*H2761</f>
        <v>0</v>
      </c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R2761" s="238" t="s">
        <v>170</v>
      </c>
      <c r="AT2761" s="238" t="s">
        <v>242</v>
      </c>
      <c r="AU2761" s="238" t="s">
        <v>87</v>
      </c>
      <c r="AY2761" s="18" t="s">
        <v>240</v>
      </c>
      <c r="BE2761" s="239">
        <f>IF(N2761="základní",J2761,0)</f>
        <v>0</v>
      </c>
      <c r="BF2761" s="239">
        <f>IF(N2761="snížená",J2761,0)</f>
        <v>0</v>
      </c>
      <c r="BG2761" s="239">
        <f>IF(N2761="zákl. přenesená",J2761,0)</f>
        <v>0</v>
      </c>
      <c r="BH2761" s="239">
        <f>IF(N2761="sníž. přenesená",J2761,0)</f>
        <v>0</v>
      </c>
      <c r="BI2761" s="239">
        <f>IF(N2761="nulová",J2761,0)</f>
        <v>0</v>
      </c>
      <c r="BJ2761" s="18" t="s">
        <v>84</v>
      </c>
      <c r="BK2761" s="239">
        <f>ROUND(I2761*H2761,2)</f>
        <v>0</v>
      </c>
      <c r="BL2761" s="18" t="s">
        <v>170</v>
      </c>
      <c r="BM2761" s="238" t="s">
        <v>3506</v>
      </c>
    </row>
    <row r="2762" s="13" customFormat="1">
      <c r="A2762" s="13"/>
      <c r="B2762" s="245"/>
      <c r="C2762" s="246"/>
      <c r="D2762" s="247" t="s">
        <v>251</v>
      </c>
      <c r="E2762" s="248" t="s">
        <v>1</v>
      </c>
      <c r="F2762" s="249" t="s">
        <v>3497</v>
      </c>
      <c r="G2762" s="246"/>
      <c r="H2762" s="248" t="s">
        <v>1</v>
      </c>
      <c r="I2762" s="250"/>
      <c r="J2762" s="246"/>
      <c r="K2762" s="246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55" t="s">
        <v>251</v>
      </c>
      <c r="AU2762" s="255" t="s">
        <v>87</v>
      </c>
      <c r="AV2762" s="13" t="s">
        <v>84</v>
      </c>
      <c r="AW2762" s="13" t="s">
        <v>32</v>
      </c>
      <c r="AX2762" s="13" t="s">
        <v>76</v>
      </c>
      <c r="AY2762" s="255" t="s">
        <v>240</v>
      </c>
    </row>
    <row r="2763" s="13" customFormat="1">
      <c r="A2763" s="13"/>
      <c r="B2763" s="245"/>
      <c r="C2763" s="246"/>
      <c r="D2763" s="247" t="s">
        <v>251</v>
      </c>
      <c r="E2763" s="248" t="s">
        <v>1</v>
      </c>
      <c r="F2763" s="249" t="s">
        <v>3498</v>
      </c>
      <c r="G2763" s="246"/>
      <c r="H2763" s="248" t="s">
        <v>1</v>
      </c>
      <c r="I2763" s="250"/>
      <c r="J2763" s="246"/>
      <c r="K2763" s="246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55" t="s">
        <v>251</v>
      </c>
      <c r="AU2763" s="255" t="s">
        <v>87</v>
      </c>
      <c r="AV2763" s="13" t="s">
        <v>84</v>
      </c>
      <c r="AW2763" s="13" t="s">
        <v>32</v>
      </c>
      <c r="AX2763" s="13" t="s">
        <v>76</v>
      </c>
      <c r="AY2763" s="255" t="s">
        <v>240</v>
      </c>
    </row>
    <row r="2764" s="13" customFormat="1">
      <c r="A2764" s="13"/>
      <c r="B2764" s="245"/>
      <c r="C2764" s="246"/>
      <c r="D2764" s="247" t="s">
        <v>251</v>
      </c>
      <c r="E2764" s="248" t="s">
        <v>1</v>
      </c>
      <c r="F2764" s="249" t="s">
        <v>2876</v>
      </c>
      <c r="G2764" s="246"/>
      <c r="H2764" s="248" t="s">
        <v>1</v>
      </c>
      <c r="I2764" s="250"/>
      <c r="J2764" s="246"/>
      <c r="K2764" s="246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55" t="s">
        <v>251</v>
      </c>
      <c r="AU2764" s="255" t="s">
        <v>87</v>
      </c>
      <c r="AV2764" s="13" t="s">
        <v>84</v>
      </c>
      <c r="AW2764" s="13" t="s">
        <v>32</v>
      </c>
      <c r="AX2764" s="13" t="s">
        <v>76</v>
      </c>
      <c r="AY2764" s="255" t="s">
        <v>240</v>
      </c>
    </row>
    <row r="2765" s="14" customFormat="1">
      <c r="A2765" s="14"/>
      <c r="B2765" s="256"/>
      <c r="C2765" s="257"/>
      <c r="D2765" s="247" t="s">
        <v>251</v>
      </c>
      <c r="E2765" s="258" t="s">
        <v>1</v>
      </c>
      <c r="F2765" s="259" t="s">
        <v>155</v>
      </c>
      <c r="G2765" s="257"/>
      <c r="H2765" s="260">
        <v>11</v>
      </c>
      <c r="I2765" s="261"/>
      <c r="J2765" s="257"/>
      <c r="K2765" s="257"/>
      <c r="L2765" s="262"/>
      <c r="M2765" s="263"/>
      <c r="N2765" s="264"/>
      <c r="O2765" s="264"/>
      <c r="P2765" s="264"/>
      <c r="Q2765" s="264"/>
      <c r="R2765" s="264"/>
      <c r="S2765" s="264"/>
      <c r="T2765" s="265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6" t="s">
        <v>251</v>
      </c>
      <c r="AU2765" s="266" t="s">
        <v>87</v>
      </c>
      <c r="AV2765" s="14" t="s">
        <v>87</v>
      </c>
      <c r="AW2765" s="14" t="s">
        <v>32</v>
      </c>
      <c r="AX2765" s="14" t="s">
        <v>84</v>
      </c>
      <c r="AY2765" s="266" t="s">
        <v>240</v>
      </c>
    </row>
    <row r="2766" s="13" customFormat="1">
      <c r="A2766" s="13"/>
      <c r="B2766" s="245"/>
      <c r="C2766" s="246"/>
      <c r="D2766" s="247" t="s">
        <v>251</v>
      </c>
      <c r="E2766" s="248" t="s">
        <v>1</v>
      </c>
      <c r="F2766" s="249" t="s">
        <v>2877</v>
      </c>
      <c r="G2766" s="246"/>
      <c r="H2766" s="248" t="s">
        <v>1</v>
      </c>
      <c r="I2766" s="250"/>
      <c r="J2766" s="246"/>
      <c r="K2766" s="246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55" t="s">
        <v>251</v>
      </c>
      <c r="AU2766" s="255" t="s">
        <v>87</v>
      </c>
      <c r="AV2766" s="13" t="s">
        <v>84</v>
      </c>
      <c r="AW2766" s="13" t="s">
        <v>32</v>
      </c>
      <c r="AX2766" s="13" t="s">
        <v>76</v>
      </c>
      <c r="AY2766" s="255" t="s">
        <v>240</v>
      </c>
    </row>
    <row r="2767" s="13" customFormat="1">
      <c r="A2767" s="13"/>
      <c r="B2767" s="245"/>
      <c r="C2767" s="246"/>
      <c r="D2767" s="247" t="s">
        <v>251</v>
      </c>
      <c r="E2767" s="248" t="s">
        <v>1</v>
      </c>
      <c r="F2767" s="249" t="s">
        <v>2878</v>
      </c>
      <c r="G2767" s="246"/>
      <c r="H2767" s="248" t="s">
        <v>1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55" t="s">
        <v>251</v>
      </c>
      <c r="AU2767" s="255" t="s">
        <v>87</v>
      </c>
      <c r="AV2767" s="13" t="s">
        <v>84</v>
      </c>
      <c r="AW2767" s="13" t="s">
        <v>32</v>
      </c>
      <c r="AX2767" s="13" t="s">
        <v>76</v>
      </c>
      <c r="AY2767" s="255" t="s">
        <v>240</v>
      </c>
    </row>
    <row r="2768" s="13" customFormat="1">
      <c r="A2768" s="13"/>
      <c r="B2768" s="245"/>
      <c r="C2768" s="246"/>
      <c r="D2768" s="247" t="s">
        <v>251</v>
      </c>
      <c r="E2768" s="248" t="s">
        <v>1</v>
      </c>
      <c r="F2768" s="249" t="s">
        <v>1494</v>
      </c>
      <c r="G2768" s="246"/>
      <c r="H2768" s="248" t="s">
        <v>1</v>
      </c>
      <c r="I2768" s="250"/>
      <c r="J2768" s="246"/>
      <c r="K2768" s="246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5" t="s">
        <v>251</v>
      </c>
      <c r="AU2768" s="255" t="s">
        <v>87</v>
      </c>
      <c r="AV2768" s="13" t="s">
        <v>84</v>
      </c>
      <c r="AW2768" s="13" t="s">
        <v>32</v>
      </c>
      <c r="AX2768" s="13" t="s">
        <v>76</v>
      </c>
      <c r="AY2768" s="255" t="s">
        <v>240</v>
      </c>
    </row>
    <row r="2769" s="2" customFormat="1" ht="55.5" customHeight="1">
      <c r="A2769" s="39"/>
      <c r="B2769" s="40"/>
      <c r="C2769" s="227" t="s">
        <v>3507</v>
      </c>
      <c r="D2769" s="227" t="s">
        <v>242</v>
      </c>
      <c r="E2769" s="228" t="s">
        <v>3508</v>
      </c>
      <c r="F2769" s="229" t="s">
        <v>3509</v>
      </c>
      <c r="G2769" s="230" t="s">
        <v>675</v>
      </c>
      <c r="H2769" s="231">
        <v>3</v>
      </c>
      <c r="I2769" s="232"/>
      <c r="J2769" s="233">
        <f>ROUND(I2769*H2769,2)</f>
        <v>0</v>
      </c>
      <c r="K2769" s="229" t="s">
        <v>1</v>
      </c>
      <c r="L2769" s="45"/>
      <c r="M2769" s="234" t="s">
        <v>1</v>
      </c>
      <c r="N2769" s="235" t="s">
        <v>41</v>
      </c>
      <c r="O2769" s="92"/>
      <c r="P2769" s="236">
        <f>O2769*H2769</f>
        <v>0</v>
      </c>
      <c r="Q2769" s="236">
        <v>0</v>
      </c>
      <c r="R2769" s="236">
        <f>Q2769*H2769</f>
        <v>0</v>
      </c>
      <c r="S2769" s="236">
        <v>0</v>
      </c>
      <c r="T2769" s="237">
        <f>S2769*H2769</f>
        <v>0</v>
      </c>
      <c r="U2769" s="39"/>
      <c r="V2769" s="39"/>
      <c r="W2769" s="39"/>
      <c r="X2769" s="39"/>
      <c r="Y2769" s="39"/>
      <c r="Z2769" s="39"/>
      <c r="AA2769" s="39"/>
      <c r="AB2769" s="39"/>
      <c r="AC2769" s="39"/>
      <c r="AD2769" s="39"/>
      <c r="AE2769" s="39"/>
      <c r="AR2769" s="238" t="s">
        <v>170</v>
      </c>
      <c r="AT2769" s="238" t="s">
        <v>242</v>
      </c>
      <c r="AU2769" s="238" t="s">
        <v>87</v>
      </c>
      <c r="AY2769" s="18" t="s">
        <v>240</v>
      </c>
      <c r="BE2769" s="239">
        <f>IF(N2769="základní",J2769,0)</f>
        <v>0</v>
      </c>
      <c r="BF2769" s="239">
        <f>IF(N2769="snížená",J2769,0)</f>
        <v>0</v>
      </c>
      <c r="BG2769" s="239">
        <f>IF(N2769="zákl. přenesená",J2769,0)</f>
        <v>0</v>
      </c>
      <c r="BH2769" s="239">
        <f>IF(N2769="sníž. přenesená",J2769,0)</f>
        <v>0</v>
      </c>
      <c r="BI2769" s="239">
        <f>IF(N2769="nulová",J2769,0)</f>
        <v>0</v>
      </c>
      <c r="BJ2769" s="18" t="s">
        <v>84</v>
      </c>
      <c r="BK2769" s="239">
        <f>ROUND(I2769*H2769,2)</f>
        <v>0</v>
      </c>
      <c r="BL2769" s="18" t="s">
        <v>170</v>
      </c>
      <c r="BM2769" s="238" t="s">
        <v>3510</v>
      </c>
    </row>
    <row r="2770" s="13" customFormat="1">
      <c r="A2770" s="13"/>
      <c r="B2770" s="245"/>
      <c r="C2770" s="246"/>
      <c r="D2770" s="247" t="s">
        <v>251</v>
      </c>
      <c r="E2770" s="248" t="s">
        <v>1</v>
      </c>
      <c r="F2770" s="249" t="s">
        <v>3497</v>
      </c>
      <c r="G2770" s="246"/>
      <c r="H2770" s="248" t="s">
        <v>1</v>
      </c>
      <c r="I2770" s="250"/>
      <c r="J2770" s="246"/>
      <c r="K2770" s="246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55" t="s">
        <v>251</v>
      </c>
      <c r="AU2770" s="255" t="s">
        <v>87</v>
      </c>
      <c r="AV2770" s="13" t="s">
        <v>84</v>
      </c>
      <c r="AW2770" s="13" t="s">
        <v>32</v>
      </c>
      <c r="AX2770" s="13" t="s">
        <v>76</v>
      </c>
      <c r="AY2770" s="255" t="s">
        <v>240</v>
      </c>
    </row>
    <row r="2771" s="13" customFormat="1">
      <c r="A2771" s="13"/>
      <c r="B2771" s="245"/>
      <c r="C2771" s="246"/>
      <c r="D2771" s="247" t="s">
        <v>251</v>
      </c>
      <c r="E2771" s="248" t="s">
        <v>1</v>
      </c>
      <c r="F2771" s="249" t="s">
        <v>3498</v>
      </c>
      <c r="G2771" s="246"/>
      <c r="H2771" s="248" t="s">
        <v>1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55" t="s">
        <v>251</v>
      </c>
      <c r="AU2771" s="255" t="s">
        <v>87</v>
      </c>
      <c r="AV2771" s="13" t="s">
        <v>84</v>
      </c>
      <c r="AW2771" s="13" t="s">
        <v>32</v>
      </c>
      <c r="AX2771" s="13" t="s">
        <v>76</v>
      </c>
      <c r="AY2771" s="255" t="s">
        <v>240</v>
      </c>
    </row>
    <row r="2772" s="13" customFormat="1">
      <c r="A2772" s="13"/>
      <c r="B2772" s="245"/>
      <c r="C2772" s="246"/>
      <c r="D2772" s="247" t="s">
        <v>251</v>
      </c>
      <c r="E2772" s="248" t="s">
        <v>1</v>
      </c>
      <c r="F2772" s="249" t="s">
        <v>2876</v>
      </c>
      <c r="G2772" s="246"/>
      <c r="H2772" s="248" t="s">
        <v>1</v>
      </c>
      <c r="I2772" s="250"/>
      <c r="J2772" s="246"/>
      <c r="K2772" s="246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5" t="s">
        <v>251</v>
      </c>
      <c r="AU2772" s="255" t="s">
        <v>87</v>
      </c>
      <c r="AV2772" s="13" t="s">
        <v>84</v>
      </c>
      <c r="AW2772" s="13" t="s">
        <v>32</v>
      </c>
      <c r="AX2772" s="13" t="s">
        <v>76</v>
      </c>
      <c r="AY2772" s="255" t="s">
        <v>240</v>
      </c>
    </row>
    <row r="2773" s="14" customFormat="1">
      <c r="A2773" s="14"/>
      <c r="B2773" s="256"/>
      <c r="C2773" s="257"/>
      <c r="D2773" s="247" t="s">
        <v>251</v>
      </c>
      <c r="E2773" s="258" t="s">
        <v>1</v>
      </c>
      <c r="F2773" s="259" t="s">
        <v>256</v>
      </c>
      <c r="G2773" s="257"/>
      <c r="H2773" s="260">
        <v>3</v>
      </c>
      <c r="I2773" s="261"/>
      <c r="J2773" s="257"/>
      <c r="K2773" s="257"/>
      <c r="L2773" s="262"/>
      <c r="M2773" s="263"/>
      <c r="N2773" s="264"/>
      <c r="O2773" s="264"/>
      <c r="P2773" s="264"/>
      <c r="Q2773" s="264"/>
      <c r="R2773" s="264"/>
      <c r="S2773" s="264"/>
      <c r="T2773" s="265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6" t="s">
        <v>251</v>
      </c>
      <c r="AU2773" s="266" t="s">
        <v>87</v>
      </c>
      <c r="AV2773" s="14" t="s">
        <v>87</v>
      </c>
      <c r="AW2773" s="14" t="s">
        <v>32</v>
      </c>
      <c r="AX2773" s="14" t="s">
        <v>84</v>
      </c>
      <c r="AY2773" s="266" t="s">
        <v>240</v>
      </c>
    </row>
    <row r="2774" s="13" customFormat="1">
      <c r="A2774" s="13"/>
      <c r="B2774" s="245"/>
      <c r="C2774" s="246"/>
      <c r="D2774" s="247" t="s">
        <v>251</v>
      </c>
      <c r="E2774" s="248" t="s">
        <v>1</v>
      </c>
      <c r="F2774" s="249" t="s">
        <v>2877</v>
      </c>
      <c r="G2774" s="246"/>
      <c r="H2774" s="248" t="s">
        <v>1</v>
      </c>
      <c r="I2774" s="250"/>
      <c r="J2774" s="246"/>
      <c r="K2774" s="246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55" t="s">
        <v>251</v>
      </c>
      <c r="AU2774" s="255" t="s">
        <v>87</v>
      </c>
      <c r="AV2774" s="13" t="s">
        <v>84</v>
      </c>
      <c r="AW2774" s="13" t="s">
        <v>32</v>
      </c>
      <c r="AX2774" s="13" t="s">
        <v>76</v>
      </c>
      <c r="AY2774" s="255" t="s">
        <v>240</v>
      </c>
    </row>
    <row r="2775" s="13" customFormat="1">
      <c r="A2775" s="13"/>
      <c r="B2775" s="245"/>
      <c r="C2775" s="246"/>
      <c r="D2775" s="247" t="s">
        <v>251</v>
      </c>
      <c r="E2775" s="248" t="s">
        <v>1</v>
      </c>
      <c r="F2775" s="249" t="s">
        <v>2878</v>
      </c>
      <c r="G2775" s="246"/>
      <c r="H2775" s="248" t="s">
        <v>1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55" t="s">
        <v>251</v>
      </c>
      <c r="AU2775" s="255" t="s">
        <v>87</v>
      </c>
      <c r="AV2775" s="13" t="s">
        <v>84</v>
      </c>
      <c r="AW2775" s="13" t="s">
        <v>32</v>
      </c>
      <c r="AX2775" s="13" t="s">
        <v>76</v>
      </c>
      <c r="AY2775" s="255" t="s">
        <v>240</v>
      </c>
    </row>
    <row r="2776" s="13" customFormat="1">
      <c r="A2776" s="13"/>
      <c r="B2776" s="245"/>
      <c r="C2776" s="246"/>
      <c r="D2776" s="247" t="s">
        <v>251</v>
      </c>
      <c r="E2776" s="248" t="s">
        <v>1</v>
      </c>
      <c r="F2776" s="249" t="s">
        <v>1494</v>
      </c>
      <c r="G2776" s="246"/>
      <c r="H2776" s="248" t="s">
        <v>1</v>
      </c>
      <c r="I2776" s="250"/>
      <c r="J2776" s="246"/>
      <c r="K2776" s="246"/>
      <c r="L2776" s="251"/>
      <c r="M2776" s="252"/>
      <c r="N2776" s="253"/>
      <c r="O2776" s="253"/>
      <c r="P2776" s="253"/>
      <c r="Q2776" s="253"/>
      <c r="R2776" s="253"/>
      <c r="S2776" s="253"/>
      <c r="T2776" s="254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5" t="s">
        <v>251</v>
      </c>
      <c r="AU2776" s="255" t="s">
        <v>87</v>
      </c>
      <c r="AV2776" s="13" t="s">
        <v>84</v>
      </c>
      <c r="AW2776" s="13" t="s">
        <v>32</v>
      </c>
      <c r="AX2776" s="13" t="s">
        <v>76</v>
      </c>
      <c r="AY2776" s="255" t="s">
        <v>240</v>
      </c>
    </row>
    <row r="2777" s="2" customFormat="1" ht="55.5" customHeight="1">
      <c r="A2777" s="39"/>
      <c r="B2777" s="40"/>
      <c r="C2777" s="227" t="s">
        <v>3511</v>
      </c>
      <c r="D2777" s="227" t="s">
        <v>242</v>
      </c>
      <c r="E2777" s="228" t="s">
        <v>3512</v>
      </c>
      <c r="F2777" s="229" t="s">
        <v>3513</v>
      </c>
      <c r="G2777" s="230" t="s">
        <v>675</v>
      </c>
      <c r="H2777" s="231">
        <v>2</v>
      </c>
      <c r="I2777" s="232"/>
      <c r="J2777" s="233">
        <f>ROUND(I2777*H2777,2)</f>
        <v>0</v>
      </c>
      <c r="K2777" s="229" t="s">
        <v>1</v>
      </c>
      <c r="L2777" s="45"/>
      <c r="M2777" s="234" t="s">
        <v>1</v>
      </c>
      <c r="N2777" s="235" t="s">
        <v>41</v>
      </c>
      <c r="O2777" s="92"/>
      <c r="P2777" s="236">
        <f>O2777*H2777</f>
        <v>0</v>
      </c>
      <c r="Q2777" s="236">
        <v>0</v>
      </c>
      <c r="R2777" s="236">
        <f>Q2777*H2777</f>
        <v>0</v>
      </c>
      <c r="S2777" s="236">
        <v>0</v>
      </c>
      <c r="T2777" s="237">
        <f>S2777*H2777</f>
        <v>0</v>
      </c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R2777" s="238" t="s">
        <v>170</v>
      </c>
      <c r="AT2777" s="238" t="s">
        <v>242</v>
      </c>
      <c r="AU2777" s="238" t="s">
        <v>87</v>
      </c>
      <c r="AY2777" s="18" t="s">
        <v>240</v>
      </c>
      <c r="BE2777" s="239">
        <f>IF(N2777="základní",J2777,0)</f>
        <v>0</v>
      </c>
      <c r="BF2777" s="239">
        <f>IF(N2777="snížená",J2777,0)</f>
        <v>0</v>
      </c>
      <c r="BG2777" s="239">
        <f>IF(N2777="zákl. přenesená",J2777,0)</f>
        <v>0</v>
      </c>
      <c r="BH2777" s="239">
        <f>IF(N2777="sníž. přenesená",J2777,0)</f>
        <v>0</v>
      </c>
      <c r="BI2777" s="239">
        <f>IF(N2777="nulová",J2777,0)</f>
        <v>0</v>
      </c>
      <c r="BJ2777" s="18" t="s">
        <v>84</v>
      </c>
      <c r="BK2777" s="239">
        <f>ROUND(I2777*H2777,2)</f>
        <v>0</v>
      </c>
      <c r="BL2777" s="18" t="s">
        <v>170</v>
      </c>
      <c r="BM2777" s="238" t="s">
        <v>3514</v>
      </c>
    </row>
    <row r="2778" s="13" customFormat="1">
      <c r="A2778" s="13"/>
      <c r="B2778" s="245"/>
      <c r="C2778" s="246"/>
      <c r="D2778" s="247" t="s">
        <v>251</v>
      </c>
      <c r="E2778" s="248" t="s">
        <v>1</v>
      </c>
      <c r="F2778" s="249" t="s">
        <v>3497</v>
      </c>
      <c r="G2778" s="246"/>
      <c r="H2778" s="248" t="s">
        <v>1</v>
      </c>
      <c r="I2778" s="250"/>
      <c r="J2778" s="246"/>
      <c r="K2778" s="246"/>
      <c r="L2778" s="251"/>
      <c r="M2778" s="252"/>
      <c r="N2778" s="253"/>
      <c r="O2778" s="253"/>
      <c r="P2778" s="253"/>
      <c r="Q2778" s="253"/>
      <c r="R2778" s="253"/>
      <c r="S2778" s="253"/>
      <c r="T2778" s="25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55" t="s">
        <v>251</v>
      </c>
      <c r="AU2778" s="255" t="s">
        <v>87</v>
      </c>
      <c r="AV2778" s="13" t="s">
        <v>84</v>
      </c>
      <c r="AW2778" s="13" t="s">
        <v>32</v>
      </c>
      <c r="AX2778" s="13" t="s">
        <v>76</v>
      </c>
      <c r="AY2778" s="255" t="s">
        <v>240</v>
      </c>
    </row>
    <row r="2779" s="13" customFormat="1">
      <c r="A2779" s="13"/>
      <c r="B2779" s="245"/>
      <c r="C2779" s="246"/>
      <c r="D2779" s="247" t="s">
        <v>251</v>
      </c>
      <c r="E2779" s="248" t="s">
        <v>1</v>
      </c>
      <c r="F2779" s="249" t="s">
        <v>3498</v>
      </c>
      <c r="G2779" s="246"/>
      <c r="H2779" s="248" t="s">
        <v>1</v>
      </c>
      <c r="I2779" s="250"/>
      <c r="J2779" s="246"/>
      <c r="K2779" s="246"/>
      <c r="L2779" s="251"/>
      <c r="M2779" s="252"/>
      <c r="N2779" s="253"/>
      <c r="O2779" s="253"/>
      <c r="P2779" s="253"/>
      <c r="Q2779" s="253"/>
      <c r="R2779" s="253"/>
      <c r="S2779" s="253"/>
      <c r="T2779" s="25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55" t="s">
        <v>251</v>
      </c>
      <c r="AU2779" s="255" t="s">
        <v>87</v>
      </c>
      <c r="AV2779" s="13" t="s">
        <v>84</v>
      </c>
      <c r="AW2779" s="13" t="s">
        <v>32</v>
      </c>
      <c r="AX2779" s="13" t="s">
        <v>76</v>
      </c>
      <c r="AY2779" s="255" t="s">
        <v>240</v>
      </c>
    </row>
    <row r="2780" s="13" customFormat="1">
      <c r="A2780" s="13"/>
      <c r="B2780" s="245"/>
      <c r="C2780" s="246"/>
      <c r="D2780" s="247" t="s">
        <v>251</v>
      </c>
      <c r="E2780" s="248" t="s">
        <v>1</v>
      </c>
      <c r="F2780" s="249" t="s">
        <v>2876</v>
      </c>
      <c r="G2780" s="246"/>
      <c r="H2780" s="248" t="s">
        <v>1</v>
      </c>
      <c r="I2780" s="250"/>
      <c r="J2780" s="246"/>
      <c r="K2780" s="246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55" t="s">
        <v>251</v>
      </c>
      <c r="AU2780" s="255" t="s">
        <v>87</v>
      </c>
      <c r="AV2780" s="13" t="s">
        <v>84</v>
      </c>
      <c r="AW2780" s="13" t="s">
        <v>32</v>
      </c>
      <c r="AX2780" s="13" t="s">
        <v>76</v>
      </c>
      <c r="AY2780" s="255" t="s">
        <v>240</v>
      </c>
    </row>
    <row r="2781" s="14" customFormat="1">
      <c r="A2781" s="14"/>
      <c r="B2781" s="256"/>
      <c r="C2781" s="257"/>
      <c r="D2781" s="247" t="s">
        <v>251</v>
      </c>
      <c r="E2781" s="258" t="s">
        <v>1</v>
      </c>
      <c r="F2781" s="259" t="s">
        <v>87</v>
      </c>
      <c r="G2781" s="257"/>
      <c r="H2781" s="260">
        <v>2</v>
      </c>
      <c r="I2781" s="261"/>
      <c r="J2781" s="257"/>
      <c r="K2781" s="257"/>
      <c r="L2781" s="262"/>
      <c r="M2781" s="263"/>
      <c r="N2781" s="264"/>
      <c r="O2781" s="264"/>
      <c r="P2781" s="264"/>
      <c r="Q2781" s="264"/>
      <c r="R2781" s="264"/>
      <c r="S2781" s="264"/>
      <c r="T2781" s="265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6" t="s">
        <v>251</v>
      </c>
      <c r="AU2781" s="266" t="s">
        <v>87</v>
      </c>
      <c r="AV2781" s="14" t="s">
        <v>87</v>
      </c>
      <c r="AW2781" s="14" t="s">
        <v>32</v>
      </c>
      <c r="AX2781" s="14" t="s">
        <v>84</v>
      </c>
      <c r="AY2781" s="266" t="s">
        <v>240</v>
      </c>
    </row>
    <row r="2782" s="13" customFormat="1">
      <c r="A2782" s="13"/>
      <c r="B2782" s="245"/>
      <c r="C2782" s="246"/>
      <c r="D2782" s="247" t="s">
        <v>251</v>
      </c>
      <c r="E2782" s="248" t="s">
        <v>1</v>
      </c>
      <c r="F2782" s="249" t="s">
        <v>2877</v>
      </c>
      <c r="G2782" s="246"/>
      <c r="H2782" s="248" t="s">
        <v>1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5" t="s">
        <v>251</v>
      </c>
      <c r="AU2782" s="255" t="s">
        <v>87</v>
      </c>
      <c r="AV2782" s="13" t="s">
        <v>84</v>
      </c>
      <c r="AW2782" s="13" t="s">
        <v>32</v>
      </c>
      <c r="AX2782" s="13" t="s">
        <v>76</v>
      </c>
      <c r="AY2782" s="255" t="s">
        <v>240</v>
      </c>
    </row>
    <row r="2783" s="13" customFormat="1">
      <c r="A2783" s="13"/>
      <c r="B2783" s="245"/>
      <c r="C2783" s="246"/>
      <c r="D2783" s="247" t="s">
        <v>251</v>
      </c>
      <c r="E2783" s="248" t="s">
        <v>1</v>
      </c>
      <c r="F2783" s="249" t="s">
        <v>2878</v>
      </c>
      <c r="G2783" s="246"/>
      <c r="H2783" s="248" t="s">
        <v>1</v>
      </c>
      <c r="I2783" s="250"/>
      <c r="J2783" s="246"/>
      <c r="K2783" s="246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55" t="s">
        <v>251</v>
      </c>
      <c r="AU2783" s="255" t="s">
        <v>87</v>
      </c>
      <c r="AV2783" s="13" t="s">
        <v>84</v>
      </c>
      <c r="AW2783" s="13" t="s">
        <v>32</v>
      </c>
      <c r="AX2783" s="13" t="s">
        <v>76</v>
      </c>
      <c r="AY2783" s="255" t="s">
        <v>240</v>
      </c>
    </row>
    <row r="2784" s="13" customFormat="1">
      <c r="A2784" s="13"/>
      <c r="B2784" s="245"/>
      <c r="C2784" s="246"/>
      <c r="D2784" s="247" t="s">
        <v>251</v>
      </c>
      <c r="E2784" s="248" t="s">
        <v>1</v>
      </c>
      <c r="F2784" s="249" t="s">
        <v>1494</v>
      </c>
      <c r="G2784" s="246"/>
      <c r="H2784" s="248" t="s">
        <v>1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55" t="s">
        <v>251</v>
      </c>
      <c r="AU2784" s="255" t="s">
        <v>87</v>
      </c>
      <c r="AV2784" s="13" t="s">
        <v>84</v>
      </c>
      <c r="AW2784" s="13" t="s">
        <v>32</v>
      </c>
      <c r="AX2784" s="13" t="s">
        <v>76</v>
      </c>
      <c r="AY2784" s="255" t="s">
        <v>240</v>
      </c>
    </row>
    <row r="2785" s="12" customFormat="1" ht="22.8" customHeight="1">
      <c r="A2785" s="12"/>
      <c r="B2785" s="211"/>
      <c r="C2785" s="212"/>
      <c r="D2785" s="213" t="s">
        <v>75</v>
      </c>
      <c r="E2785" s="225" t="s">
        <v>3515</v>
      </c>
      <c r="F2785" s="225" t="s">
        <v>3516</v>
      </c>
      <c r="G2785" s="212"/>
      <c r="H2785" s="212"/>
      <c r="I2785" s="215"/>
      <c r="J2785" s="226">
        <f>BK2785</f>
        <v>0</v>
      </c>
      <c r="K2785" s="212"/>
      <c r="L2785" s="217"/>
      <c r="M2785" s="218"/>
      <c r="N2785" s="219"/>
      <c r="O2785" s="219"/>
      <c r="P2785" s="220">
        <f>SUM(P2786:P2830)</f>
        <v>0</v>
      </c>
      <c r="Q2785" s="219"/>
      <c r="R2785" s="220">
        <f>SUM(R2786:R2830)</f>
        <v>0</v>
      </c>
      <c r="S2785" s="219"/>
      <c r="T2785" s="221">
        <f>SUM(T2786:T2830)</f>
        <v>0</v>
      </c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R2785" s="222" t="s">
        <v>87</v>
      </c>
      <c r="AT2785" s="223" t="s">
        <v>75</v>
      </c>
      <c r="AU2785" s="223" t="s">
        <v>84</v>
      </c>
      <c r="AY2785" s="222" t="s">
        <v>240</v>
      </c>
      <c r="BK2785" s="224">
        <f>SUM(BK2786:BK2830)</f>
        <v>0</v>
      </c>
    </row>
    <row r="2786" s="2" customFormat="1" ht="55.5" customHeight="1">
      <c r="A2786" s="39"/>
      <c r="B2786" s="40"/>
      <c r="C2786" s="227" t="s">
        <v>3517</v>
      </c>
      <c r="D2786" s="227" t="s">
        <v>242</v>
      </c>
      <c r="E2786" s="228" t="s">
        <v>3518</v>
      </c>
      <c r="F2786" s="229" t="s">
        <v>3519</v>
      </c>
      <c r="G2786" s="230" t="s">
        <v>675</v>
      </c>
      <c r="H2786" s="231">
        <v>1</v>
      </c>
      <c r="I2786" s="232"/>
      <c r="J2786" s="233">
        <f>ROUND(I2786*H2786,2)</f>
        <v>0</v>
      </c>
      <c r="K2786" s="229" t="s">
        <v>1</v>
      </c>
      <c r="L2786" s="45"/>
      <c r="M2786" s="234" t="s">
        <v>1</v>
      </c>
      <c r="N2786" s="235" t="s">
        <v>41</v>
      </c>
      <c r="O2786" s="92"/>
      <c r="P2786" s="236">
        <f>O2786*H2786</f>
        <v>0</v>
      </c>
      <c r="Q2786" s="236">
        <v>0</v>
      </c>
      <c r="R2786" s="236">
        <f>Q2786*H2786</f>
        <v>0</v>
      </c>
      <c r="S2786" s="236">
        <v>0</v>
      </c>
      <c r="T2786" s="237">
        <f>S2786*H2786</f>
        <v>0</v>
      </c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R2786" s="238" t="s">
        <v>170</v>
      </c>
      <c r="AT2786" s="238" t="s">
        <v>242</v>
      </c>
      <c r="AU2786" s="238" t="s">
        <v>87</v>
      </c>
      <c r="AY2786" s="18" t="s">
        <v>240</v>
      </c>
      <c r="BE2786" s="239">
        <f>IF(N2786="základní",J2786,0)</f>
        <v>0</v>
      </c>
      <c r="BF2786" s="239">
        <f>IF(N2786="snížená",J2786,0)</f>
        <v>0</v>
      </c>
      <c r="BG2786" s="239">
        <f>IF(N2786="zákl. přenesená",J2786,0)</f>
        <v>0</v>
      </c>
      <c r="BH2786" s="239">
        <f>IF(N2786="sníž. přenesená",J2786,0)</f>
        <v>0</v>
      </c>
      <c r="BI2786" s="239">
        <f>IF(N2786="nulová",J2786,0)</f>
        <v>0</v>
      </c>
      <c r="BJ2786" s="18" t="s">
        <v>84</v>
      </c>
      <c r="BK2786" s="239">
        <f>ROUND(I2786*H2786,2)</f>
        <v>0</v>
      </c>
      <c r="BL2786" s="18" t="s">
        <v>170</v>
      </c>
      <c r="BM2786" s="238" t="s">
        <v>3520</v>
      </c>
    </row>
    <row r="2787" s="13" customFormat="1">
      <c r="A2787" s="13"/>
      <c r="B2787" s="245"/>
      <c r="C2787" s="246"/>
      <c r="D2787" s="247" t="s">
        <v>251</v>
      </c>
      <c r="E2787" s="248" t="s">
        <v>1</v>
      </c>
      <c r="F2787" s="249" t="s">
        <v>3521</v>
      </c>
      <c r="G2787" s="246"/>
      <c r="H2787" s="248" t="s">
        <v>1</v>
      </c>
      <c r="I2787" s="250"/>
      <c r="J2787" s="246"/>
      <c r="K2787" s="246"/>
      <c r="L2787" s="251"/>
      <c r="M2787" s="252"/>
      <c r="N2787" s="253"/>
      <c r="O2787" s="253"/>
      <c r="P2787" s="253"/>
      <c r="Q2787" s="253"/>
      <c r="R2787" s="253"/>
      <c r="S2787" s="253"/>
      <c r="T2787" s="254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55" t="s">
        <v>251</v>
      </c>
      <c r="AU2787" s="255" t="s">
        <v>87</v>
      </c>
      <c r="AV2787" s="13" t="s">
        <v>84</v>
      </c>
      <c r="AW2787" s="13" t="s">
        <v>32</v>
      </c>
      <c r="AX2787" s="13" t="s">
        <v>76</v>
      </c>
      <c r="AY2787" s="255" t="s">
        <v>240</v>
      </c>
    </row>
    <row r="2788" s="13" customFormat="1">
      <c r="A2788" s="13"/>
      <c r="B2788" s="245"/>
      <c r="C2788" s="246"/>
      <c r="D2788" s="247" t="s">
        <v>251</v>
      </c>
      <c r="E2788" s="248" t="s">
        <v>1</v>
      </c>
      <c r="F2788" s="249" t="s">
        <v>2874</v>
      </c>
      <c r="G2788" s="246"/>
      <c r="H2788" s="248" t="s">
        <v>1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55" t="s">
        <v>251</v>
      </c>
      <c r="AU2788" s="255" t="s">
        <v>87</v>
      </c>
      <c r="AV2788" s="13" t="s">
        <v>84</v>
      </c>
      <c r="AW2788" s="13" t="s">
        <v>32</v>
      </c>
      <c r="AX2788" s="13" t="s">
        <v>76</v>
      </c>
      <c r="AY2788" s="255" t="s">
        <v>240</v>
      </c>
    </row>
    <row r="2789" s="13" customFormat="1">
      <c r="A2789" s="13"/>
      <c r="B2789" s="245"/>
      <c r="C2789" s="246"/>
      <c r="D2789" s="247" t="s">
        <v>251</v>
      </c>
      <c r="E2789" s="248" t="s">
        <v>1</v>
      </c>
      <c r="F2789" s="249" t="s">
        <v>3522</v>
      </c>
      <c r="G2789" s="246"/>
      <c r="H2789" s="248" t="s">
        <v>1</v>
      </c>
      <c r="I2789" s="250"/>
      <c r="J2789" s="246"/>
      <c r="K2789" s="246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5" t="s">
        <v>251</v>
      </c>
      <c r="AU2789" s="255" t="s">
        <v>87</v>
      </c>
      <c r="AV2789" s="13" t="s">
        <v>84</v>
      </c>
      <c r="AW2789" s="13" t="s">
        <v>32</v>
      </c>
      <c r="AX2789" s="13" t="s">
        <v>76</v>
      </c>
      <c r="AY2789" s="255" t="s">
        <v>240</v>
      </c>
    </row>
    <row r="2790" s="13" customFormat="1">
      <c r="A2790" s="13"/>
      <c r="B2790" s="245"/>
      <c r="C2790" s="246"/>
      <c r="D2790" s="247" t="s">
        <v>251</v>
      </c>
      <c r="E2790" s="248" t="s">
        <v>1</v>
      </c>
      <c r="F2790" s="249" t="s">
        <v>3523</v>
      </c>
      <c r="G2790" s="246"/>
      <c r="H2790" s="248" t="s">
        <v>1</v>
      </c>
      <c r="I2790" s="250"/>
      <c r="J2790" s="246"/>
      <c r="K2790" s="246"/>
      <c r="L2790" s="251"/>
      <c r="M2790" s="252"/>
      <c r="N2790" s="253"/>
      <c r="O2790" s="253"/>
      <c r="P2790" s="253"/>
      <c r="Q2790" s="253"/>
      <c r="R2790" s="253"/>
      <c r="S2790" s="253"/>
      <c r="T2790" s="254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55" t="s">
        <v>251</v>
      </c>
      <c r="AU2790" s="255" t="s">
        <v>87</v>
      </c>
      <c r="AV2790" s="13" t="s">
        <v>84</v>
      </c>
      <c r="AW2790" s="13" t="s">
        <v>32</v>
      </c>
      <c r="AX2790" s="13" t="s">
        <v>76</v>
      </c>
      <c r="AY2790" s="255" t="s">
        <v>240</v>
      </c>
    </row>
    <row r="2791" s="14" customFormat="1">
      <c r="A2791" s="14"/>
      <c r="B2791" s="256"/>
      <c r="C2791" s="257"/>
      <c r="D2791" s="247" t="s">
        <v>251</v>
      </c>
      <c r="E2791" s="258" t="s">
        <v>1</v>
      </c>
      <c r="F2791" s="259" t="s">
        <v>84</v>
      </c>
      <c r="G2791" s="257"/>
      <c r="H2791" s="260">
        <v>1</v>
      </c>
      <c r="I2791" s="261"/>
      <c r="J2791" s="257"/>
      <c r="K2791" s="257"/>
      <c r="L2791" s="262"/>
      <c r="M2791" s="263"/>
      <c r="N2791" s="264"/>
      <c r="O2791" s="264"/>
      <c r="P2791" s="264"/>
      <c r="Q2791" s="264"/>
      <c r="R2791" s="264"/>
      <c r="S2791" s="264"/>
      <c r="T2791" s="265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6" t="s">
        <v>251</v>
      </c>
      <c r="AU2791" s="266" t="s">
        <v>87</v>
      </c>
      <c r="AV2791" s="14" t="s">
        <v>87</v>
      </c>
      <c r="AW2791" s="14" t="s">
        <v>32</v>
      </c>
      <c r="AX2791" s="14" t="s">
        <v>84</v>
      </c>
      <c r="AY2791" s="266" t="s">
        <v>240</v>
      </c>
    </row>
    <row r="2792" s="13" customFormat="1">
      <c r="A2792" s="13"/>
      <c r="B2792" s="245"/>
      <c r="C2792" s="246"/>
      <c r="D2792" s="247" t="s">
        <v>251</v>
      </c>
      <c r="E2792" s="248" t="s">
        <v>1</v>
      </c>
      <c r="F2792" s="249" t="s">
        <v>2877</v>
      </c>
      <c r="G2792" s="246"/>
      <c r="H2792" s="248" t="s">
        <v>1</v>
      </c>
      <c r="I2792" s="250"/>
      <c r="J2792" s="246"/>
      <c r="K2792" s="246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5" t="s">
        <v>251</v>
      </c>
      <c r="AU2792" s="255" t="s">
        <v>87</v>
      </c>
      <c r="AV2792" s="13" t="s">
        <v>84</v>
      </c>
      <c r="AW2792" s="13" t="s">
        <v>32</v>
      </c>
      <c r="AX2792" s="13" t="s">
        <v>76</v>
      </c>
      <c r="AY2792" s="255" t="s">
        <v>240</v>
      </c>
    </row>
    <row r="2793" s="13" customFormat="1">
      <c r="A2793" s="13"/>
      <c r="B2793" s="245"/>
      <c r="C2793" s="246"/>
      <c r="D2793" s="247" t="s">
        <v>251</v>
      </c>
      <c r="E2793" s="248" t="s">
        <v>1</v>
      </c>
      <c r="F2793" s="249" t="s">
        <v>2878</v>
      </c>
      <c r="G2793" s="246"/>
      <c r="H2793" s="248" t="s">
        <v>1</v>
      </c>
      <c r="I2793" s="250"/>
      <c r="J2793" s="246"/>
      <c r="K2793" s="246"/>
      <c r="L2793" s="251"/>
      <c r="M2793" s="252"/>
      <c r="N2793" s="253"/>
      <c r="O2793" s="253"/>
      <c r="P2793" s="253"/>
      <c r="Q2793" s="253"/>
      <c r="R2793" s="253"/>
      <c r="S2793" s="253"/>
      <c r="T2793" s="25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55" t="s">
        <v>251</v>
      </c>
      <c r="AU2793" s="255" t="s">
        <v>87</v>
      </c>
      <c r="AV2793" s="13" t="s">
        <v>84</v>
      </c>
      <c r="AW2793" s="13" t="s">
        <v>32</v>
      </c>
      <c r="AX2793" s="13" t="s">
        <v>76</v>
      </c>
      <c r="AY2793" s="255" t="s">
        <v>240</v>
      </c>
    </row>
    <row r="2794" s="13" customFormat="1">
      <c r="A2794" s="13"/>
      <c r="B2794" s="245"/>
      <c r="C2794" s="246"/>
      <c r="D2794" s="247" t="s">
        <v>251</v>
      </c>
      <c r="E2794" s="248" t="s">
        <v>1</v>
      </c>
      <c r="F2794" s="249" t="s">
        <v>1494</v>
      </c>
      <c r="G2794" s="246"/>
      <c r="H2794" s="248" t="s">
        <v>1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5" t="s">
        <v>251</v>
      </c>
      <c r="AU2794" s="255" t="s">
        <v>87</v>
      </c>
      <c r="AV2794" s="13" t="s">
        <v>84</v>
      </c>
      <c r="AW2794" s="13" t="s">
        <v>32</v>
      </c>
      <c r="AX2794" s="13" t="s">
        <v>76</v>
      </c>
      <c r="AY2794" s="255" t="s">
        <v>240</v>
      </c>
    </row>
    <row r="2795" s="2" customFormat="1" ht="62.7" customHeight="1">
      <c r="A2795" s="39"/>
      <c r="B2795" s="40"/>
      <c r="C2795" s="227" t="s">
        <v>3524</v>
      </c>
      <c r="D2795" s="227" t="s">
        <v>242</v>
      </c>
      <c r="E2795" s="228" t="s">
        <v>3525</v>
      </c>
      <c r="F2795" s="229" t="s">
        <v>3526</v>
      </c>
      <c r="G2795" s="230" t="s">
        <v>675</v>
      </c>
      <c r="H2795" s="231">
        <v>1</v>
      </c>
      <c r="I2795" s="232"/>
      <c r="J2795" s="233">
        <f>ROUND(I2795*H2795,2)</f>
        <v>0</v>
      </c>
      <c r="K2795" s="229" t="s">
        <v>1</v>
      </c>
      <c r="L2795" s="45"/>
      <c r="M2795" s="234" t="s">
        <v>1</v>
      </c>
      <c r="N2795" s="235" t="s">
        <v>41</v>
      </c>
      <c r="O2795" s="92"/>
      <c r="P2795" s="236">
        <f>O2795*H2795</f>
        <v>0</v>
      </c>
      <c r="Q2795" s="236">
        <v>0</v>
      </c>
      <c r="R2795" s="236">
        <f>Q2795*H2795</f>
        <v>0</v>
      </c>
      <c r="S2795" s="236">
        <v>0</v>
      </c>
      <c r="T2795" s="237">
        <f>S2795*H2795</f>
        <v>0</v>
      </c>
      <c r="U2795" s="39"/>
      <c r="V2795" s="39"/>
      <c r="W2795" s="39"/>
      <c r="X2795" s="39"/>
      <c r="Y2795" s="39"/>
      <c r="Z2795" s="39"/>
      <c r="AA2795" s="39"/>
      <c r="AB2795" s="39"/>
      <c r="AC2795" s="39"/>
      <c r="AD2795" s="39"/>
      <c r="AE2795" s="39"/>
      <c r="AR2795" s="238" t="s">
        <v>170</v>
      </c>
      <c r="AT2795" s="238" t="s">
        <v>242</v>
      </c>
      <c r="AU2795" s="238" t="s">
        <v>87</v>
      </c>
      <c r="AY2795" s="18" t="s">
        <v>240</v>
      </c>
      <c r="BE2795" s="239">
        <f>IF(N2795="základní",J2795,0)</f>
        <v>0</v>
      </c>
      <c r="BF2795" s="239">
        <f>IF(N2795="snížená",J2795,0)</f>
        <v>0</v>
      </c>
      <c r="BG2795" s="239">
        <f>IF(N2795="zákl. přenesená",J2795,0)</f>
        <v>0</v>
      </c>
      <c r="BH2795" s="239">
        <f>IF(N2795="sníž. přenesená",J2795,0)</f>
        <v>0</v>
      </c>
      <c r="BI2795" s="239">
        <f>IF(N2795="nulová",J2795,0)</f>
        <v>0</v>
      </c>
      <c r="BJ2795" s="18" t="s">
        <v>84</v>
      </c>
      <c r="BK2795" s="239">
        <f>ROUND(I2795*H2795,2)</f>
        <v>0</v>
      </c>
      <c r="BL2795" s="18" t="s">
        <v>170</v>
      </c>
      <c r="BM2795" s="238" t="s">
        <v>3527</v>
      </c>
    </row>
    <row r="2796" s="13" customFormat="1">
      <c r="A2796" s="13"/>
      <c r="B2796" s="245"/>
      <c r="C2796" s="246"/>
      <c r="D2796" s="247" t="s">
        <v>251</v>
      </c>
      <c r="E2796" s="248" t="s">
        <v>1</v>
      </c>
      <c r="F2796" s="249" t="s">
        <v>3528</v>
      </c>
      <c r="G2796" s="246"/>
      <c r="H2796" s="248" t="s">
        <v>1</v>
      </c>
      <c r="I2796" s="250"/>
      <c r="J2796" s="246"/>
      <c r="K2796" s="246"/>
      <c r="L2796" s="251"/>
      <c r="M2796" s="252"/>
      <c r="N2796" s="253"/>
      <c r="O2796" s="253"/>
      <c r="P2796" s="253"/>
      <c r="Q2796" s="253"/>
      <c r="R2796" s="253"/>
      <c r="S2796" s="253"/>
      <c r="T2796" s="254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55" t="s">
        <v>251</v>
      </c>
      <c r="AU2796" s="255" t="s">
        <v>87</v>
      </c>
      <c r="AV2796" s="13" t="s">
        <v>84</v>
      </c>
      <c r="AW2796" s="13" t="s">
        <v>32</v>
      </c>
      <c r="AX2796" s="13" t="s">
        <v>76</v>
      </c>
      <c r="AY2796" s="255" t="s">
        <v>240</v>
      </c>
    </row>
    <row r="2797" s="13" customFormat="1">
      <c r="A2797" s="13"/>
      <c r="B2797" s="245"/>
      <c r="C2797" s="246"/>
      <c r="D2797" s="247" t="s">
        <v>251</v>
      </c>
      <c r="E2797" s="248" t="s">
        <v>1</v>
      </c>
      <c r="F2797" s="249" t="s">
        <v>3498</v>
      </c>
      <c r="G2797" s="246"/>
      <c r="H2797" s="248" t="s">
        <v>1</v>
      </c>
      <c r="I2797" s="250"/>
      <c r="J2797" s="246"/>
      <c r="K2797" s="246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55" t="s">
        <v>251</v>
      </c>
      <c r="AU2797" s="255" t="s">
        <v>87</v>
      </c>
      <c r="AV2797" s="13" t="s">
        <v>84</v>
      </c>
      <c r="AW2797" s="13" t="s">
        <v>32</v>
      </c>
      <c r="AX2797" s="13" t="s">
        <v>76</v>
      </c>
      <c r="AY2797" s="255" t="s">
        <v>240</v>
      </c>
    </row>
    <row r="2798" s="13" customFormat="1">
      <c r="A2798" s="13"/>
      <c r="B2798" s="245"/>
      <c r="C2798" s="246"/>
      <c r="D2798" s="247" t="s">
        <v>251</v>
      </c>
      <c r="E2798" s="248" t="s">
        <v>1</v>
      </c>
      <c r="F2798" s="249" t="s">
        <v>3529</v>
      </c>
      <c r="G2798" s="246"/>
      <c r="H2798" s="248" t="s">
        <v>1</v>
      </c>
      <c r="I2798" s="250"/>
      <c r="J2798" s="246"/>
      <c r="K2798" s="246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5" t="s">
        <v>251</v>
      </c>
      <c r="AU2798" s="255" t="s">
        <v>87</v>
      </c>
      <c r="AV2798" s="13" t="s">
        <v>84</v>
      </c>
      <c r="AW2798" s="13" t="s">
        <v>32</v>
      </c>
      <c r="AX2798" s="13" t="s">
        <v>76</v>
      </c>
      <c r="AY2798" s="255" t="s">
        <v>240</v>
      </c>
    </row>
    <row r="2799" s="13" customFormat="1">
      <c r="A2799" s="13"/>
      <c r="B2799" s="245"/>
      <c r="C2799" s="246"/>
      <c r="D2799" s="247" t="s">
        <v>251</v>
      </c>
      <c r="E2799" s="248" t="s">
        <v>1</v>
      </c>
      <c r="F2799" s="249" t="s">
        <v>3523</v>
      </c>
      <c r="G2799" s="246"/>
      <c r="H2799" s="248" t="s">
        <v>1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55" t="s">
        <v>251</v>
      </c>
      <c r="AU2799" s="255" t="s">
        <v>87</v>
      </c>
      <c r="AV2799" s="13" t="s">
        <v>84</v>
      </c>
      <c r="AW2799" s="13" t="s">
        <v>32</v>
      </c>
      <c r="AX2799" s="13" t="s">
        <v>76</v>
      </c>
      <c r="AY2799" s="255" t="s">
        <v>240</v>
      </c>
    </row>
    <row r="2800" s="14" customFormat="1">
      <c r="A2800" s="14"/>
      <c r="B2800" s="256"/>
      <c r="C2800" s="257"/>
      <c r="D2800" s="247" t="s">
        <v>251</v>
      </c>
      <c r="E2800" s="258" t="s">
        <v>1</v>
      </c>
      <c r="F2800" s="259" t="s">
        <v>84</v>
      </c>
      <c r="G2800" s="257"/>
      <c r="H2800" s="260">
        <v>1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6" t="s">
        <v>251</v>
      </c>
      <c r="AU2800" s="266" t="s">
        <v>87</v>
      </c>
      <c r="AV2800" s="14" t="s">
        <v>87</v>
      </c>
      <c r="AW2800" s="14" t="s">
        <v>32</v>
      </c>
      <c r="AX2800" s="14" t="s">
        <v>84</v>
      </c>
      <c r="AY2800" s="266" t="s">
        <v>240</v>
      </c>
    </row>
    <row r="2801" s="13" customFormat="1">
      <c r="A2801" s="13"/>
      <c r="B2801" s="245"/>
      <c r="C2801" s="246"/>
      <c r="D2801" s="247" t="s">
        <v>251</v>
      </c>
      <c r="E2801" s="248" t="s">
        <v>1</v>
      </c>
      <c r="F2801" s="249" t="s">
        <v>2877</v>
      </c>
      <c r="G2801" s="246"/>
      <c r="H2801" s="248" t="s">
        <v>1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55" t="s">
        <v>251</v>
      </c>
      <c r="AU2801" s="255" t="s">
        <v>87</v>
      </c>
      <c r="AV2801" s="13" t="s">
        <v>84</v>
      </c>
      <c r="AW2801" s="13" t="s">
        <v>32</v>
      </c>
      <c r="AX2801" s="13" t="s">
        <v>76</v>
      </c>
      <c r="AY2801" s="255" t="s">
        <v>240</v>
      </c>
    </row>
    <row r="2802" s="13" customFormat="1">
      <c r="A2802" s="13"/>
      <c r="B2802" s="245"/>
      <c r="C2802" s="246"/>
      <c r="D2802" s="247" t="s">
        <v>251</v>
      </c>
      <c r="E2802" s="248" t="s">
        <v>1</v>
      </c>
      <c r="F2802" s="249" t="s">
        <v>2878</v>
      </c>
      <c r="G2802" s="246"/>
      <c r="H2802" s="248" t="s">
        <v>1</v>
      </c>
      <c r="I2802" s="250"/>
      <c r="J2802" s="246"/>
      <c r="K2802" s="246"/>
      <c r="L2802" s="251"/>
      <c r="M2802" s="252"/>
      <c r="N2802" s="253"/>
      <c r="O2802" s="253"/>
      <c r="P2802" s="253"/>
      <c r="Q2802" s="253"/>
      <c r="R2802" s="253"/>
      <c r="S2802" s="253"/>
      <c r="T2802" s="25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55" t="s">
        <v>251</v>
      </c>
      <c r="AU2802" s="255" t="s">
        <v>87</v>
      </c>
      <c r="AV2802" s="13" t="s">
        <v>84</v>
      </c>
      <c r="AW2802" s="13" t="s">
        <v>32</v>
      </c>
      <c r="AX2802" s="13" t="s">
        <v>76</v>
      </c>
      <c r="AY2802" s="255" t="s">
        <v>240</v>
      </c>
    </row>
    <row r="2803" s="13" customFormat="1">
      <c r="A2803" s="13"/>
      <c r="B2803" s="245"/>
      <c r="C2803" s="246"/>
      <c r="D2803" s="247" t="s">
        <v>251</v>
      </c>
      <c r="E2803" s="248" t="s">
        <v>1</v>
      </c>
      <c r="F2803" s="249" t="s">
        <v>1494</v>
      </c>
      <c r="G2803" s="246"/>
      <c r="H2803" s="248" t="s">
        <v>1</v>
      </c>
      <c r="I2803" s="250"/>
      <c r="J2803" s="246"/>
      <c r="K2803" s="246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55" t="s">
        <v>251</v>
      </c>
      <c r="AU2803" s="255" t="s">
        <v>87</v>
      </c>
      <c r="AV2803" s="13" t="s">
        <v>84</v>
      </c>
      <c r="AW2803" s="13" t="s">
        <v>32</v>
      </c>
      <c r="AX2803" s="13" t="s">
        <v>76</v>
      </c>
      <c r="AY2803" s="255" t="s">
        <v>240</v>
      </c>
    </row>
    <row r="2804" s="2" customFormat="1" ht="62.7" customHeight="1">
      <c r="A2804" s="39"/>
      <c r="B2804" s="40"/>
      <c r="C2804" s="227" t="s">
        <v>3530</v>
      </c>
      <c r="D2804" s="227" t="s">
        <v>242</v>
      </c>
      <c r="E2804" s="228" t="s">
        <v>3531</v>
      </c>
      <c r="F2804" s="229" t="s">
        <v>3532</v>
      </c>
      <c r="G2804" s="230" t="s">
        <v>675</v>
      </c>
      <c r="H2804" s="231">
        <v>1</v>
      </c>
      <c r="I2804" s="232"/>
      <c r="J2804" s="233">
        <f>ROUND(I2804*H2804,2)</f>
        <v>0</v>
      </c>
      <c r="K2804" s="229" t="s">
        <v>1</v>
      </c>
      <c r="L2804" s="45"/>
      <c r="M2804" s="234" t="s">
        <v>1</v>
      </c>
      <c r="N2804" s="235" t="s">
        <v>41</v>
      </c>
      <c r="O2804" s="92"/>
      <c r="P2804" s="236">
        <f>O2804*H2804</f>
        <v>0</v>
      </c>
      <c r="Q2804" s="236">
        <v>0</v>
      </c>
      <c r="R2804" s="236">
        <f>Q2804*H2804</f>
        <v>0</v>
      </c>
      <c r="S2804" s="236">
        <v>0</v>
      </c>
      <c r="T2804" s="237">
        <f>S2804*H2804</f>
        <v>0</v>
      </c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39"/>
      <c r="AE2804" s="39"/>
      <c r="AR2804" s="238" t="s">
        <v>170</v>
      </c>
      <c r="AT2804" s="238" t="s">
        <v>242</v>
      </c>
      <c r="AU2804" s="238" t="s">
        <v>87</v>
      </c>
      <c r="AY2804" s="18" t="s">
        <v>240</v>
      </c>
      <c r="BE2804" s="239">
        <f>IF(N2804="základní",J2804,0)</f>
        <v>0</v>
      </c>
      <c r="BF2804" s="239">
        <f>IF(N2804="snížená",J2804,0)</f>
        <v>0</v>
      </c>
      <c r="BG2804" s="239">
        <f>IF(N2804="zákl. přenesená",J2804,0)</f>
        <v>0</v>
      </c>
      <c r="BH2804" s="239">
        <f>IF(N2804="sníž. přenesená",J2804,0)</f>
        <v>0</v>
      </c>
      <c r="BI2804" s="239">
        <f>IF(N2804="nulová",J2804,0)</f>
        <v>0</v>
      </c>
      <c r="BJ2804" s="18" t="s">
        <v>84</v>
      </c>
      <c r="BK2804" s="239">
        <f>ROUND(I2804*H2804,2)</f>
        <v>0</v>
      </c>
      <c r="BL2804" s="18" t="s">
        <v>170</v>
      </c>
      <c r="BM2804" s="238" t="s">
        <v>3533</v>
      </c>
    </row>
    <row r="2805" s="13" customFormat="1">
      <c r="A2805" s="13"/>
      <c r="B2805" s="245"/>
      <c r="C2805" s="246"/>
      <c r="D2805" s="247" t="s">
        <v>251</v>
      </c>
      <c r="E2805" s="248" t="s">
        <v>1</v>
      </c>
      <c r="F2805" s="249" t="s">
        <v>3528</v>
      </c>
      <c r="G2805" s="246"/>
      <c r="H2805" s="248" t="s">
        <v>1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55" t="s">
        <v>251</v>
      </c>
      <c r="AU2805" s="255" t="s">
        <v>87</v>
      </c>
      <c r="AV2805" s="13" t="s">
        <v>84</v>
      </c>
      <c r="AW2805" s="13" t="s">
        <v>32</v>
      </c>
      <c r="AX2805" s="13" t="s">
        <v>76</v>
      </c>
      <c r="AY2805" s="255" t="s">
        <v>240</v>
      </c>
    </row>
    <row r="2806" s="13" customFormat="1">
      <c r="A2806" s="13"/>
      <c r="B2806" s="245"/>
      <c r="C2806" s="246"/>
      <c r="D2806" s="247" t="s">
        <v>251</v>
      </c>
      <c r="E2806" s="248" t="s">
        <v>1</v>
      </c>
      <c r="F2806" s="249" t="s">
        <v>3498</v>
      </c>
      <c r="G2806" s="246"/>
      <c r="H2806" s="248" t="s">
        <v>1</v>
      </c>
      <c r="I2806" s="250"/>
      <c r="J2806" s="246"/>
      <c r="K2806" s="246"/>
      <c r="L2806" s="251"/>
      <c r="M2806" s="252"/>
      <c r="N2806" s="253"/>
      <c r="O2806" s="253"/>
      <c r="P2806" s="253"/>
      <c r="Q2806" s="253"/>
      <c r="R2806" s="253"/>
      <c r="S2806" s="253"/>
      <c r="T2806" s="25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55" t="s">
        <v>251</v>
      </c>
      <c r="AU2806" s="255" t="s">
        <v>87</v>
      </c>
      <c r="AV2806" s="13" t="s">
        <v>84</v>
      </c>
      <c r="AW2806" s="13" t="s">
        <v>32</v>
      </c>
      <c r="AX2806" s="13" t="s">
        <v>76</v>
      </c>
      <c r="AY2806" s="255" t="s">
        <v>240</v>
      </c>
    </row>
    <row r="2807" s="13" customFormat="1">
      <c r="A2807" s="13"/>
      <c r="B2807" s="245"/>
      <c r="C2807" s="246"/>
      <c r="D2807" s="247" t="s">
        <v>251</v>
      </c>
      <c r="E2807" s="248" t="s">
        <v>1</v>
      </c>
      <c r="F2807" s="249" t="s">
        <v>3529</v>
      </c>
      <c r="G2807" s="246"/>
      <c r="H2807" s="248" t="s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5" t="s">
        <v>251</v>
      </c>
      <c r="AU2807" s="255" t="s">
        <v>87</v>
      </c>
      <c r="AV2807" s="13" t="s">
        <v>84</v>
      </c>
      <c r="AW2807" s="13" t="s">
        <v>32</v>
      </c>
      <c r="AX2807" s="13" t="s">
        <v>76</v>
      </c>
      <c r="AY2807" s="255" t="s">
        <v>240</v>
      </c>
    </row>
    <row r="2808" s="13" customFormat="1">
      <c r="A2808" s="13"/>
      <c r="B2808" s="245"/>
      <c r="C2808" s="246"/>
      <c r="D2808" s="247" t="s">
        <v>251</v>
      </c>
      <c r="E2808" s="248" t="s">
        <v>1</v>
      </c>
      <c r="F2808" s="249" t="s">
        <v>3534</v>
      </c>
      <c r="G2808" s="246"/>
      <c r="H2808" s="248" t="s">
        <v>1</v>
      </c>
      <c r="I2808" s="250"/>
      <c r="J2808" s="246"/>
      <c r="K2808" s="246"/>
      <c r="L2808" s="251"/>
      <c r="M2808" s="252"/>
      <c r="N2808" s="253"/>
      <c r="O2808" s="253"/>
      <c r="P2808" s="253"/>
      <c r="Q2808" s="253"/>
      <c r="R2808" s="253"/>
      <c r="S2808" s="253"/>
      <c r="T2808" s="254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55" t="s">
        <v>251</v>
      </c>
      <c r="AU2808" s="255" t="s">
        <v>87</v>
      </c>
      <c r="AV2808" s="13" t="s">
        <v>84</v>
      </c>
      <c r="AW2808" s="13" t="s">
        <v>32</v>
      </c>
      <c r="AX2808" s="13" t="s">
        <v>76</v>
      </c>
      <c r="AY2808" s="255" t="s">
        <v>240</v>
      </c>
    </row>
    <row r="2809" s="14" customFormat="1">
      <c r="A2809" s="14"/>
      <c r="B2809" s="256"/>
      <c r="C2809" s="257"/>
      <c r="D2809" s="247" t="s">
        <v>251</v>
      </c>
      <c r="E2809" s="258" t="s">
        <v>1</v>
      </c>
      <c r="F2809" s="259" t="s">
        <v>84</v>
      </c>
      <c r="G2809" s="257"/>
      <c r="H2809" s="260">
        <v>1</v>
      </c>
      <c r="I2809" s="261"/>
      <c r="J2809" s="257"/>
      <c r="K2809" s="257"/>
      <c r="L2809" s="262"/>
      <c r="M2809" s="263"/>
      <c r="N2809" s="264"/>
      <c r="O2809" s="264"/>
      <c r="P2809" s="264"/>
      <c r="Q2809" s="264"/>
      <c r="R2809" s="264"/>
      <c r="S2809" s="264"/>
      <c r="T2809" s="265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6" t="s">
        <v>251</v>
      </c>
      <c r="AU2809" s="266" t="s">
        <v>87</v>
      </c>
      <c r="AV2809" s="14" t="s">
        <v>87</v>
      </c>
      <c r="AW2809" s="14" t="s">
        <v>32</v>
      </c>
      <c r="AX2809" s="14" t="s">
        <v>84</v>
      </c>
      <c r="AY2809" s="266" t="s">
        <v>240</v>
      </c>
    </row>
    <row r="2810" s="13" customFormat="1">
      <c r="A2810" s="13"/>
      <c r="B2810" s="245"/>
      <c r="C2810" s="246"/>
      <c r="D2810" s="247" t="s">
        <v>251</v>
      </c>
      <c r="E2810" s="248" t="s">
        <v>1</v>
      </c>
      <c r="F2810" s="249" t="s">
        <v>2877</v>
      </c>
      <c r="G2810" s="246"/>
      <c r="H2810" s="248" t="s">
        <v>1</v>
      </c>
      <c r="I2810" s="250"/>
      <c r="J2810" s="246"/>
      <c r="K2810" s="246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5" t="s">
        <v>251</v>
      </c>
      <c r="AU2810" s="255" t="s">
        <v>87</v>
      </c>
      <c r="AV2810" s="13" t="s">
        <v>84</v>
      </c>
      <c r="AW2810" s="13" t="s">
        <v>32</v>
      </c>
      <c r="AX2810" s="13" t="s">
        <v>76</v>
      </c>
      <c r="AY2810" s="255" t="s">
        <v>240</v>
      </c>
    </row>
    <row r="2811" s="13" customFormat="1">
      <c r="A2811" s="13"/>
      <c r="B2811" s="245"/>
      <c r="C2811" s="246"/>
      <c r="D2811" s="247" t="s">
        <v>251</v>
      </c>
      <c r="E2811" s="248" t="s">
        <v>1</v>
      </c>
      <c r="F2811" s="249" t="s">
        <v>2878</v>
      </c>
      <c r="G2811" s="246"/>
      <c r="H2811" s="248" t="s">
        <v>1</v>
      </c>
      <c r="I2811" s="250"/>
      <c r="J2811" s="246"/>
      <c r="K2811" s="246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55" t="s">
        <v>251</v>
      </c>
      <c r="AU2811" s="255" t="s">
        <v>87</v>
      </c>
      <c r="AV2811" s="13" t="s">
        <v>84</v>
      </c>
      <c r="AW2811" s="13" t="s">
        <v>32</v>
      </c>
      <c r="AX2811" s="13" t="s">
        <v>76</v>
      </c>
      <c r="AY2811" s="255" t="s">
        <v>240</v>
      </c>
    </row>
    <row r="2812" s="13" customFormat="1">
      <c r="A2812" s="13"/>
      <c r="B2812" s="245"/>
      <c r="C2812" s="246"/>
      <c r="D2812" s="247" t="s">
        <v>251</v>
      </c>
      <c r="E2812" s="248" t="s">
        <v>1</v>
      </c>
      <c r="F2812" s="249" t="s">
        <v>1494</v>
      </c>
      <c r="G2812" s="246"/>
      <c r="H2812" s="248" t="s">
        <v>1</v>
      </c>
      <c r="I2812" s="250"/>
      <c r="J2812" s="246"/>
      <c r="K2812" s="246"/>
      <c r="L2812" s="251"/>
      <c r="M2812" s="252"/>
      <c r="N2812" s="253"/>
      <c r="O2812" s="253"/>
      <c r="P2812" s="253"/>
      <c r="Q2812" s="253"/>
      <c r="R2812" s="253"/>
      <c r="S2812" s="253"/>
      <c r="T2812" s="254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55" t="s">
        <v>251</v>
      </c>
      <c r="AU2812" s="255" t="s">
        <v>87</v>
      </c>
      <c r="AV2812" s="13" t="s">
        <v>84</v>
      </c>
      <c r="AW2812" s="13" t="s">
        <v>32</v>
      </c>
      <c r="AX2812" s="13" t="s">
        <v>76</v>
      </c>
      <c r="AY2812" s="255" t="s">
        <v>240</v>
      </c>
    </row>
    <row r="2813" s="2" customFormat="1" ht="76.35" customHeight="1">
      <c r="A2813" s="39"/>
      <c r="B2813" s="40"/>
      <c r="C2813" s="227" t="s">
        <v>3535</v>
      </c>
      <c r="D2813" s="227" t="s">
        <v>242</v>
      </c>
      <c r="E2813" s="228" t="s">
        <v>3536</v>
      </c>
      <c r="F2813" s="229" t="s">
        <v>3537</v>
      </c>
      <c r="G2813" s="230" t="s">
        <v>675</v>
      </c>
      <c r="H2813" s="231">
        <v>1</v>
      </c>
      <c r="I2813" s="232"/>
      <c r="J2813" s="233">
        <f>ROUND(I2813*H2813,2)</f>
        <v>0</v>
      </c>
      <c r="K2813" s="229" t="s">
        <v>1</v>
      </c>
      <c r="L2813" s="45"/>
      <c r="M2813" s="234" t="s">
        <v>1</v>
      </c>
      <c r="N2813" s="235" t="s">
        <v>41</v>
      </c>
      <c r="O2813" s="92"/>
      <c r="P2813" s="236">
        <f>O2813*H2813</f>
        <v>0</v>
      </c>
      <c r="Q2813" s="236">
        <v>0</v>
      </c>
      <c r="R2813" s="236">
        <f>Q2813*H2813</f>
        <v>0</v>
      </c>
      <c r="S2813" s="236">
        <v>0</v>
      </c>
      <c r="T2813" s="237">
        <f>S2813*H2813</f>
        <v>0</v>
      </c>
      <c r="U2813" s="39"/>
      <c r="V2813" s="39"/>
      <c r="W2813" s="39"/>
      <c r="X2813" s="39"/>
      <c r="Y2813" s="39"/>
      <c r="Z2813" s="39"/>
      <c r="AA2813" s="39"/>
      <c r="AB2813" s="39"/>
      <c r="AC2813" s="39"/>
      <c r="AD2813" s="39"/>
      <c r="AE2813" s="39"/>
      <c r="AR2813" s="238" t="s">
        <v>170</v>
      </c>
      <c r="AT2813" s="238" t="s">
        <v>242</v>
      </c>
      <c r="AU2813" s="238" t="s">
        <v>87</v>
      </c>
      <c r="AY2813" s="18" t="s">
        <v>240</v>
      </c>
      <c r="BE2813" s="239">
        <f>IF(N2813="základní",J2813,0)</f>
        <v>0</v>
      </c>
      <c r="BF2813" s="239">
        <f>IF(N2813="snížená",J2813,0)</f>
        <v>0</v>
      </c>
      <c r="BG2813" s="239">
        <f>IF(N2813="zákl. přenesená",J2813,0)</f>
        <v>0</v>
      </c>
      <c r="BH2813" s="239">
        <f>IF(N2813="sníž. přenesená",J2813,0)</f>
        <v>0</v>
      </c>
      <c r="BI2813" s="239">
        <f>IF(N2813="nulová",J2813,0)</f>
        <v>0</v>
      </c>
      <c r="BJ2813" s="18" t="s">
        <v>84</v>
      </c>
      <c r="BK2813" s="239">
        <f>ROUND(I2813*H2813,2)</f>
        <v>0</v>
      </c>
      <c r="BL2813" s="18" t="s">
        <v>170</v>
      </c>
      <c r="BM2813" s="238" t="s">
        <v>3538</v>
      </c>
    </row>
    <row r="2814" s="13" customFormat="1">
      <c r="A2814" s="13"/>
      <c r="B2814" s="245"/>
      <c r="C2814" s="246"/>
      <c r="D2814" s="247" t="s">
        <v>251</v>
      </c>
      <c r="E2814" s="248" t="s">
        <v>1</v>
      </c>
      <c r="F2814" s="249" t="s">
        <v>3539</v>
      </c>
      <c r="G2814" s="246"/>
      <c r="H2814" s="248" t="s">
        <v>1</v>
      </c>
      <c r="I2814" s="250"/>
      <c r="J2814" s="246"/>
      <c r="K2814" s="246"/>
      <c r="L2814" s="251"/>
      <c r="M2814" s="252"/>
      <c r="N2814" s="253"/>
      <c r="O2814" s="253"/>
      <c r="P2814" s="253"/>
      <c r="Q2814" s="253"/>
      <c r="R2814" s="253"/>
      <c r="S2814" s="253"/>
      <c r="T2814" s="25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55" t="s">
        <v>251</v>
      </c>
      <c r="AU2814" s="255" t="s">
        <v>87</v>
      </c>
      <c r="AV2814" s="13" t="s">
        <v>84</v>
      </c>
      <c r="AW2814" s="13" t="s">
        <v>32</v>
      </c>
      <c r="AX2814" s="13" t="s">
        <v>76</v>
      </c>
      <c r="AY2814" s="255" t="s">
        <v>240</v>
      </c>
    </row>
    <row r="2815" s="13" customFormat="1">
      <c r="A2815" s="13"/>
      <c r="B2815" s="245"/>
      <c r="C2815" s="246"/>
      <c r="D2815" s="247" t="s">
        <v>251</v>
      </c>
      <c r="E2815" s="248" t="s">
        <v>1</v>
      </c>
      <c r="F2815" s="249" t="s">
        <v>2874</v>
      </c>
      <c r="G2815" s="246"/>
      <c r="H2815" s="248" t="s">
        <v>1</v>
      </c>
      <c r="I2815" s="250"/>
      <c r="J2815" s="246"/>
      <c r="K2815" s="246"/>
      <c r="L2815" s="251"/>
      <c r="M2815" s="252"/>
      <c r="N2815" s="253"/>
      <c r="O2815" s="253"/>
      <c r="P2815" s="253"/>
      <c r="Q2815" s="253"/>
      <c r="R2815" s="253"/>
      <c r="S2815" s="253"/>
      <c r="T2815" s="25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55" t="s">
        <v>251</v>
      </c>
      <c r="AU2815" s="255" t="s">
        <v>87</v>
      </c>
      <c r="AV2815" s="13" t="s">
        <v>84</v>
      </c>
      <c r="AW2815" s="13" t="s">
        <v>32</v>
      </c>
      <c r="AX2815" s="13" t="s">
        <v>76</v>
      </c>
      <c r="AY2815" s="255" t="s">
        <v>240</v>
      </c>
    </row>
    <row r="2816" s="13" customFormat="1">
      <c r="A2816" s="13"/>
      <c r="B2816" s="245"/>
      <c r="C2816" s="246"/>
      <c r="D2816" s="247" t="s">
        <v>251</v>
      </c>
      <c r="E2816" s="248" t="s">
        <v>1</v>
      </c>
      <c r="F2816" s="249" t="s">
        <v>3522</v>
      </c>
      <c r="G2816" s="246"/>
      <c r="H2816" s="248" t="s">
        <v>1</v>
      </c>
      <c r="I2816" s="250"/>
      <c r="J2816" s="246"/>
      <c r="K2816" s="246"/>
      <c r="L2816" s="251"/>
      <c r="M2816" s="252"/>
      <c r="N2816" s="253"/>
      <c r="O2816" s="253"/>
      <c r="P2816" s="253"/>
      <c r="Q2816" s="253"/>
      <c r="R2816" s="253"/>
      <c r="S2816" s="253"/>
      <c r="T2816" s="25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55" t="s">
        <v>251</v>
      </c>
      <c r="AU2816" s="255" t="s">
        <v>87</v>
      </c>
      <c r="AV2816" s="13" t="s">
        <v>84</v>
      </c>
      <c r="AW2816" s="13" t="s">
        <v>32</v>
      </c>
      <c r="AX2816" s="13" t="s">
        <v>76</v>
      </c>
      <c r="AY2816" s="255" t="s">
        <v>240</v>
      </c>
    </row>
    <row r="2817" s="13" customFormat="1">
      <c r="A2817" s="13"/>
      <c r="B2817" s="245"/>
      <c r="C2817" s="246"/>
      <c r="D2817" s="247" t="s">
        <v>251</v>
      </c>
      <c r="E2817" s="248" t="s">
        <v>1</v>
      </c>
      <c r="F2817" s="249" t="s">
        <v>3540</v>
      </c>
      <c r="G2817" s="246"/>
      <c r="H2817" s="248" t="s">
        <v>1</v>
      </c>
      <c r="I2817" s="250"/>
      <c r="J2817" s="246"/>
      <c r="K2817" s="246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55" t="s">
        <v>251</v>
      </c>
      <c r="AU2817" s="255" t="s">
        <v>87</v>
      </c>
      <c r="AV2817" s="13" t="s">
        <v>84</v>
      </c>
      <c r="AW2817" s="13" t="s">
        <v>32</v>
      </c>
      <c r="AX2817" s="13" t="s">
        <v>76</v>
      </c>
      <c r="AY2817" s="255" t="s">
        <v>240</v>
      </c>
    </row>
    <row r="2818" s="14" customFormat="1">
      <c r="A2818" s="14"/>
      <c r="B2818" s="256"/>
      <c r="C2818" s="257"/>
      <c r="D2818" s="247" t="s">
        <v>251</v>
      </c>
      <c r="E2818" s="258" t="s">
        <v>1</v>
      </c>
      <c r="F2818" s="259" t="s">
        <v>84</v>
      </c>
      <c r="G2818" s="257"/>
      <c r="H2818" s="260">
        <v>1</v>
      </c>
      <c r="I2818" s="261"/>
      <c r="J2818" s="257"/>
      <c r="K2818" s="257"/>
      <c r="L2818" s="262"/>
      <c r="M2818" s="263"/>
      <c r="N2818" s="264"/>
      <c r="O2818" s="264"/>
      <c r="P2818" s="264"/>
      <c r="Q2818" s="264"/>
      <c r="R2818" s="264"/>
      <c r="S2818" s="264"/>
      <c r="T2818" s="265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6" t="s">
        <v>251</v>
      </c>
      <c r="AU2818" s="266" t="s">
        <v>87</v>
      </c>
      <c r="AV2818" s="14" t="s">
        <v>87</v>
      </c>
      <c r="AW2818" s="14" t="s">
        <v>32</v>
      </c>
      <c r="AX2818" s="14" t="s">
        <v>84</v>
      </c>
      <c r="AY2818" s="266" t="s">
        <v>240</v>
      </c>
    </row>
    <row r="2819" s="13" customFormat="1">
      <c r="A2819" s="13"/>
      <c r="B2819" s="245"/>
      <c r="C2819" s="246"/>
      <c r="D2819" s="247" t="s">
        <v>251</v>
      </c>
      <c r="E2819" s="248" t="s">
        <v>1</v>
      </c>
      <c r="F2819" s="249" t="s">
        <v>2877</v>
      </c>
      <c r="G2819" s="246"/>
      <c r="H2819" s="248" t="s">
        <v>1</v>
      </c>
      <c r="I2819" s="250"/>
      <c r="J2819" s="246"/>
      <c r="K2819" s="246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5" t="s">
        <v>251</v>
      </c>
      <c r="AU2819" s="255" t="s">
        <v>87</v>
      </c>
      <c r="AV2819" s="13" t="s">
        <v>84</v>
      </c>
      <c r="AW2819" s="13" t="s">
        <v>32</v>
      </c>
      <c r="AX2819" s="13" t="s">
        <v>76</v>
      </c>
      <c r="AY2819" s="255" t="s">
        <v>240</v>
      </c>
    </row>
    <row r="2820" s="13" customFormat="1">
      <c r="A2820" s="13"/>
      <c r="B2820" s="245"/>
      <c r="C2820" s="246"/>
      <c r="D2820" s="247" t="s">
        <v>251</v>
      </c>
      <c r="E2820" s="248" t="s">
        <v>1</v>
      </c>
      <c r="F2820" s="249" t="s">
        <v>2878</v>
      </c>
      <c r="G2820" s="246"/>
      <c r="H2820" s="248" t="s">
        <v>1</v>
      </c>
      <c r="I2820" s="250"/>
      <c r="J2820" s="246"/>
      <c r="K2820" s="246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55" t="s">
        <v>251</v>
      </c>
      <c r="AU2820" s="255" t="s">
        <v>87</v>
      </c>
      <c r="AV2820" s="13" t="s">
        <v>84</v>
      </c>
      <c r="AW2820" s="13" t="s">
        <v>32</v>
      </c>
      <c r="AX2820" s="13" t="s">
        <v>76</v>
      </c>
      <c r="AY2820" s="255" t="s">
        <v>240</v>
      </c>
    </row>
    <row r="2821" s="13" customFormat="1">
      <c r="A2821" s="13"/>
      <c r="B2821" s="245"/>
      <c r="C2821" s="246"/>
      <c r="D2821" s="247" t="s">
        <v>251</v>
      </c>
      <c r="E2821" s="248" t="s">
        <v>1</v>
      </c>
      <c r="F2821" s="249" t="s">
        <v>1494</v>
      </c>
      <c r="G2821" s="246"/>
      <c r="H2821" s="248" t="s">
        <v>1</v>
      </c>
      <c r="I2821" s="250"/>
      <c r="J2821" s="246"/>
      <c r="K2821" s="246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55" t="s">
        <v>251</v>
      </c>
      <c r="AU2821" s="255" t="s">
        <v>87</v>
      </c>
      <c r="AV2821" s="13" t="s">
        <v>84</v>
      </c>
      <c r="AW2821" s="13" t="s">
        <v>32</v>
      </c>
      <c r="AX2821" s="13" t="s">
        <v>76</v>
      </c>
      <c r="AY2821" s="255" t="s">
        <v>240</v>
      </c>
    </row>
    <row r="2822" s="2" customFormat="1" ht="62.7" customHeight="1">
      <c r="A2822" s="39"/>
      <c r="B2822" s="40"/>
      <c r="C2822" s="227" t="s">
        <v>3541</v>
      </c>
      <c r="D2822" s="227" t="s">
        <v>242</v>
      </c>
      <c r="E2822" s="228" t="s">
        <v>3542</v>
      </c>
      <c r="F2822" s="229" t="s">
        <v>3543</v>
      </c>
      <c r="G2822" s="230" t="s">
        <v>675</v>
      </c>
      <c r="H2822" s="231">
        <v>1</v>
      </c>
      <c r="I2822" s="232"/>
      <c r="J2822" s="233">
        <f>ROUND(I2822*H2822,2)</f>
        <v>0</v>
      </c>
      <c r="K2822" s="229" t="s">
        <v>1</v>
      </c>
      <c r="L2822" s="45"/>
      <c r="M2822" s="234" t="s">
        <v>1</v>
      </c>
      <c r="N2822" s="235" t="s">
        <v>41</v>
      </c>
      <c r="O2822" s="92"/>
      <c r="P2822" s="236">
        <f>O2822*H2822</f>
        <v>0</v>
      </c>
      <c r="Q2822" s="236">
        <v>0</v>
      </c>
      <c r="R2822" s="236">
        <f>Q2822*H2822</f>
        <v>0</v>
      </c>
      <c r="S2822" s="236">
        <v>0</v>
      </c>
      <c r="T2822" s="237">
        <f>S2822*H2822</f>
        <v>0</v>
      </c>
      <c r="U2822" s="39"/>
      <c r="V2822" s="39"/>
      <c r="W2822" s="39"/>
      <c r="X2822" s="39"/>
      <c r="Y2822" s="39"/>
      <c r="Z2822" s="39"/>
      <c r="AA2822" s="39"/>
      <c r="AB2822" s="39"/>
      <c r="AC2822" s="39"/>
      <c r="AD2822" s="39"/>
      <c r="AE2822" s="39"/>
      <c r="AR2822" s="238" t="s">
        <v>170</v>
      </c>
      <c r="AT2822" s="238" t="s">
        <v>242</v>
      </c>
      <c r="AU2822" s="238" t="s">
        <v>87</v>
      </c>
      <c r="AY2822" s="18" t="s">
        <v>240</v>
      </c>
      <c r="BE2822" s="239">
        <f>IF(N2822="základní",J2822,0)</f>
        <v>0</v>
      </c>
      <c r="BF2822" s="239">
        <f>IF(N2822="snížená",J2822,0)</f>
        <v>0</v>
      </c>
      <c r="BG2822" s="239">
        <f>IF(N2822="zákl. přenesená",J2822,0)</f>
        <v>0</v>
      </c>
      <c r="BH2822" s="239">
        <f>IF(N2822="sníž. přenesená",J2822,0)</f>
        <v>0</v>
      </c>
      <c r="BI2822" s="239">
        <f>IF(N2822="nulová",J2822,0)</f>
        <v>0</v>
      </c>
      <c r="BJ2822" s="18" t="s">
        <v>84</v>
      </c>
      <c r="BK2822" s="239">
        <f>ROUND(I2822*H2822,2)</f>
        <v>0</v>
      </c>
      <c r="BL2822" s="18" t="s">
        <v>170</v>
      </c>
      <c r="BM2822" s="238" t="s">
        <v>3544</v>
      </c>
    </row>
    <row r="2823" s="13" customFormat="1">
      <c r="A2823" s="13"/>
      <c r="B2823" s="245"/>
      <c r="C2823" s="246"/>
      <c r="D2823" s="247" t="s">
        <v>251</v>
      </c>
      <c r="E2823" s="248" t="s">
        <v>1</v>
      </c>
      <c r="F2823" s="249" t="s">
        <v>3539</v>
      </c>
      <c r="G2823" s="246"/>
      <c r="H2823" s="248" t="s">
        <v>1</v>
      </c>
      <c r="I2823" s="250"/>
      <c r="J2823" s="246"/>
      <c r="K2823" s="246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55" t="s">
        <v>251</v>
      </c>
      <c r="AU2823" s="255" t="s">
        <v>87</v>
      </c>
      <c r="AV2823" s="13" t="s">
        <v>84</v>
      </c>
      <c r="AW2823" s="13" t="s">
        <v>32</v>
      </c>
      <c r="AX2823" s="13" t="s">
        <v>76</v>
      </c>
      <c r="AY2823" s="255" t="s">
        <v>240</v>
      </c>
    </row>
    <row r="2824" s="13" customFormat="1">
      <c r="A2824" s="13"/>
      <c r="B2824" s="245"/>
      <c r="C2824" s="246"/>
      <c r="D2824" s="247" t="s">
        <v>251</v>
      </c>
      <c r="E2824" s="248" t="s">
        <v>1</v>
      </c>
      <c r="F2824" s="249" t="s">
        <v>2874</v>
      </c>
      <c r="G2824" s="246"/>
      <c r="H2824" s="248" t="s">
        <v>1</v>
      </c>
      <c r="I2824" s="250"/>
      <c r="J2824" s="246"/>
      <c r="K2824" s="246"/>
      <c r="L2824" s="251"/>
      <c r="M2824" s="252"/>
      <c r="N2824" s="253"/>
      <c r="O2824" s="253"/>
      <c r="P2824" s="253"/>
      <c r="Q2824" s="253"/>
      <c r="R2824" s="253"/>
      <c r="S2824" s="253"/>
      <c r="T2824" s="254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55" t="s">
        <v>251</v>
      </c>
      <c r="AU2824" s="255" t="s">
        <v>87</v>
      </c>
      <c r="AV2824" s="13" t="s">
        <v>84</v>
      </c>
      <c r="AW2824" s="13" t="s">
        <v>32</v>
      </c>
      <c r="AX2824" s="13" t="s">
        <v>76</v>
      </c>
      <c r="AY2824" s="255" t="s">
        <v>240</v>
      </c>
    </row>
    <row r="2825" s="13" customFormat="1">
      <c r="A2825" s="13"/>
      <c r="B2825" s="245"/>
      <c r="C2825" s="246"/>
      <c r="D2825" s="247" t="s">
        <v>251</v>
      </c>
      <c r="E2825" s="248" t="s">
        <v>1</v>
      </c>
      <c r="F2825" s="249" t="s">
        <v>3522</v>
      </c>
      <c r="G2825" s="246"/>
      <c r="H2825" s="248" t="s">
        <v>1</v>
      </c>
      <c r="I2825" s="250"/>
      <c r="J2825" s="246"/>
      <c r="K2825" s="246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5" t="s">
        <v>251</v>
      </c>
      <c r="AU2825" s="255" t="s">
        <v>87</v>
      </c>
      <c r="AV2825" s="13" t="s">
        <v>84</v>
      </c>
      <c r="AW2825" s="13" t="s">
        <v>32</v>
      </c>
      <c r="AX2825" s="13" t="s">
        <v>76</v>
      </c>
      <c r="AY2825" s="255" t="s">
        <v>240</v>
      </c>
    </row>
    <row r="2826" s="13" customFormat="1">
      <c r="A2826" s="13"/>
      <c r="B2826" s="245"/>
      <c r="C2826" s="246"/>
      <c r="D2826" s="247" t="s">
        <v>251</v>
      </c>
      <c r="E2826" s="248" t="s">
        <v>1</v>
      </c>
      <c r="F2826" s="249" t="s">
        <v>3534</v>
      </c>
      <c r="G2826" s="246"/>
      <c r="H2826" s="248" t="s">
        <v>1</v>
      </c>
      <c r="I2826" s="250"/>
      <c r="J2826" s="246"/>
      <c r="K2826" s="246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55" t="s">
        <v>251</v>
      </c>
      <c r="AU2826" s="255" t="s">
        <v>87</v>
      </c>
      <c r="AV2826" s="13" t="s">
        <v>84</v>
      </c>
      <c r="AW2826" s="13" t="s">
        <v>32</v>
      </c>
      <c r="AX2826" s="13" t="s">
        <v>76</v>
      </c>
      <c r="AY2826" s="255" t="s">
        <v>240</v>
      </c>
    </row>
    <row r="2827" s="14" customFormat="1">
      <c r="A2827" s="14"/>
      <c r="B2827" s="256"/>
      <c r="C2827" s="257"/>
      <c r="D2827" s="247" t="s">
        <v>251</v>
      </c>
      <c r="E2827" s="258" t="s">
        <v>1</v>
      </c>
      <c r="F2827" s="259" t="s">
        <v>84</v>
      </c>
      <c r="G2827" s="257"/>
      <c r="H2827" s="260">
        <v>1</v>
      </c>
      <c r="I2827" s="261"/>
      <c r="J2827" s="257"/>
      <c r="K2827" s="257"/>
      <c r="L2827" s="262"/>
      <c r="M2827" s="263"/>
      <c r="N2827" s="264"/>
      <c r="O2827" s="264"/>
      <c r="P2827" s="264"/>
      <c r="Q2827" s="264"/>
      <c r="R2827" s="264"/>
      <c r="S2827" s="264"/>
      <c r="T2827" s="265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66" t="s">
        <v>251</v>
      </c>
      <c r="AU2827" s="266" t="s">
        <v>87</v>
      </c>
      <c r="AV2827" s="14" t="s">
        <v>87</v>
      </c>
      <c r="AW2827" s="14" t="s">
        <v>32</v>
      </c>
      <c r="AX2827" s="14" t="s">
        <v>84</v>
      </c>
      <c r="AY2827" s="266" t="s">
        <v>240</v>
      </c>
    </row>
    <row r="2828" s="13" customFormat="1">
      <c r="A2828" s="13"/>
      <c r="B2828" s="245"/>
      <c r="C2828" s="246"/>
      <c r="D2828" s="247" t="s">
        <v>251</v>
      </c>
      <c r="E2828" s="248" t="s">
        <v>1</v>
      </c>
      <c r="F2828" s="249" t="s">
        <v>2877</v>
      </c>
      <c r="G2828" s="246"/>
      <c r="H2828" s="248" t="s">
        <v>1</v>
      </c>
      <c r="I2828" s="250"/>
      <c r="J2828" s="246"/>
      <c r="K2828" s="246"/>
      <c r="L2828" s="251"/>
      <c r="M2828" s="252"/>
      <c r="N2828" s="253"/>
      <c r="O2828" s="253"/>
      <c r="P2828" s="253"/>
      <c r="Q2828" s="253"/>
      <c r="R2828" s="253"/>
      <c r="S2828" s="253"/>
      <c r="T2828" s="25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5" t="s">
        <v>251</v>
      </c>
      <c r="AU2828" s="255" t="s">
        <v>87</v>
      </c>
      <c r="AV2828" s="13" t="s">
        <v>84</v>
      </c>
      <c r="AW2828" s="13" t="s">
        <v>32</v>
      </c>
      <c r="AX2828" s="13" t="s">
        <v>76</v>
      </c>
      <c r="AY2828" s="255" t="s">
        <v>240</v>
      </c>
    </row>
    <row r="2829" s="13" customFormat="1">
      <c r="A2829" s="13"/>
      <c r="B2829" s="245"/>
      <c r="C2829" s="246"/>
      <c r="D2829" s="247" t="s">
        <v>251</v>
      </c>
      <c r="E2829" s="248" t="s">
        <v>1</v>
      </c>
      <c r="F2829" s="249" t="s">
        <v>2878</v>
      </c>
      <c r="G2829" s="246"/>
      <c r="H2829" s="248" t="s">
        <v>1</v>
      </c>
      <c r="I2829" s="250"/>
      <c r="J2829" s="246"/>
      <c r="K2829" s="246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55" t="s">
        <v>251</v>
      </c>
      <c r="AU2829" s="255" t="s">
        <v>87</v>
      </c>
      <c r="AV2829" s="13" t="s">
        <v>84</v>
      </c>
      <c r="AW2829" s="13" t="s">
        <v>32</v>
      </c>
      <c r="AX2829" s="13" t="s">
        <v>76</v>
      </c>
      <c r="AY2829" s="255" t="s">
        <v>240</v>
      </c>
    </row>
    <row r="2830" s="13" customFormat="1">
      <c r="A2830" s="13"/>
      <c r="B2830" s="245"/>
      <c r="C2830" s="246"/>
      <c r="D2830" s="247" t="s">
        <v>251</v>
      </c>
      <c r="E2830" s="248" t="s">
        <v>1</v>
      </c>
      <c r="F2830" s="249" t="s">
        <v>1494</v>
      </c>
      <c r="G2830" s="246"/>
      <c r="H2830" s="248" t="s">
        <v>1</v>
      </c>
      <c r="I2830" s="250"/>
      <c r="J2830" s="246"/>
      <c r="K2830" s="246"/>
      <c r="L2830" s="251"/>
      <c r="M2830" s="252"/>
      <c r="N2830" s="253"/>
      <c r="O2830" s="253"/>
      <c r="P2830" s="253"/>
      <c r="Q2830" s="253"/>
      <c r="R2830" s="253"/>
      <c r="S2830" s="253"/>
      <c r="T2830" s="254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55" t="s">
        <v>251</v>
      </c>
      <c r="AU2830" s="255" t="s">
        <v>87</v>
      </c>
      <c r="AV2830" s="13" t="s">
        <v>84</v>
      </c>
      <c r="AW2830" s="13" t="s">
        <v>32</v>
      </c>
      <c r="AX2830" s="13" t="s">
        <v>76</v>
      </c>
      <c r="AY2830" s="255" t="s">
        <v>240</v>
      </c>
    </row>
    <row r="2831" s="12" customFormat="1" ht="22.8" customHeight="1">
      <c r="A2831" s="12"/>
      <c r="B2831" s="211"/>
      <c r="C2831" s="212"/>
      <c r="D2831" s="213" t="s">
        <v>75</v>
      </c>
      <c r="E2831" s="225" t="s">
        <v>3545</v>
      </c>
      <c r="F2831" s="225" t="s">
        <v>3546</v>
      </c>
      <c r="G2831" s="212"/>
      <c r="H2831" s="212"/>
      <c r="I2831" s="215"/>
      <c r="J2831" s="226">
        <f>BK2831</f>
        <v>0</v>
      </c>
      <c r="K2831" s="212"/>
      <c r="L2831" s="217"/>
      <c r="M2831" s="218"/>
      <c r="N2831" s="219"/>
      <c r="O2831" s="219"/>
      <c r="P2831" s="220">
        <f>SUM(P2832:P2847)</f>
        <v>0</v>
      </c>
      <c r="Q2831" s="219"/>
      <c r="R2831" s="220">
        <f>SUM(R2832:R2847)</f>
        <v>0</v>
      </c>
      <c r="S2831" s="219"/>
      <c r="T2831" s="221">
        <f>SUM(T2832:T2847)</f>
        <v>0</v>
      </c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R2831" s="222" t="s">
        <v>87</v>
      </c>
      <c r="AT2831" s="223" t="s">
        <v>75</v>
      </c>
      <c r="AU2831" s="223" t="s">
        <v>84</v>
      </c>
      <c r="AY2831" s="222" t="s">
        <v>240</v>
      </c>
      <c r="BK2831" s="224">
        <f>SUM(BK2832:BK2847)</f>
        <v>0</v>
      </c>
    </row>
    <row r="2832" s="2" customFormat="1" ht="66.75" customHeight="1">
      <c r="A2832" s="39"/>
      <c r="B2832" s="40"/>
      <c r="C2832" s="227" t="s">
        <v>3547</v>
      </c>
      <c r="D2832" s="227" t="s">
        <v>242</v>
      </c>
      <c r="E2832" s="228" t="s">
        <v>3548</v>
      </c>
      <c r="F2832" s="229" t="s">
        <v>3549</v>
      </c>
      <c r="G2832" s="230" t="s">
        <v>675</v>
      </c>
      <c r="H2832" s="231">
        <v>1</v>
      </c>
      <c r="I2832" s="232"/>
      <c r="J2832" s="233">
        <f>ROUND(I2832*H2832,2)</f>
        <v>0</v>
      </c>
      <c r="K2832" s="229" t="s">
        <v>1</v>
      </c>
      <c r="L2832" s="45"/>
      <c r="M2832" s="234" t="s">
        <v>1</v>
      </c>
      <c r="N2832" s="235" t="s">
        <v>41</v>
      </c>
      <c r="O2832" s="92"/>
      <c r="P2832" s="236">
        <f>O2832*H2832</f>
        <v>0</v>
      </c>
      <c r="Q2832" s="236">
        <v>0</v>
      </c>
      <c r="R2832" s="236">
        <f>Q2832*H2832</f>
        <v>0</v>
      </c>
      <c r="S2832" s="236">
        <v>0</v>
      </c>
      <c r="T2832" s="237">
        <f>S2832*H2832</f>
        <v>0</v>
      </c>
      <c r="U2832" s="39"/>
      <c r="V2832" s="39"/>
      <c r="W2832" s="39"/>
      <c r="X2832" s="39"/>
      <c r="Y2832" s="39"/>
      <c r="Z2832" s="39"/>
      <c r="AA2832" s="39"/>
      <c r="AB2832" s="39"/>
      <c r="AC2832" s="39"/>
      <c r="AD2832" s="39"/>
      <c r="AE2832" s="39"/>
      <c r="AR2832" s="238" t="s">
        <v>170</v>
      </c>
      <c r="AT2832" s="238" t="s">
        <v>242</v>
      </c>
      <c r="AU2832" s="238" t="s">
        <v>87</v>
      </c>
      <c r="AY2832" s="18" t="s">
        <v>240</v>
      </c>
      <c r="BE2832" s="239">
        <f>IF(N2832="základní",J2832,0)</f>
        <v>0</v>
      </c>
      <c r="BF2832" s="239">
        <f>IF(N2832="snížená",J2832,0)</f>
        <v>0</v>
      </c>
      <c r="BG2832" s="239">
        <f>IF(N2832="zákl. přenesená",J2832,0)</f>
        <v>0</v>
      </c>
      <c r="BH2832" s="239">
        <f>IF(N2832="sníž. přenesená",J2832,0)</f>
        <v>0</v>
      </c>
      <c r="BI2832" s="239">
        <f>IF(N2832="nulová",J2832,0)</f>
        <v>0</v>
      </c>
      <c r="BJ2832" s="18" t="s">
        <v>84</v>
      </c>
      <c r="BK2832" s="239">
        <f>ROUND(I2832*H2832,2)</f>
        <v>0</v>
      </c>
      <c r="BL2832" s="18" t="s">
        <v>170</v>
      </c>
      <c r="BM2832" s="238" t="s">
        <v>3550</v>
      </c>
    </row>
    <row r="2833" s="13" customFormat="1">
      <c r="A2833" s="13"/>
      <c r="B2833" s="245"/>
      <c r="C2833" s="246"/>
      <c r="D2833" s="247" t="s">
        <v>251</v>
      </c>
      <c r="E2833" s="248" t="s">
        <v>1</v>
      </c>
      <c r="F2833" s="249" t="s">
        <v>3551</v>
      </c>
      <c r="G2833" s="246"/>
      <c r="H2833" s="248" t="s">
        <v>1</v>
      </c>
      <c r="I2833" s="250"/>
      <c r="J2833" s="246"/>
      <c r="K2833" s="246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55" t="s">
        <v>251</v>
      </c>
      <c r="AU2833" s="255" t="s">
        <v>87</v>
      </c>
      <c r="AV2833" s="13" t="s">
        <v>84</v>
      </c>
      <c r="AW2833" s="13" t="s">
        <v>32</v>
      </c>
      <c r="AX2833" s="13" t="s">
        <v>76</v>
      </c>
      <c r="AY2833" s="255" t="s">
        <v>240</v>
      </c>
    </row>
    <row r="2834" s="13" customFormat="1">
      <c r="A2834" s="13"/>
      <c r="B2834" s="245"/>
      <c r="C2834" s="246"/>
      <c r="D2834" s="247" t="s">
        <v>251</v>
      </c>
      <c r="E2834" s="248" t="s">
        <v>1</v>
      </c>
      <c r="F2834" s="249" t="s">
        <v>2874</v>
      </c>
      <c r="G2834" s="246"/>
      <c r="H2834" s="248" t="s">
        <v>1</v>
      </c>
      <c r="I2834" s="250"/>
      <c r="J2834" s="246"/>
      <c r="K2834" s="246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55" t="s">
        <v>251</v>
      </c>
      <c r="AU2834" s="255" t="s">
        <v>87</v>
      </c>
      <c r="AV2834" s="13" t="s">
        <v>84</v>
      </c>
      <c r="AW2834" s="13" t="s">
        <v>32</v>
      </c>
      <c r="AX2834" s="13" t="s">
        <v>76</v>
      </c>
      <c r="AY2834" s="255" t="s">
        <v>240</v>
      </c>
    </row>
    <row r="2835" s="13" customFormat="1">
      <c r="A2835" s="13"/>
      <c r="B2835" s="245"/>
      <c r="C2835" s="246"/>
      <c r="D2835" s="247" t="s">
        <v>251</v>
      </c>
      <c r="E2835" s="248" t="s">
        <v>1</v>
      </c>
      <c r="F2835" s="249" t="s">
        <v>3552</v>
      </c>
      <c r="G2835" s="246"/>
      <c r="H2835" s="248" t="s">
        <v>1</v>
      </c>
      <c r="I2835" s="250"/>
      <c r="J2835" s="246"/>
      <c r="K2835" s="246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5" t="s">
        <v>251</v>
      </c>
      <c r="AU2835" s="255" t="s">
        <v>87</v>
      </c>
      <c r="AV2835" s="13" t="s">
        <v>84</v>
      </c>
      <c r="AW2835" s="13" t="s">
        <v>32</v>
      </c>
      <c r="AX2835" s="13" t="s">
        <v>76</v>
      </c>
      <c r="AY2835" s="255" t="s">
        <v>240</v>
      </c>
    </row>
    <row r="2836" s="14" customFormat="1">
      <c r="A2836" s="14"/>
      <c r="B2836" s="256"/>
      <c r="C2836" s="257"/>
      <c r="D2836" s="247" t="s">
        <v>251</v>
      </c>
      <c r="E2836" s="258" t="s">
        <v>1</v>
      </c>
      <c r="F2836" s="259" t="s">
        <v>84</v>
      </c>
      <c r="G2836" s="257"/>
      <c r="H2836" s="260">
        <v>1</v>
      </c>
      <c r="I2836" s="261"/>
      <c r="J2836" s="257"/>
      <c r="K2836" s="257"/>
      <c r="L2836" s="262"/>
      <c r="M2836" s="263"/>
      <c r="N2836" s="264"/>
      <c r="O2836" s="264"/>
      <c r="P2836" s="264"/>
      <c r="Q2836" s="264"/>
      <c r="R2836" s="264"/>
      <c r="S2836" s="264"/>
      <c r="T2836" s="265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66" t="s">
        <v>251</v>
      </c>
      <c r="AU2836" s="266" t="s">
        <v>87</v>
      </c>
      <c r="AV2836" s="14" t="s">
        <v>87</v>
      </c>
      <c r="AW2836" s="14" t="s">
        <v>32</v>
      </c>
      <c r="AX2836" s="14" t="s">
        <v>84</v>
      </c>
      <c r="AY2836" s="266" t="s">
        <v>240</v>
      </c>
    </row>
    <row r="2837" s="13" customFormat="1">
      <c r="A2837" s="13"/>
      <c r="B2837" s="245"/>
      <c r="C2837" s="246"/>
      <c r="D2837" s="247" t="s">
        <v>251</v>
      </c>
      <c r="E2837" s="248" t="s">
        <v>1</v>
      </c>
      <c r="F2837" s="249" t="s">
        <v>2877</v>
      </c>
      <c r="G2837" s="246"/>
      <c r="H2837" s="248" t="s">
        <v>1</v>
      </c>
      <c r="I2837" s="250"/>
      <c r="J2837" s="246"/>
      <c r="K2837" s="246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55" t="s">
        <v>251</v>
      </c>
      <c r="AU2837" s="255" t="s">
        <v>87</v>
      </c>
      <c r="AV2837" s="13" t="s">
        <v>84</v>
      </c>
      <c r="AW2837" s="13" t="s">
        <v>32</v>
      </c>
      <c r="AX2837" s="13" t="s">
        <v>76</v>
      </c>
      <c r="AY2837" s="255" t="s">
        <v>240</v>
      </c>
    </row>
    <row r="2838" s="13" customFormat="1">
      <c r="A2838" s="13"/>
      <c r="B2838" s="245"/>
      <c r="C2838" s="246"/>
      <c r="D2838" s="247" t="s">
        <v>251</v>
      </c>
      <c r="E2838" s="248" t="s">
        <v>1</v>
      </c>
      <c r="F2838" s="249" t="s">
        <v>2878</v>
      </c>
      <c r="G2838" s="246"/>
      <c r="H2838" s="248" t="s">
        <v>1</v>
      </c>
      <c r="I2838" s="250"/>
      <c r="J2838" s="246"/>
      <c r="K2838" s="246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55" t="s">
        <v>251</v>
      </c>
      <c r="AU2838" s="255" t="s">
        <v>87</v>
      </c>
      <c r="AV2838" s="13" t="s">
        <v>84</v>
      </c>
      <c r="AW2838" s="13" t="s">
        <v>32</v>
      </c>
      <c r="AX2838" s="13" t="s">
        <v>76</v>
      </c>
      <c r="AY2838" s="255" t="s">
        <v>240</v>
      </c>
    </row>
    <row r="2839" s="13" customFormat="1">
      <c r="A2839" s="13"/>
      <c r="B2839" s="245"/>
      <c r="C2839" s="246"/>
      <c r="D2839" s="247" t="s">
        <v>251</v>
      </c>
      <c r="E2839" s="248" t="s">
        <v>1</v>
      </c>
      <c r="F2839" s="249" t="s">
        <v>1494</v>
      </c>
      <c r="G2839" s="246"/>
      <c r="H2839" s="248" t="s">
        <v>1</v>
      </c>
      <c r="I2839" s="250"/>
      <c r="J2839" s="246"/>
      <c r="K2839" s="246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55" t="s">
        <v>251</v>
      </c>
      <c r="AU2839" s="255" t="s">
        <v>87</v>
      </c>
      <c r="AV2839" s="13" t="s">
        <v>84</v>
      </c>
      <c r="AW2839" s="13" t="s">
        <v>32</v>
      </c>
      <c r="AX2839" s="13" t="s">
        <v>76</v>
      </c>
      <c r="AY2839" s="255" t="s">
        <v>240</v>
      </c>
    </row>
    <row r="2840" s="2" customFormat="1" ht="66.75" customHeight="1">
      <c r="A2840" s="39"/>
      <c r="B2840" s="40"/>
      <c r="C2840" s="227" t="s">
        <v>3553</v>
      </c>
      <c r="D2840" s="227" t="s">
        <v>242</v>
      </c>
      <c r="E2840" s="228" t="s">
        <v>3554</v>
      </c>
      <c r="F2840" s="229" t="s">
        <v>3555</v>
      </c>
      <c r="G2840" s="230" t="s">
        <v>675</v>
      </c>
      <c r="H2840" s="231">
        <v>1</v>
      </c>
      <c r="I2840" s="232"/>
      <c r="J2840" s="233">
        <f>ROUND(I2840*H2840,2)</f>
        <v>0</v>
      </c>
      <c r="K2840" s="229" t="s">
        <v>1</v>
      </c>
      <c r="L2840" s="45"/>
      <c r="M2840" s="234" t="s">
        <v>1</v>
      </c>
      <c r="N2840" s="235" t="s">
        <v>41</v>
      </c>
      <c r="O2840" s="92"/>
      <c r="P2840" s="236">
        <f>O2840*H2840</f>
        <v>0</v>
      </c>
      <c r="Q2840" s="236">
        <v>0</v>
      </c>
      <c r="R2840" s="236">
        <f>Q2840*H2840</f>
        <v>0</v>
      </c>
      <c r="S2840" s="236">
        <v>0</v>
      </c>
      <c r="T2840" s="237">
        <f>S2840*H2840</f>
        <v>0</v>
      </c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39"/>
      <c r="AE2840" s="39"/>
      <c r="AR2840" s="238" t="s">
        <v>170</v>
      </c>
      <c r="AT2840" s="238" t="s">
        <v>242</v>
      </c>
      <c r="AU2840" s="238" t="s">
        <v>87</v>
      </c>
      <c r="AY2840" s="18" t="s">
        <v>240</v>
      </c>
      <c r="BE2840" s="239">
        <f>IF(N2840="základní",J2840,0)</f>
        <v>0</v>
      </c>
      <c r="BF2840" s="239">
        <f>IF(N2840="snížená",J2840,0)</f>
        <v>0</v>
      </c>
      <c r="BG2840" s="239">
        <f>IF(N2840="zákl. přenesená",J2840,0)</f>
        <v>0</v>
      </c>
      <c r="BH2840" s="239">
        <f>IF(N2840="sníž. přenesená",J2840,0)</f>
        <v>0</v>
      </c>
      <c r="BI2840" s="239">
        <f>IF(N2840="nulová",J2840,0)</f>
        <v>0</v>
      </c>
      <c r="BJ2840" s="18" t="s">
        <v>84</v>
      </c>
      <c r="BK2840" s="239">
        <f>ROUND(I2840*H2840,2)</f>
        <v>0</v>
      </c>
      <c r="BL2840" s="18" t="s">
        <v>170</v>
      </c>
      <c r="BM2840" s="238" t="s">
        <v>3556</v>
      </c>
    </row>
    <row r="2841" s="13" customFormat="1">
      <c r="A2841" s="13"/>
      <c r="B2841" s="245"/>
      <c r="C2841" s="246"/>
      <c r="D2841" s="247" t="s">
        <v>251</v>
      </c>
      <c r="E2841" s="248" t="s">
        <v>1</v>
      </c>
      <c r="F2841" s="249" t="s">
        <v>3551</v>
      </c>
      <c r="G2841" s="246"/>
      <c r="H2841" s="248" t="s">
        <v>1</v>
      </c>
      <c r="I2841" s="250"/>
      <c r="J2841" s="246"/>
      <c r="K2841" s="246"/>
      <c r="L2841" s="251"/>
      <c r="M2841" s="252"/>
      <c r="N2841" s="253"/>
      <c r="O2841" s="253"/>
      <c r="P2841" s="253"/>
      <c r="Q2841" s="253"/>
      <c r="R2841" s="253"/>
      <c r="S2841" s="253"/>
      <c r="T2841" s="254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55" t="s">
        <v>251</v>
      </c>
      <c r="AU2841" s="255" t="s">
        <v>87</v>
      </c>
      <c r="AV2841" s="13" t="s">
        <v>84</v>
      </c>
      <c r="AW2841" s="13" t="s">
        <v>32</v>
      </c>
      <c r="AX2841" s="13" t="s">
        <v>76</v>
      </c>
      <c r="AY2841" s="255" t="s">
        <v>240</v>
      </c>
    </row>
    <row r="2842" s="13" customFormat="1">
      <c r="A2842" s="13"/>
      <c r="B2842" s="245"/>
      <c r="C2842" s="246"/>
      <c r="D2842" s="247" t="s">
        <v>251</v>
      </c>
      <c r="E2842" s="248" t="s">
        <v>1</v>
      </c>
      <c r="F2842" s="249" t="s">
        <v>2874</v>
      </c>
      <c r="G2842" s="246"/>
      <c r="H2842" s="248" t="s">
        <v>1</v>
      </c>
      <c r="I2842" s="250"/>
      <c r="J2842" s="246"/>
      <c r="K2842" s="246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5" t="s">
        <v>251</v>
      </c>
      <c r="AU2842" s="255" t="s">
        <v>87</v>
      </c>
      <c r="AV2842" s="13" t="s">
        <v>84</v>
      </c>
      <c r="AW2842" s="13" t="s">
        <v>32</v>
      </c>
      <c r="AX2842" s="13" t="s">
        <v>76</v>
      </c>
      <c r="AY2842" s="255" t="s">
        <v>240</v>
      </c>
    </row>
    <row r="2843" s="13" customFormat="1">
      <c r="A2843" s="13"/>
      <c r="B2843" s="245"/>
      <c r="C2843" s="246"/>
      <c r="D2843" s="247" t="s">
        <v>251</v>
      </c>
      <c r="E2843" s="248" t="s">
        <v>1</v>
      </c>
      <c r="F2843" s="249" t="s">
        <v>3557</v>
      </c>
      <c r="G2843" s="246"/>
      <c r="H2843" s="248" t="s">
        <v>1</v>
      </c>
      <c r="I2843" s="250"/>
      <c r="J2843" s="246"/>
      <c r="K2843" s="246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55" t="s">
        <v>251</v>
      </c>
      <c r="AU2843" s="255" t="s">
        <v>87</v>
      </c>
      <c r="AV2843" s="13" t="s">
        <v>84</v>
      </c>
      <c r="AW2843" s="13" t="s">
        <v>32</v>
      </c>
      <c r="AX2843" s="13" t="s">
        <v>76</v>
      </c>
      <c r="AY2843" s="255" t="s">
        <v>240</v>
      </c>
    </row>
    <row r="2844" s="14" customFormat="1">
      <c r="A2844" s="14"/>
      <c r="B2844" s="256"/>
      <c r="C2844" s="257"/>
      <c r="D2844" s="247" t="s">
        <v>251</v>
      </c>
      <c r="E2844" s="258" t="s">
        <v>1</v>
      </c>
      <c r="F2844" s="259" t="s">
        <v>84</v>
      </c>
      <c r="G2844" s="257"/>
      <c r="H2844" s="260">
        <v>1</v>
      </c>
      <c r="I2844" s="261"/>
      <c r="J2844" s="257"/>
      <c r="K2844" s="257"/>
      <c r="L2844" s="262"/>
      <c r="M2844" s="263"/>
      <c r="N2844" s="264"/>
      <c r="O2844" s="264"/>
      <c r="P2844" s="264"/>
      <c r="Q2844" s="264"/>
      <c r="R2844" s="264"/>
      <c r="S2844" s="264"/>
      <c r="T2844" s="265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66" t="s">
        <v>251</v>
      </c>
      <c r="AU2844" s="266" t="s">
        <v>87</v>
      </c>
      <c r="AV2844" s="14" t="s">
        <v>87</v>
      </c>
      <c r="AW2844" s="14" t="s">
        <v>32</v>
      </c>
      <c r="AX2844" s="14" t="s">
        <v>84</v>
      </c>
      <c r="AY2844" s="266" t="s">
        <v>240</v>
      </c>
    </row>
    <row r="2845" s="13" customFormat="1">
      <c r="A2845" s="13"/>
      <c r="B2845" s="245"/>
      <c r="C2845" s="246"/>
      <c r="D2845" s="247" t="s">
        <v>251</v>
      </c>
      <c r="E2845" s="248" t="s">
        <v>1</v>
      </c>
      <c r="F2845" s="249" t="s">
        <v>2877</v>
      </c>
      <c r="G2845" s="246"/>
      <c r="H2845" s="248" t="s">
        <v>1</v>
      </c>
      <c r="I2845" s="250"/>
      <c r="J2845" s="246"/>
      <c r="K2845" s="246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55" t="s">
        <v>251</v>
      </c>
      <c r="AU2845" s="255" t="s">
        <v>87</v>
      </c>
      <c r="AV2845" s="13" t="s">
        <v>84</v>
      </c>
      <c r="AW2845" s="13" t="s">
        <v>32</v>
      </c>
      <c r="AX2845" s="13" t="s">
        <v>76</v>
      </c>
      <c r="AY2845" s="255" t="s">
        <v>240</v>
      </c>
    </row>
    <row r="2846" s="13" customFormat="1">
      <c r="A2846" s="13"/>
      <c r="B2846" s="245"/>
      <c r="C2846" s="246"/>
      <c r="D2846" s="247" t="s">
        <v>251</v>
      </c>
      <c r="E2846" s="248" t="s">
        <v>1</v>
      </c>
      <c r="F2846" s="249" t="s">
        <v>2878</v>
      </c>
      <c r="G2846" s="246"/>
      <c r="H2846" s="248" t="s">
        <v>1</v>
      </c>
      <c r="I2846" s="250"/>
      <c r="J2846" s="246"/>
      <c r="K2846" s="246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55" t="s">
        <v>251</v>
      </c>
      <c r="AU2846" s="255" t="s">
        <v>87</v>
      </c>
      <c r="AV2846" s="13" t="s">
        <v>84</v>
      </c>
      <c r="AW2846" s="13" t="s">
        <v>32</v>
      </c>
      <c r="AX2846" s="13" t="s">
        <v>76</v>
      </c>
      <c r="AY2846" s="255" t="s">
        <v>240</v>
      </c>
    </row>
    <row r="2847" s="13" customFormat="1">
      <c r="A2847" s="13"/>
      <c r="B2847" s="245"/>
      <c r="C2847" s="246"/>
      <c r="D2847" s="247" t="s">
        <v>251</v>
      </c>
      <c r="E2847" s="248" t="s">
        <v>1</v>
      </c>
      <c r="F2847" s="249" t="s">
        <v>1494</v>
      </c>
      <c r="G2847" s="246"/>
      <c r="H2847" s="248" t="s">
        <v>1</v>
      </c>
      <c r="I2847" s="250"/>
      <c r="J2847" s="246"/>
      <c r="K2847" s="246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55" t="s">
        <v>251</v>
      </c>
      <c r="AU2847" s="255" t="s">
        <v>87</v>
      </c>
      <c r="AV2847" s="13" t="s">
        <v>84</v>
      </c>
      <c r="AW2847" s="13" t="s">
        <v>32</v>
      </c>
      <c r="AX2847" s="13" t="s">
        <v>76</v>
      </c>
      <c r="AY2847" s="255" t="s">
        <v>240</v>
      </c>
    </row>
    <row r="2848" s="12" customFormat="1" ht="22.8" customHeight="1">
      <c r="A2848" s="12"/>
      <c r="B2848" s="211"/>
      <c r="C2848" s="212"/>
      <c r="D2848" s="213" t="s">
        <v>75</v>
      </c>
      <c r="E2848" s="225" t="s">
        <v>3558</v>
      </c>
      <c r="F2848" s="225" t="s">
        <v>3559</v>
      </c>
      <c r="G2848" s="212"/>
      <c r="H2848" s="212"/>
      <c r="I2848" s="215"/>
      <c r="J2848" s="226">
        <f>BK2848</f>
        <v>0</v>
      </c>
      <c r="K2848" s="212"/>
      <c r="L2848" s="217"/>
      <c r="M2848" s="218"/>
      <c r="N2848" s="219"/>
      <c r="O2848" s="219"/>
      <c r="P2848" s="220">
        <f>SUM(P2849:P2978)</f>
        <v>0</v>
      </c>
      <c r="Q2848" s="219"/>
      <c r="R2848" s="220">
        <f>SUM(R2849:R2978)</f>
        <v>0.75389999999999979</v>
      </c>
      <c r="S2848" s="219"/>
      <c r="T2848" s="221">
        <f>SUM(T2849:T2978)</f>
        <v>0</v>
      </c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R2848" s="222" t="s">
        <v>87</v>
      </c>
      <c r="AT2848" s="223" t="s">
        <v>75</v>
      </c>
      <c r="AU2848" s="223" t="s">
        <v>84</v>
      </c>
      <c r="AY2848" s="222" t="s">
        <v>240</v>
      </c>
      <c r="BK2848" s="224">
        <f>SUM(BK2849:BK2978)</f>
        <v>0</v>
      </c>
    </row>
    <row r="2849" s="2" customFormat="1" ht="24.15" customHeight="1">
      <c r="A2849" s="39"/>
      <c r="B2849" s="40"/>
      <c r="C2849" s="227" t="s">
        <v>3560</v>
      </c>
      <c r="D2849" s="227" t="s">
        <v>242</v>
      </c>
      <c r="E2849" s="228" t="s">
        <v>3561</v>
      </c>
      <c r="F2849" s="229" t="s">
        <v>3562</v>
      </c>
      <c r="G2849" s="230" t="s">
        <v>675</v>
      </c>
      <c r="H2849" s="231">
        <v>17</v>
      </c>
      <c r="I2849" s="232"/>
      <c r="J2849" s="233">
        <f>ROUND(I2849*H2849,2)</f>
        <v>0</v>
      </c>
      <c r="K2849" s="229" t="s">
        <v>246</v>
      </c>
      <c r="L2849" s="45"/>
      <c r="M2849" s="234" t="s">
        <v>1</v>
      </c>
      <c r="N2849" s="235" t="s">
        <v>41</v>
      </c>
      <c r="O2849" s="92"/>
      <c r="P2849" s="236">
        <f>O2849*H2849</f>
        <v>0</v>
      </c>
      <c r="Q2849" s="236">
        <v>0</v>
      </c>
      <c r="R2849" s="236">
        <f>Q2849*H2849</f>
        <v>0</v>
      </c>
      <c r="S2849" s="236">
        <v>0</v>
      </c>
      <c r="T2849" s="237">
        <f>S2849*H2849</f>
        <v>0</v>
      </c>
      <c r="U2849" s="39"/>
      <c r="V2849" s="39"/>
      <c r="W2849" s="39"/>
      <c r="X2849" s="39"/>
      <c r="Y2849" s="39"/>
      <c r="Z2849" s="39"/>
      <c r="AA2849" s="39"/>
      <c r="AB2849" s="39"/>
      <c r="AC2849" s="39"/>
      <c r="AD2849" s="39"/>
      <c r="AE2849" s="39"/>
      <c r="AR2849" s="238" t="s">
        <v>170</v>
      </c>
      <c r="AT2849" s="238" t="s">
        <v>242</v>
      </c>
      <c r="AU2849" s="238" t="s">
        <v>87</v>
      </c>
      <c r="AY2849" s="18" t="s">
        <v>240</v>
      </c>
      <c r="BE2849" s="239">
        <f>IF(N2849="základní",J2849,0)</f>
        <v>0</v>
      </c>
      <c r="BF2849" s="239">
        <f>IF(N2849="snížená",J2849,0)</f>
        <v>0</v>
      </c>
      <c r="BG2849" s="239">
        <f>IF(N2849="zákl. přenesená",J2849,0)</f>
        <v>0</v>
      </c>
      <c r="BH2849" s="239">
        <f>IF(N2849="sníž. přenesená",J2849,0)</f>
        <v>0</v>
      </c>
      <c r="BI2849" s="239">
        <f>IF(N2849="nulová",J2849,0)</f>
        <v>0</v>
      </c>
      <c r="BJ2849" s="18" t="s">
        <v>84</v>
      </c>
      <c r="BK2849" s="239">
        <f>ROUND(I2849*H2849,2)</f>
        <v>0</v>
      </c>
      <c r="BL2849" s="18" t="s">
        <v>170</v>
      </c>
      <c r="BM2849" s="238" t="s">
        <v>3563</v>
      </c>
    </row>
    <row r="2850" s="2" customFormat="1">
      <c r="A2850" s="39"/>
      <c r="B2850" s="40"/>
      <c r="C2850" s="41"/>
      <c r="D2850" s="240" t="s">
        <v>249</v>
      </c>
      <c r="E2850" s="41"/>
      <c r="F2850" s="241" t="s">
        <v>3564</v>
      </c>
      <c r="G2850" s="41"/>
      <c r="H2850" s="41"/>
      <c r="I2850" s="242"/>
      <c r="J2850" s="41"/>
      <c r="K2850" s="41"/>
      <c r="L2850" s="45"/>
      <c r="M2850" s="243"/>
      <c r="N2850" s="244"/>
      <c r="O2850" s="92"/>
      <c r="P2850" s="92"/>
      <c r="Q2850" s="92"/>
      <c r="R2850" s="92"/>
      <c r="S2850" s="92"/>
      <c r="T2850" s="93"/>
      <c r="U2850" s="39"/>
      <c r="V2850" s="39"/>
      <c r="W2850" s="39"/>
      <c r="X2850" s="39"/>
      <c r="Y2850" s="39"/>
      <c r="Z2850" s="39"/>
      <c r="AA2850" s="39"/>
      <c r="AB2850" s="39"/>
      <c r="AC2850" s="39"/>
      <c r="AD2850" s="39"/>
      <c r="AE2850" s="39"/>
      <c r="AT2850" s="18" t="s">
        <v>249</v>
      </c>
      <c r="AU2850" s="18" t="s">
        <v>87</v>
      </c>
    </row>
    <row r="2851" s="13" customFormat="1">
      <c r="A2851" s="13"/>
      <c r="B2851" s="245"/>
      <c r="C2851" s="246"/>
      <c r="D2851" s="247" t="s">
        <v>251</v>
      </c>
      <c r="E2851" s="248" t="s">
        <v>1</v>
      </c>
      <c r="F2851" s="249" t="s">
        <v>3565</v>
      </c>
      <c r="G2851" s="246"/>
      <c r="H2851" s="248" t="s">
        <v>1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55" t="s">
        <v>251</v>
      </c>
      <c r="AU2851" s="255" t="s">
        <v>87</v>
      </c>
      <c r="AV2851" s="13" t="s">
        <v>84</v>
      </c>
      <c r="AW2851" s="13" t="s">
        <v>32</v>
      </c>
      <c r="AX2851" s="13" t="s">
        <v>76</v>
      </c>
      <c r="AY2851" s="255" t="s">
        <v>240</v>
      </c>
    </row>
    <row r="2852" s="14" customFormat="1">
      <c r="A2852" s="14"/>
      <c r="B2852" s="256"/>
      <c r="C2852" s="257"/>
      <c r="D2852" s="247" t="s">
        <v>251</v>
      </c>
      <c r="E2852" s="258" t="s">
        <v>1</v>
      </c>
      <c r="F2852" s="259" t="s">
        <v>3566</v>
      </c>
      <c r="G2852" s="257"/>
      <c r="H2852" s="260">
        <v>17</v>
      </c>
      <c r="I2852" s="261"/>
      <c r="J2852" s="257"/>
      <c r="K2852" s="257"/>
      <c r="L2852" s="262"/>
      <c r="M2852" s="263"/>
      <c r="N2852" s="264"/>
      <c r="O2852" s="264"/>
      <c r="P2852" s="264"/>
      <c r="Q2852" s="264"/>
      <c r="R2852" s="264"/>
      <c r="S2852" s="264"/>
      <c r="T2852" s="265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6" t="s">
        <v>251</v>
      </c>
      <c r="AU2852" s="266" t="s">
        <v>87</v>
      </c>
      <c r="AV2852" s="14" t="s">
        <v>87</v>
      </c>
      <c r="AW2852" s="14" t="s">
        <v>32</v>
      </c>
      <c r="AX2852" s="14" t="s">
        <v>84</v>
      </c>
      <c r="AY2852" s="266" t="s">
        <v>240</v>
      </c>
    </row>
    <row r="2853" s="13" customFormat="1">
      <c r="A2853" s="13"/>
      <c r="B2853" s="245"/>
      <c r="C2853" s="246"/>
      <c r="D2853" s="247" t="s">
        <v>251</v>
      </c>
      <c r="E2853" s="248" t="s">
        <v>1</v>
      </c>
      <c r="F2853" s="249" t="s">
        <v>3567</v>
      </c>
      <c r="G2853" s="246"/>
      <c r="H2853" s="248" t="s">
        <v>1</v>
      </c>
      <c r="I2853" s="250"/>
      <c r="J2853" s="246"/>
      <c r="K2853" s="246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55" t="s">
        <v>251</v>
      </c>
      <c r="AU2853" s="255" t="s">
        <v>87</v>
      </c>
      <c r="AV2853" s="13" t="s">
        <v>84</v>
      </c>
      <c r="AW2853" s="13" t="s">
        <v>32</v>
      </c>
      <c r="AX2853" s="13" t="s">
        <v>76</v>
      </c>
      <c r="AY2853" s="255" t="s">
        <v>240</v>
      </c>
    </row>
    <row r="2854" s="2" customFormat="1" ht="24.15" customHeight="1">
      <c r="A2854" s="39"/>
      <c r="B2854" s="40"/>
      <c r="C2854" s="227" t="s">
        <v>3568</v>
      </c>
      <c r="D2854" s="227" t="s">
        <v>242</v>
      </c>
      <c r="E2854" s="228" t="s">
        <v>3569</v>
      </c>
      <c r="F2854" s="229" t="s">
        <v>3570</v>
      </c>
      <c r="G2854" s="230" t="s">
        <v>675</v>
      </c>
      <c r="H2854" s="231">
        <v>13</v>
      </c>
      <c r="I2854" s="232"/>
      <c r="J2854" s="233">
        <f>ROUND(I2854*H2854,2)</f>
        <v>0</v>
      </c>
      <c r="K2854" s="229" t="s">
        <v>246</v>
      </c>
      <c r="L2854" s="45"/>
      <c r="M2854" s="234" t="s">
        <v>1</v>
      </c>
      <c r="N2854" s="235" t="s">
        <v>41</v>
      </c>
      <c r="O2854" s="92"/>
      <c r="P2854" s="236">
        <f>O2854*H2854</f>
        <v>0</v>
      </c>
      <c r="Q2854" s="236">
        <v>0</v>
      </c>
      <c r="R2854" s="236">
        <f>Q2854*H2854</f>
        <v>0</v>
      </c>
      <c r="S2854" s="236">
        <v>0</v>
      </c>
      <c r="T2854" s="237">
        <f>S2854*H2854</f>
        <v>0</v>
      </c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39"/>
      <c r="AE2854" s="39"/>
      <c r="AR2854" s="238" t="s">
        <v>170</v>
      </c>
      <c r="AT2854" s="238" t="s">
        <v>242</v>
      </c>
      <c r="AU2854" s="238" t="s">
        <v>87</v>
      </c>
      <c r="AY2854" s="18" t="s">
        <v>240</v>
      </c>
      <c r="BE2854" s="239">
        <f>IF(N2854="základní",J2854,0)</f>
        <v>0</v>
      </c>
      <c r="BF2854" s="239">
        <f>IF(N2854="snížená",J2854,0)</f>
        <v>0</v>
      </c>
      <c r="BG2854" s="239">
        <f>IF(N2854="zákl. přenesená",J2854,0)</f>
        <v>0</v>
      </c>
      <c r="BH2854" s="239">
        <f>IF(N2854="sníž. přenesená",J2854,0)</f>
        <v>0</v>
      </c>
      <c r="BI2854" s="239">
        <f>IF(N2854="nulová",J2854,0)</f>
        <v>0</v>
      </c>
      <c r="BJ2854" s="18" t="s">
        <v>84</v>
      </c>
      <c r="BK2854" s="239">
        <f>ROUND(I2854*H2854,2)</f>
        <v>0</v>
      </c>
      <c r="BL2854" s="18" t="s">
        <v>170</v>
      </c>
      <c r="BM2854" s="238" t="s">
        <v>3571</v>
      </c>
    </row>
    <row r="2855" s="2" customFormat="1">
      <c r="A2855" s="39"/>
      <c r="B2855" s="40"/>
      <c r="C2855" s="41"/>
      <c r="D2855" s="240" t="s">
        <v>249</v>
      </c>
      <c r="E2855" s="41"/>
      <c r="F2855" s="241" t="s">
        <v>3572</v>
      </c>
      <c r="G2855" s="41"/>
      <c r="H2855" s="41"/>
      <c r="I2855" s="242"/>
      <c r="J2855" s="41"/>
      <c r="K2855" s="41"/>
      <c r="L2855" s="45"/>
      <c r="M2855" s="243"/>
      <c r="N2855" s="244"/>
      <c r="O2855" s="92"/>
      <c r="P2855" s="92"/>
      <c r="Q2855" s="92"/>
      <c r="R2855" s="92"/>
      <c r="S2855" s="92"/>
      <c r="T2855" s="93"/>
      <c r="U2855" s="39"/>
      <c r="V2855" s="39"/>
      <c r="W2855" s="39"/>
      <c r="X2855" s="39"/>
      <c r="Y2855" s="39"/>
      <c r="Z2855" s="39"/>
      <c r="AA2855" s="39"/>
      <c r="AB2855" s="39"/>
      <c r="AC2855" s="39"/>
      <c r="AD2855" s="39"/>
      <c r="AE2855" s="39"/>
      <c r="AT2855" s="18" t="s">
        <v>249</v>
      </c>
      <c r="AU2855" s="18" t="s">
        <v>87</v>
      </c>
    </row>
    <row r="2856" s="13" customFormat="1">
      <c r="A2856" s="13"/>
      <c r="B2856" s="245"/>
      <c r="C2856" s="246"/>
      <c r="D2856" s="247" t="s">
        <v>251</v>
      </c>
      <c r="E2856" s="248" t="s">
        <v>1</v>
      </c>
      <c r="F2856" s="249" t="s">
        <v>3573</v>
      </c>
      <c r="G2856" s="246"/>
      <c r="H2856" s="248" t="s">
        <v>1</v>
      </c>
      <c r="I2856" s="250"/>
      <c r="J2856" s="246"/>
      <c r="K2856" s="246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55" t="s">
        <v>251</v>
      </c>
      <c r="AU2856" s="255" t="s">
        <v>87</v>
      </c>
      <c r="AV2856" s="13" t="s">
        <v>84</v>
      </c>
      <c r="AW2856" s="13" t="s">
        <v>32</v>
      </c>
      <c r="AX2856" s="13" t="s">
        <v>76</v>
      </c>
      <c r="AY2856" s="255" t="s">
        <v>240</v>
      </c>
    </row>
    <row r="2857" s="14" customFormat="1">
      <c r="A2857" s="14"/>
      <c r="B2857" s="256"/>
      <c r="C2857" s="257"/>
      <c r="D2857" s="247" t="s">
        <v>251</v>
      </c>
      <c r="E2857" s="258" t="s">
        <v>1</v>
      </c>
      <c r="F2857" s="259" t="s">
        <v>3574</v>
      </c>
      <c r="G2857" s="257"/>
      <c r="H2857" s="260">
        <v>13</v>
      </c>
      <c r="I2857" s="261"/>
      <c r="J2857" s="257"/>
      <c r="K2857" s="257"/>
      <c r="L2857" s="262"/>
      <c r="M2857" s="263"/>
      <c r="N2857" s="264"/>
      <c r="O2857" s="264"/>
      <c r="P2857" s="264"/>
      <c r="Q2857" s="264"/>
      <c r="R2857" s="264"/>
      <c r="S2857" s="264"/>
      <c r="T2857" s="265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66" t="s">
        <v>251</v>
      </c>
      <c r="AU2857" s="266" t="s">
        <v>87</v>
      </c>
      <c r="AV2857" s="14" t="s">
        <v>87</v>
      </c>
      <c r="AW2857" s="14" t="s">
        <v>32</v>
      </c>
      <c r="AX2857" s="14" t="s">
        <v>84</v>
      </c>
      <c r="AY2857" s="266" t="s">
        <v>240</v>
      </c>
    </row>
    <row r="2858" s="13" customFormat="1">
      <c r="A2858" s="13"/>
      <c r="B2858" s="245"/>
      <c r="C2858" s="246"/>
      <c r="D2858" s="247" t="s">
        <v>251</v>
      </c>
      <c r="E2858" s="248" t="s">
        <v>1</v>
      </c>
      <c r="F2858" s="249" t="s">
        <v>3567</v>
      </c>
      <c r="G2858" s="246"/>
      <c r="H2858" s="248" t="s">
        <v>1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55" t="s">
        <v>251</v>
      </c>
      <c r="AU2858" s="255" t="s">
        <v>87</v>
      </c>
      <c r="AV2858" s="13" t="s">
        <v>84</v>
      </c>
      <c r="AW2858" s="13" t="s">
        <v>32</v>
      </c>
      <c r="AX2858" s="13" t="s">
        <v>76</v>
      </c>
      <c r="AY2858" s="255" t="s">
        <v>240</v>
      </c>
    </row>
    <row r="2859" s="2" customFormat="1" ht="24.15" customHeight="1">
      <c r="A2859" s="39"/>
      <c r="B2859" s="40"/>
      <c r="C2859" s="227" t="s">
        <v>3575</v>
      </c>
      <c r="D2859" s="227" t="s">
        <v>242</v>
      </c>
      <c r="E2859" s="228" t="s">
        <v>3576</v>
      </c>
      <c r="F2859" s="229" t="s">
        <v>3577</v>
      </c>
      <c r="G2859" s="230" t="s">
        <v>675</v>
      </c>
      <c r="H2859" s="231">
        <v>8</v>
      </c>
      <c r="I2859" s="232"/>
      <c r="J2859" s="233">
        <f>ROUND(I2859*H2859,2)</f>
        <v>0</v>
      </c>
      <c r="K2859" s="229" t="s">
        <v>246</v>
      </c>
      <c r="L2859" s="45"/>
      <c r="M2859" s="234" t="s">
        <v>1</v>
      </c>
      <c r="N2859" s="235" t="s">
        <v>41</v>
      </c>
      <c r="O2859" s="92"/>
      <c r="P2859" s="236">
        <f>O2859*H2859</f>
        <v>0</v>
      </c>
      <c r="Q2859" s="236">
        <v>0</v>
      </c>
      <c r="R2859" s="236">
        <f>Q2859*H2859</f>
        <v>0</v>
      </c>
      <c r="S2859" s="236">
        <v>0</v>
      </c>
      <c r="T2859" s="237">
        <f>S2859*H2859</f>
        <v>0</v>
      </c>
      <c r="U2859" s="39"/>
      <c r="V2859" s="39"/>
      <c r="W2859" s="39"/>
      <c r="X2859" s="39"/>
      <c r="Y2859" s="39"/>
      <c r="Z2859" s="39"/>
      <c r="AA2859" s="39"/>
      <c r="AB2859" s="39"/>
      <c r="AC2859" s="39"/>
      <c r="AD2859" s="39"/>
      <c r="AE2859" s="39"/>
      <c r="AR2859" s="238" t="s">
        <v>170</v>
      </c>
      <c r="AT2859" s="238" t="s">
        <v>242</v>
      </c>
      <c r="AU2859" s="238" t="s">
        <v>87</v>
      </c>
      <c r="AY2859" s="18" t="s">
        <v>240</v>
      </c>
      <c r="BE2859" s="239">
        <f>IF(N2859="základní",J2859,0)</f>
        <v>0</v>
      </c>
      <c r="BF2859" s="239">
        <f>IF(N2859="snížená",J2859,0)</f>
        <v>0</v>
      </c>
      <c r="BG2859" s="239">
        <f>IF(N2859="zákl. přenesená",J2859,0)</f>
        <v>0</v>
      </c>
      <c r="BH2859" s="239">
        <f>IF(N2859="sníž. přenesená",J2859,0)</f>
        <v>0</v>
      </c>
      <c r="BI2859" s="239">
        <f>IF(N2859="nulová",J2859,0)</f>
        <v>0</v>
      </c>
      <c r="BJ2859" s="18" t="s">
        <v>84</v>
      </c>
      <c r="BK2859" s="239">
        <f>ROUND(I2859*H2859,2)</f>
        <v>0</v>
      </c>
      <c r="BL2859" s="18" t="s">
        <v>170</v>
      </c>
      <c r="BM2859" s="238" t="s">
        <v>3578</v>
      </c>
    </row>
    <row r="2860" s="2" customFormat="1">
      <c r="A2860" s="39"/>
      <c r="B2860" s="40"/>
      <c r="C2860" s="41"/>
      <c r="D2860" s="240" t="s">
        <v>249</v>
      </c>
      <c r="E2860" s="41"/>
      <c r="F2860" s="241" t="s">
        <v>3579</v>
      </c>
      <c r="G2860" s="41"/>
      <c r="H2860" s="41"/>
      <c r="I2860" s="242"/>
      <c r="J2860" s="41"/>
      <c r="K2860" s="41"/>
      <c r="L2860" s="45"/>
      <c r="M2860" s="243"/>
      <c r="N2860" s="244"/>
      <c r="O2860" s="92"/>
      <c r="P2860" s="92"/>
      <c r="Q2860" s="92"/>
      <c r="R2860" s="92"/>
      <c r="S2860" s="92"/>
      <c r="T2860" s="93"/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39"/>
      <c r="AE2860" s="39"/>
      <c r="AT2860" s="18" t="s">
        <v>249</v>
      </c>
      <c r="AU2860" s="18" t="s">
        <v>87</v>
      </c>
    </row>
    <row r="2861" s="13" customFormat="1">
      <c r="A2861" s="13"/>
      <c r="B2861" s="245"/>
      <c r="C2861" s="246"/>
      <c r="D2861" s="247" t="s">
        <v>251</v>
      </c>
      <c r="E2861" s="248" t="s">
        <v>1</v>
      </c>
      <c r="F2861" s="249" t="s">
        <v>3580</v>
      </c>
      <c r="G2861" s="246"/>
      <c r="H2861" s="248" t="s">
        <v>1</v>
      </c>
      <c r="I2861" s="250"/>
      <c r="J2861" s="246"/>
      <c r="K2861" s="246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55" t="s">
        <v>251</v>
      </c>
      <c r="AU2861" s="255" t="s">
        <v>87</v>
      </c>
      <c r="AV2861" s="13" t="s">
        <v>84</v>
      </c>
      <c r="AW2861" s="13" t="s">
        <v>32</v>
      </c>
      <c r="AX2861" s="13" t="s">
        <v>76</v>
      </c>
      <c r="AY2861" s="255" t="s">
        <v>240</v>
      </c>
    </row>
    <row r="2862" s="14" customFormat="1">
      <c r="A2862" s="14"/>
      <c r="B2862" s="256"/>
      <c r="C2862" s="257"/>
      <c r="D2862" s="247" t="s">
        <v>251</v>
      </c>
      <c r="E2862" s="258" t="s">
        <v>1</v>
      </c>
      <c r="F2862" s="259" t="s">
        <v>1522</v>
      </c>
      <c r="G2862" s="257"/>
      <c r="H2862" s="260">
        <v>8</v>
      </c>
      <c r="I2862" s="261"/>
      <c r="J2862" s="257"/>
      <c r="K2862" s="257"/>
      <c r="L2862" s="262"/>
      <c r="M2862" s="263"/>
      <c r="N2862" s="264"/>
      <c r="O2862" s="264"/>
      <c r="P2862" s="264"/>
      <c r="Q2862" s="264"/>
      <c r="R2862" s="264"/>
      <c r="S2862" s="264"/>
      <c r="T2862" s="265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66" t="s">
        <v>251</v>
      </c>
      <c r="AU2862" s="266" t="s">
        <v>87</v>
      </c>
      <c r="AV2862" s="14" t="s">
        <v>87</v>
      </c>
      <c r="AW2862" s="14" t="s">
        <v>32</v>
      </c>
      <c r="AX2862" s="14" t="s">
        <v>84</v>
      </c>
      <c r="AY2862" s="266" t="s">
        <v>240</v>
      </c>
    </row>
    <row r="2863" s="13" customFormat="1">
      <c r="A2863" s="13"/>
      <c r="B2863" s="245"/>
      <c r="C2863" s="246"/>
      <c r="D2863" s="247" t="s">
        <v>251</v>
      </c>
      <c r="E2863" s="248" t="s">
        <v>1</v>
      </c>
      <c r="F2863" s="249" t="s">
        <v>3567</v>
      </c>
      <c r="G2863" s="246"/>
      <c r="H2863" s="248" t="s">
        <v>1</v>
      </c>
      <c r="I2863" s="250"/>
      <c r="J2863" s="246"/>
      <c r="K2863" s="246"/>
      <c r="L2863" s="251"/>
      <c r="M2863" s="252"/>
      <c r="N2863" s="253"/>
      <c r="O2863" s="253"/>
      <c r="P2863" s="253"/>
      <c r="Q2863" s="253"/>
      <c r="R2863" s="253"/>
      <c r="S2863" s="253"/>
      <c r="T2863" s="25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55" t="s">
        <v>251</v>
      </c>
      <c r="AU2863" s="255" t="s">
        <v>87</v>
      </c>
      <c r="AV2863" s="13" t="s">
        <v>84</v>
      </c>
      <c r="AW2863" s="13" t="s">
        <v>32</v>
      </c>
      <c r="AX2863" s="13" t="s">
        <v>76</v>
      </c>
      <c r="AY2863" s="255" t="s">
        <v>240</v>
      </c>
    </row>
    <row r="2864" s="2" customFormat="1" ht="24.15" customHeight="1">
      <c r="A2864" s="39"/>
      <c r="B2864" s="40"/>
      <c r="C2864" s="289" t="s">
        <v>3581</v>
      </c>
      <c r="D2864" s="289" t="s">
        <v>341</v>
      </c>
      <c r="E2864" s="290" t="s">
        <v>3582</v>
      </c>
      <c r="F2864" s="291" t="s">
        <v>3583</v>
      </c>
      <c r="G2864" s="292" t="s">
        <v>675</v>
      </c>
      <c r="H2864" s="293">
        <v>4</v>
      </c>
      <c r="I2864" s="294"/>
      <c r="J2864" s="295">
        <f>ROUND(I2864*H2864,2)</f>
        <v>0</v>
      </c>
      <c r="K2864" s="291" t="s">
        <v>1</v>
      </c>
      <c r="L2864" s="296"/>
      <c r="M2864" s="297" t="s">
        <v>1</v>
      </c>
      <c r="N2864" s="298" t="s">
        <v>41</v>
      </c>
      <c r="O2864" s="92"/>
      <c r="P2864" s="236">
        <f>O2864*H2864</f>
        <v>0</v>
      </c>
      <c r="Q2864" s="236">
        <v>0.018499999999999999</v>
      </c>
      <c r="R2864" s="236">
        <f>Q2864*H2864</f>
        <v>0.073999999999999996</v>
      </c>
      <c r="S2864" s="236">
        <v>0</v>
      </c>
      <c r="T2864" s="237">
        <f>S2864*H2864</f>
        <v>0</v>
      </c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39"/>
      <c r="AE2864" s="39"/>
      <c r="AR2864" s="238" t="s">
        <v>532</v>
      </c>
      <c r="AT2864" s="238" t="s">
        <v>341</v>
      </c>
      <c r="AU2864" s="238" t="s">
        <v>87</v>
      </c>
      <c r="AY2864" s="18" t="s">
        <v>240</v>
      </c>
      <c r="BE2864" s="239">
        <f>IF(N2864="základní",J2864,0)</f>
        <v>0</v>
      </c>
      <c r="BF2864" s="239">
        <f>IF(N2864="snížená",J2864,0)</f>
        <v>0</v>
      </c>
      <c r="BG2864" s="239">
        <f>IF(N2864="zákl. přenesená",J2864,0)</f>
        <v>0</v>
      </c>
      <c r="BH2864" s="239">
        <f>IF(N2864="sníž. přenesená",J2864,0)</f>
        <v>0</v>
      </c>
      <c r="BI2864" s="239">
        <f>IF(N2864="nulová",J2864,0)</f>
        <v>0</v>
      </c>
      <c r="BJ2864" s="18" t="s">
        <v>84</v>
      </c>
      <c r="BK2864" s="239">
        <f>ROUND(I2864*H2864,2)</f>
        <v>0</v>
      </c>
      <c r="BL2864" s="18" t="s">
        <v>170</v>
      </c>
      <c r="BM2864" s="238" t="s">
        <v>3584</v>
      </c>
    </row>
    <row r="2865" s="13" customFormat="1">
      <c r="A2865" s="13"/>
      <c r="B2865" s="245"/>
      <c r="C2865" s="246"/>
      <c r="D2865" s="247" t="s">
        <v>251</v>
      </c>
      <c r="E2865" s="248" t="s">
        <v>1</v>
      </c>
      <c r="F2865" s="249" t="s">
        <v>3585</v>
      </c>
      <c r="G2865" s="246"/>
      <c r="H2865" s="248" t="s">
        <v>1</v>
      </c>
      <c r="I2865" s="250"/>
      <c r="J2865" s="246"/>
      <c r="K2865" s="246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55" t="s">
        <v>251</v>
      </c>
      <c r="AU2865" s="255" t="s">
        <v>87</v>
      </c>
      <c r="AV2865" s="13" t="s">
        <v>84</v>
      </c>
      <c r="AW2865" s="13" t="s">
        <v>32</v>
      </c>
      <c r="AX2865" s="13" t="s">
        <v>76</v>
      </c>
      <c r="AY2865" s="255" t="s">
        <v>240</v>
      </c>
    </row>
    <row r="2866" s="13" customFormat="1">
      <c r="A2866" s="13"/>
      <c r="B2866" s="245"/>
      <c r="C2866" s="246"/>
      <c r="D2866" s="247" t="s">
        <v>251</v>
      </c>
      <c r="E2866" s="248" t="s">
        <v>1</v>
      </c>
      <c r="F2866" s="249" t="s">
        <v>3586</v>
      </c>
      <c r="G2866" s="246"/>
      <c r="H2866" s="248" t="s">
        <v>1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5" t="s">
        <v>251</v>
      </c>
      <c r="AU2866" s="255" t="s">
        <v>87</v>
      </c>
      <c r="AV2866" s="13" t="s">
        <v>84</v>
      </c>
      <c r="AW2866" s="13" t="s">
        <v>32</v>
      </c>
      <c r="AX2866" s="13" t="s">
        <v>76</v>
      </c>
      <c r="AY2866" s="255" t="s">
        <v>240</v>
      </c>
    </row>
    <row r="2867" s="14" customFormat="1">
      <c r="A2867" s="14"/>
      <c r="B2867" s="256"/>
      <c r="C2867" s="257"/>
      <c r="D2867" s="247" t="s">
        <v>251</v>
      </c>
      <c r="E2867" s="258" t="s">
        <v>1</v>
      </c>
      <c r="F2867" s="259" t="s">
        <v>247</v>
      </c>
      <c r="G2867" s="257"/>
      <c r="H2867" s="260">
        <v>4</v>
      </c>
      <c r="I2867" s="261"/>
      <c r="J2867" s="257"/>
      <c r="K2867" s="257"/>
      <c r="L2867" s="262"/>
      <c r="M2867" s="263"/>
      <c r="N2867" s="264"/>
      <c r="O2867" s="264"/>
      <c r="P2867" s="264"/>
      <c r="Q2867" s="264"/>
      <c r="R2867" s="264"/>
      <c r="S2867" s="264"/>
      <c r="T2867" s="265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6" t="s">
        <v>251</v>
      </c>
      <c r="AU2867" s="266" t="s">
        <v>87</v>
      </c>
      <c r="AV2867" s="14" t="s">
        <v>87</v>
      </c>
      <c r="AW2867" s="14" t="s">
        <v>32</v>
      </c>
      <c r="AX2867" s="14" t="s">
        <v>84</v>
      </c>
      <c r="AY2867" s="266" t="s">
        <v>240</v>
      </c>
    </row>
    <row r="2868" s="13" customFormat="1">
      <c r="A2868" s="13"/>
      <c r="B2868" s="245"/>
      <c r="C2868" s="246"/>
      <c r="D2868" s="247" t="s">
        <v>251</v>
      </c>
      <c r="E2868" s="248" t="s">
        <v>1</v>
      </c>
      <c r="F2868" s="249" t="s">
        <v>3587</v>
      </c>
      <c r="G2868" s="246"/>
      <c r="H2868" s="248" t="s">
        <v>1</v>
      </c>
      <c r="I2868" s="250"/>
      <c r="J2868" s="246"/>
      <c r="K2868" s="246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55" t="s">
        <v>251</v>
      </c>
      <c r="AU2868" s="255" t="s">
        <v>87</v>
      </c>
      <c r="AV2868" s="13" t="s">
        <v>84</v>
      </c>
      <c r="AW2868" s="13" t="s">
        <v>32</v>
      </c>
      <c r="AX2868" s="13" t="s">
        <v>76</v>
      </c>
      <c r="AY2868" s="255" t="s">
        <v>240</v>
      </c>
    </row>
    <row r="2869" s="13" customFormat="1">
      <c r="A2869" s="13"/>
      <c r="B2869" s="245"/>
      <c r="C2869" s="246"/>
      <c r="D2869" s="247" t="s">
        <v>251</v>
      </c>
      <c r="E2869" s="248" t="s">
        <v>1</v>
      </c>
      <c r="F2869" s="249" t="s">
        <v>3498</v>
      </c>
      <c r="G2869" s="246"/>
      <c r="H2869" s="248" t="s">
        <v>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55" t="s">
        <v>251</v>
      </c>
      <c r="AU2869" s="255" t="s">
        <v>87</v>
      </c>
      <c r="AV2869" s="13" t="s">
        <v>84</v>
      </c>
      <c r="AW2869" s="13" t="s">
        <v>32</v>
      </c>
      <c r="AX2869" s="13" t="s">
        <v>76</v>
      </c>
      <c r="AY2869" s="255" t="s">
        <v>240</v>
      </c>
    </row>
    <row r="2870" s="13" customFormat="1">
      <c r="A2870" s="13"/>
      <c r="B2870" s="245"/>
      <c r="C2870" s="246"/>
      <c r="D2870" s="247" t="s">
        <v>251</v>
      </c>
      <c r="E2870" s="248" t="s">
        <v>1</v>
      </c>
      <c r="F2870" s="249" t="s">
        <v>2877</v>
      </c>
      <c r="G2870" s="246"/>
      <c r="H2870" s="248" t="s">
        <v>1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55" t="s">
        <v>251</v>
      </c>
      <c r="AU2870" s="255" t="s">
        <v>87</v>
      </c>
      <c r="AV2870" s="13" t="s">
        <v>84</v>
      </c>
      <c r="AW2870" s="13" t="s">
        <v>32</v>
      </c>
      <c r="AX2870" s="13" t="s">
        <v>76</v>
      </c>
      <c r="AY2870" s="255" t="s">
        <v>240</v>
      </c>
    </row>
    <row r="2871" s="13" customFormat="1">
      <c r="A2871" s="13"/>
      <c r="B2871" s="245"/>
      <c r="C2871" s="246"/>
      <c r="D2871" s="247" t="s">
        <v>251</v>
      </c>
      <c r="E2871" s="248" t="s">
        <v>1</v>
      </c>
      <c r="F2871" s="249" t="s">
        <v>2878</v>
      </c>
      <c r="G2871" s="246"/>
      <c r="H2871" s="248" t="s">
        <v>1</v>
      </c>
      <c r="I2871" s="250"/>
      <c r="J2871" s="246"/>
      <c r="K2871" s="246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55" t="s">
        <v>251</v>
      </c>
      <c r="AU2871" s="255" t="s">
        <v>87</v>
      </c>
      <c r="AV2871" s="13" t="s">
        <v>84</v>
      </c>
      <c r="AW2871" s="13" t="s">
        <v>32</v>
      </c>
      <c r="AX2871" s="13" t="s">
        <v>76</v>
      </c>
      <c r="AY2871" s="255" t="s">
        <v>240</v>
      </c>
    </row>
    <row r="2872" s="13" customFormat="1">
      <c r="A2872" s="13"/>
      <c r="B2872" s="245"/>
      <c r="C2872" s="246"/>
      <c r="D2872" s="247" t="s">
        <v>251</v>
      </c>
      <c r="E2872" s="248" t="s">
        <v>1</v>
      </c>
      <c r="F2872" s="249" t="s">
        <v>1494</v>
      </c>
      <c r="G2872" s="246"/>
      <c r="H2872" s="248" t="s">
        <v>1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55" t="s">
        <v>251</v>
      </c>
      <c r="AU2872" s="255" t="s">
        <v>87</v>
      </c>
      <c r="AV2872" s="13" t="s">
        <v>84</v>
      </c>
      <c r="AW2872" s="13" t="s">
        <v>32</v>
      </c>
      <c r="AX2872" s="13" t="s">
        <v>76</v>
      </c>
      <c r="AY2872" s="255" t="s">
        <v>240</v>
      </c>
    </row>
    <row r="2873" s="2" customFormat="1" ht="24.15" customHeight="1">
      <c r="A2873" s="39"/>
      <c r="B2873" s="40"/>
      <c r="C2873" s="289" t="s">
        <v>3588</v>
      </c>
      <c r="D2873" s="289" t="s">
        <v>341</v>
      </c>
      <c r="E2873" s="290" t="s">
        <v>3589</v>
      </c>
      <c r="F2873" s="291" t="s">
        <v>3590</v>
      </c>
      <c r="G2873" s="292" t="s">
        <v>675</v>
      </c>
      <c r="H2873" s="293">
        <v>9</v>
      </c>
      <c r="I2873" s="294"/>
      <c r="J2873" s="295">
        <f>ROUND(I2873*H2873,2)</f>
        <v>0</v>
      </c>
      <c r="K2873" s="291" t="s">
        <v>1</v>
      </c>
      <c r="L2873" s="296"/>
      <c r="M2873" s="297" t="s">
        <v>1</v>
      </c>
      <c r="N2873" s="298" t="s">
        <v>41</v>
      </c>
      <c r="O2873" s="92"/>
      <c r="P2873" s="236">
        <f>O2873*H2873</f>
        <v>0</v>
      </c>
      <c r="Q2873" s="236">
        <v>0.018499999999999999</v>
      </c>
      <c r="R2873" s="236">
        <f>Q2873*H2873</f>
        <v>0.16649999999999998</v>
      </c>
      <c r="S2873" s="236">
        <v>0</v>
      </c>
      <c r="T2873" s="237">
        <f>S2873*H2873</f>
        <v>0</v>
      </c>
      <c r="U2873" s="39"/>
      <c r="V2873" s="39"/>
      <c r="W2873" s="39"/>
      <c r="X2873" s="39"/>
      <c r="Y2873" s="39"/>
      <c r="Z2873" s="39"/>
      <c r="AA2873" s="39"/>
      <c r="AB2873" s="39"/>
      <c r="AC2873" s="39"/>
      <c r="AD2873" s="39"/>
      <c r="AE2873" s="39"/>
      <c r="AR2873" s="238" t="s">
        <v>532</v>
      </c>
      <c r="AT2873" s="238" t="s">
        <v>341</v>
      </c>
      <c r="AU2873" s="238" t="s">
        <v>87</v>
      </c>
      <c r="AY2873" s="18" t="s">
        <v>240</v>
      </c>
      <c r="BE2873" s="239">
        <f>IF(N2873="základní",J2873,0)</f>
        <v>0</v>
      </c>
      <c r="BF2873" s="239">
        <f>IF(N2873="snížená",J2873,0)</f>
        <v>0</v>
      </c>
      <c r="BG2873" s="239">
        <f>IF(N2873="zákl. přenesená",J2873,0)</f>
        <v>0</v>
      </c>
      <c r="BH2873" s="239">
        <f>IF(N2873="sníž. přenesená",J2873,0)</f>
        <v>0</v>
      </c>
      <c r="BI2873" s="239">
        <f>IF(N2873="nulová",J2873,0)</f>
        <v>0</v>
      </c>
      <c r="BJ2873" s="18" t="s">
        <v>84</v>
      </c>
      <c r="BK2873" s="239">
        <f>ROUND(I2873*H2873,2)</f>
        <v>0</v>
      </c>
      <c r="BL2873" s="18" t="s">
        <v>170</v>
      </c>
      <c r="BM2873" s="238" t="s">
        <v>3591</v>
      </c>
    </row>
    <row r="2874" s="13" customFormat="1">
      <c r="A2874" s="13"/>
      <c r="B2874" s="245"/>
      <c r="C2874" s="246"/>
      <c r="D2874" s="247" t="s">
        <v>251</v>
      </c>
      <c r="E2874" s="248" t="s">
        <v>1</v>
      </c>
      <c r="F2874" s="249" t="s">
        <v>3585</v>
      </c>
      <c r="G2874" s="246"/>
      <c r="H2874" s="248" t="s">
        <v>1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5" t="s">
        <v>251</v>
      </c>
      <c r="AU2874" s="255" t="s">
        <v>87</v>
      </c>
      <c r="AV2874" s="13" t="s">
        <v>84</v>
      </c>
      <c r="AW2874" s="13" t="s">
        <v>32</v>
      </c>
      <c r="AX2874" s="13" t="s">
        <v>76</v>
      </c>
      <c r="AY2874" s="255" t="s">
        <v>240</v>
      </c>
    </row>
    <row r="2875" s="13" customFormat="1">
      <c r="A2875" s="13"/>
      <c r="B2875" s="245"/>
      <c r="C2875" s="246"/>
      <c r="D2875" s="247" t="s">
        <v>251</v>
      </c>
      <c r="E2875" s="248" t="s">
        <v>1</v>
      </c>
      <c r="F2875" s="249" t="s">
        <v>3586</v>
      </c>
      <c r="G2875" s="246"/>
      <c r="H2875" s="248" t="s">
        <v>1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55" t="s">
        <v>251</v>
      </c>
      <c r="AU2875" s="255" t="s">
        <v>87</v>
      </c>
      <c r="AV2875" s="13" t="s">
        <v>84</v>
      </c>
      <c r="AW2875" s="13" t="s">
        <v>32</v>
      </c>
      <c r="AX2875" s="13" t="s">
        <v>76</v>
      </c>
      <c r="AY2875" s="255" t="s">
        <v>240</v>
      </c>
    </row>
    <row r="2876" s="14" customFormat="1">
      <c r="A2876" s="14"/>
      <c r="B2876" s="256"/>
      <c r="C2876" s="257"/>
      <c r="D2876" s="247" t="s">
        <v>251</v>
      </c>
      <c r="E2876" s="258" t="s">
        <v>1</v>
      </c>
      <c r="F2876" s="259" t="s">
        <v>289</v>
      </c>
      <c r="G2876" s="257"/>
      <c r="H2876" s="260">
        <v>5</v>
      </c>
      <c r="I2876" s="261"/>
      <c r="J2876" s="257"/>
      <c r="K2876" s="257"/>
      <c r="L2876" s="262"/>
      <c r="M2876" s="263"/>
      <c r="N2876" s="264"/>
      <c r="O2876" s="264"/>
      <c r="P2876" s="264"/>
      <c r="Q2876" s="264"/>
      <c r="R2876" s="264"/>
      <c r="S2876" s="264"/>
      <c r="T2876" s="265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66" t="s">
        <v>251</v>
      </c>
      <c r="AU2876" s="266" t="s">
        <v>87</v>
      </c>
      <c r="AV2876" s="14" t="s">
        <v>87</v>
      </c>
      <c r="AW2876" s="14" t="s">
        <v>32</v>
      </c>
      <c r="AX2876" s="14" t="s">
        <v>76</v>
      </c>
      <c r="AY2876" s="266" t="s">
        <v>240</v>
      </c>
    </row>
    <row r="2877" s="13" customFormat="1">
      <c r="A2877" s="13"/>
      <c r="B2877" s="245"/>
      <c r="C2877" s="246"/>
      <c r="D2877" s="247" t="s">
        <v>251</v>
      </c>
      <c r="E2877" s="248" t="s">
        <v>1</v>
      </c>
      <c r="F2877" s="249" t="s">
        <v>3592</v>
      </c>
      <c r="G2877" s="246"/>
      <c r="H2877" s="248" t="s">
        <v>1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55" t="s">
        <v>251</v>
      </c>
      <c r="AU2877" s="255" t="s">
        <v>87</v>
      </c>
      <c r="AV2877" s="13" t="s">
        <v>84</v>
      </c>
      <c r="AW2877" s="13" t="s">
        <v>32</v>
      </c>
      <c r="AX2877" s="13" t="s">
        <v>76</v>
      </c>
      <c r="AY2877" s="255" t="s">
        <v>240</v>
      </c>
    </row>
    <row r="2878" s="14" customFormat="1">
      <c r="A2878" s="14"/>
      <c r="B2878" s="256"/>
      <c r="C2878" s="257"/>
      <c r="D2878" s="247" t="s">
        <v>251</v>
      </c>
      <c r="E2878" s="258" t="s">
        <v>1</v>
      </c>
      <c r="F2878" s="259" t="s">
        <v>247</v>
      </c>
      <c r="G2878" s="257"/>
      <c r="H2878" s="260">
        <v>4</v>
      </c>
      <c r="I2878" s="261"/>
      <c r="J2878" s="257"/>
      <c r="K2878" s="257"/>
      <c r="L2878" s="262"/>
      <c r="M2878" s="263"/>
      <c r="N2878" s="264"/>
      <c r="O2878" s="264"/>
      <c r="P2878" s="264"/>
      <c r="Q2878" s="264"/>
      <c r="R2878" s="264"/>
      <c r="S2878" s="264"/>
      <c r="T2878" s="265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6" t="s">
        <v>251</v>
      </c>
      <c r="AU2878" s="266" t="s">
        <v>87</v>
      </c>
      <c r="AV2878" s="14" t="s">
        <v>87</v>
      </c>
      <c r="AW2878" s="14" t="s">
        <v>32</v>
      </c>
      <c r="AX2878" s="14" t="s">
        <v>76</v>
      </c>
      <c r="AY2878" s="266" t="s">
        <v>240</v>
      </c>
    </row>
    <row r="2879" s="16" customFormat="1">
      <c r="A2879" s="16"/>
      <c r="B2879" s="278"/>
      <c r="C2879" s="279"/>
      <c r="D2879" s="247" t="s">
        <v>251</v>
      </c>
      <c r="E2879" s="280" t="s">
        <v>1</v>
      </c>
      <c r="F2879" s="281" t="s">
        <v>265</v>
      </c>
      <c r="G2879" s="279"/>
      <c r="H2879" s="282">
        <v>9</v>
      </c>
      <c r="I2879" s="283"/>
      <c r="J2879" s="279"/>
      <c r="K2879" s="279"/>
      <c r="L2879" s="284"/>
      <c r="M2879" s="285"/>
      <c r="N2879" s="286"/>
      <c r="O2879" s="286"/>
      <c r="P2879" s="286"/>
      <c r="Q2879" s="286"/>
      <c r="R2879" s="286"/>
      <c r="S2879" s="286"/>
      <c r="T2879" s="287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T2879" s="288" t="s">
        <v>251</v>
      </c>
      <c r="AU2879" s="288" t="s">
        <v>87</v>
      </c>
      <c r="AV2879" s="16" t="s">
        <v>247</v>
      </c>
      <c r="AW2879" s="16" t="s">
        <v>32</v>
      </c>
      <c r="AX2879" s="16" t="s">
        <v>84</v>
      </c>
      <c r="AY2879" s="288" t="s">
        <v>240</v>
      </c>
    </row>
    <row r="2880" s="13" customFormat="1">
      <c r="A2880" s="13"/>
      <c r="B2880" s="245"/>
      <c r="C2880" s="246"/>
      <c r="D2880" s="247" t="s">
        <v>251</v>
      </c>
      <c r="E2880" s="248" t="s">
        <v>1</v>
      </c>
      <c r="F2880" s="249" t="s">
        <v>3587</v>
      </c>
      <c r="G2880" s="246"/>
      <c r="H2880" s="248" t="s">
        <v>1</v>
      </c>
      <c r="I2880" s="250"/>
      <c r="J2880" s="246"/>
      <c r="K2880" s="246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55" t="s">
        <v>251</v>
      </c>
      <c r="AU2880" s="255" t="s">
        <v>87</v>
      </c>
      <c r="AV2880" s="13" t="s">
        <v>84</v>
      </c>
      <c r="AW2880" s="13" t="s">
        <v>32</v>
      </c>
      <c r="AX2880" s="13" t="s">
        <v>76</v>
      </c>
      <c r="AY2880" s="255" t="s">
        <v>240</v>
      </c>
    </row>
    <row r="2881" s="13" customFormat="1">
      <c r="A2881" s="13"/>
      <c r="B2881" s="245"/>
      <c r="C2881" s="246"/>
      <c r="D2881" s="247" t="s">
        <v>251</v>
      </c>
      <c r="E2881" s="248" t="s">
        <v>1</v>
      </c>
      <c r="F2881" s="249" t="s">
        <v>3498</v>
      </c>
      <c r="G2881" s="246"/>
      <c r="H2881" s="248" t="s">
        <v>1</v>
      </c>
      <c r="I2881" s="250"/>
      <c r="J2881" s="246"/>
      <c r="K2881" s="246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5" t="s">
        <v>251</v>
      </c>
      <c r="AU2881" s="255" t="s">
        <v>87</v>
      </c>
      <c r="AV2881" s="13" t="s">
        <v>84</v>
      </c>
      <c r="AW2881" s="13" t="s">
        <v>32</v>
      </c>
      <c r="AX2881" s="13" t="s">
        <v>76</v>
      </c>
      <c r="AY2881" s="255" t="s">
        <v>240</v>
      </c>
    </row>
    <row r="2882" s="13" customFormat="1">
      <c r="A2882" s="13"/>
      <c r="B2882" s="245"/>
      <c r="C2882" s="246"/>
      <c r="D2882" s="247" t="s">
        <v>251</v>
      </c>
      <c r="E2882" s="248" t="s">
        <v>1</v>
      </c>
      <c r="F2882" s="249" t="s">
        <v>2877</v>
      </c>
      <c r="G2882" s="246"/>
      <c r="H2882" s="248" t="s">
        <v>1</v>
      </c>
      <c r="I2882" s="250"/>
      <c r="J2882" s="246"/>
      <c r="K2882" s="246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55" t="s">
        <v>251</v>
      </c>
      <c r="AU2882" s="255" t="s">
        <v>87</v>
      </c>
      <c r="AV2882" s="13" t="s">
        <v>84</v>
      </c>
      <c r="AW2882" s="13" t="s">
        <v>32</v>
      </c>
      <c r="AX2882" s="13" t="s">
        <v>76</v>
      </c>
      <c r="AY2882" s="255" t="s">
        <v>240</v>
      </c>
    </row>
    <row r="2883" s="13" customFormat="1">
      <c r="A2883" s="13"/>
      <c r="B2883" s="245"/>
      <c r="C2883" s="246"/>
      <c r="D2883" s="247" t="s">
        <v>251</v>
      </c>
      <c r="E2883" s="248" t="s">
        <v>1</v>
      </c>
      <c r="F2883" s="249" t="s">
        <v>2878</v>
      </c>
      <c r="G2883" s="246"/>
      <c r="H2883" s="248" t="s">
        <v>1</v>
      </c>
      <c r="I2883" s="250"/>
      <c r="J2883" s="246"/>
      <c r="K2883" s="246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55" t="s">
        <v>251</v>
      </c>
      <c r="AU2883" s="255" t="s">
        <v>87</v>
      </c>
      <c r="AV2883" s="13" t="s">
        <v>84</v>
      </c>
      <c r="AW2883" s="13" t="s">
        <v>32</v>
      </c>
      <c r="AX2883" s="13" t="s">
        <v>76</v>
      </c>
      <c r="AY2883" s="255" t="s">
        <v>240</v>
      </c>
    </row>
    <row r="2884" s="13" customFormat="1">
      <c r="A2884" s="13"/>
      <c r="B2884" s="245"/>
      <c r="C2884" s="246"/>
      <c r="D2884" s="247" t="s">
        <v>251</v>
      </c>
      <c r="E2884" s="248" t="s">
        <v>1</v>
      </c>
      <c r="F2884" s="249" t="s">
        <v>1494</v>
      </c>
      <c r="G2884" s="246"/>
      <c r="H2884" s="248" t="s">
        <v>1</v>
      </c>
      <c r="I2884" s="250"/>
      <c r="J2884" s="246"/>
      <c r="K2884" s="246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55" t="s">
        <v>251</v>
      </c>
      <c r="AU2884" s="255" t="s">
        <v>87</v>
      </c>
      <c r="AV2884" s="13" t="s">
        <v>84</v>
      </c>
      <c r="AW2884" s="13" t="s">
        <v>32</v>
      </c>
      <c r="AX2884" s="13" t="s">
        <v>76</v>
      </c>
      <c r="AY2884" s="255" t="s">
        <v>240</v>
      </c>
    </row>
    <row r="2885" s="2" customFormat="1" ht="33" customHeight="1">
      <c r="A2885" s="39"/>
      <c r="B2885" s="40"/>
      <c r="C2885" s="289" t="s">
        <v>3593</v>
      </c>
      <c r="D2885" s="289" t="s">
        <v>341</v>
      </c>
      <c r="E2885" s="290" t="s">
        <v>3594</v>
      </c>
      <c r="F2885" s="291" t="s">
        <v>3595</v>
      </c>
      <c r="G2885" s="292" t="s">
        <v>675</v>
      </c>
      <c r="H2885" s="293">
        <v>4</v>
      </c>
      <c r="I2885" s="294"/>
      <c r="J2885" s="295">
        <f>ROUND(I2885*H2885,2)</f>
        <v>0</v>
      </c>
      <c r="K2885" s="291" t="s">
        <v>1</v>
      </c>
      <c r="L2885" s="296"/>
      <c r="M2885" s="297" t="s">
        <v>1</v>
      </c>
      <c r="N2885" s="298" t="s">
        <v>41</v>
      </c>
      <c r="O2885" s="92"/>
      <c r="P2885" s="236">
        <f>O2885*H2885</f>
        <v>0</v>
      </c>
      <c r="Q2885" s="236">
        <v>0.018499999999999999</v>
      </c>
      <c r="R2885" s="236">
        <f>Q2885*H2885</f>
        <v>0.073999999999999996</v>
      </c>
      <c r="S2885" s="236">
        <v>0</v>
      </c>
      <c r="T2885" s="237">
        <f>S2885*H2885</f>
        <v>0</v>
      </c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R2885" s="238" t="s">
        <v>532</v>
      </c>
      <c r="AT2885" s="238" t="s">
        <v>341</v>
      </c>
      <c r="AU2885" s="238" t="s">
        <v>87</v>
      </c>
      <c r="AY2885" s="18" t="s">
        <v>240</v>
      </c>
      <c r="BE2885" s="239">
        <f>IF(N2885="základní",J2885,0)</f>
        <v>0</v>
      </c>
      <c r="BF2885" s="239">
        <f>IF(N2885="snížená",J2885,0)</f>
        <v>0</v>
      </c>
      <c r="BG2885" s="239">
        <f>IF(N2885="zákl. přenesená",J2885,0)</f>
        <v>0</v>
      </c>
      <c r="BH2885" s="239">
        <f>IF(N2885="sníž. přenesená",J2885,0)</f>
        <v>0</v>
      </c>
      <c r="BI2885" s="239">
        <f>IF(N2885="nulová",J2885,0)</f>
        <v>0</v>
      </c>
      <c r="BJ2885" s="18" t="s">
        <v>84</v>
      </c>
      <c r="BK2885" s="239">
        <f>ROUND(I2885*H2885,2)</f>
        <v>0</v>
      </c>
      <c r="BL2885" s="18" t="s">
        <v>170</v>
      </c>
      <c r="BM2885" s="238" t="s">
        <v>3596</v>
      </c>
    </row>
    <row r="2886" s="13" customFormat="1">
      <c r="A2886" s="13"/>
      <c r="B2886" s="245"/>
      <c r="C2886" s="246"/>
      <c r="D2886" s="247" t="s">
        <v>251</v>
      </c>
      <c r="E2886" s="248" t="s">
        <v>1</v>
      </c>
      <c r="F2886" s="249" t="s">
        <v>3597</v>
      </c>
      <c r="G2886" s="246"/>
      <c r="H2886" s="248" t="s">
        <v>1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55" t="s">
        <v>251</v>
      </c>
      <c r="AU2886" s="255" t="s">
        <v>87</v>
      </c>
      <c r="AV2886" s="13" t="s">
        <v>84</v>
      </c>
      <c r="AW2886" s="13" t="s">
        <v>32</v>
      </c>
      <c r="AX2886" s="13" t="s">
        <v>76</v>
      </c>
      <c r="AY2886" s="255" t="s">
        <v>240</v>
      </c>
    </row>
    <row r="2887" s="13" customFormat="1">
      <c r="A2887" s="13"/>
      <c r="B2887" s="245"/>
      <c r="C2887" s="246"/>
      <c r="D2887" s="247" t="s">
        <v>251</v>
      </c>
      <c r="E2887" s="248" t="s">
        <v>1</v>
      </c>
      <c r="F2887" s="249" t="s">
        <v>3598</v>
      </c>
      <c r="G2887" s="246"/>
      <c r="H2887" s="248" t="s">
        <v>1</v>
      </c>
      <c r="I2887" s="250"/>
      <c r="J2887" s="246"/>
      <c r="K2887" s="246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5" t="s">
        <v>251</v>
      </c>
      <c r="AU2887" s="255" t="s">
        <v>87</v>
      </c>
      <c r="AV2887" s="13" t="s">
        <v>84</v>
      </c>
      <c r="AW2887" s="13" t="s">
        <v>32</v>
      </c>
      <c r="AX2887" s="13" t="s">
        <v>76</v>
      </c>
      <c r="AY2887" s="255" t="s">
        <v>240</v>
      </c>
    </row>
    <row r="2888" s="13" customFormat="1">
      <c r="A2888" s="13"/>
      <c r="B2888" s="245"/>
      <c r="C2888" s="246"/>
      <c r="D2888" s="247" t="s">
        <v>251</v>
      </c>
      <c r="E2888" s="248" t="s">
        <v>1</v>
      </c>
      <c r="F2888" s="249" t="s">
        <v>3586</v>
      </c>
      <c r="G2888" s="246"/>
      <c r="H2888" s="248" t="s">
        <v>1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55" t="s">
        <v>251</v>
      </c>
      <c r="AU2888" s="255" t="s">
        <v>87</v>
      </c>
      <c r="AV2888" s="13" t="s">
        <v>84</v>
      </c>
      <c r="AW2888" s="13" t="s">
        <v>32</v>
      </c>
      <c r="AX2888" s="13" t="s">
        <v>76</v>
      </c>
      <c r="AY2888" s="255" t="s">
        <v>240</v>
      </c>
    </row>
    <row r="2889" s="14" customFormat="1">
      <c r="A2889" s="14"/>
      <c r="B2889" s="256"/>
      <c r="C2889" s="257"/>
      <c r="D2889" s="247" t="s">
        <v>251</v>
      </c>
      <c r="E2889" s="258" t="s">
        <v>1</v>
      </c>
      <c r="F2889" s="259" t="s">
        <v>87</v>
      </c>
      <c r="G2889" s="257"/>
      <c r="H2889" s="260">
        <v>2</v>
      </c>
      <c r="I2889" s="261"/>
      <c r="J2889" s="257"/>
      <c r="K2889" s="257"/>
      <c r="L2889" s="262"/>
      <c r="M2889" s="263"/>
      <c r="N2889" s="264"/>
      <c r="O2889" s="264"/>
      <c r="P2889" s="264"/>
      <c r="Q2889" s="264"/>
      <c r="R2889" s="264"/>
      <c r="S2889" s="264"/>
      <c r="T2889" s="265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6" t="s">
        <v>251</v>
      </c>
      <c r="AU2889" s="266" t="s">
        <v>87</v>
      </c>
      <c r="AV2889" s="14" t="s">
        <v>87</v>
      </c>
      <c r="AW2889" s="14" t="s">
        <v>32</v>
      </c>
      <c r="AX2889" s="14" t="s">
        <v>76</v>
      </c>
      <c r="AY2889" s="266" t="s">
        <v>240</v>
      </c>
    </row>
    <row r="2890" s="13" customFormat="1">
      <c r="A2890" s="13"/>
      <c r="B2890" s="245"/>
      <c r="C2890" s="246"/>
      <c r="D2890" s="247" t="s">
        <v>251</v>
      </c>
      <c r="E2890" s="248" t="s">
        <v>1</v>
      </c>
      <c r="F2890" s="249" t="s">
        <v>3592</v>
      </c>
      <c r="G2890" s="246"/>
      <c r="H2890" s="248" t="s">
        <v>1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55" t="s">
        <v>251</v>
      </c>
      <c r="AU2890" s="255" t="s">
        <v>87</v>
      </c>
      <c r="AV2890" s="13" t="s">
        <v>84</v>
      </c>
      <c r="AW2890" s="13" t="s">
        <v>32</v>
      </c>
      <c r="AX2890" s="13" t="s">
        <v>76</v>
      </c>
      <c r="AY2890" s="255" t="s">
        <v>240</v>
      </c>
    </row>
    <row r="2891" s="14" customFormat="1">
      <c r="A2891" s="14"/>
      <c r="B2891" s="256"/>
      <c r="C2891" s="257"/>
      <c r="D2891" s="247" t="s">
        <v>251</v>
      </c>
      <c r="E2891" s="258" t="s">
        <v>1</v>
      </c>
      <c r="F2891" s="259" t="s">
        <v>87</v>
      </c>
      <c r="G2891" s="257"/>
      <c r="H2891" s="260">
        <v>2</v>
      </c>
      <c r="I2891" s="261"/>
      <c r="J2891" s="257"/>
      <c r="K2891" s="257"/>
      <c r="L2891" s="262"/>
      <c r="M2891" s="263"/>
      <c r="N2891" s="264"/>
      <c r="O2891" s="264"/>
      <c r="P2891" s="264"/>
      <c r="Q2891" s="264"/>
      <c r="R2891" s="264"/>
      <c r="S2891" s="264"/>
      <c r="T2891" s="265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66" t="s">
        <v>251</v>
      </c>
      <c r="AU2891" s="266" t="s">
        <v>87</v>
      </c>
      <c r="AV2891" s="14" t="s">
        <v>87</v>
      </c>
      <c r="AW2891" s="14" t="s">
        <v>32</v>
      </c>
      <c r="AX2891" s="14" t="s">
        <v>76</v>
      </c>
      <c r="AY2891" s="266" t="s">
        <v>240</v>
      </c>
    </row>
    <row r="2892" s="16" customFormat="1">
      <c r="A2892" s="16"/>
      <c r="B2892" s="278"/>
      <c r="C2892" s="279"/>
      <c r="D2892" s="247" t="s">
        <v>251</v>
      </c>
      <c r="E2892" s="280" t="s">
        <v>1</v>
      </c>
      <c r="F2892" s="281" t="s">
        <v>265</v>
      </c>
      <c r="G2892" s="279"/>
      <c r="H2892" s="282">
        <v>4</v>
      </c>
      <c r="I2892" s="283"/>
      <c r="J2892" s="279"/>
      <c r="K2892" s="279"/>
      <c r="L2892" s="284"/>
      <c r="M2892" s="285"/>
      <c r="N2892" s="286"/>
      <c r="O2892" s="286"/>
      <c r="P2892" s="286"/>
      <c r="Q2892" s="286"/>
      <c r="R2892" s="286"/>
      <c r="S2892" s="286"/>
      <c r="T2892" s="287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T2892" s="288" t="s">
        <v>251</v>
      </c>
      <c r="AU2892" s="288" t="s">
        <v>87</v>
      </c>
      <c r="AV2892" s="16" t="s">
        <v>247</v>
      </c>
      <c r="AW2892" s="16" t="s">
        <v>32</v>
      </c>
      <c r="AX2892" s="16" t="s">
        <v>84</v>
      </c>
      <c r="AY2892" s="288" t="s">
        <v>240</v>
      </c>
    </row>
    <row r="2893" s="13" customFormat="1">
      <c r="A2893" s="13"/>
      <c r="B2893" s="245"/>
      <c r="C2893" s="246"/>
      <c r="D2893" s="247" t="s">
        <v>251</v>
      </c>
      <c r="E2893" s="248" t="s">
        <v>1</v>
      </c>
      <c r="F2893" s="249" t="s">
        <v>3599</v>
      </c>
      <c r="G2893" s="246"/>
      <c r="H2893" s="248" t="s">
        <v>1</v>
      </c>
      <c r="I2893" s="250"/>
      <c r="J2893" s="246"/>
      <c r="K2893" s="246"/>
      <c r="L2893" s="251"/>
      <c r="M2893" s="252"/>
      <c r="N2893" s="253"/>
      <c r="O2893" s="253"/>
      <c r="P2893" s="253"/>
      <c r="Q2893" s="253"/>
      <c r="R2893" s="253"/>
      <c r="S2893" s="253"/>
      <c r="T2893" s="25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55" t="s">
        <v>251</v>
      </c>
      <c r="AU2893" s="255" t="s">
        <v>87</v>
      </c>
      <c r="AV2893" s="13" t="s">
        <v>84</v>
      </c>
      <c r="AW2893" s="13" t="s">
        <v>32</v>
      </c>
      <c r="AX2893" s="13" t="s">
        <v>76</v>
      </c>
      <c r="AY2893" s="255" t="s">
        <v>240</v>
      </c>
    </row>
    <row r="2894" s="13" customFormat="1">
      <c r="A2894" s="13"/>
      <c r="B2894" s="245"/>
      <c r="C2894" s="246"/>
      <c r="D2894" s="247" t="s">
        <v>251</v>
      </c>
      <c r="E2894" s="248" t="s">
        <v>1</v>
      </c>
      <c r="F2894" s="249" t="s">
        <v>3498</v>
      </c>
      <c r="G2894" s="246"/>
      <c r="H2894" s="248" t="s">
        <v>1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5" t="s">
        <v>251</v>
      </c>
      <c r="AU2894" s="255" t="s">
        <v>87</v>
      </c>
      <c r="AV2894" s="13" t="s">
        <v>84</v>
      </c>
      <c r="AW2894" s="13" t="s">
        <v>32</v>
      </c>
      <c r="AX2894" s="13" t="s">
        <v>76</v>
      </c>
      <c r="AY2894" s="255" t="s">
        <v>240</v>
      </c>
    </row>
    <row r="2895" s="13" customFormat="1">
      <c r="A2895" s="13"/>
      <c r="B2895" s="245"/>
      <c r="C2895" s="246"/>
      <c r="D2895" s="247" t="s">
        <v>251</v>
      </c>
      <c r="E2895" s="248" t="s">
        <v>1</v>
      </c>
      <c r="F2895" s="249" t="s">
        <v>2877</v>
      </c>
      <c r="G2895" s="246"/>
      <c r="H2895" s="248" t="s">
        <v>1</v>
      </c>
      <c r="I2895" s="250"/>
      <c r="J2895" s="246"/>
      <c r="K2895" s="246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55" t="s">
        <v>251</v>
      </c>
      <c r="AU2895" s="255" t="s">
        <v>87</v>
      </c>
      <c r="AV2895" s="13" t="s">
        <v>84</v>
      </c>
      <c r="AW2895" s="13" t="s">
        <v>32</v>
      </c>
      <c r="AX2895" s="13" t="s">
        <v>76</v>
      </c>
      <c r="AY2895" s="255" t="s">
        <v>240</v>
      </c>
    </row>
    <row r="2896" s="13" customFormat="1">
      <c r="A2896" s="13"/>
      <c r="B2896" s="245"/>
      <c r="C2896" s="246"/>
      <c r="D2896" s="247" t="s">
        <v>251</v>
      </c>
      <c r="E2896" s="248" t="s">
        <v>1</v>
      </c>
      <c r="F2896" s="249" t="s">
        <v>2878</v>
      </c>
      <c r="G2896" s="246"/>
      <c r="H2896" s="248" t="s">
        <v>1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55" t="s">
        <v>251</v>
      </c>
      <c r="AU2896" s="255" t="s">
        <v>87</v>
      </c>
      <c r="AV2896" s="13" t="s">
        <v>84</v>
      </c>
      <c r="AW2896" s="13" t="s">
        <v>32</v>
      </c>
      <c r="AX2896" s="13" t="s">
        <v>76</v>
      </c>
      <c r="AY2896" s="255" t="s">
        <v>240</v>
      </c>
    </row>
    <row r="2897" s="13" customFormat="1">
      <c r="A2897" s="13"/>
      <c r="B2897" s="245"/>
      <c r="C2897" s="246"/>
      <c r="D2897" s="247" t="s">
        <v>251</v>
      </c>
      <c r="E2897" s="248" t="s">
        <v>1</v>
      </c>
      <c r="F2897" s="249" t="s">
        <v>1494</v>
      </c>
      <c r="G2897" s="246"/>
      <c r="H2897" s="248" t="s">
        <v>1</v>
      </c>
      <c r="I2897" s="250"/>
      <c r="J2897" s="246"/>
      <c r="K2897" s="246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55" t="s">
        <v>251</v>
      </c>
      <c r="AU2897" s="255" t="s">
        <v>87</v>
      </c>
      <c r="AV2897" s="13" t="s">
        <v>84</v>
      </c>
      <c r="AW2897" s="13" t="s">
        <v>32</v>
      </c>
      <c r="AX2897" s="13" t="s">
        <v>76</v>
      </c>
      <c r="AY2897" s="255" t="s">
        <v>240</v>
      </c>
    </row>
    <row r="2898" s="2" customFormat="1" ht="33" customHeight="1">
      <c r="A2898" s="39"/>
      <c r="B2898" s="40"/>
      <c r="C2898" s="289" t="s">
        <v>3600</v>
      </c>
      <c r="D2898" s="289" t="s">
        <v>341</v>
      </c>
      <c r="E2898" s="290" t="s">
        <v>3601</v>
      </c>
      <c r="F2898" s="291" t="s">
        <v>3602</v>
      </c>
      <c r="G2898" s="292" t="s">
        <v>675</v>
      </c>
      <c r="H2898" s="293">
        <v>4</v>
      </c>
      <c r="I2898" s="294"/>
      <c r="J2898" s="295">
        <f>ROUND(I2898*H2898,2)</f>
        <v>0</v>
      </c>
      <c r="K2898" s="291" t="s">
        <v>1</v>
      </c>
      <c r="L2898" s="296"/>
      <c r="M2898" s="297" t="s">
        <v>1</v>
      </c>
      <c r="N2898" s="298" t="s">
        <v>41</v>
      </c>
      <c r="O2898" s="92"/>
      <c r="P2898" s="236">
        <f>O2898*H2898</f>
        <v>0</v>
      </c>
      <c r="Q2898" s="236">
        <v>0.018499999999999999</v>
      </c>
      <c r="R2898" s="236">
        <f>Q2898*H2898</f>
        <v>0.073999999999999996</v>
      </c>
      <c r="S2898" s="236">
        <v>0</v>
      </c>
      <c r="T2898" s="237">
        <f>S2898*H2898</f>
        <v>0</v>
      </c>
      <c r="U2898" s="39"/>
      <c r="V2898" s="39"/>
      <c r="W2898" s="39"/>
      <c r="X2898" s="39"/>
      <c r="Y2898" s="39"/>
      <c r="Z2898" s="39"/>
      <c r="AA2898" s="39"/>
      <c r="AB2898" s="39"/>
      <c r="AC2898" s="39"/>
      <c r="AD2898" s="39"/>
      <c r="AE2898" s="39"/>
      <c r="AR2898" s="238" t="s">
        <v>532</v>
      </c>
      <c r="AT2898" s="238" t="s">
        <v>341</v>
      </c>
      <c r="AU2898" s="238" t="s">
        <v>87</v>
      </c>
      <c r="AY2898" s="18" t="s">
        <v>240</v>
      </c>
      <c r="BE2898" s="239">
        <f>IF(N2898="základní",J2898,0)</f>
        <v>0</v>
      </c>
      <c r="BF2898" s="239">
        <f>IF(N2898="snížená",J2898,0)</f>
        <v>0</v>
      </c>
      <c r="BG2898" s="239">
        <f>IF(N2898="zákl. přenesená",J2898,0)</f>
        <v>0</v>
      </c>
      <c r="BH2898" s="239">
        <f>IF(N2898="sníž. přenesená",J2898,0)</f>
        <v>0</v>
      </c>
      <c r="BI2898" s="239">
        <f>IF(N2898="nulová",J2898,0)</f>
        <v>0</v>
      </c>
      <c r="BJ2898" s="18" t="s">
        <v>84</v>
      </c>
      <c r="BK2898" s="239">
        <f>ROUND(I2898*H2898,2)</f>
        <v>0</v>
      </c>
      <c r="BL2898" s="18" t="s">
        <v>170</v>
      </c>
      <c r="BM2898" s="238" t="s">
        <v>3603</v>
      </c>
    </row>
    <row r="2899" s="13" customFormat="1">
      <c r="A2899" s="13"/>
      <c r="B2899" s="245"/>
      <c r="C2899" s="246"/>
      <c r="D2899" s="247" t="s">
        <v>251</v>
      </c>
      <c r="E2899" s="248" t="s">
        <v>1</v>
      </c>
      <c r="F2899" s="249" t="s">
        <v>3597</v>
      </c>
      <c r="G2899" s="246"/>
      <c r="H2899" s="248" t="s">
        <v>1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5" t="s">
        <v>251</v>
      </c>
      <c r="AU2899" s="255" t="s">
        <v>87</v>
      </c>
      <c r="AV2899" s="13" t="s">
        <v>84</v>
      </c>
      <c r="AW2899" s="13" t="s">
        <v>32</v>
      </c>
      <c r="AX2899" s="13" t="s">
        <v>76</v>
      </c>
      <c r="AY2899" s="255" t="s">
        <v>240</v>
      </c>
    </row>
    <row r="2900" s="13" customFormat="1">
      <c r="A2900" s="13"/>
      <c r="B2900" s="245"/>
      <c r="C2900" s="246"/>
      <c r="D2900" s="247" t="s">
        <v>251</v>
      </c>
      <c r="E2900" s="248" t="s">
        <v>1</v>
      </c>
      <c r="F2900" s="249" t="s">
        <v>3598</v>
      </c>
      <c r="G2900" s="246"/>
      <c r="H2900" s="248" t="s">
        <v>1</v>
      </c>
      <c r="I2900" s="250"/>
      <c r="J2900" s="246"/>
      <c r="K2900" s="246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55" t="s">
        <v>251</v>
      </c>
      <c r="AU2900" s="255" t="s">
        <v>87</v>
      </c>
      <c r="AV2900" s="13" t="s">
        <v>84</v>
      </c>
      <c r="AW2900" s="13" t="s">
        <v>32</v>
      </c>
      <c r="AX2900" s="13" t="s">
        <v>76</v>
      </c>
      <c r="AY2900" s="255" t="s">
        <v>240</v>
      </c>
    </row>
    <row r="2901" s="13" customFormat="1">
      <c r="A2901" s="13"/>
      <c r="B2901" s="245"/>
      <c r="C2901" s="246"/>
      <c r="D2901" s="247" t="s">
        <v>251</v>
      </c>
      <c r="E2901" s="248" t="s">
        <v>1</v>
      </c>
      <c r="F2901" s="249" t="s">
        <v>3592</v>
      </c>
      <c r="G2901" s="246"/>
      <c r="H2901" s="248" t="s">
        <v>1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55" t="s">
        <v>251</v>
      </c>
      <c r="AU2901" s="255" t="s">
        <v>87</v>
      </c>
      <c r="AV2901" s="13" t="s">
        <v>84</v>
      </c>
      <c r="AW2901" s="13" t="s">
        <v>32</v>
      </c>
      <c r="AX2901" s="13" t="s">
        <v>76</v>
      </c>
      <c r="AY2901" s="255" t="s">
        <v>240</v>
      </c>
    </row>
    <row r="2902" s="14" customFormat="1">
      <c r="A2902" s="14"/>
      <c r="B2902" s="256"/>
      <c r="C2902" s="257"/>
      <c r="D2902" s="247" t="s">
        <v>251</v>
      </c>
      <c r="E2902" s="258" t="s">
        <v>1</v>
      </c>
      <c r="F2902" s="259" t="s">
        <v>247</v>
      </c>
      <c r="G2902" s="257"/>
      <c r="H2902" s="260">
        <v>4</v>
      </c>
      <c r="I2902" s="261"/>
      <c r="J2902" s="257"/>
      <c r="K2902" s="257"/>
      <c r="L2902" s="262"/>
      <c r="M2902" s="263"/>
      <c r="N2902" s="264"/>
      <c r="O2902" s="264"/>
      <c r="P2902" s="264"/>
      <c r="Q2902" s="264"/>
      <c r="R2902" s="264"/>
      <c r="S2902" s="264"/>
      <c r="T2902" s="265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6" t="s">
        <v>251</v>
      </c>
      <c r="AU2902" s="266" t="s">
        <v>87</v>
      </c>
      <c r="AV2902" s="14" t="s">
        <v>87</v>
      </c>
      <c r="AW2902" s="14" t="s">
        <v>32</v>
      </c>
      <c r="AX2902" s="14" t="s">
        <v>84</v>
      </c>
      <c r="AY2902" s="266" t="s">
        <v>240</v>
      </c>
    </row>
    <row r="2903" s="13" customFormat="1">
      <c r="A2903" s="13"/>
      <c r="B2903" s="245"/>
      <c r="C2903" s="246"/>
      <c r="D2903" s="247" t="s">
        <v>251</v>
      </c>
      <c r="E2903" s="248" t="s">
        <v>1</v>
      </c>
      <c r="F2903" s="249" t="s">
        <v>3599</v>
      </c>
      <c r="G2903" s="246"/>
      <c r="H2903" s="248" t="s">
        <v>1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55" t="s">
        <v>251</v>
      </c>
      <c r="AU2903" s="255" t="s">
        <v>87</v>
      </c>
      <c r="AV2903" s="13" t="s">
        <v>84</v>
      </c>
      <c r="AW2903" s="13" t="s">
        <v>32</v>
      </c>
      <c r="AX2903" s="13" t="s">
        <v>76</v>
      </c>
      <c r="AY2903" s="255" t="s">
        <v>240</v>
      </c>
    </row>
    <row r="2904" s="13" customFormat="1">
      <c r="A2904" s="13"/>
      <c r="B2904" s="245"/>
      <c r="C2904" s="246"/>
      <c r="D2904" s="247" t="s">
        <v>251</v>
      </c>
      <c r="E2904" s="248" t="s">
        <v>1</v>
      </c>
      <c r="F2904" s="249" t="s">
        <v>3498</v>
      </c>
      <c r="G2904" s="246"/>
      <c r="H2904" s="248" t="s">
        <v>1</v>
      </c>
      <c r="I2904" s="250"/>
      <c r="J2904" s="246"/>
      <c r="K2904" s="246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5" t="s">
        <v>251</v>
      </c>
      <c r="AU2904" s="255" t="s">
        <v>87</v>
      </c>
      <c r="AV2904" s="13" t="s">
        <v>84</v>
      </c>
      <c r="AW2904" s="13" t="s">
        <v>32</v>
      </c>
      <c r="AX2904" s="13" t="s">
        <v>76</v>
      </c>
      <c r="AY2904" s="255" t="s">
        <v>240</v>
      </c>
    </row>
    <row r="2905" s="13" customFormat="1">
      <c r="A2905" s="13"/>
      <c r="B2905" s="245"/>
      <c r="C2905" s="246"/>
      <c r="D2905" s="247" t="s">
        <v>251</v>
      </c>
      <c r="E2905" s="248" t="s">
        <v>1</v>
      </c>
      <c r="F2905" s="249" t="s">
        <v>2877</v>
      </c>
      <c r="G2905" s="246"/>
      <c r="H2905" s="248" t="s">
        <v>1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55" t="s">
        <v>251</v>
      </c>
      <c r="AU2905" s="255" t="s">
        <v>87</v>
      </c>
      <c r="AV2905" s="13" t="s">
        <v>84</v>
      </c>
      <c r="AW2905" s="13" t="s">
        <v>32</v>
      </c>
      <c r="AX2905" s="13" t="s">
        <v>76</v>
      </c>
      <c r="AY2905" s="255" t="s">
        <v>240</v>
      </c>
    </row>
    <row r="2906" s="13" customFormat="1">
      <c r="A2906" s="13"/>
      <c r="B2906" s="245"/>
      <c r="C2906" s="246"/>
      <c r="D2906" s="247" t="s">
        <v>251</v>
      </c>
      <c r="E2906" s="248" t="s">
        <v>1</v>
      </c>
      <c r="F2906" s="249" t="s">
        <v>2878</v>
      </c>
      <c r="G2906" s="246"/>
      <c r="H2906" s="248" t="s">
        <v>1</v>
      </c>
      <c r="I2906" s="250"/>
      <c r="J2906" s="246"/>
      <c r="K2906" s="246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55" t="s">
        <v>251</v>
      </c>
      <c r="AU2906" s="255" t="s">
        <v>87</v>
      </c>
      <c r="AV2906" s="13" t="s">
        <v>84</v>
      </c>
      <c r="AW2906" s="13" t="s">
        <v>32</v>
      </c>
      <c r="AX2906" s="13" t="s">
        <v>76</v>
      </c>
      <c r="AY2906" s="255" t="s">
        <v>240</v>
      </c>
    </row>
    <row r="2907" s="13" customFormat="1">
      <c r="A2907" s="13"/>
      <c r="B2907" s="245"/>
      <c r="C2907" s="246"/>
      <c r="D2907" s="247" t="s">
        <v>251</v>
      </c>
      <c r="E2907" s="248" t="s">
        <v>1</v>
      </c>
      <c r="F2907" s="249" t="s">
        <v>1494</v>
      </c>
      <c r="G2907" s="246"/>
      <c r="H2907" s="248" t="s">
        <v>1</v>
      </c>
      <c r="I2907" s="250"/>
      <c r="J2907" s="246"/>
      <c r="K2907" s="246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55" t="s">
        <v>251</v>
      </c>
      <c r="AU2907" s="255" t="s">
        <v>87</v>
      </c>
      <c r="AV2907" s="13" t="s">
        <v>84</v>
      </c>
      <c r="AW2907" s="13" t="s">
        <v>32</v>
      </c>
      <c r="AX2907" s="13" t="s">
        <v>76</v>
      </c>
      <c r="AY2907" s="255" t="s">
        <v>240</v>
      </c>
    </row>
    <row r="2908" s="2" customFormat="1" ht="24.15" customHeight="1">
      <c r="A2908" s="39"/>
      <c r="B2908" s="40"/>
      <c r="C2908" s="289" t="s">
        <v>3604</v>
      </c>
      <c r="D2908" s="289" t="s">
        <v>341</v>
      </c>
      <c r="E2908" s="290" t="s">
        <v>3605</v>
      </c>
      <c r="F2908" s="291" t="s">
        <v>3606</v>
      </c>
      <c r="G2908" s="292" t="s">
        <v>675</v>
      </c>
      <c r="H2908" s="293">
        <v>6</v>
      </c>
      <c r="I2908" s="294"/>
      <c r="J2908" s="295">
        <f>ROUND(I2908*H2908,2)</f>
        <v>0</v>
      </c>
      <c r="K2908" s="291" t="s">
        <v>1</v>
      </c>
      <c r="L2908" s="296"/>
      <c r="M2908" s="297" t="s">
        <v>1</v>
      </c>
      <c r="N2908" s="298" t="s">
        <v>41</v>
      </c>
      <c r="O2908" s="92"/>
      <c r="P2908" s="236">
        <f>O2908*H2908</f>
        <v>0</v>
      </c>
      <c r="Q2908" s="236">
        <v>0.018499999999999999</v>
      </c>
      <c r="R2908" s="236">
        <f>Q2908*H2908</f>
        <v>0.11099999999999999</v>
      </c>
      <c r="S2908" s="236">
        <v>0</v>
      </c>
      <c r="T2908" s="237">
        <f>S2908*H2908</f>
        <v>0</v>
      </c>
      <c r="U2908" s="39"/>
      <c r="V2908" s="39"/>
      <c r="W2908" s="39"/>
      <c r="X2908" s="39"/>
      <c r="Y2908" s="39"/>
      <c r="Z2908" s="39"/>
      <c r="AA2908" s="39"/>
      <c r="AB2908" s="39"/>
      <c r="AC2908" s="39"/>
      <c r="AD2908" s="39"/>
      <c r="AE2908" s="39"/>
      <c r="AR2908" s="238" t="s">
        <v>532</v>
      </c>
      <c r="AT2908" s="238" t="s">
        <v>341</v>
      </c>
      <c r="AU2908" s="238" t="s">
        <v>87</v>
      </c>
      <c r="AY2908" s="18" t="s">
        <v>240</v>
      </c>
      <c r="BE2908" s="239">
        <f>IF(N2908="základní",J2908,0)</f>
        <v>0</v>
      </c>
      <c r="BF2908" s="239">
        <f>IF(N2908="snížená",J2908,0)</f>
        <v>0</v>
      </c>
      <c r="BG2908" s="239">
        <f>IF(N2908="zákl. přenesená",J2908,0)</f>
        <v>0</v>
      </c>
      <c r="BH2908" s="239">
        <f>IF(N2908="sníž. přenesená",J2908,0)</f>
        <v>0</v>
      </c>
      <c r="BI2908" s="239">
        <f>IF(N2908="nulová",J2908,0)</f>
        <v>0</v>
      </c>
      <c r="BJ2908" s="18" t="s">
        <v>84</v>
      </c>
      <c r="BK2908" s="239">
        <f>ROUND(I2908*H2908,2)</f>
        <v>0</v>
      </c>
      <c r="BL2908" s="18" t="s">
        <v>170</v>
      </c>
      <c r="BM2908" s="238" t="s">
        <v>3607</v>
      </c>
    </row>
    <row r="2909" s="13" customFormat="1">
      <c r="A2909" s="13"/>
      <c r="B2909" s="245"/>
      <c r="C2909" s="246"/>
      <c r="D2909" s="247" t="s">
        <v>251</v>
      </c>
      <c r="E2909" s="248" t="s">
        <v>1</v>
      </c>
      <c r="F2909" s="249" t="s">
        <v>3608</v>
      </c>
      <c r="G2909" s="246"/>
      <c r="H2909" s="248" t="s">
        <v>1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55" t="s">
        <v>251</v>
      </c>
      <c r="AU2909" s="255" t="s">
        <v>87</v>
      </c>
      <c r="AV2909" s="13" t="s">
        <v>84</v>
      </c>
      <c r="AW2909" s="13" t="s">
        <v>32</v>
      </c>
      <c r="AX2909" s="13" t="s">
        <v>76</v>
      </c>
      <c r="AY2909" s="255" t="s">
        <v>240</v>
      </c>
    </row>
    <row r="2910" s="13" customFormat="1">
      <c r="A2910" s="13"/>
      <c r="B2910" s="245"/>
      <c r="C2910" s="246"/>
      <c r="D2910" s="247" t="s">
        <v>251</v>
      </c>
      <c r="E2910" s="248" t="s">
        <v>1</v>
      </c>
      <c r="F2910" s="249" t="s">
        <v>3586</v>
      </c>
      <c r="G2910" s="246"/>
      <c r="H2910" s="248" t="s">
        <v>1</v>
      </c>
      <c r="I2910" s="250"/>
      <c r="J2910" s="246"/>
      <c r="K2910" s="246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55" t="s">
        <v>251</v>
      </c>
      <c r="AU2910" s="255" t="s">
        <v>87</v>
      </c>
      <c r="AV2910" s="13" t="s">
        <v>84</v>
      </c>
      <c r="AW2910" s="13" t="s">
        <v>32</v>
      </c>
      <c r="AX2910" s="13" t="s">
        <v>76</v>
      </c>
      <c r="AY2910" s="255" t="s">
        <v>240</v>
      </c>
    </row>
    <row r="2911" s="14" customFormat="1">
      <c r="A2911" s="14"/>
      <c r="B2911" s="256"/>
      <c r="C2911" s="257"/>
      <c r="D2911" s="247" t="s">
        <v>251</v>
      </c>
      <c r="E2911" s="258" t="s">
        <v>1</v>
      </c>
      <c r="F2911" s="259" t="s">
        <v>289</v>
      </c>
      <c r="G2911" s="257"/>
      <c r="H2911" s="260">
        <v>5</v>
      </c>
      <c r="I2911" s="261"/>
      <c r="J2911" s="257"/>
      <c r="K2911" s="257"/>
      <c r="L2911" s="262"/>
      <c r="M2911" s="263"/>
      <c r="N2911" s="264"/>
      <c r="O2911" s="264"/>
      <c r="P2911" s="264"/>
      <c r="Q2911" s="264"/>
      <c r="R2911" s="264"/>
      <c r="S2911" s="264"/>
      <c r="T2911" s="265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66" t="s">
        <v>251</v>
      </c>
      <c r="AU2911" s="266" t="s">
        <v>87</v>
      </c>
      <c r="AV2911" s="14" t="s">
        <v>87</v>
      </c>
      <c r="AW2911" s="14" t="s">
        <v>32</v>
      </c>
      <c r="AX2911" s="14" t="s">
        <v>76</v>
      </c>
      <c r="AY2911" s="266" t="s">
        <v>240</v>
      </c>
    </row>
    <row r="2912" s="13" customFormat="1">
      <c r="A2912" s="13"/>
      <c r="B2912" s="245"/>
      <c r="C2912" s="246"/>
      <c r="D2912" s="247" t="s">
        <v>251</v>
      </c>
      <c r="E2912" s="248" t="s">
        <v>1</v>
      </c>
      <c r="F2912" s="249" t="s">
        <v>3592</v>
      </c>
      <c r="G2912" s="246"/>
      <c r="H2912" s="248" t="s">
        <v>1</v>
      </c>
      <c r="I2912" s="250"/>
      <c r="J2912" s="246"/>
      <c r="K2912" s="246"/>
      <c r="L2912" s="251"/>
      <c r="M2912" s="252"/>
      <c r="N2912" s="253"/>
      <c r="O2912" s="253"/>
      <c r="P2912" s="253"/>
      <c r="Q2912" s="253"/>
      <c r="R2912" s="253"/>
      <c r="S2912" s="253"/>
      <c r="T2912" s="25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55" t="s">
        <v>251</v>
      </c>
      <c r="AU2912" s="255" t="s">
        <v>87</v>
      </c>
      <c r="AV2912" s="13" t="s">
        <v>84</v>
      </c>
      <c r="AW2912" s="13" t="s">
        <v>32</v>
      </c>
      <c r="AX2912" s="13" t="s">
        <v>76</v>
      </c>
      <c r="AY2912" s="255" t="s">
        <v>240</v>
      </c>
    </row>
    <row r="2913" s="14" customFormat="1">
      <c r="A2913" s="14"/>
      <c r="B2913" s="256"/>
      <c r="C2913" s="257"/>
      <c r="D2913" s="247" t="s">
        <v>251</v>
      </c>
      <c r="E2913" s="258" t="s">
        <v>1</v>
      </c>
      <c r="F2913" s="259" t="s">
        <v>84</v>
      </c>
      <c r="G2913" s="257"/>
      <c r="H2913" s="260">
        <v>1</v>
      </c>
      <c r="I2913" s="261"/>
      <c r="J2913" s="257"/>
      <c r="K2913" s="257"/>
      <c r="L2913" s="262"/>
      <c r="M2913" s="263"/>
      <c r="N2913" s="264"/>
      <c r="O2913" s="264"/>
      <c r="P2913" s="264"/>
      <c r="Q2913" s="264"/>
      <c r="R2913" s="264"/>
      <c r="S2913" s="264"/>
      <c r="T2913" s="265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66" t="s">
        <v>251</v>
      </c>
      <c r="AU2913" s="266" t="s">
        <v>87</v>
      </c>
      <c r="AV2913" s="14" t="s">
        <v>87</v>
      </c>
      <c r="AW2913" s="14" t="s">
        <v>32</v>
      </c>
      <c r="AX2913" s="14" t="s">
        <v>76</v>
      </c>
      <c r="AY2913" s="266" t="s">
        <v>240</v>
      </c>
    </row>
    <row r="2914" s="16" customFormat="1">
      <c r="A2914" s="16"/>
      <c r="B2914" s="278"/>
      <c r="C2914" s="279"/>
      <c r="D2914" s="247" t="s">
        <v>251</v>
      </c>
      <c r="E2914" s="280" t="s">
        <v>1</v>
      </c>
      <c r="F2914" s="281" t="s">
        <v>265</v>
      </c>
      <c r="G2914" s="279"/>
      <c r="H2914" s="282">
        <v>6</v>
      </c>
      <c r="I2914" s="283"/>
      <c r="J2914" s="279"/>
      <c r="K2914" s="279"/>
      <c r="L2914" s="284"/>
      <c r="M2914" s="285"/>
      <c r="N2914" s="286"/>
      <c r="O2914" s="286"/>
      <c r="P2914" s="286"/>
      <c r="Q2914" s="286"/>
      <c r="R2914" s="286"/>
      <c r="S2914" s="286"/>
      <c r="T2914" s="287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T2914" s="288" t="s">
        <v>251</v>
      </c>
      <c r="AU2914" s="288" t="s">
        <v>87</v>
      </c>
      <c r="AV2914" s="16" t="s">
        <v>247</v>
      </c>
      <c r="AW2914" s="16" t="s">
        <v>32</v>
      </c>
      <c r="AX2914" s="16" t="s">
        <v>84</v>
      </c>
      <c r="AY2914" s="288" t="s">
        <v>240</v>
      </c>
    </row>
    <row r="2915" s="13" customFormat="1">
      <c r="A2915" s="13"/>
      <c r="B2915" s="245"/>
      <c r="C2915" s="246"/>
      <c r="D2915" s="247" t="s">
        <v>251</v>
      </c>
      <c r="E2915" s="248" t="s">
        <v>1</v>
      </c>
      <c r="F2915" s="249" t="s">
        <v>3587</v>
      </c>
      <c r="G2915" s="246"/>
      <c r="H2915" s="248" t="s">
        <v>1</v>
      </c>
      <c r="I2915" s="250"/>
      <c r="J2915" s="246"/>
      <c r="K2915" s="246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55" t="s">
        <v>251</v>
      </c>
      <c r="AU2915" s="255" t="s">
        <v>87</v>
      </c>
      <c r="AV2915" s="13" t="s">
        <v>84</v>
      </c>
      <c r="AW2915" s="13" t="s">
        <v>32</v>
      </c>
      <c r="AX2915" s="13" t="s">
        <v>76</v>
      </c>
      <c r="AY2915" s="255" t="s">
        <v>240</v>
      </c>
    </row>
    <row r="2916" s="13" customFormat="1">
      <c r="A2916" s="13"/>
      <c r="B2916" s="245"/>
      <c r="C2916" s="246"/>
      <c r="D2916" s="247" t="s">
        <v>251</v>
      </c>
      <c r="E2916" s="248" t="s">
        <v>1</v>
      </c>
      <c r="F2916" s="249" t="s">
        <v>3498</v>
      </c>
      <c r="G2916" s="246"/>
      <c r="H2916" s="248" t="s">
        <v>1</v>
      </c>
      <c r="I2916" s="250"/>
      <c r="J2916" s="246"/>
      <c r="K2916" s="246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5" t="s">
        <v>251</v>
      </c>
      <c r="AU2916" s="255" t="s">
        <v>87</v>
      </c>
      <c r="AV2916" s="13" t="s">
        <v>84</v>
      </c>
      <c r="AW2916" s="13" t="s">
        <v>32</v>
      </c>
      <c r="AX2916" s="13" t="s">
        <v>76</v>
      </c>
      <c r="AY2916" s="255" t="s">
        <v>240</v>
      </c>
    </row>
    <row r="2917" s="13" customFormat="1">
      <c r="A2917" s="13"/>
      <c r="B2917" s="245"/>
      <c r="C2917" s="246"/>
      <c r="D2917" s="247" t="s">
        <v>251</v>
      </c>
      <c r="E2917" s="248" t="s">
        <v>1</v>
      </c>
      <c r="F2917" s="249" t="s">
        <v>2877</v>
      </c>
      <c r="G2917" s="246"/>
      <c r="H2917" s="248" t="s">
        <v>1</v>
      </c>
      <c r="I2917" s="250"/>
      <c r="J2917" s="246"/>
      <c r="K2917" s="246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55" t="s">
        <v>251</v>
      </c>
      <c r="AU2917" s="255" t="s">
        <v>87</v>
      </c>
      <c r="AV2917" s="13" t="s">
        <v>84</v>
      </c>
      <c r="AW2917" s="13" t="s">
        <v>32</v>
      </c>
      <c r="AX2917" s="13" t="s">
        <v>76</v>
      </c>
      <c r="AY2917" s="255" t="s">
        <v>240</v>
      </c>
    </row>
    <row r="2918" s="13" customFormat="1">
      <c r="A2918" s="13"/>
      <c r="B2918" s="245"/>
      <c r="C2918" s="246"/>
      <c r="D2918" s="247" t="s">
        <v>251</v>
      </c>
      <c r="E2918" s="248" t="s">
        <v>1</v>
      </c>
      <c r="F2918" s="249" t="s">
        <v>2878</v>
      </c>
      <c r="G2918" s="246"/>
      <c r="H2918" s="248" t="s">
        <v>1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55" t="s">
        <v>251</v>
      </c>
      <c r="AU2918" s="255" t="s">
        <v>87</v>
      </c>
      <c r="AV2918" s="13" t="s">
        <v>84</v>
      </c>
      <c r="AW2918" s="13" t="s">
        <v>32</v>
      </c>
      <c r="AX2918" s="13" t="s">
        <v>76</v>
      </c>
      <c r="AY2918" s="255" t="s">
        <v>240</v>
      </c>
    </row>
    <row r="2919" s="13" customFormat="1">
      <c r="A2919" s="13"/>
      <c r="B2919" s="245"/>
      <c r="C2919" s="246"/>
      <c r="D2919" s="247" t="s">
        <v>251</v>
      </c>
      <c r="E2919" s="248" t="s">
        <v>1</v>
      </c>
      <c r="F2919" s="249" t="s">
        <v>1494</v>
      </c>
      <c r="G2919" s="246"/>
      <c r="H2919" s="248" t="s">
        <v>1</v>
      </c>
      <c r="I2919" s="250"/>
      <c r="J2919" s="246"/>
      <c r="K2919" s="246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55" t="s">
        <v>251</v>
      </c>
      <c r="AU2919" s="255" t="s">
        <v>87</v>
      </c>
      <c r="AV2919" s="13" t="s">
        <v>84</v>
      </c>
      <c r="AW2919" s="13" t="s">
        <v>32</v>
      </c>
      <c r="AX2919" s="13" t="s">
        <v>76</v>
      </c>
      <c r="AY2919" s="255" t="s">
        <v>240</v>
      </c>
    </row>
    <row r="2920" s="2" customFormat="1" ht="33" customHeight="1">
      <c r="A2920" s="39"/>
      <c r="B2920" s="40"/>
      <c r="C2920" s="289" t="s">
        <v>3609</v>
      </c>
      <c r="D2920" s="289" t="s">
        <v>341</v>
      </c>
      <c r="E2920" s="290" t="s">
        <v>3610</v>
      </c>
      <c r="F2920" s="291" t="s">
        <v>3611</v>
      </c>
      <c r="G2920" s="292" t="s">
        <v>675</v>
      </c>
      <c r="H2920" s="293">
        <v>3</v>
      </c>
      <c r="I2920" s="294"/>
      <c r="J2920" s="295">
        <f>ROUND(I2920*H2920,2)</f>
        <v>0</v>
      </c>
      <c r="K2920" s="291" t="s">
        <v>1</v>
      </c>
      <c r="L2920" s="296"/>
      <c r="M2920" s="297" t="s">
        <v>1</v>
      </c>
      <c r="N2920" s="298" t="s">
        <v>41</v>
      </c>
      <c r="O2920" s="92"/>
      <c r="P2920" s="236">
        <f>O2920*H2920</f>
        <v>0</v>
      </c>
      <c r="Q2920" s="236">
        <v>0.018499999999999999</v>
      </c>
      <c r="R2920" s="236">
        <f>Q2920*H2920</f>
        <v>0.055499999999999994</v>
      </c>
      <c r="S2920" s="236">
        <v>0</v>
      </c>
      <c r="T2920" s="237">
        <f>S2920*H2920</f>
        <v>0</v>
      </c>
      <c r="U2920" s="39"/>
      <c r="V2920" s="39"/>
      <c r="W2920" s="39"/>
      <c r="X2920" s="39"/>
      <c r="Y2920" s="39"/>
      <c r="Z2920" s="39"/>
      <c r="AA2920" s="39"/>
      <c r="AB2920" s="39"/>
      <c r="AC2920" s="39"/>
      <c r="AD2920" s="39"/>
      <c r="AE2920" s="39"/>
      <c r="AR2920" s="238" t="s">
        <v>532</v>
      </c>
      <c r="AT2920" s="238" t="s">
        <v>341</v>
      </c>
      <c r="AU2920" s="238" t="s">
        <v>87</v>
      </c>
      <c r="AY2920" s="18" t="s">
        <v>240</v>
      </c>
      <c r="BE2920" s="239">
        <f>IF(N2920="základní",J2920,0)</f>
        <v>0</v>
      </c>
      <c r="BF2920" s="239">
        <f>IF(N2920="snížená",J2920,0)</f>
        <v>0</v>
      </c>
      <c r="BG2920" s="239">
        <f>IF(N2920="zákl. přenesená",J2920,0)</f>
        <v>0</v>
      </c>
      <c r="BH2920" s="239">
        <f>IF(N2920="sníž. přenesená",J2920,0)</f>
        <v>0</v>
      </c>
      <c r="BI2920" s="239">
        <f>IF(N2920="nulová",J2920,0)</f>
        <v>0</v>
      </c>
      <c r="BJ2920" s="18" t="s">
        <v>84</v>
      </c>
      <c r="BK2920" s="239">
        <f>ROUND(I2920*H2920,2)</f>
        <v>0</v>
      </c>
      <c r="BL2920" s="18" t="s">
        <v>170</v>
      </c>
      <c r="BM2920" s="238" t="s">
        <v>3612</v>
      </c>
    </row>
    <row r="2921" s="13" customFormat="1">
      <c r="A2921" s="13"/>
      <c r="B2921" s="245"/>
      <c r="C2921" s="246"/>
      <c r="D2921" s="247" t="s">
        <v>251</v>
      </c>
      <c r="E2921" s="248" t="s">
        <v>1</v>
      </c>
      <c r="F2921" s="249" t="s">
        <v>3608</v>
      </c>
      <c r="G2921" s="246"/>
      <c r="H2921" s="248" t="s">
        <v>1</v>
      </c>
      <c r="I2921" s="250"/>
      <c r="J2921" s="246"/>
      <c r="K2921" s="246"/>
      <c r="L2921" s="251"/>
      <c r="M2921" s="252"/>
      <c r="N2921" s="253"/>
      <c r="O2921" s="253"/>
      <c r="P2921" s="253"/>
      <c r="Q2921" s="253"/>
      <c r="R2921" s="253"/>
      <c r="S2921" s="253"/>
      <c r="T2921" s="25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55" t="s">
        <v>251</v>
      </c>
      <c r="AU2921" s="255" t="s">
        <v>87</v>
      </c>
      <c r="AV2921" s="13" t="s">
        <v>84</v>
      </c>
      <c r="AW2921" s="13" t="s">
        <v>32</v>
      </c>
      <c r="AX2921" s="13" t="s">
        <v>76</v>
      </c>
      <c r="AY2921" s="255" t="s">
        <v>240</v>
      </c>
    </row>
    <row r="2922" s="13" customFormat="1">
      <c r="A2922" s="13"/>
      <c r="B2922" s="245"/>
      <c r="C2922" s="246"/>
      <c r="D2922" s="247" t="s">
        <v>251</v>
      </c>
      <c r="E2922" s="248" t="s">
        <v>1</v>
      </c>
      <c r="F2922" s="249" t="s">
        <v>3592</v>
      </c>
      <c r="G2922" s="246"/>
      <c r="H2922" s="248" t="s">
        <v>1</v>
      </c>
      <c r="I2922" s="250"/>
      <c r="J2922" s="246"/>
      <c r="K2922" s="246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55" t="s">
        <v>251</v>
      </c>
      <c r="AU2922" s="255" t="s">
        <v>87</v>
      </c>
      <c r="AV2922" s="13" t="s">
        <v>84</v>
      </c>
      <c r="AW2922" s="13" t="s">
        <v>32</v>
      </c>
      <c r="AX2922" s="13" t="s">
        <v>76</v>
      </c>
      <c r="AY2922" s="255" t="s">
        <v>240</v>
      </c>
    </row>
    <row r="2923" s="14" customFormat="1">
      <c r="A2923" s="14"/>
      <c r="B2923" s="256"/>
      <c r="C2923" s="257"/>
      <c r="D2923" s="247" t="s">
        <v>251</v>
      </c>
      <c r="E2923" s="258" t="s">
        <v>1</v>
      </c>
      <c r="F2923" s="259" t="s">
        <v>256</v>
      </c>
      <c r="G2923" s="257"/>
      <c r="H2923" s="260">
        <v>3</v>
      </c>
      <c r="I2923" s="261"/>
      <c r="J2923" s="257"/>
      <c r="K2923" s="257"/>
      <c r="L2923" s="262"/>
      <c r="M2923" s="263"/>
      <c r="N2923" s="264"/>
      <c r="O2923" s="264"/>
      <c r="P2923" s="264"/>
      <c r="Q2923" s="264"/>
      <c r="R2923" s="264"/>
      <c r="S2923" s="264"/>
      <c r="T2923" s="265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66" t="s">
        <v>251</v>
      </c>
      <c r="AU2923" s="266" t="s">
        <v>87</v>
      </c>
      <c r="AV2923" s="14" t="s">
        <v>87</v>
      </c>
      <c r="AW2923" s="14" t="s">
        <v>32</v>
      </c>
      <c r="AX2923" s="14" t="s">
        <v>84</v>
      </c>
      <c r="AY2923" s="266" t="s">
        <v>240</v>
      </c>
    </row>
    <row r="2924" s="13" customFormat="1">
      <c r="A2924" s="13"/>
      <c r="B2924" s="245"/>
      <c r="C2924" s="246"/>
      <c r="D2924" s="247" t="s">
        <v>251</v>
      </c>
      <c r="E2924" s="248" t="s">
        <v>1</v>
      </c>
      <c r="F2924" s="249" t="s">
        <v>3587</v>
      </c>
      <c r="G2924" s="246"/>
      <c r="H2924" s="248" t="s">
        <v>1</v>
      </c>
      <c r="I2924" s="250"/>
      <c r="J2924" s="246"/>
      <c r="K2924" s="246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55" t="s">
        <v>251</v>
      </c>
      <c r="AU2924" s="255" t="s">
        <v>87</v>
      </c>
      <c r="AV2924" s="13" t="s">
        <v>84</v>
      </c>
      <c r="AW2924" s="13" t="s">
        <v>32</v>
      </c>
      <c r="AX2924" s="13" t="s">
        <v>76</v>
      </c>
      <c r="AY2924" s="255" t="s">
        <v>240</v>
      </c>
    </row>
    <row r="2925" s="13" customFormat="1">
      <c r="A2925" s="13"/>
      <c r="B2925" s="245"/>
      <c r="C2925" s="246"/>
      <c r="D2925" s="247" t="s">
        <v>251</v>
      </c>
      <c r="E2925" s="248" t="s">
        <v>1</v>
      </c>
      <c r="F2925" s="249" t="s">
        <v>3498</v>
      </c>
      <c r="G2925" s="246"/>
      <c r="H2925" s="248" t="s">
        <v>1</v>
      </c>
      <c r="I2925" s="250"/>
      <c r="J2925" s="246"/>
      <c r="K2925" s="246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55" t="s">
        <v>251</v>
      </c>
      <c r="AU2925" s="255" t="s">
        <v>87</v>
      </c>
      <c r="AV2925" s="13" t="s">
        <v>84</v>
      </c>
      <c r="AW2925" s="13" t="s">
        <v>32</v>
      </c>
      <c r="AX2925" s="13" t="s">
        <v>76</v>
      </c>
      <c r="AY2925" s="255" t="s">
        <v>240</v>
      </c>
    </row>
    <row r="2926" s="13" customFormat="1">
      <c r="A2926" s="13"/>
      <c r="B2926" s="245"/>
      <c r="C2926" s="246"/>
      <c r="D2926" s="247" t="s">
        <v>251</v>
      </c>
      <c r="E2926" s="248" t="s">
        <v>1</v>
      </c>
      <c r="F2926" s="249" t="s">
        <v>2877</v>
      </c>
      <c r="G2926" s="246"/>
      <c r="H2926" s="248" t="s">
        <v>1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5" t="s">
        <v>251</v>
      </c>
      <c r="AU2926" s="255" t="s">
        <v>87</v>
      </c>
      <c r="AV2926" s="13" t="s">
        <v>84</v>
      </c>
      <c r="AW2926" s="13" t="s">
        <v>32</v>
      </c>
      <c r="AX2926" s="13" t="s">
        <v>76</v>
      </c>
      <c r="AY2926" s="255" t="s">
        <v>240</v>
      </c>
    </row>
    <row r="2927" s="13" customFormat="1">
      <c r="A2927" s="13"/>
      <c r="B2927" s="245"/>
      <c r="C2927" s="246"/>
      <c r="D2927" s="247" t="s">
        <v>251</v>
      </c>
      <c r="E2927" s="248" t="s">
        <v>1</v>
      </c>
      <c r="F2927" s="249" t="s">
        <v>2878</v>
      </c>
      <c r="G2927" s="246"/>
      <c r="H2927" s="248" t="s">
        <v>1</v>
      </c>
      <c r="I2927" s="250"/>
      <c r="J2927" s="246"/>
      <c r="K2927" s="246"/>
      <c r="L2927" s="251"/>
      <c r="M2927" s="252"/>
      <c r="N2927" s="253"/>
      <c r="O2927" s="253"/>
      <c r="P2927" s="253"/>
      <c r="Q2927" s="253"/>
      <c r="R2927" s="253"/>
      <c r="S2927" s="253"/>
      <c r="T2927" s="25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55" t="s">
        <v>251</v>
      </c>
      <c r="AU2927" s="255" t="s">
        <v>87</v>
      </c>
      <c r="AV2927" s="13" t="s">
        <v>84</v>
      </c>
      <c r="AW2927" s="13" t="s">
        <v>32</v>
      </c>
      <c r="AX2927" s="13" t="s">
        <v>76</v>
      </c>
      <c r="AY2927" s="255" t="s">
        <v>240</v>
      </c>
    </row>
    <row r="2928" s="13" customFormat="1">
      <c r="A2928" s="13"/>
      <c r="B2928" s="245"/>
      <c r="C2928" s="246"/>
      <c r="D2928" s="247" t="s">
        <v>251</v>
      </c>
      <c r="E2928" s="248" t="s">
        <v>1</v>
      </c>
      <c r="F2928" s="249" t="s">
        <v>1494</v>
      </c>
      <c r="G2928" s="246"/>
      <c r="H2928" s="248" t="s">
        <v>1</v>
      </c>
      <c r="I2928" s="250"/>
      <c r="J2928" s="246"/>
      <c r="K2928" s="246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5" t="s">
        <v>251</v>
      </c>
      <c r="AU2928" s="255" t="s">
        <v>87</v>
      </c>
      <c r="AV2928" s="13" t="s">
        <v>84</v>
      </c>
      <c r="AW2928" s="13" t="s">
        <v>32</v>
      </c>
      <c r="AX2928" s="13" t="s">
        <v>76</v>
      </c>
      <c r="AY2928" s="255" t="s">
        <v>240</v>
      </c>
    </row>
    <row r="2929" s="2" customFormat="1" ht="33" customHeight="1">
      <c r="A2929" s="39"/>
      <c r="B2929" s="40"/>
      <c r="C2929" s="289" t="s">
        <v>3613</v>
      </c>
      <c r="D2929" s="289" t="s">
        <v>341</v>
      </c>
      <c r="E2929" s="290" t="s">
        <v>3614</v>
      </c>
      <c r="F2929" s="291" t="s">
        <v>3615</v>
      </c>
      <c r="G2929" s="292" t="s">
        <v>675</v>
      </c>
      <c r="H2929" s="293">
        <v>1</v>
      </c>
      <c r="I2929" s="294"/>
      <c r="J2929" s="295">
        <f>ROUND(I2929*H2929,2)</f>
        <v>0</v>
      </c>
      <c r="K2929" s="291" t="s">
        <v>1</v>
      </c>
      <c r="L2929" s="296"/>
      <c r="M2929" s="297" t="s">
        <v>1</v>
      </c>
      <c r="N2929" s="298" t="s">
        <v>41</v>
      </c>
      <c r="O2929" s="92"/>
      <c r="P2929" s="236">
        <f>O2929*H2929</f>
        <v>0</v>
      </c>
      <c r="Q2929" s="236">
        <v>0.018499999999999999</v>
      </c>
      <c r="R2929" s="236">
        <f>Q2929*H2929</f>
        <v>0.018499999999999999</v>
      </c>
      <c r="S2929" s="236">
        <v>0</v>
      </c>
      <c r="T2929" s="237">
        <f>S2929*H2929</f>
        <v>0</v>
      </c>
      <c r="U2929" s="39"/>
      <c r="V2929" s="39"/>
      <c r="W2929" s="39"/>
      <c r="X2929" s="39"/>
      <c r="Y2929" s="39"/>
      <c r="Z2929" s="39"/>
      <c r="AA2929" s="39"/>
      <c r="AB2929" s="39"/>
      <c r="AC2929" s="39"/>
      <c r="AD2929" s="39"/>
      <c r="AE2929" s="39"/>
      <c r="AR2929" s="238" t="s">
        <v>532</v>
      </c>
      <c r="AT2929" s="238" t="s">
        <v>341</v>
      </c>
      <c r="AU2929" s="238" t="s">
        <v>87</v>
      </c>
      <c r="AY2929" s="18" t="s">
        <v>240</v>
      </c>
      <c r="BE2929" s="239">
        <f>IF(N2929="základní",J2929,0)</f>
        <v>0</v>
      </c>
      <c r="BF2929" s="239">
        <f>IF(N2929="snížená",J2929,0)</f>
        <v>0</v>
      </c>
      <c r="BG2929" s="239">
        <f>IF(N2929="zákl. přenesená",J2929,0)</f>
        <v>0</v>
      </c>
      <c r="BH2929" s="239">
        <f>IF(N2929="sníž. přenesená",J2929,0)</f>
        <v>0</v>
      </c>
      <c r="BI2929" s="239">
        <f>IF(N2929="nulová",J2929,0)</f>
        <v>0</v>
      </c>
      <c r="BJ2929" s="18" t="s">
        <v>84</v>
      </c>
      <c r="BK2929" s="239">
        <f>ROUND(I2929*H2929,2)</f>
        <v>0</v>
      </c>
      <c r="BL2929" s="18" t="s">
        <v>170</v>
      </c>
      <c r="BM2929" s="238" t="s">
        <v>3616</v>
      </c>
    </row>
    <row r="2930" s="13" customFormat="1">
      <c r="A2930" s="13"/>
      <c r="B2930" s="245"/>
      <c r="C2930" s="246"/>
      <c r="D2930" s="247" t="s">
        <v>251</v>
      </c>
      <c r="E2930" s="248" t="s">
        <v>1</v>
      </c>
      <c r="F2930" s="249" t="s">
        <v>3608</v>
      </c>
      <c r="G2930" s="246"/>
      <c r="H2930" s="248" t="s">
        <v>1</v>
      </c>
      <c r="I2930" s="250"/>
      <c r="J2930" s="246"/>
      <c r="K2930" s="246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55" t="s">
        <v>251</v>
      </c>
      <c r="AU2930" s="255" t="s">
        <v>87</v>
      </c>
      <c r="AV2930" s="13" t="s">
        <v>84</v>
      </c>
      <c r="AW2930" s="13" t="s">
        <v>32</v>
      </c>
      <c r="AX2930" s="13" t="s">
        <v>76</v>
      </c>
      <c r="AY2930" s="255" t="s">
        <v>240</v>
      </c>
    </row>
    <row r="2931" s="13" customFormat="1">
      <c r="A2931" s="13"/>
      <c r="B2931" s="245"/>
      <c r="C2931" s="246"/>
      <c r="D2931" s="247" t="s">
        <v>251</v>
      </c>
      <c r="E2931" s="248" t="s">
        <v>1</v>
      </c>
      <c r="F2931" s="249" t="s">
        <v>3586</v>
      </c>
      <c r="G2931" s="246"/>
      <c r="H2931" s="248" t="s">
        <v>1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55" t="s">
        <v>251</v>
      </c>
      <c r="AU2931" s="255" t="s">
        <v>87</v>
      </c>
      <c r="AV2931" s="13" t="s">
        <v>84</v>
      </c>
      <c r="AW2931" s="13" t="s">
        <v>32</v>
      </c>
      <c r="AX2931" s="13" t="s">
        <v>76</v>
      </c>
      <c r="AY2931" s="255" t="s">
        <v>240</v>
      </c>
    </row>
    <row r="2932" s="14" customFormat="1">
      <c r="A2932" s="14"/>
      <c r="B2932" s="256"/>
      <c r="C2932" s="257"/>
      <c r="D2932" s="247" t="s">
        <v>251</v>
      </c>
      <c r="E2932" s="258" t="s">
        <v>1</v>
      </c>
      <c r="F2932" s="259" t="s">
        <v>84</v>
      </c>
      <c r="G2932" s="257"/>
      <c r="H2932" s="260">
        <v>1</v>
      </c>
      <c r="I2932" s="261"/>
      <c r="J2932" s="257"/>
      <c r="K2932" s="257"/>
      <c r="L2932" s="262"/>
      <c r="M2932" s="263"/>
      <c r="N2932" s="264"/>
      <c r="O2932" s="264"/>
      <c r="P2932" s="264"/>
      <c r="Q2932" s="264"/>
      <c r="R2932" s="264"/>
      <c r="S2932" s="264"/>
      <c r="T2932" s="265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66" t="s">
        <v>251</v>
      </c>
      <c r="AU2932" s="266" t="s">
        <v>87</v>
      </c>
      <c r="AV2932" s="14" t="s">
        <v>87</v>
      </c>
      <c r="AW2932" s="14" t="s">
        <v>32</v>
      </c>
      <c r="AX2932" s="14" t="s">
        <v>84</v>
      </c>
      <c r="AY2932" s="266" t="s">
        <v>240</v>
      </c>
    </row>
    <row r="2933" s="13" customFormat="1">
      <c r="A2933" s="13"/>
      <c r="B2933" s="245"/>
      <c r="C2933" s="246"/>
      <c r="D2933" s="247" t="s">
        <v>251</v>
      </c>
      <c r="E2933" s="248" t="s">
        <v>1</v>
      </c>
      <c r="F2933" s="249" t="s">
        <v>3587</v>
      </c>
      <c r="G2933" s="246"/>
      <c r="H2933" s="248" t="s">
        <v>1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55" t="s">
        <v>251</v>
      </c>
      <c r="AU2933" s="255" t="s">
        <v>87</v>
      </c>
      <c r="AV2933" s="13" t="s">
        <v>84</v>
      </c>
      <c r="AW2933" s="13" t="s">
        <v>32</v>
      </c>
      <c r="AX2933" s="13" t="s">
        <v>76</v>
      </c>
      <c r="AY2933" s="255" t="s">
        <v>240</v>
      </c>
    </row>
    <row r="2934" s="13" customFormat="1">
      <c r="A2934" s="13"/>
      <c r="B2934" s="245"/>
      <c r="C2934" s="246"/>
      <c r="D2934" s="247" t="s">
        <v>251</v>
      </c>
      <c r="E2934" s="248" t="s">
        <v>1</v>
      </c>
      <c r="F2934" s="249" t="s">
        <v>3498</v>
      </c>
      <c r="G2934" s="246"/>
      <c r="H2934" s="248" t="s">
        <v>1</v>
      </c>
      <c r="I2934" s="250"/>
      <c r="J2934" s="246"/>
      <c r="K2934" s="246"/>
      <c r="L2934" s="251"/>
      <c r="M2934" s="252"/>
      <c r="N2934" s="253"/>
      <c r="O2934" s="253"/>
      <c r="P2934" s="253"/>
      <c r="Q2934" s="253"/>
      <c r="R2934" s="253"/>
      <c r="S2934" s="253"/>
      <c r="T2934" s="25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55" t="s">
        <v>251</v>
      </c>
      <c r="AU2934" s="255" t="s">
        <v>87</v>
      </c>
      <c r="AV2934" s="13" t="s">
        <v>84</v>
      </c>
      <c r="AW2934" s="13" t="s">
        <v>32</v>
      </c>
      <c r="AX2934" s="13" t="s">
        <v>76</v>
      </c>
      <c r="AY2934" s="255" t="s">
        <v>240</v>
      </c>
    </row>
    <row r="2935" s="13" customFormat="1">
      <c r="A2935" s="13"/>
      <c r="B2935" s="245"/>
      <c r="C2935" s="246"/>
      <c r="D2935" s="247" t="s">
        <v>251</v>
      </c>
      <c r="E2935" s="248" t="s">
        <v>1</v>
      </c>
      <c r="F2935" s="249" t="s">
        <v>2877</v>
      </c>
      <c r="G2935" s="246"/>
      <c r="H2935" s="248" t="s">
        <v>1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5" t="s">
        <v>251</v>
      </c>
      <c r="AU2935" s="255" t="s">
        <v>87</v>
      </c>
      <c r="AV2935" s="13" t="s">
        <v>84</v>
      </c>
      <c r="AW2935" s="13" t="s">
        <v>32</v>
      </c>
      <c r="AX2935" s="13" t="s">
        <v>76</v>
      </c>
      <c r="AY2935" s="255" t="s">
        <v>240</v>
      </c>
    </row>
    <row r="2936" s="13" customFormat="1">
      <c r="A2936" s="13"/>
      <c r="B2936" s="245"/>
      <c r="C2936" s="246"/>
      <c r="D2936" s="247" t="s">
        <v>251</v>
      </c>
      <c r="E2936" s="248" t="s">
        <v>1</v>
      </c>
      <c r="F2936" s="249" t="s">
        <v>2878</v>
      </c>
      <c r="G2936" s="246"/>
      <c r="H2936" s="248" t="s">
        <v>1</v>
      </c>
      <c r="I2936" s="250"/>
      <c r="J2936" s="246"/>
      <c r="K2936" s="246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55" t="s">
        <v>251</v>
      </c>
      <c r="AU2936" s="255" t="s">
        <v>87</v>
      </c>
      <c r="AV2936" s="13" t="s">
        <v>84</v>
      </c>
      <c r="AW2936" s="13" t="s">
        <v>32</v>
      </c>
      <c r="AX2936" s="13" t="s">
        <v>76</v>
      </c>
      <c r="AY2936" s="255" t="s">
        <v>240</v>
      </c>
    </row>
    <row r="2937" s="13" customFormat="1">
      <c r="A2937" s="13"/>
      <c r="B2937" s="245"/>
      <c r="C2937" s="246"/>
      <c r="D2937" s="247" t="s">
        <v>251</v>
      </c>
      <c r="E2937" s="248" t="s">
        <v>1</v>
      </c>
      <c r="F2937" s="249" t="s">
        <v>1494</v>
      </c>
      <c r="G2937" s="246"/>
      <c r="H2937" s="248" t="s">
        <v>1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55" t="s">
        <v>251</v>
      </c>
      <c r="AU2937" s="255" t="s">
        <v>87</v>
      </c>
      <c r="AV2937" s="13" t="s">
        <v>84</v>
      </c>
      <c r="AW2937" s="13" t="s">
        <v>32</v>
      </c>
      <c r="AX2937" s="13" t="s">
        <v>76</v>
      </c>
      <c r="AY2937" s="255" t="s">
        <v>240</v>
      </c>
    </row>
    <row r="2938" s="2" customFormat="1" ht="33" customHeight="1">
      <c r="A2938" s="39"/>
      <c r="B2938" s="40"/>
      <c r="C2938" s="289" t="s">
        <v>3617</v>
      </c>
      <c r="D2938" s="289" t="s">
        <v>341</v>
      </c>
      <c r="E2938" s="290" t="s">
        <v>3618</v>
      </c>
      <c r="F2938" s="291" t="s">
        <v>3619</v>
      </c>
      <c r="G2938" s="292" t="s">
        <v>675</v>
      </c>
      <c r="H2938" s="293">
        <v>7</v>
      </c>
      <c r="I2938" s="294"/>
      <c r="J2938" s="295">
        <f>ROUND(I2938*H2938,2)</f>
        <v>0</v>
      </c>
      <c r="K2938" s="291" t="s">
        <v>1</v>
      </c>
      <c r="L2938" s="296"/>
      <c r="M2938" s="297" t="s">
        <v>1</v>
      </c>
      <c r="N2938" s="298" t="s">
        <v>41</v>
      </c>
      <c r="O2938" s="92"/>
      <c r="P2938" s="236">
        <f>O2938*H2938</f>
        <v>0</v>
      </c>
      <c r="Q2938" s="236">
        <v>0.018499999999999999</v>
      </c>
      <c r="R2938" s="236">
        <f>Q2938*H2938</f>
        <v>0.1295</v>
      </c>
      <c r="S2938" s="236">
        <v>0</v>
      </c>
      <c r="T2938" s="237">
        <f>S2938*H2938</f>
        <v>0</v>
      </c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R2938" s="238" t="s">
        <v>532</v>
      </c>
      <c r="AT2938" s="238" t="s">
        <v>341</v>
      </c>
      <c r="AU2938" s="238" t="s">
        <v>87</v>
      </c>
      <c r="AY2938" s="18" t="s">
        <v>240</v>
      </c>
      <c r="BE2938" s="239">
        <f>IF(N2938="základní",J2938,0)</f>
        <v>0</v>
      </c>
      <c r="BF2938" s="239">
        <f>IF(N2938="snížená",J2938,0)</f>
        <v>0</v>
      </c>
      <c r="BG2938" s="239">
        <f>IF(N2938="zákl. přenesená",J2938,0)</f>
        <v>0</v>
      </c>
      <c r="BH2938" s="239">
        <f>IF(N2938="sníž. přenesená",J2938,0)</f>
        <v>0</v>
      </c>
      <c r="BI2938" s="239">
        <f>IF(N2938="nulová",J2938,0)</f>
        <v>0</v>
      </c>
      <c r="BJ2938" s="18" t="s">
        <v>84</v>
      </c>
      <c r="BK2938" s="239">
        <f>ROUND(I2938*H2938,2)</f>
        <v>0</v>
      </c>
      <c r="BL2938" s="18" t="s">
        <v>170</v>
      </c>
      <c r="BM2938" s="238" t="s">
        <v>3620</v>
      </c>
    </row>
    <row r="2939" s="13" customFormat="1">
      <c r="A2939" s="13"/>
      <c r="B2939" s="245"/>
      <c r="C2939" s="246"/>
      <c r="D2939" s="247" t="s">
        <v>251</v>
      </c>
      <c r="E2939" s="248" t="s">
        <v>1</v>
      </c>
      <c r="F2939" s="249" t="s">
        <v>3608</v>
      </c>
      <c r="G2939" s="246"/>
      <c r="H2939" s="248" t="s">
        <v>1</v>
      </c>
      <c r="I2939" s="250"/>
      <c r="J2939" s="246"/>
      <c r="K2939" s="246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55" t="s">
        <v>251</v>
      </c>
      <c r="AU2939" s="255" t="s">
        <v>87</v>
      </c>
      <c r="AV2939" s="13" t="s">
        <v>84</v>
      </c>
      <c r="AW2939" s="13" t="s">
        <v>32</v>
      </c>
      <c r="AX2939" s="13" t="s">
        <v>76</v>
      </c>
      <c r="AY2939" s="255" t="s">
        <v>240</v>
      </c>
    </row>
    <row r="2940" s="13" customFormat="1">
      <c r="A2940" s="13"/>
      <c r="B2940" s="245"/>
      <c r="C2940" s="246"/>
      <c r="D2940" s="247" t="s">
        <v>251</v>
      </c>
      <c r="E2940" s="248" t="s">
        <v>1</v>
      </c>
      <c r="F2940" s="249" t="s">
        <v>3586</v>
      </c>
      <c r="G2940" s="246"/>
      <c r="H2940" s="248" t="s">
        <v>1</v>
      </c>
      <c r="I2940" s="250"/>
      <c r="J2940" s="246"/>
      <c r="K2940" s="246"/>
      <c r="L2940" s="251"/>
      <c r="M2940" s="252"/>
      <c r="N2940" s="253"/>
      <c r="O2940" s="253"/>
      <c r="P2940" s="253"/>
      <c r="Q2940" s="253"/>
      <c r="R2940" s="253"/>
      <c r="S2940" s="253"/>
      <c r="T2940" s="25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5" t="s">
        <v>251</v>
      </c>
      <c r="AU2940" s="255" t="s">
        <v>87</v>
      </c>
      <c r="AV2940" s="13" t="s">
        <v>84</v>
      </c>
      <c r="AW2940" s="13" t="s">
        <v>32</v>
      </c>
      <c r="AX2940" s="13" t="s">
        <v>76</v>
      </c>
      <c r="AY2940" s="255" t="s">
        <v>240</v>
      </c>
    </row>
    <row r="2941" s="14" customFormat="1">
      <c r="A2941" s="14"/>
      <c r="B2941" s="256"/>
      <c r="C2941" s="257"/>
      <c r="D2941" s="247" t="s">
        <v>251</v>
      </c>
      <c r="E2941" s="258" t="s">
        <v>1</v>
      </c>
      <c r="F2941" s="259" t="s">
        <v>289</v>
      </c>
      <c r="G2941" s="257"/>
      <c r="H2941" s="260">
        <v>5</v>
      </c>
      <c r="I2941" s="261"/>
      <c r="J2941" s="257"/>
      <c r="K2941" s="257"/>
      <c r="L2941" s="262"/>
      <c r="M2941" s="263"/>
      <c r="N2941" s="264"/>
      <c r="O2941" s="264"/>
      <c r="P2941" s="264"/>
      <c r="Q2941" s="264"/>
      <c r="R2941" s="264"/>
      <c r="S2941" s="264"/>
      <c r="T2941" s="265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6" t="s">
        <v>251</v>
      </c>
      <c r="AU2941" s="266" t="s">
        <v>87</v>
      </c>
      <c r="AV2941" s="14" t="s">
        <v>87</v>
      </c>
      <c r="AW2941" s="14" t="s">
        <v>32</v>
      </c>
      <c r="AX2941" s="14" t="s">
        <v>76</v>
      </c>
      <c r="AY2941" s="266" t="s">
        <v>240</v>
      </c>
    </row>
    <row r="2942" s="13" customFormat="1">
      <c r="A2942" s="13"/>
      <c r="B2942" s="245"/>
      <c r="C2942" s="246"/>
      <c r="D2942" s="247" t="s">
        <v>251</v>
      </c>
      <c r="E2942" s="248" t="s">
        <v>1</v>
      </c>
      <c r="F2942" s="249" t="s">
        <v>3592</v>
      </c>
      <c r="G2942" s="246"/>
      <c r="H2942" s="248" t="s">
        <v>1</v>
      </c>
      <c r="I2942" s="250"/>
      <c r="J2942" s="246"/>
      <c r="K2942" s="246"/>
      <c r="L2942" s="251"/>
      <c r="M2942" s="252"/>
      <c r="N2942" s="253"/>
      <c r="O2942" s="253"/>
      <c r="P2942" s="253"/>
      <c r="Q2942" s="253"/>
      <c r="R2942" s="253"/>
      <c r="S2942" s="253"/>
      <c r="T2942" s="25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55" t="s">
        <v>251</v>
      </c>
      <c r="AU2942" s="255" t="s">
        <v>87</v>
      </c>
      <c r="AV2942" s="13" t="s">
        <v>84</v>
      </c>
      <c r="AW2942" s="13" t="s">
        <v>32</v>
      </c>
      <c r="AX2942" s="13" t="s">
        <v>76</v>
      </c>
      <c r="AY2942" s="255" t="s">
        <v>240</v>
      </c>
    </row>
    <row r="2943" s="14" customFormat="1">
      <c r="A2943" s="14"/>
      <c r="B2943" s="256"/>
      <c r="C2943" s="257"/>
      <c r="D2943" s="247" t="s">
        <v>251</v>
      </c>
      <c r="E2943" s="258" t="s">
        <v>1</v>
      </c>
      <c r="F2943" s="259" t="s">
        <v>87</v>
      </c>
      <c r="G2943" s="257"/>
      <c r="H2943" s="260">
        <v>2</v>
      </c>
      <c r="I2943" s="261"/>
      <c r="J2943" s="257"/>
      <c r="K2943" s="257"/>
      <c r="L2943" s="262"/>
      <c r="M2943" s="263"/>
      <c r="N2943" s="264"/>
      <c r="O2943" s="264"/>
      <c r="P2943" s="264"/>
      <c r="Q2943" s="264"/>
      <c r="R2943" s="264"/>
      <c r="S2943" s="264"/>
      <c r="T2943" s="265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66" t="s">
        <v>251</v>
      </c>
      <c r="AU2943" s="266" t="s">
        <v>87</v>
      </c>
      <c r="AV2943" s="14" t="s">
        <v>87</v>
      </c>
      <c r="AW2943" s="14" t="s">
        <v>32</v>
      </c>
      <c r="AX2943" s="14" t="s">
        <v>76</v>
      </c>
      <c r="AY2943" s="266" t="s">
        <v>240</v>
      </c>
    </row>
    <row r="2944" s="16" customFormat="1">
      <c r="A2944" s="16"/>
      <c r="B2944" s="278"/>
      <c r="C2944" s="279"/>
      <c r="D2944" s="247" t="s">
        <v>251</v>
      </c>
      <c r="E2944" s="280" t="s">
        <v>1</v>
      </c>
      <c r="F2944" s="281" t="s">
        <v>265</v>
      </c>
      <c r="G2944" s="279"/>
      <c r="H2944" s="282">
        <v>7</v>
      </c>
      <c r="I2944" s="283"/>
      <c r="J2944" s="279"/>
      <c r="K2944" s="279"/>
      <c r="L2944" s="284"/>
      <c r="M2944" s="285"/>
      <c r="N2944" s="286"/>
      <c r="O2944" s="286"/>
      <c r="P2944" s="286"/>
      <c r="Q2944" s="286"/>
      <c r="R2944" s="286"/>
      <c r="S2944" s="286"/>
      <c r="T2944" s="287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T2944" s="288" t="s">
        <v>251</v>
      </c>
      <c r="AU2944" s="288" t="s">
        <v>87</v>
      </c>
      <c r="AV2944" s="16" t="s">
        <v>247</v>
      </c>
      <c r="AW2944" s="16" t="s">
        <v>32</v>
      </c>
      <c r="AX2944" s="16" t="s">
        <v>84</v>
      </c>
      <c r="AY2944" s="288" t="s">
        <v>240</v>
      </c>
    </row>
    <row r="2945" s="13" customFormat="1">
      <c r="A2945" s="13"/>
      <c r="B2945" s="245"/>
      <c r="C2945" s="246"/>
      <c r="D2945" s="247" t="s">
        <v>251</v>
      </c>
      <c r="E2945" s="248" t="s">
        <v>1</v>
      </c>
      <c r="F2945" s="249" t="s">
        <v>3587</v>
      </c>
      <c r="G2945" s="246"/>
      <c r="H2945" s="248" t="s">
        <v>1</v>
      </c>
      <c r="I2945" s="250"/>
      <c r="J2945" s="246"/>
      <c r="K2945" s="246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55" t="s">
        <v>251</v>
      </c>
      <c r="AU2945" s="255" t="s">
        <v>87</v>
      </c>
      <c r="AV2945" s="13" t="s">
        <v>84</v>
      </c>
      <c r="AW2945" s="13" t="s">
        <v>32</v>
      </c>
      <c r="AX2945" s="13" t="s">
        <v>76</v>
      </c>
      <c r="AY2945" s="255" t="s">
        <v>240</v>
      </c>
    </row>
    <row r="2946" s="13" customFormat="1">
      <c r="A2946" s="13"/>
      <c r="B2946" s="245"/>
      <c r="C2946" s="246"/>
      <c r="D2946" s="247" t="s">
        <v>251</v>
      </c>
      <c r="E2946" s="248" t="s">
        <v>1</v>
      </c>
      <c r="F2946" s="249" t="s">
        <v>3498</v>
      </c>
      <c r="G2946" s="246"/>
      <c r="H2946" s="248" t="s">
        <v>1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55" t="s">
        <v>251</v>
      </c>
      <c r="AU2946" s="255" t="s">
        <v>87</v>
      </c>
      <c r="AV2946" s="13" t="s">
        <v>84</v>
      </c>
      <c r="AW2946" s="13" t="s">
        <v>32</v>
      </c>
      <c r="AX2946" s="13" t="s">
        <v>76</v>
      </c>
      <c r="AY2946" s="255" t="s">
        <v>240</v>
      </c>
    </row>
    <row r="2947" s="13" customFormat="1">
      <c r="A2947" s="13"/>
      <c r="B2947" s="245"/>
      <c r="C2947" s="246"/>
      <c r="D2947" s="247" t="s">
        <v>251</v>
      </c>
      <c r="E2947" s="248" t="s">
        <v>1</v>
      </c>
      <c r="F2947" s="249" t="s">
        <v>2877</v>
      </c>
      <c r="G2947" s="246"/>
      <c r="H2947" s="248" t="s">
        <v>1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55" t="s">
        <v>251</v>
      </c>
      <c r="AU2947" s="255" t="s">
        <v>87</v>
      </c>
      <c r="AV2947" s="13" t="s">
        <v>84</v>
      </c>
      <c r="AW2947" s="13" t="s">
        <v>32</v>
      </c>
      <c r="AX2947" s="13" t="s">
        <v>76</v>
      </c>
      <c r="AY2947" s="255" t="s">
        <v>240</v>
      </c>
    </row>
    <row r="2948" s="13" customFormat="1">
      <c r="A2948" s="13"/>
      <c r="B2948" s="245"/>
      <c r="C2948" s="246"/>
      <c r="D2948" s="247" t="s">
        <v>251</v>
      </c>
      <c r="E2948" s="248" t="s">
        <v>1</v>
      </c>
      <c r="F2948" s="249" t="s">
        <v>2878</v>
      </c>
      <c r="G2948" s="246"/>
      <c r="H2948" s="248" t="s">
        <v>1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5" t="s">
        <v>251</v>
      </c>
      <c r="AU2948" s="255" t="s">
        <v>87</v>
      </c>
      <c r="AV2948" s="13" t="s">
        <v>84</v>
      </c>
      <c r="AW2948" s="13" t="s">
        <v>32</v>
      </c>
      <c r="AX2948" s="13" t="s">
        <v>76</v>
      </c>
      <c r="AY2948" s="255" t="s">
        <v>240</v>
      </c>
    </row>
    <row r="2949" s="13" customFormat="1">
      <c r="A2949" s="13"/>
      <c r="B2949" s="245"/>
      <c r="C2949" s="246"/>
      <c r="D2949" s="247" t="s">
        <v>251</v>
      </c>
      <c r="E2949" s="248" t="s">
        <v>1</v>
      </c>
      <c r="F2949" s="249" t="s">
        <v>1494</v>
      </c>
      <c r="G2949" s="246"/>
      <c r="H2949" s="248" t="s">
        <v>1</v>
      </c>
      <c r="I2949" s="250"/>
      <c r="J2949" s="246"/>
      <c r="K2949" s="246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55" t="s">
        <v>251</v>
      </c>
      <c r="AU2949" s="255" t="s">
        <v>87</v>
      </c>
      <c r="AV2949" s="13" t="s">
        <v>84</v>
      </c>
      <c r="AW2949" s="13" t="s">
        <v>32</v>
      </c>
      <c r="AX2949" s="13" t="s">
        <v>76</v>
      </c>
      <c r="AY2949" s="255" t="s">
        <v>240</v>
      </c>
    </row>
    <row r="2950" s="2" customFormat="1" ht="24.15" customHeight="1">
      <c r="A2950" s="39"/>
      <c r="B2950" s="40"/>
      <c r="C2950" s="227" t="s">
        <v>3621</v>
      </c>
      <c r="D2950" s="227" t="s">
        <v>242</v>
      </c>
      <c r="E2950" s="228" t="s">
        <v>3622</v>
      </c>
      <c r="F2950" s="229" t="s">
        <v>3623</v>
      </c>
      <c r="G2950" s="230" t="s">
        <v>675</v>
      </c>
      <c r="H2950" s="231">
        <v>8</v>
      </c>
      <c r="I2950" s="232"/>
      <c r="J2950" s="233">
        <f>ROUND(I2950*H2950,2)</f>
        <v>0</v>
      </c>
      <c r="K2950" s="229" t="s">
        <v>246</v>
      </c>
      <c r="L2950" s="45"/>
      <c r="M2950" s="234" t="s">
        <v>1</v>
      </c>
      <c r="N2950" s="235" t="s">
        <v>41</v>
      </c>
      <c r="O2950" s="92"/>
      <c r="P2950" s="236">
        <f>O2950*H2950</f>
        <v>0</v>
      </c>
      <c r="Q2950" s="236">
        <v>0</v>
      </c>
      <c r="R2950" s="236">
        <f>Q2950*H2950</f>
        <v>0</v>
      </c>
      <c r="S2950" s="236">
        <v>0</v>
      </c>
      <c r="T2950" s="237">
        <f>S2950*H2950</f>
        <v>0</v>
      </c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39"/>
      <c r="AE2950" s="39"/>
      <c r="AR2950" s="238" t="s">
        <v>170</v>
      </c>
      <c r="AT2950" s="238" t="s">
        <v>242</v>
      </c>
      <c r="AU2950" s="238" t="s">
        <v>87</v>
      </c>
      <c r="AY2950" s="18" t="s">
        <v>240</v>
      </c>
      <c r="BE2950" s="239">
        <f>IF(N2950="základní",J2950,0)</f>
        <v>0</v>
      </c>
      <c r="BF2950" s="239">
        <f>IF(N2950="snížená",J2950,0)</f>
        <v>0</v>
      </c>
      <c r="BG2950" s="239">
        <f>IF(N2950="zákl. přenesená",J2950,0)</f>
        <v>0</v>
      </c>
      <c r="BH2950" s="239">
        <f>IF(N2950="sníž. přenesená",J2950,0)</f>
        <v>0</v>
      </c>
      <c r="BI2950" s="239">
        <f>IF(N2950="nulová",J2950,0)</f>
        <v>0</v>
      </c>
      <c r="BJ2950" s="18" t="s">
        <v>84</v>
      </c>
      <c r="BK2950" s="239">
        <f>ROUND(I2950*H2950,2)</f>
        <v>0</v>
      </c>
      <c r="BL2950" s="18" t="s">
        <v>170</v>
      </c>
      <c r="BM2950" s="238" t="s">
        <v>3624</v>
      </c>
    </row>
    <row r="2951" s="2" customFormat="1">
      <c r="A2951" s="39"/>
      <c r="B2951" s="40"/>
      <c r="C2951" s="41"/>
      <c r="D2951" s="240" t="s">
        <v>249</v>
      </c>
      <c r="E2951" s="41"/>
      <c r="F2951" s="241" t="s">
        <v>3625</v>
      </c>
      <c r="G2951" s="41"/>
      <c r="H2951" s="41"/>
      <c r="I2951" s="242"/>
      <c r="J2951" s="41"/>
      <c r="K2951" s="41"/>
      <c r="L2951" s="45"/>
      <c r="M2951" s="243"/>
      <c r="N2951" s="244"/>
      <c r="O2951" s="92"/>
      <c r="P2951" s="92"/>
      <c r="Q2951" s="92"/>
      <c r="R2951" s="92"/>
      <c r="S2951" s="92"/>
      <c r="T2951" s="93"/>
      <c r="U2951" s="39"/>
      <c r="V2951" s="39"/>
      <c r="W2951" s="39"/>
      <c r="X2951" s="39"/>
      <c r="Y2951" s="39"/>
      <c r="Z2951" s="39"/>
      <c r="AA2951" s="39"/>
      <c r="AB2951" s="39"/>
      <c r="AC2951" s="39"/>
      <c r="AD2951" s="39"/>
      <c r="AE2951" s="39"/>
      <c r="AT2951" s="18" t="s">
        <v>249</v>
      </c>
      <c r="AU2951" s="18" t="s">
        <v>87</v>
      </c>
    </row>
    <row r="2952" s="13" customFormat="1">
      <c r="A2952" s="13"/>
      <c r="B2952" s="245"/>
      <c r="C2952" s="246"/>
      <c r="D2952" s="247" t="s">
        <v>251</v>
      </c>
      <c r="E2952" s="248" t="s">
        <v>1</v>
      </c>
      <c r="F2952" s="249" t="s">
        <v>3580</v>
      </c>
      <c r="G2952" s="246"/>
      <c r="H2952" s="248" t="s">
        <v>1</v>
      </c>
      <c r="I2952" s="250"/>
      <c r="J2952" s="246"/>
      <c r="K2952" s="246"/>
      <c r="L2952" s="251"/>
      <c r="M2952" s="252"/>
      <c r="N2952" s="253"/>
      <c r="O2952" s="253"/>
      <c r="P2952" s="253"/>
      <c r="Q2952" s="253"/>
      <c r="R2952" s="253"/>
      <c r="S2952" s="253"/>
      <c r="T2952" s="25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55" t="s">
        <v>251</v>
      </c>
      <c r="AU2952" s="255" t="s">
        <v>87</v>
      </c>
      <c r="AV2952" s="13" t="s">
        <v>84</v>
      </c>
      <c r="AW2952" s="13" t="s">
        <v>32</v>
      </c>
      <c r="AX2952" s="13" t="s">
        <v>76</v>
      </c>
      <c r="AY2952" s="255" t="s">
        <v>240</v>
      </c>
    </row>
    <row r="2953" s="14" customFormat="1">
      <c r="A2953" s="14"/>
      <c r="B2953" s="256"/>
      <c r="C2953" s="257"/>
      <c r="D2953" s="247" t="s">
        <v>251</v>
      </c>
      <c r="E2953" s="258" t="s">
        <v>1</v>
      </c>
      <c r="F2953" s="259" t="s">
        <v>1522</v>
      </c>
      <c r="G2953" s="257"/>
      <c r="H2953" s="260">
        <v>8</v>
      </c>
      <c r="I2953" s="261"/>
      <c r="J2953" s="257"/>
      <c r="K2953" s="257"/>
      <c r="L2953" s="262"/>
      <c r="M2953" s="263"/>
      <c r="N2953" s="264"/>
      <c r="O2953" s="264"/>
      <c r="P2953" s="264"/>
      <c r="Q2953" s="264"/>
      <c r="R2953" s="264"/>
      <c r="S2953" s="264"/>
      <c r="T2953" s="265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66" t="s">
        <v>251</v>
      </c>
      <c r="AU2953" s="266" t="s">
        <v>87</v>
      </c>
      <c r="AV2953" s="14" t="s">
        <v>87</v>
      </c>
      <c r="AW2953" s="14" t="s">
        <v>32</v>
      </c>
      <c r="AX2953" s="14" t="s">
        <v>84</v>
      </c>
      <c r="AY2953" s="266" t="s">
        <v>240</v>
      </c>
    </row>
    <row r="2954" s="2" customFormat="1" ht="16.5" customHeight="1">
      <c r="A2954" s="39"/>
      <c r="B2954" s="40"/>
      <c r="C2954" s="289" t="s">
        <v>3626</v>
      </c>
      <c r="D2954" s="289" t="s">
        <v>341</v>
      </c>
      <c r="E2954" s="290" t="s">
        <v>3627</v>
      </c>
      <c r="F2954" s="291" t="s">
        <v>3628</v>
      </c>
      <c r="G2954" s="292" t="s">
        <v>675</v>
      </c>
      <c r="H2954" s="293">
        <v>8</v>
      </c>
      <c r="I2954" s="294"/>
      <c r="J2954" s="295">
        <f>ROUND(I2954*H2954,2)</f>
        <v>0</v>
      </c>
      <c r="K2954" s="291" t="s">
        <v>1</v>
      </c>
      <c r="L2954" s="296"/>
      <c r="M2954" s="297" t="s">
        <v>1</v>
      </c>
      <c r="N2954" s="298" t="s">
        <v>41</v>
      </c>
      <c r="O2954" s="92"/>
      <c r="P2954" s="236">
        <f>O2954*H2954</f>
        <v>0</v>
      </c>
      <c r="Q2954" s="236">
        <v>0.0047000000000000002</v>
      </c>
      <c r="R2954" s="236">
        <f>Q2954*H2954</f>
        <v>0.037600000000000001</v>
      </c>
      <c r="S2954" s="236">
        <v>0</v>
      </c>
      <c r="T2954" s="237">
        <f>S2954*H2954</f>
        <v>0</v>
      </c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R2954" s="238" t="s">
        <v>532</v>
      </c>
      <c r="AT2954" s="238" t="s">
        <v>341</v>
      </c>
      <c r="AU2954" s="238" t="s">
        <v>87</v>
      </c>
      <c r="AY2954" s="18" t="s">
        <v>240</v>
      </c>
      <c r="BE2954" s="239">
        <f>IF(N2954="základní",J2954,0)</f>
        <v>0</v>
      </c>
      <c r="BF2954" s="239">
        <f>IF(N2954="snížená",J2954,0)</f>
        <v>0</v>
      </c>
      <c r="BG2954" s="239">
        <f>IF(N2954="zákl. přenesená",J2954,0)</f>
        <v>0</v>
      </c>
      <c r="BH2954" s="239">
        <f>IF(N2954="sníž. přenesená",J2954,0)</f>
        <v>0</v>
      </c>
      <c r="BI2954" s="239">
        <f>IF(N2954="nulová",J2954,0)</f>
        <v>0</v>
      </c>
      <c r="BJ2954" s="18" t="s">
        <v>84</v>
      </c>
      <c r="BK2954" s="239">
        <f>ROUND(I2954*H2954,2)</f>
        <v>0</v>
      </c>
      <c r="BL2954" s="18" t="s">
        <v>170</v>
      </c>
      <c r="BM2954" s="238" t="s">
        <v>3629</v>
      </c>
    </row>
    <row r="2955" s="13" customFormat="1">
      <c r="A2955" s="13"/>
      <c r="B2955" s="245"/>
      <c r="C2955" s="246"/>
      <c r="D2955" s="247" t="s">
        <v>251</v>
      </c>
      <c r="E2955" s="248" t="s">
        <v>1</v>
      </c>
      <c r="F2955" s="249" t="s">
        <v>3630</v>
      </c>
      <c r="G2955" s="246"/>
      <c r="H2955" s="248" t="s">
        <v>1</v>
      </c>
      <c r="I2955" s="250"/>
      <c r="J2955" s="246"/>
      <c r="K2955" s="246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55" t="s">
        <v>251</v>
      </c>
      <c r="AU2955" s="255" t="s">
        <v>87</v>
      </c>
      <c r="AV2955" s="13" t="s">
        <v>84</v>
      </c>
      <c r="AW2955" s="13" t="s">
        <v>32</v>
      </c>
      <c r="AX2955" s="13" t="s">
        <v>76</v>
      </c>
      <c r="AY2955" s="255" t="s">
        <v>240</v>
      </c>
    </row>
    <row r="2956" s="14" customFormat="1">
      <c r="A2956" s="14"/>
      <c r="B2956" s="256"/>
      <c r="C2956" s="257"/>
      <c r="D2956" s="247" t="s">
        <v>251</v>
      </c>
      <c r="E2956" s="258" t="s">
        <v>1</v>
      </c>
      <c r="F2956" s="259" t="s">
        <v>320</v>
      </c>
      <c r="G2956" s="257"/>
      <c r="H2956" s="260">
        <v>8</v>
      </c>
      <c r="I2956" s="261"/>
      <c r="J2956" s="257"/>
      <c r="K2956" s="257"/>
      <c r="L2956" s="262"/>
      <c r="M2956" s="263"/>
      <c r="N2956" s="264"/>
      <c r="O2956" s="264"/>
      <c r="P2956" s="264"/>
      <c r="Q2956" s="264"/>
      <c r="R2956" s="264"/>
      <c r="S2956" s="264"/>
      <c r="T2956" s="265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66" t="s">
        <v>251</v>
      </c>
      <c r="AU2956" s="266" t="s">
        <v>87</v>
      </c>
      <c r="AV2956" s="14" t="s">
        <v>87</v>
      </c>
      <c r="AW2956" s="14" t="s">
        <v>32</v>
      </c>
      <c r="AX2956" s="14" t="s">
        <v>84</v>
      </c>
      <c r="AY2956" s="266" t="s">
        <v>240</v>
      </c>
    </row>
    <row r="2957" s="2" customFormat="1" ht="16.5" customHeight="1">
      <c r="A2957" s="39"/>
      <c r="B2957" s="40"/>
      <c r="C2957" s="227" t="s">
        <v>3631</v>
      </c>
      <c r="D2957" s="227" t="s">
        <v>242</v>
      </c>
      <c r="E2957" s="228" t="s">
        <v>3632</v>
      </c>
      <c r="F2957" s="229" t="s">
        <v>3633</v>
      </c>
      <c r="G2957" s="230" t="s">
        <v>675</v>
      </c>
      <c r="H2957" s="231">
        <v>38</v>
      </c>
      <c r="I2957" s="232"/>
      <c r="J2957" s="233">
        <f>ROUND(I2957*H2957,2)</f>
        <v>0</v>
      </c>
      <c r="K2957" s="229" t="s">
        <v>246</v>
      </c>
      <c r="L2957" s="45"/>
      <c r="M2957" s="234" t="s">
        <v>1</v>
      </c>
      <c r="N2957" s="235" t="s">
        <v>41</v>
      </c>
      <c r="O2957" s="92"/>
      <c r="P2957" s="236">
        <f>O2957*H2957</f>
        <v>0</v>
      </c>
      <c r="Q2957" s="236">
        <v>0</v>
      </c>
      <c r="R2957" s="236">
        <f>Q2957*H2957</f>
        <v>0</v>
      </c>
      <c r="S2957" s="236">
        <v>0</v>
      </c>
      <c r="T2957" s="237">
        <f>S2957*H2957</f>
        <v>0</v>
      </c>
      <c r="U2957" s="39"/>
      <c r="V2957" s="39"/>
      <c r="W2957" s="39"/>
      <c r="X2957" s="39"/>
      <c r="Y2957" s="39"/>
      <c r="Z2957" s="39"/>
      <c r="AA2957" s="39"/>
      <c r="AB2957" s="39"/>
      <c r="AC2957" s="39"/>
      <c r="AD2957" s="39"/>
      <c r="AE2957" s="39"/>
      <c r="AR2957" s="238" t="s">
        <v>170</v>
      </c>
      <c r="AT2957" s="238" t="s">
        <v>242</v>
      </c>
      <c r="AU2957" s="238" t="s">
        <v>87</v>
      </c>
      <c r="AY2957" s="18" t="s">
        <v>240</v>
      </c>
      <c r="BE2957" s="239">
        <f>IF(N2957="základní",J2957,0)</f>
        <v>0</v>
      </c>
      <c r="BF2957" s="239">
        <f>IF(N2957="snížená",J2957,0)</f>
        <v>0</v>
      </c>
      <c r="BG2957" s="239">
        <f>IF(N2957="zákl. přenesená",J2957,0)</f>
        <v>0</v>
      </c>
      <c r="BH2957" s="239">
        <f>IF(N2957="sníž. přenesená",J2957,0)</f>
        <v>0</v>
      </c>
      <c r="BI2957" s="239">
        <f>IF(N2957="nulová",J2957,0)</f>
        <v>0</v>
      </c>
      <c r="BJ2957" s="18" t="s">
        <v>84</v>
      </c>
      <c r="BK2957" s="239">
        <f>ROUND(I2957*H2957,2)</f>
        <v>0</v>
      </c>
      <c r="BL2957" s="18" t="s">
        <v>170</v>
      </c>
      <c r="BM2957" s="238" t="s">
        <v>3634</v>
      </c>
    </row>
    <row r="2958" s="2" customFormat="1">
      <c r="A2958" s="39"/>
      <c r="B2958" s="40"/>
      <c r="C2958" s="41"/>
      <c r="D2958" s="240" t="s">
        <v>249</v>
      </c>
      <c r="E2958" s="41"/>
      <c r="F2958" s="241" t="s">
        <v>3635</v>
      </c>
      <c r="G2958" s="41"/>
      <c r="H2958" s="41"/>
      <c r="I2958" s="242"/>
      <c r="J2958" s="41"/>
      <c r="K2958" s="41"/>
      <c r="L2958" s="45"/>
      <c r="M2958" s="243"/>
      <c r="N2958" s="244"/>
      <c r="O2958" s="92"/>
      <c r="P2958" s="92"/>
      <c r="Q2958" s="92"/>
      <c r="R2958" s="92"/>
      <c r="S2958" s="92"/>
      <c r="T2958" s="93"/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39"/>
      <c r="AE2958" s="39"/>
      <c r="AT2958" s="18" t="s">
        <v>249</v>
      </c>
      <c r="AU2958" s="18" t="s">
        <v>87</v>
      </c>
    </row>
    <row r="2959" s="13" customFormat="1">
      <c r="A2959" s="13"/>
      <c r="B2959" s="245"/>
      <c r="C2959" s="246"/>
      <c r="D2959" s="247" t="s">
        <v>251</v>
      </c>
      <c r="E2959" s="248" t="s">
        <v>1</v>
      </c>
      <c r="F2959" s="249" t="s">
        <v>3636</v>
      </c>
      <c r="G2959" s="246"/>
      <c r="H2959" s="248" t="s">
        <v>1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55" t="s">
        <v>251</v>
      </c>
      <c r="AU2959" s="255" t="s">
        <v>87</v>
      </c>
      <c r="AV2959" s="13" t="s">
        <v>84</v>
      </c>
      <c r="AW2959" s="13" t="s">
        <v>32</v>
      </c>
      <c r="AX2959" s="13" t="s">
        <v>76</v>
      </c>
      <c r="AY2959" s="255" t="s">
        <v>240</v>
      </c>
    </row>
    <row r="2960" s="13" customFormat="1">
      <c r="A2960" s="13"/>
      <c r="B2960" s="245"/>
      <c r="C2960" s="246"/>
      <c r="D2960" s="247" t="s">
        <v>251</v>
      </c>
      <c r="E2960" s="248" t="s">
        <v>1</v>
      </c>
      <c r="F2960" s="249" t="s">
        <v>3637</v>
      </c>
      <c r="G2960" s="246"/>
      <c r="H2960" s="248" t="s">
        <v>1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55" t="s">
        <v>251</v>
      </c>
      <c r="AU2960" s="255" t="s">
        <v>87</v>
      </c>
      <c r="AV2960" s="13" t="s">
        <v>84</v>
      </c>
      <c r="AW2960" s="13" t="s">
        <v>32</v>
      </c>
      <c r="AX2960" s="13" t="s">
        <v>76</v>
      </c>
      <c r="AY2960" s="255" t="s">
        <v>240</v>
      </c>
    </row>
    <row r="2961" s="14" customFormat="1">
      <c r="A2961" s="14"/>
      <c r="B2961" s="256"/>
      <c r="C2961" s="257"/>
      <c r="D2961" s="247" t="s">
        <v>251</v>
      </c>
      <c r="E2961" s="258" t="s">
        <v>1</v>
      </c>
      <c r="F2961" s="259" t="s">
        <v>3638</v>
      </c>
      <c r="G2961" s="257"/>
      <c r="H2961" s="260">
        <v>27</v>
      </c>
      <c r="I2961" s="261"/>
      <c r="J2961" s="257"/>
      <c r="K2961" s="257"/>
      <c r="L2961" s="262"/>
      <c r="M2961" s="263"/>
      <c r="N2961" s="264"/>
      <c r="O2961" s="264"/>
      <c r="P2961" s="264"/>
      <c r="Q2961" s="264"/>
      <c r="R2961" s="264"/>
      <c r="S2961" s="264"/>
      <c r="T2961" s="265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66" t="s">
        <v>251</v>
      </c>
      <c r="AU2961" s="266" t="s">
        <v>87</v>
      </c>
      <c r="AV2961" s="14" t="s">
        <v>87</v>
      </c>
      <c r="AW2961" s="14" t="s">
        <v>32</v>
      </c>
      <c r="AX2961" s="14" t="s">
        <v>76</v>
      </c>
      <c r="AY2961" s="266" t="s">
        <v>240</v>
      </c>
    </row>
    <row r="2962" s="15" customFormat="1">
      <c r="A2962" s="15"/>
      <c r="B2962" s="267"/>
      <c r="C2962" s="268"/>
      <c r="D2962" s="247" t="s">
        <v>251</v>
      </c>
      <c r="E2962" s="269" t="s">
        <v>1</v>
      </c>
      <c r="F2962" s="270" t="s">
        <v>255</v>
      </c>
      <c r="G2962" s="268"/>
      <c r="H2962" s="271">
        <v>27</v>
      </c>
      <c r="I2962" s="272"/>
      <c r="J2962" s="268"/>
      <c r="K2962" s="268"/>
      <c r="L2962" s="273"/>
      <c r="M2962" s="274"/>
      <c r="N2962" s="275"/>
      <c r="O2962" s="275"/>
      <c r="P2962" s="275"/>
      <c r="Q2962" s="275"/>
      <c r="R2962" s="275"/>
      <c r="S2962" s="275"/>
      <c r="T2962" s="276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77" t="s">
        <v>251</v>
      </c>
      <c r="AU2962" s="277" t="s">
        <v>87</v>
      </c>
      <c r="AV2962" s="15" t="s">
        <v>256</v>
      </c>
      <c r="AW2962" s="15" t="s">
        <v>32</v>
      </c>
      <c r="AX2962" s="15" t="s">
        <v>76</v>
      </c>
      <c r="AY2962" s="277" t="s">
        <v>240</v>
      </c>
    </row>
    <row r="2963" s="13" customFormat="1">
      <c r="A2963" s="13"/>
      <c r="B2963" s="245"/>
      <c r="C2963" s="246"/>
      <c r="D2963" s="247" t="s">
        <v>251</v>
      </c>
      <c r="E2963" s="248" t="s">
        <v>1</v>
      </c>
      <c r="F2963" s="249" t="s">
        <v>3639</v>
      </c>
      <c r="G2963" s="246"/>
      <c r="H2963" s="248" t="s">
        <v>1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55" t="s">
        <v>251</v>
      </c>
      <c r="AU2963" s="255" t="s">
        <v>87</v>
      </c>
      <c r="AV2963" s="13" t="s">
        <v>84</v>
      </c>
      <c r="AW2963" s="13" t="s">
        <v>32</v>
      </c>
      <c r="AX2963" s="13" t="s">
        <v>76</v>
      </c>
      <c r="AY2963" s="255" t="s">
        <v>240</v>
      </c>
    </row>
    <row r="2964" s="13" customFormat="1">
      <c r="A2964" s="13"/>
      <c r="B2964" s="245"/>
      <c r="C2964" s="246"/>
      <c r="D2964" s="247" t="s">
        <v>251</v>
      </c>
      <c r="E2964" s="248" t="s">
        <v>1</v>
      </c>
      <c r="F2964" s="249" t="s">
        <v>3640</v>
      </c>
      <c r="G2964" s="246"/>
      <c r="H2964" s="248" t="s">
        <v>1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55" t="s">
        <v>251</v>
      </c>
      <c r="AU2964" s="255" t="s">
        <v>87</v>
      </c>
      <c r="AV2964" s="13" t="s">
        <v>84</v>
      </c>
      <c r="AW2964" s="13" t="s">
        <v>32</v>
      </c>
      <c r="AX2964" s="13" t="s">
        <v>76</v>
      </c>
      <c r="AY2964" s="255" t="s">
        <v>240</v>
      </c>
    </row>
    <row r="2965" s="14" customFormat="1">
      <c r="A2965" s="14"/>
      <c r="B2965" s="256"/>
      <c r="C2965" s="257"/>
      <c r="D2965" s="247" t="s">
        <v>251</v>
      </c>
      <c r="E2965" s="258" t="s">
        <v>1</v>
      </c>
      <c r="F2965" s="259" t="s">
        <v>3641</v>
      </c>
      <c r="G2965" s="257"/>
      <c r="H2965" s="260">
        <v>8</v>
      </c>
      <c r="I2965" s="261"/>
      <c r="J2965" s="257"/>
      <c r="K2965" s="257"/>
      <c r="L2965" s="262"/>
      <c r="M2965" s="263"/>
      <c r="N2965" s="264"/>
      <c r="O2965" s="264"/>
      <c r="P2965" s="264"/>
      <c r="Q2965" s="264"/>
      <c r="R2965" s="264"/>
      <c r="S2965" s="264"/>
      <c r="T2965" s="265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66" t="s">
        <v>251</v>
      </c>
      <c r="AU2965" s="266" t="s">
        <v>87</v>
      </c>
      <c r="AV2965" s="14" t="s">
        <v>87</v>
      </c>
      <c r="AW2965" s="14" t="s">
        <v>32</v>
      </c>
      <c r="AX2965" s="14" t="s">
        <v>76</v>
      </c>
      <c r="AY2965" s="266" t="s">
        <v>240</v>
      </c>
    </row>
    <row r="2966" s="15" customFormat="1">
      <c r="A2966" s="15"/>
      <c r="B2966" s="267"/>
      <c r="C2966" s="268"/>
      <c r="D2966" s="247" t="s">
        <v>251</v>
      </c>
      <c r="E2966" s="269" t="s">
        <v>1</v>
      </c>
      <c r="F2966" s="270" t="s">
        <v>261</v>
      </c>
      <c r="G2966" s="268"/>
      <c r="H2966" s="271">
        <v>8</v>
      </c>
      <c r="I2966" s="272"/>
      <c r="J2966" s="268"/>
      <c r="K2966" s="268"/>
      <c r="L2966" s="273"/>
      <c r="M2966" s="274"/>
      <c r="N2966" s="275"/>
      <c r="O2966" s="275"/>
      <c r="P2966" s="275"/>
      <c r="Q2966" s="275"/>
      <c r="R2966" s="275"/>
      <c r="S2966" s="275"/>
      <c r="T2966" s="276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77" t="s">
        <v>251</v>
      </c>
      <c r="AU2966" s="277" t="s">
        <v>87</v>
      </c>
      <c r="AV2966" s="15" t="s">
        <v>256</v>
      </c>
      <c r="AW2966" s="15" t="s">
        <v>32</v>
      </c>
      <c r="AX2966" s="15" t="s">
        <v>76</v>
      </c>
      <c r="AY2966" s="277" t="s">
        <v>240</v>
      </c>
    </row>
    <row r="2967" s="13" customFormat="1">
      <c r="A2967" s="13"/>
      <c r="B2967" s="245"/>
      <c r="C2967" s="246"/>
      <c r="D2967" s="247" t="s">
        <v>251</v>
      </c>
      <c r="E2967" s="248" t="s">
        <v>1</v>
      </c>
      <c r="F2967" s="249" t="s">
        <v>3642</v>
      </c>
      <c r="G2967" s="246"/>
      <c r="H2967" s="248" t="s">
        <v>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55" t="s">
        <v>251</v>
      </c>
      <c r="AU2967" s="255" t="s">
        <v>87</v>
      </c>
      <c r="AV2967" s="13" t="s">
        <v>84</v>
      </c>
      <c r="AW2967" s="13" t="s">
        <v>32</v>
      </c>
      <c r="AX2967" s="13" t="s">
        <v>76</v>
      </c>
      <c r="AY2967" s="255" t="s">
        <v>240</v>
      </c>
    </row>
    <row r="2968" s="13" customFormat="1">
      <c r="A2968" s="13"/>
      <c r="B2968" s="245"/>
      <c r="C2968" s="246"/>
      <c r="D2968" s="247" t="s">
        <v>251</v>
      </c>
      <c r="E2968" s="248" t="s">
        <v>1</v>
      </c>
      <c r="F2968" s="249" t="s">
        <v>3643</v>
      </c>
      <c r="G2968" s="246"/>
      <c r="H2968" s="248" t="s">
        <v>1</v>
      </c>
      <c r="I2968" s="250"/>
      <c r="J2968" s="246"/>
      <c r="K2968" s="246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55" t="s">
        <v>251</v>
      </c>
      <c r="AU2968" s="255" t="s">
        <v>87</v>
      </c>
      <c r="AV2968" s="13" t="s">
        <v>84</v>
      </c>
      <c r="AW2968" s="13" t="s">
        <v>32</v>
      </c>
      <c r="AX2968" s="13" t="s">
        <v>76</v>
      </c>
      <c r="AY2968" s="255" t="s">
        <v>240</v>
      </c>
    </row>
    <row r="2969" s="14" customFormat="1">
      <c r="A2969" s="14"/>
      <c r="B2969" s="256"/>
      <c r="C2969" s="257"/>
      <c r="D2969" s="247" t="s">
        <v>251</v>
      </c>
      <c r="E2969" s="258" t="s">
        <v>1</v>
      </c>
      <c r="F2969" s="259" t="s">
        <v>256</v>
      </c>
      <c r="G2969" s="257"/>
      <c r="H2969" s="260">
        <v>3</v>
      </c>
      <c r="I2969" s="261"/>
      <c r="J2969" s="257"/>
      <c r="K2969" s="257"/>
      <c r="L2969" s="262"/>
      <c r="M2969" s="263"/>
      <c r="N2969" s="264"/>
      <c r="O2969" s="264"/>
      <c r="P2969" s="264"/>
      <c r="Q2969" s="264"/>
      <c r="R2969" s="264"/>
      <c r="S2969" s="264"/>
      <c r="T2969" s="265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6" t="s">
        <v>251</v>
      </c>
      <c r="AU2969" s="266" t="s">
        <v>87</v>
      </c>
      <c r="AV2969" s="14" t="s">
        <v>87</v>
      </c>
      <c r="AW2969" s="14" t="s">
        <v>32</v>
      </c>
      <c r="AX2969" s="14" t="s">
        <v>76</v>
      </c>
      <c r="AY2969" s="266" t="s">
        <v>240</v>
      </c>
    </row>
    <row r="2970" s="15" customFormat="1">
      <c r="A2970" s="15"/>
      <c r="B2970" s="267"/>
      <c r="C2970" s="268"/>
      <c r="D2970" s="247" t="s">
        <v>251</v>
      </c>
      <c r="E2970" s="269" t="s">
        <v>1</v>
      </c>
      <c r="F2970" s="270" t="s">
        <v>264</v>
      </c>
      <c r="G2970" s="268"/>
      <c r="H2970" s="271">
        <v>3</v>
      </c>
      <c r="I2970" s="272"/>
      <c r="J2970" s="268"/>
      <c r="K2970" s="268"/>
      <c r="L2970" s="273"/>
      <c r="M2970" s="274"/>
      <c r="N2970" s="275"/>
      <c r="O2970" s="275"/>
      <c r="P2970" s="275"/>
      <c r="Q2970" s="275"/>
      <c r="R2970" s="275"/>
      <c r="S2970" s="275"/>
      <c r="T2970" s="276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77" t="s">
        <v>251</v>
      </c>
      <c r="AU2970" s="277" t="s">
        <v>87</v>
      </c>
      <c r="AV2970" s="15" t="s">
        <v>256</v>
      </c>
      <c r="AW2970" s="15" t="s">
        <v>32</v>
      </c>
      <c r="AX2970" s="15" t="s">
        <v>76</v>
      </c>
      <c r="AY2970" s="277" t="s">
        <v>240</v>
      </c>
    </row>
    <row r="2971" s="16" customFormat="1">
      <c r="A2971" s="16"/>
      <c r="B2971" s="278"/>
      <c r="C2971" s="279"/>
      <c r="D2971" s="247" t="s">
        <v>251</v>
      </c>
      <c r="E2971" s="280" t="s">
        <v>1</v>
      </c>
      <c r="F2971" s="281" t="s">
        <v>265</v>
      </c>
      <c r="G2971" s="279"/>
      <c r="H2971" s="282">
        <v>38</v>
      </c>
      <c r="I2971" s="283"/>
      <c r="J2971" s="279"/>
      <c r="K2971" s="279"/>
      <c r="L2971" s="284"/>
      <c r="M2971" s="285"/>
      <c r="N2971" s="286"/>
      <c r="O2971" s="286"/>
      <c r="P2971" s="286"/>
      <c r="Q2971" s="286"/>
      <c r="R2971" s="286"/>
      <c r="S2971" s="286"/>
      <c r="T2971" s="287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88" t="s">
        <v>251</v>
      </c>
      <c r="AU2971" s="288" t="s">
        <v>87</v>
      </c>
      <c r="AV2971" s="16" t="s">
        <v>247</v>
      </c>
      <c r="AW2971" s="16" t="s">
        <v>32</v>
      </c>
      <c r="AX2971" s="16" t="s">
        <v>84</v>
      </c>
      <c r="AY2971" s="288" t="s">
        <v>240</v>
      </c>
    </row>
    <row r="2972" s="2" customFormat="1" ht="21.75" customHeight="1">
      <c r="A2972" s="39"/>
      <c r="B2972" s="40"/>
      <c r="C2972" s="227" t="s">
        <v>3644</v>
      </c>
      <c r="D2972" s="227" t="s">
        <v>242</v>
      </c>
      <c r="E2972" s="228" t="s">
        <v>3645</v>
      </c>
      <c r="F2972" s="229" t="s">
        <v>3646</v>
      </c>
      <c r="G2972" s="230" t="s">
        <v>675</v>
      </c>
      <c r="H2972" s="231">
        <v>38</v>
      </c>
      <c r="I2972" s="232"/>
      <c r="J2972" s="233">
        <f>ROUND(I2972*H2972,2)</f>
        <v>0</v>
      </c>
      <c r="K2972" s="229" t="s">
        <v>246</v>
      </c>
      <c r="L2972" s="45"/>
      <c r="M2972" s="234" t="s">
        <v>1</v>
      </c>
      <c r="N2972" s="235" t="s">
        <v>41</v>
      </c>
      <c r="O2972" s="92"/>
      <c r="P2972" s="236">
        <f>O2972*H2972</f>
        <v>0</v>
      </c>
      <c r="Q2972" s="236">
        <v>0</v>
      </c>
      <c r="R2972" s="236">
        <f>Q2972*H2972</f>
        <v>0</v>
      </c>
      <c r="S2972" s="236">
        <v>0</v>
      </c>
      <c r="T2972" s="237">
        <f>S2972*H2972</f>
        <v>0</v>
      </c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39"/>
      <c r="AE2972" s="39"/>
      <c r="AR2972" s="238" t="s">
        <v>170</v>
      </c>
      <c r="AT2972" s="238" t="s">
        <v>242</v>
      </c>
      <c r="AU2972" s="238" t="s">
        <v>87</v>
      </c>
      <c r="AY2972" s="18" t="s">
        <v>240</v>
      </c>
      <c r="BE2972" s="239">
        <f>IF(N2972="základní",J2972,0)</f>
        <v>0</v>
      </c>
      <c r="BF2972" s="239">
        <f>IF(N2972="snížená",J2972,0)</f>
        <v>0</v>
      </c>
      <c r="BG2972" s="239">
        <f>IF(N2972="zákl. přenesená",J2972,0)</f>
        <v>0</v>
      </c>
      <c r="BH2972" s="239">
        <f>IF(N2972="sníž. přenesená",J2972,0)</f>
        <v>0</v>
      </c>
      <c r="BI2972" s="239">
        <f>IF(N2972="nulová",J2972,0)</f>
        <v>0</v>
      </c>
      <c r="BJ2972" s="18" t="s">
        <v>84</v>
      </c>
      <c r="BK2972" s="239">
        <f>ROUND(I2972*H2972,2)</f>
        <v>0</v>
      </c>
      <c r="BL2972" s="18" t="s">
        <v>170</v>
      </c>
      <c r="BM2972" s="238" t="s">
        <v>3647</v>
      </c>
    </row>
    <row r="2973" s="2" customFormat="1">
      <c r="A2973" s="39"/>
      <c r="B2973" s="40"/>
      <c r="C2973" s="41"/>
      <c r="D2973" s="240" t="s">
        <v>249</v>
      </c>
      <c r="E2973" s="41"/>
      <c r="F2973" s="241" t="s">
        <v>3648</v>
      </c>
      <c r="G2973" s="41"/>
      <c r="H2973" s="41"/>
      <c r="I2973" s="242"/>
      <c r="J2973" s="41"/>
      <c r="K2973" s="41"/>
      <c r="L2973" s="45"/>
      <c r="M2973" s="243"/>
      <c r="N2973" s="244"/>
      <c r="O2973" s="92"/>
      <c r="P2973" s="92"/>
      <c r="Q2973" s="92"/>
      <c r="R2973" s="92"/>
      <c r="S2973" s="92"/>
      <c r="T2973" s="93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39"/>
      <c r="AE2973" s="39"/>
      <c r="AT2973" s="18" t="s">
        <v>249</v>
      </c>
      <c r="AU2973" s="18" t="s">
        <v>87</v>
      </c>
    </row>
    <row r="2974" s="2" customFormat="1" ht="24.15" customHeight="1">
      <c r="A2974" s="39"/>
      <c r="B2974" s="40"/>
      <c r="C2974" s="289" t="s">
        <v>3649</v>
      </c>
      <c r="D2974" s="289" t="s">
        <v>341</v>
      </c>
      <c r="E2974" s="290" t="s">
        <v>3650</v>
      </c>
      <c r="F2974" s="291" t="s">
        <v>3651</v>
      </c>
      <c r="G2974" s="292" t="s">
        <v>1607</v>
      </c>
      <c r="H2974" s="293">
        <v>38</v>
      </c>
      <c r="I2974" s="294"/>
      <c r="J2974" s="295">
        <f>ROUND(I2974*H2974,2)</f>
        <v>0</v>
      </c>
      <c r="K2974" s="291" t="s">
        <v>1</v>
      </c>
      <c r="L2974" s="296"/>
      <c r="M2974" s="297" t="s">
        <v>1</v>
      </c>
      <c r="N2974" s="298" t="s">
        <v>41</v>
      </c>
      <c r="O2974" s="92"/>
      <c r="P2974" s="236">
        <f>O2974*H2974</f>
        <v>0</v>
      </c>
      <c r="Q2974" s="236">
        <v>0.00035</v>
      </c>
      <c r="R2974" s="236">
        <f>Q2974*H2974</f>
        <v>0.013299999999999999</v>
      </c>
      <c r="S2974" s="236">
        <v>0</v>
      </c>
      <c r="T2974" s="237">
        <f>S2974*H2974</f>
        <v>0</v>
      </c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39"/>
      <c r="AE2974" s="39"/>
      <c r="AR2974" s="238" t="s">
        <v>532</v>
      </c>
      <c r="AT2974" s="238" t="s">
        <v>341</v>
      </c>
      <c r="AU2974" s="238" t="s">
        <v>87</v>
      </c>
      <c r="AY2974" s="18" t="s">
        <v>240</v>
      </c>
      <c r="BE2974" s="239">
        <f>IF(N2974="základní",J2974,0)</f>
        <v>0</v>
      </c>
      <c r="BF2974" s="239">
        <f>IF(N2974="snížená",J2974,0)</f>
        <v>0</v>
      </c>
      <c r="BG2974" s="239">
        <f>IF(N2974="zákl. přenesená",J2974,0)</f>
        <v>0</v>
      </c>
      <c r="BH2974" s="239">
        <f>IF(N2974="sníž. přenesená",J2974,0)</f>
        <v>0</v>
      </c>
      <c r="BI2974" s="239">
        <f>IF(N2974="nulová",J2974,0)</f>
        <v>0</v>
      </c>
      <c r="BJ2974" s="18" t="s">
        <v>84</v>
      </c>
      <c r="BK2974" s="239">
        <f>ROUND(I2974*H2974,2)</f>
        <v>0</v>
      </c>
      <c r="BL2974" s="18" t="s">
        <v>170</v>
      </c>
      <c r="BM2974" s="238" t="s">
        <v>3652</v>
      </c>
    </row>
    <row r="2975" s="13" customFormat="1">
      <c r="A2975" s="13"/>
      <c r="B2975" s="245"/>
      <c r="C2975" s="246"/>
      <c r="D2975" s="247" t="s">
        <v>251</v>
      </c>
      <c r="E2975" s="248" t="s">
        <v>1</v>
      </c>
      <c r="F2975" s="249" t="s">
        <v>3653</v>
      </c>
      <c r="G2975" s="246"/>
      <c r="H2975" s="248" t="s">
        <v>1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55" t="s">
        <v>251</v>
      </c>
      <c r="AU2975" s="255" t="s">
        <v>87</v>
      </c>
      <c r="AV2975" s="13" t="s">
        <v>84</v>
      </c>
      <c r="AW2975" s="13" t="s">
        <v>32</v>
      </c>
      <c r="AX2975" s="13" t="s">
        <v>76</v>
      </c>
      <c r="AY2975" s="255" t="s">
        <v>240</v>
      </c>
    </row>
    <row r="2976" s="14" customFormat="1">
      <c r="A2976" s="14"/>
      <c r="B2976" s="256"/>
      <c r="C2976" s="257"/>
      <c r="D2976" s="247" t="s">
        <v>251</v>
      </c>
      <c r="E2976" s="258" t="s">
        <v>1</v>
      </c>
      <c r="F2976" s="259" t="s">
        <v>579</v>
      </c>
      <c r="G2976" s="257"/>
      <c r="H2976" s="260">
        <v>38</v>
      </c>
      <c r="I2976" s="261"/>
      <c r="J2976" s="257"/>
      <c r="K2976" s="257"/>
      <c r="L2976" s="262"/>
      <c r="M2976" s="263"/>
      <c r="N2976" s="264"/>
      <c r="O2976" s="264"/>
      <c r="P2976" s="264"/>
      <c r="Q2976" s="264"/>
      <c r="R2976" s="264"/>
      <c r="S2976" s="264"/>
      <c r="T2976" s="265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6" t="s">
        <v>251</v>
      </c>
      <c r="AU2976" s="266" t="s">
        <v>87</v>
      </c>
      <c r="AV2976" s="14" t="s">
        <v>87</v>
      </c>
      <c r="AW2976" s="14" t="s">
        <v>32</v>
      </c>
      <c r="AX2976" s="14" t="s">
        <v>84</v>
      </c>
      <c r="AY2976" s="266" t="s">
        <v>240</v>
      </c>
    </row>
    <row r="2977" s="2" customFormat="1" ht="24.15" customHeight="1">
      <c r="A2977" s="39"/>
      <c r="B2977" s="40"/>
      <c r="C2977" s="227" t="s">
        <v>3654</v>
      </c>
      <c r="D2977" s="227" t="s">
        <v>242</v>
      </c>
      <c r="E2977" s="228" t="s">
        <v>3655</v>
      </c>
      <c r="F2977" s="229" t="s">
        <v>3656</v>
      </c>
      <c r="G2977" s="230" t="s">
        <v>344</v>
      </c>
      <c r="H2977" s="231">
        <v>0.754</v>
      </c>
      <c r="I2977" s="232"/>
      <c r="J2977" s="233">
        <f>ROUND(I2977*H2977,2)</f>
        <v>0</v>
      </c>
      <c r="K2977" s="229" t="s">
        <v>246</v>
      </c>
      <c r="L2977" s="45"/>
      <c r="M2977" s="234" t="s">
        <v>1</v>
      </c>
      <c r="N2977" s="235" t="s">
        <v>41</v>
      </c>
      <c r="O2977" s="92"/>
      <c r="P2977" s="236">
        <f>O2977*H2977</f>
        <v>0</v>
      </c>
      <c r="Q2977" s="236">
        <v>0</v>
      </c>
      <c r="R2977" s="236">
        <f>Q2977*H2977</f>
        <v>0</v>
      </c>
      <c r="S2977" s="236">
        <v>0</v>
      </c>
      <c r="T2977" s="237">
        <f>S2977*H2977</f>
        <v>0</v>
      </c>
      <c r="U2977" s="39"/>
      <c r="V2977" s="39"/>
      <c r="W2977" s="39"/>
      <c r="X2977" s="39"/>
      <c r="Y2977" s="39"/>
      <c r="Z2977" s="39"/>
      <c r="AA2977" s="39"/>
      <c r="AB2977" s="39"/>
      <c r="AC2977" s="39"/>
      <c r="AD2977" s="39"/>
      <c r="AE2977" s="39"/>
      <c r="AR2977" s="238" t="s">
        <v>170</v>
      </c>
      <c r="AT2977" s="238" t="s">
        <v>242</v>
      </c>
      <c r="AU2977" s="238" t="s">
        <v>87</v>
      </c>
      <c r="AY2977" s="18" t="s">
        <v>240</v>
      </c>
      <c r="BE2977" s="239">
        <f>IF(N2977="základní",J2977,0)</f>
        <v>0</v>
      </c>
      <c r="BF2977" s="239">
        <f>IF(N2977="snížená",J2977,0)</f>
        <v>0</v>
      </c>
      <c r="BG2977" s="239">
        <f>IF(N2977="zákl. přenesená",J2977,0)</f>
        <v>0</v>
      </c>
      <c r="BH2977" s="239">
        <f>IF(N2977="sníž. přenesená",J2977,0)</f>
        <v>0</v>
      </c>
      <c r="BI2977" s="239">
        <f>IF(N2977="nulová",J2977,0)</f>
        <v>0</v>
      </c>
      <c r="BJ2977" s="18" t="s">
        <v>84</v>
      </c>
      <c r="BK2977" s="239">
        <f>ROUND(I2977*H2977,2)</f>
        <v>0</v>
      </c>
      <c r="BL2977" s="18" t="s">
        <v>170</v>
      </c>
      <c r="BM2977" s="238" t="s">
        <v>3657</v>
      </c>
    </row>
    <row r="2978" s="2" customFormat="1">
      <c r="A2978" s="39"/>
      <c r="B2978" s="40"/>
      <c r="C2978" s="41"/>
      <c r="D2978" s="240" t="s">
        <v>249</v>
      </c>
      <c r="E2978" s="41"/>
      <c r="F2978" s="241" t="s">
        <v>3658</v>
      </c>
      <c r="G2978" s="41"/>
      <c r="H2978" s="41"/>
      <c r="I2978" s="242"/>
      <c r="J2978" s="41"/>
      <c r="K2978" s="41"/>
      <c r="L2978" s="45"/>
      <c r="M2978" s="300"/>
      <c r="N2978" s="301"/>
      <c r="O2978" s="302"/>
      <c r="P2978" s="302"/>
      <c r="Q2978" s="302"/>
      <c r="R2978" s="302"/>
      <c r="S2978" s="302"/>
      <c r="T2978" s="303"/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T2978" s="18" t="s">
        <v>249</v>
      </c>
      <c r="AU2978" s="18" t="s">
        <v>87</v>
      </c>
    </row>
    <row r="2979" s="2" customFormat="1" ht="6.96" customHeight="1">
      <c r="A2979" s="39"/>
      <c r="B2979" s="67"/>
      <c r="C2979" s="68"/>
      <c r="D2979" s="68"/>
      <c r="E2979" s="68"/>
      <c r="F2979" s="68"/>
      <c r="G2979" s="68"/>
      <c r="H2979" s="68"/>
      <c r="I2979" s="68"/>
      <c r="J2979" s="68"/>
      <c r="K2979" s="68"/>
      <c r="L2979" s="45"/>
      <c r="M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</row>
  </sheetData>
  <sheetProtection sheet="1" autoFilter="0" formatColumns="0" formatRows="0" objects="1" scenarios="1" spinCount="100000" saltValue="YE4vK2Mn5ijSDaiPHduzYfgSzPacQspEdFA6/nT/92ofNi/fqcsJISGk+Djg26G022Gh3nqH+OUrfPbdU/2iug==" hashValue="UdtCdI0A0bQwX7ujo4ZzYGGw1Bx4aZL4f77SBFSLK4X1aJTV59N2P1moCsnUjqPFL684jZtqgX8k2QuF1pRTcg==" algorithmName="SHA-512" password="CC35"/>
  <autoFilter ref="C151:K2978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hyperlinks>
    <hyperlink ref="F156" r:id="rId1" display="https://podminky.urs.cz/item/CS_URS_2022_01/122151105"/>
    <hyperlink ref="F172" r:id="rId2" display="https://podminky.urs.cz/item/CS_URS_2022_01/132251101"/>
    <hyperlink ref="F178" r:id="rId3" display="https://podminky.urs.cz/item/CS_URS_2022_01/132212121"/>
    <hyperlink ref="F184" r:id="rId4" display="https://podminky.urs.cz/item/CS_URS_2022_01/132251251"/>
    <hyperlink ref="F192" r:id="rId5" display="https://podminky.urs.cz/item/CS_URS_2022_01/131251103"/>
    <hyperlink ref="F203" r:id="rId6" display="https://podminky.urs.cz/item/CS_URS_2022_01/162351103"/>
    <hyperlink ref="F211" r:id="rId7" display="https://podminky.urs.cz/item/CS_URS_2022_01/162751117"/>
    <hyperlink ref="F219" r:id="rId8" display="https://podminky.urs.cz/item/CS_URS_2022_01/162751119"/>
    <hyperlink ref="F224" r:id="rId9" display="https://podminky.urs.cz/item/CS_URS_2022_01/171151112"/>
    <hyperlink ref="F240" r:id="rId10" display="https://podminky.urs.cz/item/CS_URS_2022_01/174101101"/>
    <hyperlink ref="F255" r:id="rId11" display="https://podminky.urs.cz/item/CS_URS_2022_01/122251407"/>
    <hyperlink ref="F263" r:id="rId12" display="https://podminky.urs.cz/item/CS_URS_2022_01/181951112"/>
    <hyperlink ref="F269" r:id="rId13" display="https://podminky.urs.cz/item/CS_URS_2022_01/174151101"/>
    <hyperlink ref="F277" r:id="rId14" display="https://podminky.urs.cz/item/CS_URS_2022_01/167151111"/>
    <hyperlink ref="F281" r:id="rId15" display="https://podminky.urs.cz/item/CS_URS_2022_01/162751117"/>
    <hyperlink ref="F283" r:id="rId16" display="https://podminky.urs.cz/item/CS_URS_2022_01/171251201"/>
    <hyperlink ref="F285" r:id="rId17" display="https://podminky.urs.cz/item/CS_URS_2022_01/171201231"/>
    <hyperlink ref="F289" r:id="rId18" display="https://podminky.urs.cz/item/CS_URS_2022_01/273313511"/>
    <hyperlink ref="F306" r:id="rId19" display="https://podminky.urs.cz/item/CS_URS_2022_01/273322611"/>
    <hyperlink ref="F319" r:id="rId20" display="https://podminky.urs.cz/item/CS_URS_2022_01/273351121"/>
    <hyperlink ref="F330" r:id="rId21" display="https://podminky.urs.cz/item/CS_URS_2022_01/273351122"/>
    <hyperlink ref="F332" r:id="rId22" display="https://podminky.urs.cz/item/CS_URS_2022_01/274322611"/>
    <hyperlink ref="F347" r:id="rId23" display="https://podminky.urs.cz/item/CS_URS_2022_01/274351121"/>
    <hyperlink ref="F360" r:id="rId24" display="https://podminky.urs.cz/item/CS_URS_2022_01/274351122"/>
    <hyperlink ref="F362" r:id="rId25" display="https://podminky.urs.cz/item/CS_URS_2022_01/274361821"/>
    <hyperlink ref="F367" r:id="rId26" display="https://podminky.urs.cz/item/CS_URS_2022_01/273362021"/>
    <hyperlink ref="F373" r:id="rId27" display="https://podminky.urs.cz/item/CS_URS_2022_01/273361821"/>
    <hyperlink ref="F397" r:id="rId28" display="https://podminky.urs.cz/item/CS_URS_2022_01/212750104"/>
    <hyperlink ref="F399" r:id="rId29" display="https://podminky.urs.cz/item/CS_URS_2022_01/211571111"/>
    <hyperlink ref="F403" r:id="rId30" display="https://podminky.urs.cz/item/CS_URS_2022_01/311274124"/>
    <hyperlink ref="F416" r:id="rId31" display="https://podminky.urs.cz/item/CS_URS_2022_01/311274123"/>
    <hyperlink ref="F450" r:id="rId32" display="https://podminky.urs.cz/item/CS_URS_2022_01/311321611"/>
    <hyperlink ref="F454" r:id="rId33" display="https://podminky.urs.cz/item/CS_URS_2022_01/311361821"/>
    <hyperlink ref="F472" r:id="rId34" display="https://podminky.urs.cz/item/CS_URS_2022_01/342273110"/>
    <hyperlink ref="F488" r:id="rId35" display="https://podminky.urs.cz/item/CS_URS_2022_01/342241192"/>
    <hyperlink ref="F497" r:id="rId36" display="https://podminky.urs.cz/item/CS_URS_2022_01/342273111"/>
    <hyperlink ref="F506" r:id="rId37" display="https://podminky.urs.cz/item/CS_URS_2022_01/342273112"/>
    <hyperlink ref="F509" r:id="rId38" display="https://podminky.urs.cz/item/CS_URS_2022_01/317144152"/>
    <hyperlink ref="F511" r:id="rId39" display="https://podminky.urs.cz/item/CS_URS_2022_01/317144153"/>
    <hyperlink ref="F513" r:id="rId40" display="https://podminky.urs.cz/item/CS_URS_2022_01/317144154"/>
    <hyperlink ref="F515" r:id="rId41" display="https://podminky.urs.cz/item/CS_URS_2022_01/317144155"/>
    <hyperlink ref="F517" r:id="rId42" display="https://podminky.urs.cz/item/CS_URS_2022_01/317144158"/>
    <hyperlink ref="F519" r:id="rId43" display="https://podminky.urs.cz/item/CS_URS_2022_01/317144157"/>
    <hyperlink ref="F521" r:id="rId44" display="https://podminky.urs.cz/item/CS_URS_2022_01/317144142"/>
    <hyperlink ref="F523" r:id="rId45" display="https://podminky.urs.cz/item/CS_URS_2022_01/317144144"/>
    <hyperlink ref="F525" r:id="rId46" display="https://podminky.urs.cz/item/CS_URS_2022_01/317144132"/>
    <hyperlink ref="F527" r:id="rId47" display="https://podminky.urs.cz/item/CS_URS_2022_01/317144134"/>
    <hyperlink ref="F529" r:id="rId48" display="https://podminky.urs.cz/item/CS_URS_2022_01/317144133"/>
    <hyperlink ref="F531" r:id="rId49" display="https://podminky.urs.cz/item/CS_URS_2022_01/317941121"/>
    <hyperlink ref="F543" r:id="rId50" display="https://podminky.urs.cz/item/CS_URS_2022_01/317234410"/>
    <hyperlink ref="F550" r:id="rId51" display="https://podminky.urs.cz/item/CS_URS_2022_01/342291121"/>
    <hyperlink ref="F559" r:id="rId52" display="https://podminky.urs.cz/item/CS_URS_2022_01/337173111"/>
    <hyperlink ref="F564" r:id="rId53" display="https://podminky.urs.cz/item/CS_URS_2022_01/411171132"/>
    <hyperlink ref="F582" r:id="rId54" display="https://podminky.urs.cz/item/CS_URS_2022_01/417351711"/>
    <hyperlink ref="F589" r:id="rId55" display="https://podminky.urs.cz/item/CS_URS_2022_01/417351712"/>
    <hyperlink ref="F596" r:id="rId56" display="https://podminky.urs.cz/item/CS_URS_2022_01/417321414"/>
    <hyperlink ref="F611" r:id="rId57" display="https://podminky.urs.cz/item/CS_URS_2022_01/417351115"/>
    <hyperlink ref="F622" r:id="rId58" display="https://podminky.urs.cz/item/CS_URS_2022_01/417351116"/>
    <hyperlink ref="F624" r:id="rId59" display="https://podminky.urs.cz/item/CS_URS_2022_01/417361821"/>
    <hyperlink ref="F639" r:id="rId60" display="https://podminky.urs.cz/item/CS_URS_2022_01/452311171"/>
    <hyperlink ref="F648" r:id="rId61" display="https://podminky.urs.cz/item/CS_URS_2022_01/564871111"/>
    <hyperlink ref="F653" r:id="rId62" display="https://podminky.urs.cz/item/CS_URS_2022_01/615142012"/>
    <hyperlink ref="F661" r:id="rId63" display="https://podminky.urs.cz/item/CS_URS_2022_01/612331121"/>
    <hyperlink ref="F665" r:id="rId64" display="https://podminky.urs.cz/item/CS_URS_2022_01/612331191"/>
    <hyperlink ref="F670" r:id="rId65" display="https://podminky.urs.cz/item/CS_URS_2022_01/612311121"/>
    <hyperlink ref="F674" r:id="rId66" display="https://podminky.urs.cz/item/CS_URS_2022_01/612311141"/>
    <hyperlink ref="F725" r:id="rId67" display="https://podminky.urs.cz/item/CS_URS_2022_01/612131101"/>
    <hyperlink ref="F730" r:id="rId68" display="https://podminky.urs.cz/item/CS_URS_2022_01/612142001"/>
    <hyperlink ref="F742" r:id="rId69" display="https://podminky.urs.cz/item/CS_URS_2022_01/622135002"/>
    <hyperlink ref="F753" r:id="rId70" display="https://podminky.urs.cz/item/CS_URS_2022_01/622135092"/>
    <hyperlink ref="F755" r:id="rId71" display="https://podminky.urs.cz/item/CS_URS_2022_01/622321141"/>
    <hyperlink ref="F762" r:id="rId72" display="https://podminky.urs.cz/item/CS_URS_2022_01/621211011"/>
    <hyperlink ref="F766" r:id="rId73" display="https://podminky.urs.cz/item/CS_URS_2022_01/622211011"/>
    <hyperlink ref="F787" r:id="rId74" display="https://podminky.urs.cz/item/CS_URS_2022_01/622211021"/>
    <hyperlink ref="F818" r:id="rId75" display="https://podminky.urs.cz/item/CS_URS_2022_01/622211031"/>
    <hyperlink ref="F847" r:id="rId76" display="https://podminky.urs.cz/item/CS_URS_2022_01/622221031"/>
    <hyperlink ref="F857" r:id="rId77" display="https://podminky.urs.cz/item/CS_URS_2022_01/621251101"/>
    <hyperlink ref="F861" r:id="rId78" display="https://podminky.urs.cz/item/CS_URS_2022_01/622251101"/>
    <hyperlink ref="F865" r:id="rId79" display="https://podminky.urs.cz/item/CS_URS_2022_01/622251105"/>
    <hyperlink ref="F869" r:id="rId80" display="https://podminky.urs.cz/item/CS_URS_2022_01/629991011"/>
    <hyperlink ref="F876" r:id="rId81" display="https://podminky.urs.cz/item/CS_URS_2022_01/622252001"/>
    <hyperlink ref="F926" r:id="rId82" display="https://podminky.urs.cz/item/CS_URS_2022_01/622252002"/>
    <hyperlink ref="F989" r:id="rId83" display="https://podminky.urs.cz/item/CS_URS_2022_01/622521002"/>
    <hyperlink ref="F998" r:id="rId84" display="https://podminky.urs.cz/item/CS_URS_2022_01/622521022"/>
    <hyperlink ref="F1009" r:id="rId85" display="https://podminky.urs.cz/item/CS_URS_2022_01/621521032"/>
    <hyperlink ref="F1016" r:id="rId86" display="https://podminky.urs.cz/item/CS_URS_2022_01/622521032"/>
    <hyperlink ref="F1025" r:id="rId87" display="https://podminky.urs.cz/item/CS_URS_2022_01/621151011"/>
    <hyperlink ref="F1027" r:id="rId88" display="https://podminky.urs.cz/item/CS_URS_2022_01/622151011"/>
    <hyperlink ref="F1030" r:id="rId89" display="https://podminky.urs.cz/item/CS_URS_2022_01/622511112"/>
    <hyperlink ref="F1036" r:id="rId90" display="https://podminky.urs.cz/item/CS_URS_2022_01/622151001"/>
    <hyperlink ref="F1040" r:id="rId91" display="https://podminky.urs.cz/item/CS_URS_2022_01/622142001"/>
    <hyperlink ref="F1054" r:id="rId92" display="https://podminky.urs.cz/item/CS_URS_2022_01/632481213"/>
    <hyperlink ref="F1066" r:id="rId93" display="https://podminky.urs.cz/item/CS_URS_2022_01/631311115"/>
    <hyperlink ref="F1078" r:id="rId94" display="https://podminky.urs.cz/item/CS_URS_2022_01/631311117"/>
    <hyperlink ref="F1083" r:id="rId95" display="https://podminky.urs.cz/item/CS_URS_2022_01/631311125"/>
    <hyperlink ref="F1090" r:id="rId96" display="https://podminky.urs.cz/item/CS_URS_2022_01/631311137"/>
    <hyperlink ref="F1099" r:id="rId97" display="https://podminky.urs.cz/item/CS_URS_2022_01/631319011"/>
    <hyperlink ref="F1106" r:id="rId98" display="https://podminky.urs.cz/item/CS_URS_2022_01/631319012"/>
    <hyperlink ref="F1110" r:id="rId99" display="https://podminky.urs.cz/item/CS_URS_2022_01/631319013"/>
    <hyperlink ref="F1114" r:id="rId100" display="https://podminky.urs.cz/item/CS_URS_2022_01/631319171"/>
    <hyperlink ref="F1118" r:id="rId101" display="https://podminky.urs.cz/item/CS_URS_2022_01/631362021"/>
    <hyperlink ref="F1123" r:id="rId102" display="https://podminky.urs.cz/item/CS_URS_2022_01/632451021"/>
    <hyperlink ref="F1127" r:id="rId103" display="https://podminky.urs.cz/item/CS_URS_2022_01/637211321"/>
    <hyperlink ref="F1133" r:id="rId104" display="https://podminky.urs.cz/item/CS_URS_2022_01/642942111"/>
    <hyperlink ref="F1171" r:id="rId105" display="https://podminky.urs.cz/item/CS_URS_2022_01/642945111"/>
    <hyperlink ref="F1209" r:id="rId106" display="https://podminky.urs.cz/item/CS_URS_2022_01/899102112"/>
    <hyperlink ref="F1218" r:id="rId107" display="https://podminky.urs.cz/item/CS_URS_2022_01/899503111"/>
    <hyperlink ref="F1252" r:id="rId108" display="https://podminky.urs.cz/item/CS_URS_2022_01/899620141"/>
    <hyperlink ref="F1265" r:id="rId109" display="https://podminky.urs.cz/item/CS_URS_2022_01/899640111"/>
    <hyperlink ref="F1273" r:id="rId110" display="https://podminky.urs.cz/item/CS_URS_2022_01/949101111"/>
    <hyperlink ref="F1275" r:id="rId111" display="https://podminky.urs.cz/item/CS_URS_2022_01/949101112"/>
    <hyperlink ref="F1277" r:id="rId112" display="https://podminky.urs.cz/item/CS_URS_2022_01/941111121"/>
    <hyperlink ref="F1284" r:id="rId113" display="https://podminky.urs.cz/item/CS_URS_2022_01/941111221"/>
    <hyperlink ref="F1288" r:id="rId114" display="https://podminky.urs.cz/item/CS_URS_2022_01/941111821"/>
    <hyperlink ref="F1290" r:id="rId115" display="https://podminky.urs.cz/item/CS_URS_2022_01/941111122"/>
    <hyperlink ref="F1298" r:id="rId116" display="https://podminky.urs.cz/item/CS_URS_2022_01/941111222"/>
    <hyperlink ref="F1302" r:id="rId117" display="https://podminky.urs.cz/item/CS_URS_2022_01/941111822"/>
    <hyperlink ref="F1304" r:id="rId118" display="https://podminky.urs.cz/item/CS_URS_2022_01/944511111"/>
    <hyperlink ref="F1307" r:id="rId119" display="https://podminky.urs.cz/item/CS_URS_2022_01/944511211"/>
    <hyperlink ref="F1311" r:id="rId120" display="https://podminky.urs.cz/item/CS_URS_2022_01/944511811"/>
    <hyperlink ref="F1313" r:id="rId121" display="https://podminky.urs.cz/item/CS_URS_2022_01/943211112"/>
    <hyperlink ref="F1317" r:id="rId122" display="https://podminky.urs.cz/item/CS_URS_2022_01/943211212"/>
    <hyperlink ref="F1321" r:id="rId123" display="https://podminky.urs.cz/item/CS_URS_2022_01/943211812"/>
    <hyperlink ref="F1324" r:id="rId124" display="https://podminky.urs.cz/item/CS_URS_2022_01/953312125"/>
    <hyperlink ref="F1336" r:id="rId125" display="https://podminky.urs.cz/item/CS_URS_2022_01/953945231"/>
    <hyperlink ref="F1340" r:id="rId126" display="https://podminky.urs.cz/item/CS_URS_2022_01/953945251"/>
    <hyperlink ref="F1344" r:id="rId127" display="https://podminky.urs.cz/item/CS_URS_2022_01/952901111"/>
    <hyperlink ref="F1354" r:id="rId128" display="https://podminky.urs.cz/item/CS_URS_2022_01/936174311"/>
    <hyperlink ref="F1358" r:id="rId129" display="https://podminky.urs.cz/item/CS_URS_2022_01/998011003"/>
    <hyperlink ref="F1362" r:id="rId130" display="https://podminky.urs.cz/item/CS_URS_2022_01/711111001"/>
    <hyperlink ref="F1366" r:id="rId131" display="https://podminky.urs.cz/item/CS_URS_2022_01/711112001"/>
    <hyperlink ref="F1391" r:id="rId132" display="https://podminky.urs.cz/item/CS_URS_2022_01/711141559"/>
    <hyperlink ref="F1414" r:id="rId133" display="https://podminky.urs.cz/item/CS_URS_2022_01/711142559"/>
    <hyperlink ref="F1424" r:id="rId134" display="https://podminky.urs.cz/item/CS_URS_2022_01/711113117"/>
    <hyperlink ref="F1432" r:id="rId135" display="https://podminky.urs.cz/item/CS_URS_2022_01/711199101"/>
    <hyperlink ref="F1453" r:id="rId136" display="https://podminky.urs.cz/item/CS_URS_2022_01/998711103"/>
    <hyperlink ref="F1456" r:id="rId137" display="https://podminky.urs.cz/item/CS_URS_2022_01/712361701"/>
    <hyperlink ref="F1469" r:id="rId138" display="https://podminky.urs.cz/item/CS_URS_2022_01/712441559"/>
    <hyperlink ref="F1479" r:id="rId139" display="https://podminky.urs.cz/item/CS_URS_2022_01/712363001"/>
    <hyperlink ref="F1496" r:id="rId140" display="https://podminky.urs.cz/item/CS_URS_2022_01/712363003"/>
    <hyperlink ref="F1498" r:id="rId141" display="https://podminky.urs.cz/item/CS_URS_2022_01/712363008"/>
    <hyperlink ref="F1502" r:id="rId142" display="https://podminky.urs.cz/item/CS_URS_2022_01/712363112"/>
    <hyperlink ref="F1505" r:id="rId143" display="https://podminky.urs.cz/item/CS_URS_2022_01/712391176"/>
    <hyperlink ref="F1511" r:id="rId144" display="https://podminky.urs.cz/item/CS_URS_2022_01/712391171"/>
    <hyperlink ref="F1518" r:id="rId145" display="https://podminky.urs.cz/item/CS_URS_2022_01/998712103"/>
    <hyperlink ref="F1521" r:id="rId146" display="https://podminky.urs.cz/item/CS_URS_2022_01/713111111"/>
    <hyperlink ref="F1542" r:id="rId147" display="https://podminky.urs.cz/item/CS_URS_2022_01/713121111"/>
    <hyperlink ref="F1571" r:id="rId148" display="https://podminky.urs.cz/item/CS_URS_2022_01/713191132"/>
    <hyperlink ref="F1579" r:id="rId149" display="https://podminky.urs.cz/item/CS_URS_2022_01/713131141"/>
    <hyperlink ref="F1595" r:id="rId150" display="https://podminky.urs.cz/item/CS_URS_2022_01/713121211"/>
    <hyperlink ref="F1616" r:id="rId151" display="https://podminky.urs.cz/item/CS_URS_2022_01/713131141"/>
    <hyperlink ref="F1635" r:id="rId152" display="https://podminky.urs.cz/item/CS_URS_2022_01/998713102"/>
    <hyperlink ref="F1638" r:id="rId153" display="https://podminky.urs.cz/item/CS_URS_2022_01/762341210"/>
    <hyperlink ref="F1670" r:id="rId154" display="https://podminky.urs.cz/item/CS_URS_2022_01/762342316"/>
    <hyperlink ref="F1675" r:id="rId155" display="https://podminky.urs.cz/item/CS_URS_2022_01/762341610"/>
    <hyperlink ref="F1692" r:id="rId156" display="https://podminky.urs.cz/item/CS_URS_2022_01/762342441"/>
    <hyperlink ref="F1697" r:id="rId157" display="https://podminky.urs.cz/item/CS_URS_2022_01/762395000"/>
    <hyperlink ref="F1710" r:id="rId158" display="https://podminky.urs.cz/item/CS_URS_2022_01/762521104"/>
    <hyperlink ref="F1716" r:id="rId159" display="https://podminky.urs.cz/item/CS_URS_2022_01/762595001"/>
    <hyperlink ref="F1739" r:id="rId160" display="https://podminky.urs.cz/item/CS_URS_2022_01/762429001"/>
    <hyperlink ref="F1758" r:id="rId161" display="https://podminky.urs.cz/item/CS_URS_2022_01/762495000"/>
    <hyperlink ref="F1762" r:id="rId162" display="https://podminky.urs.cz/item/CS_URS_2022_01/762713110"/>
    <hyperlink ref="F1768" r:id="rId163" display="https://podminky.urs.cz/item/CS_URS_2022_01/762795000"/>
    <hyperlink ref="F1790" r:id="rId164" display="https://podminky.urs.cz/item/CS_URS_2022_01/762430023"/>
    <hyperlink ref="F1794" r:id="rId165" display="https://podminky.urs.cz/item/CS_URS_2022_01/762439001"/>
    <hyperlink ref="F1812" r:id="rId166" display="https://podminky.urs.cz/item/CS_URS_2022_01/762495000.1"/>
    <hyperlink ref="F1832" r:id="rId167" display="https://podminky.urs.cz/item/CS_URS_2022_01/762341037"/>
    <hyperlink ref="F1838" r:id="rId168" display="https://podminky.urs.cz/item/CS_URS_2022_01/762341670"/>
    <hyperlink ref="F1845" r:id="rId169" display="https://podminky.urs.cz/item/CS_URS_2022_01/762713210"/>
    <hyperlink ref="F1877" r:id="rId170" display="https://podminky.urs.cz/item/CS_URS_2022_01/762083121"/>
    <hyperlink ref="F1889" r:id="rId171" display="https://podminky.urs.cz/item/CS_URS_2022_01/998762103"/>
    <hyperlink ref="F1897" r:id="rId172" display="https://podminky.urs.cz/item/CS_URS_2022_01/763121714"/>
    <hyperlink ref="F1900" r:id="rId173" display="https://podminky.urs.cz/item/CS_URS_2022_01/763331113"/>
    <hyperlink ref="F1904" r:id="rId174" display="https://podminky.urs.cz/item/CS_URS_2022_01/763132251"/>
    <hyperlink ref="F1922" r:id="rId175" display="https://podminky.urs.cz/item/CS_URS_2022_01/763131411"/>
    <hyperlink ref="F1934" r:id="rId176" display="https://podminky.urs.cz/item/CS_URS_2022_01/763131451"/>
    <hyperlink ref="F1942" r:id="rId177" display="https://podminky.urs.cz/item/CS_URS_2022_01/763131714"/>
    <hyperlink ref="F1945" r:id="rId178" display="https://podminky.urs.cz/item/CS_URS_2022_01/763131761"/>
    <hyperlink ref="F1977" r:id="rId179" display="https://podminky.urs.cz/item/CS_URS_2022_01/998763102"/>
    <hyperlink ref="F1988" r:id="rId180" display="https://podminky.urs.cz/item/CS_URS_2022_01/764121411"/>
    <hyperlink ref="F2002" r:id="rId181" display="https://podminky.urs.cz/item/CS_URS_2022_01/764121491"/>
    <hyperlink ref="F2006" r:id="rId182" display="https://podminky.urs.cz/item/CS_URS_2022_01/764121415"/>
    <hyperlink ref="F2057" r:id="rId183" display="https://podminky.urs.cz/item/CS_URS_2022_01/764021421"/>
    <hyperlink ref="F2066" r:id="rId184" display="https://podminky.urs.cz/item/CS_URS_2022_01/764021424"/>
    <hyperlink ref="F2075" r:id="rId185" display="https://podminky.urs.cz/item/CS_URS_2022_01/764222431"/>
    <hyperlink ref="F2085" r:id="rId186" display="https://podminky.urs.cz/item/CS_URS_2022_01/764222432"/>
    <hyperlink ref="F2094" r:id="rId187" display="https://podminky.urs.cz/item/CS_URS_2022_01/764222433"/>
    <hyperlink ref="F2104" r:id="rId188" display="https://podminky.urs.cz/item/CS_URS_2022_01/764324412"/>
    <hyperlink ref="F2112" r:id="rId189" display="https://podminky.urs.cz/item/CS_URS_2022_01/764325423"/>
    <hyperlink ref="F2126" r:id="rId190" display="https://podminky.urs.cz/item/CS_URS_2022_01/764226404"/>
    <hyperlink ref="F2137" r:id="rId191" display="https://podminky.urs.cz/item/CS_URS_2022_01/764226402"/>
    <hyperlink ref="F2150" r:id="rId192" display="https://podminky.urs.cz/item/CS_URS_2022_01/764222404"/>
    <hyperlink ref="F2155" r:id="rId193" display="https://podminky.urs.cz/item/CS_URS_2022_01/764521403"/>
    <hyperlink ref="F2164" r:id="rId194" display="https://podminky.urs.cz/item/CS_URS_2022_01/764521404"/>
    <hyperlink ref="F2173" r:id="rId195" display="https://podminky.urs.cz/item/CS_URS_2022_01/764527404"/>
    <hyperlink ref="F2181" r:id="rId196" display="https://podminky.urs.cz/item/CS_URS_2022_01/764521424"/>
    <hyperlink ref="F2189" r:id="rId197" display="https://podminky.urs.cz/item/CS_URS_2022_01/764521443"/>
    <hyperlink ref="F2191" r:id="rId198" display="https://podminky.urs.cz/item/CS_URS_2022_01/764521444"/>
    <hyperlink ref="F2197" r:id="rId199" display="https://podminky.urs.cz/item/CS_URS_2022_01/764528421"/>
    <hyperlink ref="F2208" r:id="rId200" display="https://podminky.urs.cz/item/CS_URS_2022_01/764528422"/>
    <hyperlink ref="F2242" r:id="rId201" display="https://podminky.urs.cz/item/CS_URS_2022_01/764021423"/>
    <hyperlink ref="F2247" r:id="rId202" display="https://podminky.urs.cz/item/CS_URS_2022_01/998764103"/>
    <hyperlink ref="F2252" r:id="rId203" display="https://podminky.urs.cz/item/CS_URS_2022_01/766412233"/>
    <hyperlink ref="F2261" r:id="rId204" display="https://podminky.urs.cz/item/CS_URS_2022_01/766417211"/>
    <hyperlink ref="F2271" r:id="rId205" display="https://podminky.urs.cz/item/CS_URS_2022_01/998766103"/>
    <hyperlink ref="F2285" r:id="rId206" display="https://podminky.urs.cz/item/CS_URS_2022_01/767995113"/>
    <hyperlink ref="F2293" r:id="rId207" display="https://podminky.urs.cz/item/CS_URS_2022_01/767995112"/>
    <hyperlink ref="F2298" r:id="rId208" display="https://podminky.urs.cz/item/CS_URS_2022_01/767161126"/>
    <hyperlink ref="F2307" r:id="rId209" display="https://podminky.urs.cz/item/CS_URS_2022_01/767861012"/>
    <hyperlink ref="F2314" r:id="rId210" display="https://podminky.urs.cz/item/CS_URS_2022_01/767834112"/>
    <hyperlink ref="F2325" r:id="rId211" display="https://podminky.urs.cz/item/CS_URS_2022_01/767881132"/>
    <hyperlink ref="F2337" r:id="rId212" display="https://podminky.urs.cz/item/CS_URS_2022_01/767531111"/>
    <hyperlink ref="F2347" r:id="rId213" display="https://podminky.urs.cz/item/CS_URS_2022_01/767531121"/>
    <hyperlink ref="F2376" r:id="rId214" display="https://podminky.urs.cz/item/CS_URS_2022_01/998767103"/>
    <hyperlink ref="F2379" r:id="rId215" display="https://podminky.urs.cz/item/CS_URS_2022_01/771574266"/>
    <hyperlink ref="F2391" r:id="rId216" display="https://podminky.urs.cz/item/CS_URS_2022_01/771474113"/>
    <hyperlink ref="F2411" r:id="rId217" display="https://podminky.urs.cz/item/CS_URS_2022_01/771577111"/>
    <hyperlink ref="F2415" r:id="rId218" display="https://podminky.urs.cz/item/CS_URS_2022_01/771121011"/>
    <hyperlink ref="F2417" r:id="rId219" display="https://podminky.urs.cz/item/CS_URS_2022_01/771591115"/>
    <hyperlink ref="F2430" r:id="rId220" display="https://podminky.urs.cz/item/CS_URS_2022_01/77142100R"/>
    <hyperlink ref="F2445" r:id="rId221" display="https://podminky.urs.cz/item/CS_URS_2022_01/998771101"/>
    <hyperlink ref="F2455" r:id="rId222" display="https://podminky.urs.cz/item/CS_URS_2022_01/776421111"/>
    <hyperlink ref="F2462" r:id="rId223" display="https://podminky.urs.cz/item/CS_URS_2022_01/776223112"/>
    <hyperlink ref="F2464" r:id="rId224" display="https://podminky.urs.cz/item/CS_URS_2022_01/776251211"/>
    <hyperlink ref="F2491" r:id="rId225" display="https://podminky.urs.cz/item/CS_URS_2022_01/776251411"/>
    <hyperlink ref="F2493" r:id="rId226" display="https://podminky.urs.cz/item/CS_URS_2022_01/776262121"/>
    <hyperlink ref="F2504" r:id="rId227" display="https://podminky.urs.cz/item/CS_URS_2022_01/998776101"/>
    <hyperlink ref="F2507" r:id="rId228" display="https://podminky.urs.cz/item/CS_URS_2022_01/777611121"/>
    <hyperlink ref="F2518" r:id="rId229" display="https://podminky.urs.cz/item/CS_URS_2022_01/777611161"/>
    <hyperlink ref="F2520" r:id="rId230" display="https://podminky.urs.cz/item/CS_URS_2022_01/998777101"/>
    <hyperlink ref="F2523" r:id="rId231" display="https://podminky.urs.cz/item/CS_URS_2022_01/781474114"/>
    <hyperlink ref="F2553" r:id="rId232" display="https://podminky.urs.cz/item/CS_URS_2022_01/781477111"/>
    <hyperlink ref="F2576" r:id="rId233" display="https://podminky.urs.cz/item/CS_URS_2022_01/781494111"/>
    <hyperlink ref="F2591" r:id="rId234" display="https://podminky.urs.cz/item/CS_URS_2022_01/781494511"/>
    <hyperlink ref="F2602" r:id="rId235" display="https://podminky.urs.cz/item/CS_URS_2022_01/781121011"/>
    <hyperlink ref="F2604" r:id="rId236" display="https://podminky.urs.cz/item/CS_URS_2022_01/998781101"/>
    <hyperlink ref="F2618" r:id="rId237" display="https://podminky.urs.cz/item/CS_URS_2022_01/783118211"/>
    <hyperlink ref="F2622" r:id="rId238" display="https://podminky.urs.cz/item/CS_URS_2022_01/783337101"/>
    <hyperlink ref="F2646" r:id="rId239" display="https://podminky.urs.cz/item/CS_URS_2022_01/783301303"/>
    <hyperlink ref="F2648" r:id="rId240" display="https://podminky.urs.cz/item/CS_URS_2022_01/783301401"/>
    <hyperlink ref="F2651" r:id="rId241" display="https://podminky.urs.cz/item/CS_URS_2022_01/784211101"/>
    <hyperlink ref="F2669" r:id="rId242" display="https://podminky.urs.cz/item/CS_URS_2022_01/784211103"/>
    <hyperlink ref="F2683" r:id="rId243" display="https://podminky.urs.cz/item/CS_URS_2022_01/784211141"/>
    <hyperlink ref="F2687" r:id="rId244" display="https://podminky.urs.cz/item/CS_URS_2022_01/784221101"/>
    <hyperlink ref="F2709" r:id="rId245" display="https://podminky.urs.cz/item/CS_URS_2022_01/784221103"/>
    <hyperlink ref="F2722" r:id="rId246" display="https://podminky.urs.cz/item/CS_URS_2022_01/786626111"/>
    <hyperlink ref="F2733" r:id="rId247" display="https://podminky.urs.cz/item/CS_URS_2022_01/998786101"/>
    <hyperlink ref="F2736" r:id="rId248" display="https://podminky.urs.cz/item/CS_URS_2022_01/787911115"/>
    <hyperlink ref="F2743" r:id="rId249" display="https://podminky.urs.cz/item/CS_URS_2022_01/998787102"/>
    <hyperlink ref="F2850" r:id="rId250" display="https://podminky.urs.cz/item/CS_URS_2022_01/766660001"/>
    <hyperlink ref="F2855" r:id="rId251" display="https://podminky.urs.cz/item/CS_URS_2022_01/766660002"/>
    <hyperlink ref="F2860" r:id="rId252" display="https://podminky.urs.cz/item/CS_URS_2022_01/766660022"/>
    <hyperlink ref="F2951" r:id="rId253" display="https://podminky.urs.cz/item/CS_URS_2022_01/766660717"/>
    <hyperlink ref="F2958" r:id="rId254" display="https://podminky.urs.cz/item/CS_URS_2022_01/766660728"/>
    <hyperlink ref="F2973" r:id="rId255" display="https://podminky.urs.cz/item/CS_URS_2022_01/766660729"/>
    <hyperlink ref="F2978" r:id="rId256" display="https://podminky.urs.cz/item/CS_URS_2022_01/99876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3659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86</v>
      </c>
      <c r="G11" s="39"/>
      <c r="H11" s="39"/>
      <c r="I11" s="151" t="s">
        <v>19</v>
      </c>
      <c r="J11" s="142" t="s">
        <v>179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ROUND((SUM(BE129:BE758)),  2)</f>
        <v>0</v>
      </c>
      <c r="G33" s="39"/>
      <c r="H33" s="39"/>
      <c r="I33" s="165">
        <v>0.20999999999999999</v>
      </c>
      <c r="J33" s="164">
        <f>ROUND(((SUM(BE129:BE758))*I33),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ROUND((SUM(BF129:BF758)),  2)</f>
        <v>0</v>
      </c>
      <c r="G34" s="39"/>
      <c r="H34" s="39"/>
      <c r="I34" s="165">
        <v>0.14999999999999999</v>
      </c>
      <c r="J34" s="164">
        <f>ROUND(((SUM(BF129:BF758))*I34),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ROUND((SUM(BG129:BG758)),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ROUND((SUM(BH129:BH758)),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ROUND((SUM(BI129:BI758)),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253 Budova JSDH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J130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J131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192</v>
      </c>
      <c r="E99" s="197"/>
      <c r="F99" s="197"/>
      <c r="G99" s="197"/>
      <c r="H99" s="197"/>
      <c r="I99" s="197"/>
      <c r="J99" s="198">
        <f>J313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3660</v>
      </c>
      <c r="E100" s="197"/>
      <c r="F100" s="197"/>
      <c r="G100" s="197"/>
      <c r="H100" s="197"/>
      <c r="I100" s="197"/>
      <c r="J100" s="198">
        <f>J323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3661</v>
      </c>
      <c r="E101" s="197"/>
      <c r="F101" s="197"/>
      <c r="G101" s="197"/>
      <c r="H101" s="197"/>
      <c r="I101" s="197"/>
      <c r="J101" s="198">
        <f>J359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3662</v>
      </c>
      <c r="E102" s="197"/>
      <c r="F102" s="197"/>
      <c r="G102" s="197"/>
      <c r="H102" s="197"/>
      <c r="I102" s="197"/>
      <c r="J102" s="198">
        <f>J422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3663</v>
      </c>
      <c r="E103" s="197"/>
      <c r="F103" s="197"/>
      <c r="G103" s="197"/>
      <c r="H103" s="197"/>
      <c r="I103" s="197"/>
      <c r="J103" s="198">
        <f>J485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204</v>
      </c>
      <c r="E104" s="192"/>
      <c r="F104" s="192"/>
      <c r="G104" s="192"/>
      <c r="H104" s="192"/>
      <c r="I104" s="192"/>
      <c r="J104" s="193">
        <f>J492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3664</v>
      </c>
      <c r="E105" s="197"/>
      <c r="F105" s="197"/>
      <c r="G105" s="197"/>
      <c r="H105" s="197"/>
      <c r="I105" s="197"/>
      <c r="J105" s="198">
        <f>J493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3665</v>
      </c>
      <c r="E106" s="197"/>
      <c r="F106" s="197"/>
      <c r="G106" s="197"/>
      <c r="H106" s="197"/>
      <c r="I106" s="197"/>
      <c r="J106" s="198">
        <f>J549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3666</v>
      </c>
      <c r="E107" s="197"/>
      <c r="F107" s="197"/>
      <c r="G107" s="197"/>
      <c r="H107" s="197"/>
      <c r="I107" s="197"/>
      <c r="J107" s="198">
        <f>J683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3667</v>
      </c>
      <c r="E108" s="197"/>
      <c r="F108" s="197"/>
      <c r="G108" s="197"/>
      <c r="H108" s="197"/>
      <c r="I108" s="197"/>
      <c r="J108" s="198">
        <f>J745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3668</v>
      </c>
      <c r="E109" s="197"/>
      <c r="F109" s="197"/>
      <c r="G109" s="197"/>
      <c r="H109" s="197"/>
      <c r="I109" s="197"/>
      <c r="J109" s="198">
        <f>J752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Areál IZS Ostrov - stanice JSDH - revize 2022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02 - SO 253 Budova JSDH - ZTI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Ostrov</v>
      </c>
      <c r="G123" s="41"/>
      <c r="H123" s="41"/>
      <c r="I123" s="33" t="s">
        <v>22</v>
      </c>
      <c r="J123" s="80" t="str">
        <f>IF(J12="","",J12)</f>
        <v>2. 5. 2022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24</v>
      </c>
      <c r="D125" s="41"/>
      <c r="E125" s="41"/>
      <c r="F125" s="28" t="str">
        <f>E15</f>
        <v>Město Ostrov</v>
      </c>
      <c r="G125" s="41"/>
      <c r="H125" s="41"/>
      <c r="I125" s="33" t="s">
        <v>30</v>
      </c>
      <c r="J125" s="37" t="str">
        <f>E21</f>
        <v>BPO spol. s r.o.,Lidická 1239,36317 OSTROV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Tomanová Ing.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226</v>
      </c>
      <c r="D128" s="203" t="s">
        <v>61</v>
      </c>
      <c r="E128" s="203" t="s">
        <v>57</v>
      </c>
      <c r="F128" s="203" t="s">
        <v>58</v>
      </c>
      <c r="G128" s="203" t="s">
        <v>227</v>
      </c>
      <c r="H128" s="203" t="s">
        <v>228</v>
      </c>
      <c r="I128" s="203" t="s">
        <v>229</v>
      </c>
      <c r="J128" s="203" t="s">
        <v>186</v>
      </c>
      <c r="K128" s="204" t="s">
        <v>230</v>
      </c>
      <c r="L128" s="205"/>
      <c r="M128" s="101" t="s">
        <v>1</v>
      </c>
      <c r="N128" s="102" t="s">
        <v>40</v>
      </c>
      <c r="O128" s="102" t="s">
        <v>231</v>
      </c>
      <c r="P128" s="102" t="s">
        <v>232</v>
      </c>
      <c r="Q128" s="102" t="s">
        <v>233</v>
      </c>
      <c r="R128" s="102" t="s">
        <v>234</v>
      </c>
      <c r="S128" s="102" t="s">
        <v>235</v>
      </c>
      <c r="T128" s="103" t="s">
        <v>236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237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P130+P492</f>
        <v>0</v>
      </c>
      <c r="Q129" s="105"/>
      <c r="R129" s="208">
        <f>R130+R492</f>
        <v>22.753239999999998</v>
      </c>
      <c r="S129" s="105"/>
      <c r="T129" s="209">
        <f>T130+T492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188</v>
      </c>
      <c r="BK129" s="210">
        <f>BK130+BK492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238</v>
      </c>
      <c r="F130" s="214" t="s">
        <v>239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P131+P313+P323+P359+P422+P485</f>
        <v>0</v>
      </c>
      <c r="Q130" s="219"/>
      <c r="R130" s="220">
        <f>R131+R313+R323+R359+R422+R485</f>
        <v>20.831159999999997</v>
      </c>
      <c r="S130" s="219"/>
      <c r="T130" s="221">
        <f>T131+T313+T323+T359+T422+T485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75</v>
      </c>
      <c r="AU130" s="223" t="s">
        <v>76</v>
      </c>
      <c r="AY130" s="222" t="s">
        <v>240</v>
      </c>
      <c r="BK130" s="224">
        <f>BK131+BK313+BK323+BK359+BK422+BK485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84</v>
      </c>
      <c r="F131" s="225" t="s">
        <v>241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SUM(P132:P312)</f>
        <v>0</v>
      </c>
      <c r="Q131" s="219"/>
      <c r="R131" s="220">
        <f>SUM(R132:R312)</f>
        <v>0.84806000000000004</v>
      </c>
      <c r="S131" s="219"/>
      <c r="T131" s="221">
        <f>SUM(T132:T312)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84</v>
      </c>
      <c r="AY131" s="222" t="s">
        <v>240</v>
      </c>
      <c r="BK131" s="224">
        <f>SUM(BK132:BK312)</f>
        <v>0</v>
      </c>
    </row>
    <row r="132" s="2" customFormat="1" ht="33" customHeight="1">
      <c r="A132" s="39"/>
      <c r="B132" s="40"/>
      <c r="C132" s="227" t="s">
        <v>84</v>
      </c>
      <c r="D132" s="227" t="s">
        <v>242</v>
      </c>
      <c r="E132" s="228" t="s">
        <v>3669</v>
      </c>
      <c r="F132" s="229" t="s">
        <v>3670</v>
      </c>
      <c r="G132" s="230" t="s">
        <v>245</v>
      </c>
      <c r="H132" s="231">
        <v>395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247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247</v>
      </c>
      <c r="BM132" s="238" t="s">
        <v>3671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3672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13" customFormat="1">
      <c r="A134" s="13"/>
      <c r="B134" s="245"/>
      <c r="C134" s="246"/>
      <c r="D134" s="247" t="s">
        <v>251</v>
      </c>
      <c r="E134" s="248" t="s">
        <v>1</v>
      </c>
      <c r="F134" s="249" t="s">
        <v>3673</v>
      </c>
      <c r="G134" s="246"/>
      <c r="H134" s="248" t="s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251</v>
      </c>
      <c r="AU134" s="255" t="s">
        <v>87</v>
      </c>
      <c r="AV134" s="13" t="s">
        <v>84</v>
      </c>
      <c r="AW134" s="13" t="s">
        <v>32</v>
      </c>
      <c r="AX134" s="13" t="s">
        <v>76</v>
      </c>
      <c r="AY134" s="255" t="s">
        <v>240</v>
      </c>
    </row>
    <row r="135" s="13" customFormat="1">
      <c r="A135" s="13"/>
      <c r="B135" s="245"/>
      <c r="C135" s="246"/>
      <c r="D135" s="247" t="s">
        <v>251</v>
      </c>
      <c r="E135" s="248" t="s">
        <v>1</v>
      </c>
      <c r="F135" s="249" t="s">
        <v>3674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251</v>
      </c>
      <c r="AU135" s="255" t="s">
        <v>87</v>
      </c>
      <c r="AV135" s="13" t="s">
        <v>84</v>
      </c>
      <c r="AW135" s="13" t="s">
        <v>32</v>
      </c>
      <c r="AX135" s="13" t="s">
        <v>76</v>
      </c>
      <c r="AY135" s="255" t="s">
        <v>240</v>
      </c>
    </row>
    <row r="136" s="13" customFormat="1">
      <c r="A136" s="13"/>
      <c r="B136" s="245"/>
      <c r="C136" s="246"/>
      <c r="D136" s="247" t="s">
        <v>251</v>
      </c>
      <c r="E136" s="248" t="s">
        <v>1</v>
      </c>
      <c r="F136" s="249" t="s">
        <v>3675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251</v>
      </c>
      <c r="AU136" s="255" t="s">
        <v>87</v>
      </c>
      <c r="AV136" s="13" t="s">
        <v>84</v>
      </c>
      <c r="AW136" s="13" t="s">
        <v>32</v>
      </c>
      <c r="AX136" s="13" t="s">
        <v>76</v>
      </c>
      <c r="AY136" s="255" t="s">
        <v>240</v>
      </c>
    </row>
    <row r="137" s="14" customFormat="1">
      <c r="A137" s="14"/>
      <c r="B137" s="256"/>
      <c r="C137" s="257"/>
      <c r="D137" s="247" t="s">
        <v>251</v>
      </c>
      <c r="E137" s="258" t="s">
        <v>1</v>
      </c>
      <c r="F137" s="259" t="s">
        <v>3676</v>
      </c>
      <c r="G137" s="257"/>
      <c r="H137" s="260">
        <v>43.680999999999997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251</v>
      </c>
      <c r="AU137" s="266" t="s">
        <v>87</v>
      </c>
      <c r="AV137" s="14" t="s">
        <v>87</v>
      </c>
      <c r="AW137" s="14" t="s">
        <v>32</v>
      </c>
      <c r="AX137" s="14" t="s">
        <v>76</v>
      </c>
      <c r="AY137" s="266" t="s">
        <v>240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3677</v>
      </c>
      <c r="G138" s="257"/>
      <c r="H138" s="260">
        <v>38.609999999999999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76</v>
      </c>
      <c r="AY138" s="266" t="s">
        <v>240</v>
      </c>
    </row>
    <row r="139" s="14" customFormat="1">
      <c r="A139" s="14"/>
      <c r="B139" s="256"/>
      <c r="C139" s="257"/>
      <c r="D139" s="247" t="s">
        <v>251</v>
      </c>
      <c r="E139" s="258" t="s">
        <v>1</v>
      </c>
      <c r="F139" s="259" t="s">
        <v>3678</v>
      </c>
      <c r="G139" s="257"/>
      <c r="H139" s="260">
        <v>17.905000000000001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251</v>
      </c>
      <c r="AU139" s="266" t="s">
        <v>87</v>
      </c>
      <c r="AV139" s="14" t="s">
        <v>87</v>
      </c>
      <c r="AW139" s="14" t="s">
        <v>32</v>
      </c>
      <c r="AX139" s="14" t="s">
        <v>76</v>
      </c>
      <c r="AY139" s="266" t="s">
        <v>240</v>
      </c>
    </row>
    <row r="140" s="14" customFormat="1">
      <c r="A140" s="14"/>
      <c r="B140" s="256"/>
      <c r="C140" s="257"/>
      <c r="D140" s="247" t="s">
        <v>251</v>
      </c>
      <c r="E140" s="258" t="s">
        <v>1</v>
      </c>
      <c r="F140" s="259" t="s">
        <v>3679</v>
      </c>
      <c r="G140" s="257"/>
      <c r="H140" s="260">
        <v>13.35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251</v>
      </c>
      <c r="AU140" s="266" t="s">
        <v>87</v>
      </c>
      <c r="AV140" s="14" t="s">
        <v>87</v>
      </c>
      <c r="AW140" s="14" t="s">
        <v>32</v>
      </c>
      <c r="AX140" s="14" t="s">
        <v>76</v>
      </c>
      <c r="AY140" s="266" t="s">
        <v>240</v>
      </c>
    </row>
    <row r="141" s="14" customFormat="1">
      <c r="A141" s="14"/>
      <c r="B141" s="256"/>
      <c r="C141" s="257"/>
      <c r="D141" s="247" t="s">
        <v>251</v>
      </c>
      <c r="E141" s="258" t="s">
        <v>1</v>
      </c>
      <c r="F141" s="259" t="s">
        <v>3680</v>
      </c>
      <c r="G141" s="257"/>
      <c r="H141" s="260">
        <v>12.958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251</v>
      </c>
      <c r="AU141" s="266" t="s">
        <v>87</v>
      </c>
      <c r="AV141" s="14" t="s">
        <v>87</v>
      </c>
      <c r="AW141" s="14" t="s">
        <v>32</v>
      </c>
      <c r="AX141" s="14" t="s">
        <v>76</v>
      </c>
      <c r="AY141" s="266" t="s">
        <v>240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3681</v>
      </c>
      <c r="G142" s="257"/>
      <c r="H142" s="260">
        <v>4.7519999999999998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4" customFormat="1">
      <c r="A143" s="14"/>
      <c r="B143" s="256"/>
      <c r="C143" s="257"/>
      <c r="D143" s="247" t="s">
        <v>251</v>
      </c>
      <c r="E143" s="258" t="s">
        <v>1</v>
      </c>
      <c r="F143" s="259" t="s">
        <v>3682</v>
      </c>
      <c r="G143" s="257"/>
      <c r="H143" s="260">
        <v>3.7130000000000001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251</v>
      </c>
      <c r="AU143" s="266" t="s">
        <v>87</v>
      </c>
      <c r="AV143" s="14" t="s">
        <v>87</v>
      </c>
      <c r="AW143" s="14" t="s">
        <v>32</v>
      </c>
      <c r="AX143" s="14" t="s">
        <v>76</v>
      </c>
      <c r="AY143" s="266" t="s">
        <v>240</v>
      </c>
    </row>
    <row r="144" s="14" customFormat="1">
      <c r="A144" s="14"/>
      <c r="B144" s="256"/>
      <c r="C144" s="257"/>
      <c r="D144" s="247" t="s">
        <v>251</v>
      </c>
      <c r="E144" s="258" t="s">
        <v>1</v>
      </c>
      <c r="F144" s="259" t="s">
        <v>3683</v>
      </c>
      <c r="G144" s="257"/>
      <c r="H144" s="260">
        <v>3.4380000000000002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251</v>
      </c>
      <c r="AU144" s="266" t="s">
        <v>87</v>
      </c>
      <c r="AV144" s="14" t="s">
        <v>87</v>
      </c>
      <c r="AW144" s="14" t="s">
        <v>32</v>
      </c>
      <c r="AX144" s="14" t="s">
        <v>76</v>
      </c>
      <c r="AY144" s="266" t="s">
        <v>240</v>
      </c>
    </row>
    <row r="145" s="14" customFormat="1">
      <c r="A145" s="14"/>
      <c r="B145" s="256"/>
      <c r="C145" s="257"/>
      <c r="D145" s="247" t="s">
        <v>251</v>
      </c>
      <c r="E145" s="258" t="s">
        <v>1</v>
      </c>
      <c r="F145" s="259" t="s">
        <v>3684</v>
      </c>
      <c r="G145" s="257"/>
      <c r="H145" s="260">
        <v>2.657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251</v>
      </c>
      <c r="AU145" s="266" t="s">
        <v>87</v>
      </c>
      <c r="AV145" s="14" t="s">
        <v>87</v>
      </c>
      <c r="AW145" s="14" t="s">
        <v>32</v>
      </c>
      <c r="AX145" s="14" t="s">
        <v>76</v>
      </c>
      <c r="AY145" s="266" t="s">
        <v>240</v>
      </c>
    </row>
    <row r="146" s="13" customFormat="1">
      <c r="A146" s="13"/>
      <c r="B146" s="245"/>
      <c r="C146" s="246"/>
      <c r="D146" s="247" t="s">
        <v>251</v>
      </c>
      <c r="E146" s="248" t="s">
        <v>1</v>
      </c>
      <c r="F146" s="249" t="s">
        <v>3685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251</v>
      </c>
      <c r="AU146" s="255" t="s">
        <v>87</v>
      </c>
      <c r="AV146" s="13" t="s">
        <v>84</v>
      </c>
      <c r="AW146" s="13" t="s">
        <v>32</v>
      </c>
      <c r="AX146" s="13" t="s">
        <v>76</v>
      </c>
      <c r="AY146" s="255" t="s">
        <v>240</v>
      </c>
    </row>
    <row r="147" s="14" customFormat="1">
      <c r="A147" s="14"/>
      <c r="B147" s="256"/>
      <c r="C147" s="257"/>
      <c r="D147" s="247" t="s">
        <v>251</v>
      </c>
      <c r="E147" s="258" t="s">
        <v>1</v>
      </c>
      <c r="F147" s="259" t="s">
        <v>3686</v>
      </c>
      <c r="G147" s="257"/>
      <c r="H147" s="260">
        <v>47.189999999999998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251</v>
      </c>
      <c r="AU147" s="266" t="s">
        <v>87</v>
      </c>
      <c r="AV147" s="14" t="s">
        <v>87</v>
      </c>
      <c r="AW147" s="14" t="s">
        <v>32</v>
      </c>
      <c r="AX147" s="14" t="s">
        <v>76</v>
      </c>
      <c r="AY147" s="266" t="s">
        <v>240</v>
      </c>
    </row>
    <row r="148" s="14" customFormat="1">
      <c r="A148" s="14"/>
      <c r="B148" s="256"/>
      <c r="C148" s="257"/>
      <c r="D148" s="247" t="s">
        <v>251</v>
      </c>
      <c r="E148" s="258" t="s">
        <v>1</v>
      </c>
      <c r="F148" s="259" t="s">
        <v>3687</v>
      </c>
      <c r="G148" s="257"/>
      <c r="H148" s="260">
        <v>51.149999999999999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251</v>
      </c>
      <c r="AU148" s="266" t="s">
        <v>87</v>
      </c>
      <c r="AV148" s="14" t="s">
        <v>87</v>
      </c>
      <c r="AW148" s="14" t="s">
        <v>32</v>
      </c>
      <c r="AX148" s="14" t="s">
        <v>76</v>
      </c>
      <c r="AY148" s="266" t="s">
        <v>240</v>
      </c>
    </row>
    <row r="149" s="14" customFormat="1">
      <c r="A149" s="14"/>
      <c r="B149" s="256"/>
      <c r="C149" s="257"/>
      <c r="D149" s="247" t="s">
        <v>251</v>
      </c>
      <c r="E149" s="258" t="s">
        <v>1</v>
      </c>
      <c r="F149" s="259" t="s">
        <v>3688</v>
      </c>
      <c r="G149" s="257"/>
      <c r="H149" s="260">
        <v>25.245000000000001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251</v>
      </c>
      <c r="AU149" s="266" t="s">
        <v>87</v>
      </c>
      <c r="AV149" s="14" t="s">
        <v>87</v>
      </c>
      <c r="AW149" s="14" t="s">
        <v>32</v>
      </c>
      <c r="AX149" s="14" t="s">
        <v>76</v>
      </c>
      <c r="AY149" s="266" t="s">
        <v>240</v>
      </c>
    </row>
    <row r="150" s="14" customFormat="1">
      <c r="A150" s="14"/>
      <c r="B150" s="256"/>
      <c r="C150" s="257"/>
      <c r="D150" s="247" t="s">
        <v>251</v>
      </c>
      <c r="E150" s="258" t="s">
        <v>1</v>
      </c>
      <c r="F150" s="259" t="s">
        <v>3689</v>
      </c>
      <c r="G150" s="257"/>
      <c r="H150" s="260">
        <v>4.7519999999999998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251</v>
      </c>
      <c r="AU150" s="266" t="s">
        <v>87</v>
      </c>
      <c r="AV150" s="14" t="s">
        <v>87</v>
      </c>
      <c r="AW150" s="14" t="s">
        <v>32</v>
      </c>
      <c r="AX150" s="14" t="s">
        <v>76</v>
      </c>
      <c r="AY150" s="266" t="s">
        <v>240</v>
      </c>
    </row>
    <row r="151" s="14" customFormat="1">
      <c r="A151" s="14"/>
      <c r="B151" s="256"/>
      <c r="C151" s="257"/>
      <c r="D151" s="247" t="s">
        <v>251</v>
      </c>
      <c r="E151" s="258" t="s">
        <v>1</v>
      </c>
      <c r="F151" s="259" t="s">
        <v>3690</v>
      </c>
      <c r="G151" s="257"/>
      <c r="H151" s="260">
        <v>3.6629999999999998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251</v>
      </c>
      <c r="AU151" s="266" t="s">
        <v>87</v>
      </c>
      <c r="AV151" s="14" t="s">
        <v>87</v>
      </c>
      <c r="AW151" s="14" t="s">
        <v>32</v>
      </c>
      <c r="AX151" s="14" t="s">
        <v>76</v>
      </c>
      <c r="AY151" s="266" t="s">
        <v>240</v>
      </c>
    </row>
    <row r="152" s="14" customFormat="1">
      <c r="A152" s="14"/>
      <c r="B152" s="256"/>
      <c r="C152" s="257"/>
      <c r="D152" s="247" t="s">
        <v>251</v>
      </c>
      <c r="E152" s="258" t="s">
        <v>1</v>
      </c>
      <c r="F152" s="259" t="s">
        <v>3691</v>
      </c>
      <c r="G152" s="257"/>
      <c r="H152" s="260">
        <v>3.8500000000000001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251</v>
      </c>
      <c r="AU152" s="266" t="s">
        <v>87</v>
      </c>
      <c r="AV152" s="14" t="s">
        <v>87</v>
      </c>
      <c r="AW152" s="14" t="s">
        <v>32</v>
      </c>
      <c r="AX152" s="14" t="s">
        <v>76</v>
      </c>
      <c r="AY152" s="266" t="s">
        <v>240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3692</v>
      </c>
      <c r="G153" s="257"/>
      <c r="H153" s="260">
        <v>6.1710000000000003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76</v>
      </c>
      <c r="AY153" s="266" t="s">
        <v>240</v>
      </c>
    </row>
    <row r="154" s="14" customFormat="1">
      <c r="A154" s="14"/>
      <c r="B154" s="256"/>
      <c r="C154" s="257"/>
      <c r="D154" s="247" t="s">
        <v>251</v>
      </c>
      <c r="E154" s="258" t="s">
        <v>1</v>
      </c>
      <c r="F154" s="259" t="s">
        <v>3693</v>
      </c>
      <c r="G154" s="257"/>
      <c r="H154" s="260">
        <v>6.1379999999999999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251</v>
      </c>
      <c r="AU154" s="266" t="s">
        <v>87</v>
      </c>
      <c r="AV154" s="14" t="s">
        <v>87</v>
      </c>
      <c r="AW154" s="14" t="s">
        <v>32</v>
      </c>
      <c r="AX154" s="14" t="s">
        <v>76</v>
      </c>
      <c r="AY154" s="266" t="s">
        <v>240</v>
      </c>
    </row>
    <row r="155" s="14" customFormat="1">
      <c r="A155" s="14"/>
      <c r="B155" s="256"/>
      <c r="C155" s="257"/>
      <c r="D155" s="247" t="s">
        <v>251</v>
      </c>
      <c r="E155" s="258" t="s">
        <v>1</v>
      </c>
      <c r="F155" s="259" t="s">
        <v>3694</v>
      </c>
      <c r="G155" s="257"/>
      <c r="H155" s="260">
        <v>5.6429999999999998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251</v>
      </c>
      <c r="AU155" s="266" t="s">
        <v>87</v>
      </c>
      <c r="AV155" s="14" t="s">
        <v>87</v>
      </c>
      <c r="AW155" s="14" t="s">
        <v>32</v>
      </c>
      <c r="AX155" s="14" t="s">
        <v>76</v>
      </c>
      <c r="AY155" s="266" t="s">
        <v>240</v>
      </c>
    </row>
    <row r="156" s="13" customFormat="1">
      <c r="A156" s="13"/>
      <c r="B156" s="245"/>
      <c r="C156" s="246"/>
      <c r="D156" s="247" t="s">
        <v>251</v>
      </c>
      <c r="E156" s="248" t="s">
        <v>1</v>
      </c>
      <c r="F156" s="249" t="s">
        <v>3695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251</v>
      </c>
      <c r="AU156" s="255" t="s">
        <v>87</v>
      </c>
      <c r="AV156" s="13" t="s">
        <v>84</v>
      </c>
      <c r="AW156" s="13" t="s">
        <v>32</v>
      </c>
      <c r="AX156" s="13" t="s">
        <v>76</v>
      </c>
      <c r="AY156" s="255" t="s">
        <v>240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3696</v>
      </c>
      <c r="G157" s="257"/>
      <c r="H157" s="260">
        <v>20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76</v>
      </c>
      <c r="AY157" s="266" t="s">
        <v>240</v>
      </c>
    </row>
    <row r="158" s="13" customFormat="1">
      <c r="A158" s="13"/>
      <c r="B158" s="245"/>
      <c r="C158" s="246"/>
      <c r="D158" s="247" t="s">
        <v>251</v>
      </c>
      <c r="E158" s="248" t="s">
        <v>1</v>
      </c>
      <c r="F158" s="249" t="s">
        <v>3697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251</v>
      </c>
      <c r="AU158" s="255" t="s">
        <v>87</v>
      </c>
      <c r="AV158" s="13" t="s">
        <v>84</v>
      </c>
      <c r="AW158" s="13" t="s">
        <v>32</v>
      </c>
      <c r="AX158" s="13" t="s">
        <v>76</v>
      </c>
      <c r="AY158" s="255" t="s">
        <v>240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3698</v>
      </c>
      <c r="G159" s="257"/>
      <c r="H159" s="260">
        <v>26.18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3" customFormat="1">
      <c r="A160" s="13"/>
      <c r="B160" s="245"/>
      <c r="C160" s="246"/>
      <c r="D160" s="247" t="s">
        <v>251</v>
      </c>
      <c r="E160" s="248" t="s">
        <v>1</v>
      </c>
      <c r="F160" s="249" t="s">
        <v>3699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251</v>
      </c>
      <c r="AU160" s="255" t="s">
        <v>87</v>
      </c>
      <c r="AV160" s="13" t="s">
        <v>84</v>
      </c>
      <c r="AW160" s="13" t="s">
        <v>32</v>
      </c>
      <c r="AX160" s="13" t="s">
        <v>76</v>
      </c>
      <c r="AY160" s="255" t="s">
        <v>240</v>
      </c>
    </row>
    <row r="161" s="14" customFormat="1">
      <c r="A161" s="14"/>
      <c r="B161" s="256"/>
      <c r="C161" s="257"/>
      <c r="D161" s="247" t="s">
        <v>251</v>
      </c>
      <c r="E161" s="258" t="s">
        <v>1</v>
      </c>
      <c r="F161" s="259" t="s">
        <v>3700</v>
      </c>
      <c r="G161" s="257"/>
      <c r="H161" s="260">
        <v>20.460000000000001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251</v>
      </c>
      <c r="AU161" s="266" t="s">
        <v>87</v>
      </c>
      <c r="AV161" s="14" t="s">
        <v>87</v>
      </c>
      <c r="AW161" s="14" t="s">
        <v>32</v>
      </c>
      <c r="AX161" s="14" t="s">
        <v>76</v>
      </c>
      <c r="AY161" s="266" t="s">
        <v>240</v>
      </c>
    </row>
    <row r="162" s="13" customFormat="1">
      <c r="A162" s="13"/>
      <c r="B162" s="245"/>
      <c r="C162" s="246"/>
      <c r="D162" s="247" t="s">
        <v>251</v>
      </c>
      <c r="E162" s="248" t="s">
        <v>1</v>
      </c>
      <c r="F162" s="249" t="s">
        <v>3701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251</v>
      </c>
      <c r="AU162" s="255" t="s">
        <v>87</v>
      </c>
      <c r="AV162" s="13" t="s">
        <v>84</v>
      </c>
      <c r="AW162" s="13" t="s">
        <v>32</v>
      </c>
      <c r="AX162" s="13" t="s">
        <v>76</v>
      </c>
      <c r="AY162" s="255" t="s">
        <v>240</v>
      </c>
    </row>
    <row r="163" s="14" customFormat="1">
      <c r="A163" s="14"/>
      <c r="B163" s="256"/>
      <c r="C163" s="257"/>
      <c r="D163" s="247" t="s">
        <v>251</v>
      </c>
      <c r="E163" s="258" t="s">
        <v>1</v>
      </c>
      <c r="F163" s="259" t="s">
        <v>3702</v>
      </c>
      <c r="G163" s="257"/>
      <c r="H163" s="260">
        <v>190.08000000000001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251</v>
      </c>
      <c r="AU163" s="266" t="s">
        <v>87</v>
      </c>
      <c r="AV163" s="14" t="s">
        <v>87</v>
      </c>
      <c r="AW163" s="14" t="s">
        <v>32</v>
      </c>
      <c r="AX163" s="14" t="s">
        <v>76</v>
      </c>
      <c r="AY163" s="266" t="s">
        <v>240</v>
      </c>
    </row>
    <row r="164" s="14" customFormat="1">
      <c r="A164" s="14"/>
      <c r="B164" s="256"/>
      <c r="C164" s="257"/>
      <c r="D164" s="247" t="s">
        <v>251</v>
      </c>
      <c r="E164" s="258" t="s">
        <v>1</v>
      </c>
      <c r="F164" s="259" t="s">
        <v>3703</v>
      </c>
      <c r="G164" s="257"/>
      <c r="H164" s="260">
        <v>11.414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251</v>
      </c>
      <c r="AU164" s="266" t="s">
        <v>87</v>
      </c>
      <c r="AV164" s="14" t="s">
        <v>87</v>
      </c>
      <c r="AW164" s="14" t="s">
        <v>32</v>
      </c>
      <c r="AX164" s="14" t="s">
        <v>76</v>
      </c>
      <c r="AY164" s="266" t="s">
        <v>240</v>
      </c>
    </row>
    <row r="165" s="15" customFormat="1">
      <c r="A165" s="15"/>
      <c r="B165" s="267"/>
      <c r="C165" s="268"/>
      <c r="D165" s="247" t="s">
        <v>251</v>
      </c>
      <c r="E165" s="269" t="s">
        <v>1</v>
      </c>
      <c r="F165" s="270" t="s">
        <v>3704</v>
      </c>
      <c r="G165" s="268"/>
      <c r="H165" s="271">
        <v>563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251</v>
      </c>
      <c r="AU165" s="277" t="s">
        <v>87</v>
      </c>
      <c r="AV165" s="15" t="s">
        <v>256</v>
      </c>
      <c r="AW165" s="15" t="s">
        <v>32</v>
      </c>
      <c r="AX165" s="15" t="s">
        <v>76</v>
      </c>
      <c r="AY165" s="277" t="s">
        <v>240</v>
      </c>
    </row>
    <row r="166" s="13" customFormat="1">
      <c r="A166" s="13"/>
      <c r="B166" s="245"/>
      <c r="C166" s="246"/>
      <c r="D166" s="247" t="s">
        <v>251</v>
      </c>
      <c r="E166" s="248" t="s">
        <v>1</v>
      </c>
      <c r="F166" s="249" t="s">
        <v>3705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251</v>
      </c>
      <c r="AU166" s="255" t="s">
        <v>87</v>
      </c>
      <c r="AV166" s="13" t="s">
        <v>84</v>
      </c>
      <c r="AW166" s="13" t="s">
        <v>32</v>
      </c>
      <c r="AX166" s="13" t="s">
        <v>76</v>
      </c>
      <c r="AY166" s="255" t="s">
        <v>240</v>
      </c>
    </row>
    <row r="167" s="14" customFormat="1">
      <c r="A167" s="14"/>
      <c r="B167" s="256"/>
      <c r="C167" s="257"/>
      <c r="D167" s="247" t="s">
        <v>251</v>
      </c>
      <c r="E167" s="258" t="s">
        <v>1</v>
      </c>
      <c r="F167" s="259" t="s">
        <v>3706</v>
      </c>
      <c r="G167" s="257"/>
      <c r="H167" s="260">
        <v>395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251</v>
      </c>
      <c r="AU167" s="266" t="s">
        <v>87</v>
      </c>
      <c r="AV167" s="14" t="s">
        <v>87</v>
      </c>
      <c r="AW167" s="14" t="s">
        <v>32</v>
      </c>
      <c r="AX167" s="14" t="s">
        <v>76</v>
      </c>
      <c r="AY167" s="266" t="s">
        <v>240</v>
      </c>
    </row>
    <row r="168" s="15" customFormat="1">
      <c r="A168" s="15"/>
      <c r="B168" s="267"/>
      <c r="C168" s="268"/>
      <c r="D168" s="247" t="s">
        <v>251</v>
      </c>
      <c r="E168" s="269" t="s">
        <v>1</v>
      </c>
      <c r="F168" s="270" t="s">
        <v>3707</v>
      </c>
      <c r="G168" s="268"/>
      <c r="H168" s="271">
        <v>395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251</v>
      </c>
      <c r="AU168" s="277" t="s">
        <v>87</v>
      </c>
      <c r="AV168" s="15" t="s">
        <v>256</v>
      </c>
      <c r="AW168" s="15" t="s">
        <v>32</v>
      </c>
      <c r="AX168" s="15" t="s">
        <v>84</v>
      </c>
      <c r="AY168" s="277" t="s">
        <v>240</v>
      </c>
    </row>
    <row r="169" s="13" customFormat="1">
      <c r="A169" s="13"/>
      <c r="B169" s="245"/>
      <c r="C169" s="246"/>
      <c r="D169" s="247" t="s">
        <v>251</v>
      </c>
      <c r="E169" s="248" t="s">
        <v>1</v>
      </c>
      <c r="F169" s="249" t="s">
        <v>1566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251</v>
      </c>
      <c r="AU169" s="255" t="s">
        <v>87</v>
      </c>
      <c r="AV169" s="13" t="s">
        <v>84</v>
      </c>
      <c r="AW169" s="13" t="s">
        <v>32</v>
      </c>
      <c r="AX169" s="13" t="s">
        <v>76</v>
      </c>
      <c r="AY169" s="255" t="s">
        <v>240</v>
      </c>
    </row>
    <row r="170" s="13" customFormat="1">
      <c r="A170" s="13"/>
      <c r="B170" s="245"/>
      <c r="C170" s="246"/>
      <c r="D170" s="247" t="s">
        <v>251</v>
      </c>
      <c r="E170" s="248" t="s">
        <v>1</v>
      </c>
      <c r="F170" s="249" t="s">
        <v>3708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251</v>
      </c>
      <c r="AU170" s="255" t="s">
        <v>87</v>
      </c>
      <c r="AV170" s="13" t="s">
        <v>84</v>
      </c>
      <c r="AW170" s="13" t="s">
        <v>32</v>
      </c>
      <c r="AX170" s="13" t="s">
        <v>76</v>
      </c>
      <c r="AY170" s="255" t="s">
        <v>240</v>
      </c>
    </row>
    <row r="171" s="2" customFormat="1" ht="33" customHeight="1">
      <c r="A171" s="39"/>
      <c r="B171" s="40"/>
      <c r="C171" s="227" t="s">
        <v>87</v>
      </c>
      <c r="D171" s="227" t="s">
        <v>242</v>
      </c>
      <c r="E171" s="228" t="s">
        <v>3709</v>
      </c>
      <c r="F171" s="229" t="s">
        <v>3710</v>
      </c>
      <c r="G171" s="230" t="s">
        <v>245</v>
      </c>
      <c r="H171" s="231">
        <v>169</v>
      </c>
      <c r="I171" s="232"/>
      <c r="J171" s="233">
        <f>ROUND(I171*H171,2)</f>
        <v>0</v>
      </c>
      <c r="K171" s="229" t="s">
        <v>246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247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247</v>
      </c>
      <c r="BM171" s="238" t="s">
        <v>3711</v>
      </c>
    </row>
    <row r="172" s="2" customFormat="1">
      <c r="A172" s="39"/>
      <c r="B172" s="40"/>
      <c r="C172" s="41"/>
      <c r="D172" s="240" t="s">
        <v>249</v>
      </c>
      <c r="E172" s="41"/>
      <c r="F172" s="241" t="s">
        <v>3712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87</v>
      </c>
    </row>
    <row r="173" s="13" customFormat="1">
      <c r="A173" s="13"/>
      <c r="B173" s="245"/>
      <c r="C173" s="246"/>
      <c r="D173" s="247" t="s">
        <v>251</v>
      </c>
      <c r="E173" s="248" t="s">
        <v>1</v>
      </c>
      <c r="F173" s="249" t="s">
        <v>3673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251</v>
      </c>
      <c r="AU173" s="255" t="s">
        <v>87</v>
      </c>
      <c r="AV173" s="13" t="s">
        <v>84</v>
      </c>
      <c r="AW173" s="13" t="s">
        <v>32</v>
      </c>
      <c r="AX173" s="13" t="s">
        <v>76</v>
      </c>
      <c r="AY173" s="255" t="s">
        <v>240</v>
      </c>
    </row>
    <row r="174" s="13" customFormat="1">
      <c r="A174" s="13"/>
      <c r="B174" s="245"/>
      <c r="C174" s="246"/>
      <c r="D174" s="247" t="s">
        <v>251</v>
      </c>
      <c r="E174" s="248" t="s">
        <v>1</v>
      </c>
      <c r="F174" s="249" t="s">
        <v>3674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251</v>
      </c>
      <c r="AU174" s="255" t="s">
        <v>87</v>
      </c>
      <c r="AV174" s="13" t="s">
        <v>84</v>
      </c>
      <c r="AW174" s="13" t="s">
        <v>32</v>
      </c>
      <c r="AX174" s="13" t="s">
        <v>76</v>
      </c>
      <c r="AY174" s="255" t="s">
        <v>240</v>
      </c>
    </row>
    <row r="175" s="13" customFormat="1">
      <c r="A175" s="13"/>
      <c r="B175" s="245"/>
      <c r="C175" s="246"/>
      <c r="D175" s="247" t="s">
        <v>251</v>
      </c>
      <c r="E175" s="248" t="s">
        <v>1</v>
      </c>
      <c r="F175" s="249" t="s">
        <v>3675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251</v>
      </c>
      <c r="AU175" s="255" t="s">
        <v>87</v>
      </c>
      <c r="AV175" s="13" t="s">
        <v>84</v>
      </c>
      <c r="AW175" s="13" t="s">
        <v>32</v>
      </c>
      <c r="AX175" s="13" t="s">
        <v>76</v>
      </c>
      <c r="AY175" s="255" t="s">
        <v>240</v>
      </c>
    </row>
    <row r="176" s="14" customFormat="1">
      <c r="A176" s="14"/>
      <c r="B176" s="256"/>
      <c r="C176" s="257"/>
      <c r="D176" s="247" t="s">
        <v>251</v>
      </c>
      <c r="E176" s="258" t="s">
        <v>1</v>
      </c>
      <c r="F176" s="259" t="s">
        <v>3676</v>
      </c>
      <c r="G176" s="257"/>
      <c r="H176" s="260">
        <v>43.680999999999997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251</v>
      </c>
      <c r="AU176" s="266" t="s">
        <v>87</v>
      </c>
      <c r="AV176" s="14" t="s">
        <v>87</v>
      </c>
      <c r="AW176" s="14" t="s">
        <v>32</v>
      </c>
      <c r="AX176" s="14" t="s">
        <v>76</v>
      </c>
      <c r="AY176" s="266" t="s">
        <v>240</v>
      </c>
    </row>
    <row r="177" s="14" customFormat="1">
      <c r="A177" s="14"/>
      <c r="B177" s="256"/>
      <c r="C177" s="257"/>
      <c r="D177" s="247" t="s">
        <v>251</v>
      </c>
      <c r="E177" s="258" t="s">
        <v>1</v>
      </c>
      <c r="F177" s="259" t="s">
        <v>3677</v>
      </c>
      <c r="G177" s="257"/>
      <c r="H177" s="260">
        <v>38.609999999999999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251</v>
      </c>
      <c r="AU177" s="266" t="s">
        <v>87</v>
      </c>
      <c r="AV177" s="14" t="s">
        <v>87</v>
      </c>
      <c r="AW177" s="14" t="s">
        <v>32</v>
      </c>
      <c r="AX177" s="14" t="s">
        <v>76</v>
      </c>
      <c r="AY177" s="266" t="s">
        <v>240</v>
      </c>
    </row>
    <row r="178" s="14" customFormat="1">
      <c r="A178" s="14"/>
      <c r="B178" s="256"/>
      <c r="C178" s="257"/>
      <c r="D178" s="247" t="s">
        <v>251</v>
      </c>
      <c r="E178" s="258" t="s">
        <v>1</v>
      </c>
      <c r="F178" s="259" t="s">
        <v>3678</v>
      </c>
      <c r="G178" s="257"/>
      <c r="H178" s="260">
        <v>17.905000000000001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251</v>
      </c>
      <c r="AU178" s="266" t="s">
        <v>87</v>
      </c>
      <c r="AV178" s="14" t="s">
        <v>87</v>
      </c>
      <c r="AW178" s="14" t="s">
        <v>32</v>
      </c>
      <c r="AX178" s="14" t="s">
        <v>76</v>
      </c>
      <c r="AY178" s="266" t="s">
        <v>240</v>
      </c>
    </row>
    <row r="179" s="14" customFormat="1">
      <c r="A179" s="14"/>
      <c r="B179" s="256"/>
      <c r="C179" s="257"/>
      <c r="D179" s="247" t="s">
        <v>251</v>
      </c>
      <c r="E179" s="258" t="s">
        <v>1</v>
      </c>
      <c r="F179" s="259" t="s">
        <v>3679</v>
      </c>
      <c r="G179" s="257"/>
      <c r="H179" s="260">
        <v>13.35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251</v>
      </c>
      <c r="AU179" s="266" t="s">
        <v>87</v>
      </c>
      <c r="AV179" s="14" t="s">
        <v>87</v>
      </c>
      <c r="AW179" s="14" t="s">
        <v>32</v>
      </c>
      <c r="AX179" s="14" t="s">
        <v>76</v>
      </c>
      <c r="AY179" s="266" t="s">
        <v>240</v>
      </c>
    </row>
    <row r="180" s="14" customFormat="1">
      <c r="A180" s="14"/>
      <c r="B180" s="256"/>
      <c r="C180" s="257"/>
      <c r="D180" s="247" t="s">
        <v>251</v>
      </c>
      <c r="E180" s="258" t="s">
        <v>1</v>
      </c>
      <c r="F180" s="259" t="s">
        <v>3680</v>
      </c>
      <c r="G180" s="257"/>
      <c r="H180" s="260">
        <v>12.958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251</v>
      </c>
      <c r="AU180" s="266" t="s">
        <v>87</v>
      </c>
      <c r="AV180" s="14" t="s">
        <v>87</v>
      </c>
      <c r="AW180" s="14" t="s">
        <v>32</v>
      </c>
      <c r="AX180" s="14" t="s">
        <v>76</v>
      </c>
      <c r="AY180" s="266" t="s">
        <v>240</v>
      </c>
    </row>
    <row r="181" s="14" customFormat="1">
      <c r="A181" s="14"/>
      <c r="B181" s="256"/>
      <c r="C181" s="257"/>
      <c r="D181" s="247" t="s">
        <v>251</v>
      </c>
      <c r="E181" s="258" t="s">
        <v>1</v>
      </c>
      <c r="F181" s="259" t="s">
        <v>3681</v>
      </c>
      <c r="G181" s="257"/>
      <c r="H181" s="260">
        <v>4.7519999999999998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251</v>
      </c>
      <c r="AU181" s="266" t="s">
        <v>87</v>
      </c>
      <c r="AV181" s="14" t="s">
        <v>87</v>
      </c>
      <c r="AW181" s="14" t="s">
        <v>32</v>
      </c>
      <c r="AX181" s="14" t="s">
        <v>76</v>
      </c>
      <c r="AY181" s="266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3682</v>
      </c>
      <c r="G182" s="257"/>
      <c r="H182" s="260">
        <v>3.7130000000000001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76</v>
      </c>
      <c r="AY182" s="266" t="s">
        <v>240</v>
      </c>
    </row>
    <row r="183" s="14" customFormat="1">
      <c r="A183" s="14"/>
      <c r="B183" s="256"/>
      <c r="C183" s="257"/>
      <c r="D183" s="247" t="s">
        <v>251</v>
      </c>
      <c r="E183" s="258" t="s">
        <v>1</v>
      </c>
      <c r="F183" s="259" t="s">
        <v>3683</v>
      </c>
      <c r="G183" s="257"/>
      <c r="H183" s="260">
        <v>3.4380000000000002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251</v>
      </c>
      <c r="AU183" s="266" t="s">
        <v>87</v>
      </c>
      <c r="AV183" s="14" t="s">
        <v>87</v>
      </c>
      <c r="AW183" s="14" t="s">
        <v>32</v>
      </c>
      <c r="AX183" s="14" t="s">
        <v>76</v>
      </c>
      <c r="AY183" s="266" t="s">
        <v>240</v>
      </c>
    </row>
    <row r="184" s="14" customFormat="1">
      <c r="A184" s="14"/>
      <c r="B184" s="256"/>
      <c r="C184" s="257"/>
      <c r="D184" s="247" t="s">
        <v>251</v>
      </c>
      <c r="E184" s="258" t="s">
        <v>1</v>
      </c>
      <c r="F184" s="259" t="s">
        <v>3684</v>
      </c>
      <c r="G184" s="257"/>
      <c r="H184" s="260">
        <v>2.657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251</v>
      </c>
      <c r="AU184" s="266" t="s">
        <v>87</v>
      </c>
      <c r="AV184" s="14" t="s">
        <v>87</v>
      </c>
      <c r="AW184" s="14" t="s">
        <v>32</v>
      </c>
      <c r="AX184" s="14" t="s">
        <v>76</v>
      </c>
      <c r="AY184" s="266" t="s">
        <v>240</v>
      </c>
    </row>
    <row r="185" s="13" customFormat="1">
      <c r="A185" s="13"/>
      <c r="B185" s="245"/>
      <c r="C185" s="246"/>
      <c r="D185" s="247" t="s">
        <v>251</v>
      </c>
      <c r="E185" s="248" t="s">
        <v>1</v>
      </c>
      <c r="F185" s="249" t="s">
        <v>3685</v>
      </c>
      <c r="G185" s="246"/>
      <c r="H185" s="248" t="s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251</v>
      </c>
      <c r="AU185" s="255" t="s">
        <v>87</v>
      </c>
      <c r="AV185" s="13" t="s">
        <v>84</v>
      </c>
      <c r="AW185" s="13" t="s">
        <v>32</v>
      </c>
      <c r="AX185" s="13" t="s">
        <v>76</v>
      </c>
      <c r="AY185" s="255" t="s">
        <v>240</v>
      </c>
    </row>
    <row r="186" s="14" customFormat="1">
      <c r="A186" s="14"/>
      <c r="B186" s="256"/>
      <c r="C186" s="257"/>
      <c r="D186" s="247" t="s">
        <v>251</v>
      </c>
      <c r="E186" s="258" t="s">
        <v>1</v>
      </c>
      <c r="F186" s="259" t="s">
        <v>3686</v>
      </c>
      <c r="G186" s="257"/>
      <c r="H186" s="260">
        <v>47.189999999999998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251</v>
      </c>
      <c r="AU186" s="266" t="s">
        <v>87</v>
      </c>
      <c r="AV186" s="14" t="s">
        <v>87</v>
      </c>
      <c r="AW186" s="14" t="s">
        <v>32</v>
      </c>
      <c r="AX186" s="14" t="s">
        <v>76</v>
      </c>
      <c r="AY186" s="266" t="s">
        <v>240</v>
      </c>
    </row>
    <row r="187" s="14" customFormat="1">
      <c r="A187" s="14"/>
      <c r="B187" s="256"/>
      <c r="C187" s="257"/>
      <c r="D187" s="247" t="s">
        <v>251</v>
      </c>
      <c r="E187" s="258" t="s">
        <v>1</v>
      </c>
      <c r="F187" s="259" t="s">
        <v>3687</v>
      </c>
      <c r="G187" s="257"/>
      <c r="H187" s="260">
        <v>51.149999999999999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251</v>
      </c>
      <c r="AU187" s="266" t="s">
        <v>87</v>
      </c>
      <c r="AV187" s="14" t="s">
        <v>87</v>
      </c>
      <c r="AW187" s="14" t="s">
        <v>32</v>
      </c>
      <c r="AX187" s="14" t="s">
        <v>76</v>
      </c>
      <c r="AY187" s="266" t="s">
        <v>240</v>
      </c>
    </row>
    <row r="188" s="14" customFormat="1">
      <c r="A188" s="14"/>
      <c r="B188" s="256"/>
      <c r="C188" s="257"/>
      <c r="D188" s="247" t="s">
        <v>251</v>
      </c>
      <c r="E188" s="258" t="s">
        <v>1</v>
      </c>
      <c r="F188" s="259" t="s">
        <v>3688</v>
      </c>
      <c r="G188" s="257"/>
      <c r="H188" s="260">
        <v>25.245000000000001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251</v>
      </c>
      <c r="AU188" s="266" t="s">
        <v>87</v>
      </c>
      <c r="AV188" s="14" t="s">
        <v>87</v>
      </c>
      <c r="AW188" s="14" t="s">
        <v>32</v>
      </c>
      <c r="AX188" s="14" t="s">
        <v>76</v>
      </c>
      <c r="AY188" s="266" t="s">
        <v>240</v>
      </c>
    </row>
    <row r="189" s="14" customFormat="1">
      <c r="A189" s="14"/>
      <c r="B189" s="256"/>
      <c r="C189" s="257"/>
      <c r="D189" s="247" t="s">
        <v>251</v>
      </c>
      <c r="E189" s="258" t="s">
        <v>1</v>
      </c>
      <c r="F189" s="259" t="s">
        <v>3689</v>
      </c>
      <c r="G189" s="257"/>
      <c r="H189" s="260">
        <v>4.7519999999999998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251</v>
      </c>
      <c r="AU189" s="266" t="s">
        <v>87</v>
      </c>
      <c r="AV189" s="14" t="s">
        <v>87</v>
      </c>
      <c r="AW189" s="14" t="s">
        <v>32</v>
      </c>
      <c r="AX189" s="14" t="s">
        <v>76</v>
      </c>
      <c r="AY189" s="266" t="s">
        <v>240</v>
      </c>
    </row>
    <row r="190" s="14" customFormat="1">
      <c r="A190" s="14"/>
      <c r="B190" s="256"/>
      <c r="C190" s="257"/>
      <c r="D190" s="247" t="s">
        <v>251</v>
      </c>
      <c r="E190" s="258" t="s">
        <v>1</v>
      </c>
      <c r="F190" s="259" t="s">
        <v>3690</v>
      </c>
      <c r="G190" s="257"/>
      <c r="H190" s="260">
        <v>3.6629999999999998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251</v>
      </c>
      <c r="AU190" s="266" t="s">
        <v>87</v>
      </c>
      <c r="AV190" s="14" t="s">
        <v>87</v>
      </c>
      <c r="AW190" s="14" t="s">
        <v>32</v>
      </c>
      <c r="AX190" s="14" t="s">
        <v>76</v>
      </c>
      <c r="AY190" s="266" t="s">
        <v>240</v>
      </c>
    </row>
    <row r="191" s="14" customFormat="1">
      <c r="A191" s="14"/>
      <c r="B191" s="256"/>
      <c r="C191" s="257"/>
      <c r="D191" s="247" t="s">
        <v>251</v>
      </c>
      <c r="E191" s="258" t="s">
        <v>1</v>
      </c>
      <c r="F191" s="259" t="s">
        <v>3691</v>
      </c>
      <c r="G191" s="257"/>
      <c r="H191" s="260">
        <v>3.8500000000000001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251</v>
      </c>
      <c r="AU191" s="266" t="s">
        <v>87</v>
      </c>
      <c r="AV191" s="14" t="s">
        <v>87</v>
      </c>
      <c r="AW191" s="14" t="s">
        <v>32</v>
      </c>
      <c r="AX191" s="14" t="s">
        <v>76</v>
      </c>
      <c r="AY191" s="266" t="s">
        <v>240</v>
      </c>
    </row>
    <row r="192" s="14" customFormat="1">
      <c r="A192" s="14"/>
      <c r="B192" s="256"/>
      <c r="C192" s="257"/>
      <c r="D192" s="247" t="s">
        <v>251</v>
      </c>
      <c r="E192" s="258" t="s">
        <v>1</v>
      </c>
      <c r="F192" s="259" t="s">
        <v>3692</v>
      </c>
      <c r="G192" s="257"/>
      <c r="H192" s="260">
        <v>6.1710000000000003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251</v>
      </c>
      <c r="AU192" s="266" t="s">
        <v>87</v>
      </c>
      <c r="AV192" s="14" t="s">
        <v>87</v>
      </c>
      <c r="AW192" s="14" t="s">
        <v>32</v>
      </c>
      <c r="AX192" s="14" t="s">
        <v>76</v>
      </c>
      <c r="AY192" s="266" t="s">
        <v>240</v>
      </c>
    </row>
    <row r="193" s="14" customFormat="1">
      <c r="A193" s="14"/>
      <c r="B193" s="256"/>
      <c r="C193" s="257"/>
      <c r="D193" s="247" t="s">
        <v>251</v>
      </c>
      <c r="E193" s="258" t="s">
        <v>1</v>
      </c>
      <c r="F193" s="259" t="s">
        <v>3693</v>
      </c>
      <c r="G193" s="257"/>
      <c r="H193" s="260">
        <v>6.1379999999999999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251</v>
      </c>
      <c r="AU193" s="266" t="s">
        <v>87</v>
      </c>
      <c r="AV193" s="14" t="s">
        <v>87</v>
      </c>
      <c r="AW193" s="14" t="s">
        <v>32</v>
      </c>
      <c r="AX193" s="14" t="s">
        <v>76</v>
      </c>
      <c r="AY193" s="266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3694</v>
      </c>
      <c r="G194" s="257"/>
      <c r="H194" s="260">
        <v>5.6429999999999998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76</v>
      </c>
      <c r="AY194" s="266" t="s">
        <v>240</v>
      </c>
    </row>
    <row r="195" s="13" customFormat="1">
      <c r="A195" s="13"/>
      <c r="B195" s="245"/>
      <c r="C195" s="246"/>
      <c r="D195" s="247" t="s">
        <v>251</v>
      </c>
      <c r="E195" s="248" t="s">
        <v>1</v>
      </c>
      <c r="F195" s="249" t="s">
        <v>3695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251</v>
      </c>
      <c r="AU195" s="255" t="s">
        <v>87</v>
      </c>
      <c r="AV195" s="13" t="s">
        <v>84</v>
      </c>
      <c r="AW195" s="13" t="s">
        <v>32</v>
      </c>
      <c r="AX195" s="13" t="s">
        <v>76</v>
      </c>
      <c r="AY195" s="255" t="s">
        <v>240</v>
      </c>
    </row>
    <row r="196" s="14" customFormat="1">
      <c r="A196" s="14"/>
      <c r="B196" s="256"/>
      <c r="C196" s="257"/>
      <c r="D196" s="247" t="s">
        <v>251</v>
      </c>
      <c r="E196" s="258" t="s">
        <v>1</v>
      </c>
      <c r="F196" s="259" t="s">
        <v>3696</v>
      </c>
      <c r="G196" s="257"/>
      <c r="H196" s="260">
        <v>20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251</v>
      </c>
      <c r="AU196" s="266" t="s">
        <v>87</v>
      </c>
      <c r="AV196" s="14" t="s">
        <v>87</v>
      </c>
      <c r="AW196" s="14" t="s">
        <v>32</v>
      </c>
      <c r="AX196" s="14" t="s">
        <v>76</v>
      </c>
      <c r="AY196" s="266" t="s">
        <v>240</v>
      </c>
    </row>
    <row r="197" s="13" customFormat="1">
      <c r="A197" s="13"/>
      <c r="B197" s="245"/>
      <c r="C197" s="246"/>
      <c r="D197" s="247" t="s">
        <v>251</v>
      </c>
      <c r="E197" s="248" t="s">
        <v>1</v>
      </c>
      <c r="F197" s="249" t="s">
        <v>3697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251</v>
      </c>
      <c r="AU197" s="255" t="s">
        <v>87</v>
      </c>
      <c r="AV197" s="13" t="s">
        <v>84</v>
      </c>
      <c r="AW197" s="13" t="s">
        <v>32</v>
      </c>
      <c r="AX197" s="13" t="s">
        <v>76</v>
      </c>
      <c r="AY197" s="255" t="s">
        <v>240</v>
      </c>
    </row>
    <row r="198" s="14" customFormat="1">
      <c r="A198" s="14"/>
      <c r="B198" s="256"/>
      <c r="C198" s="257"/>
      <c r="D198" s="247" t="s">
        <v>251</v>
      </c>
      <c r="E198" s="258" t="s">
        <v>1</v>
      </c>
      <c r="F198" s="259" t="s">
        <v>3698</v>
      </c>
      <c r="G198" s="257"/>
      <c r="H198" s="260">
        <v>26.18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251</v>
      </c>
      <c r="AU198" s="266" t="s">
        <v>87</v>
      </c>
      <c r="AV198" s="14" t="s">
        <v>87</v>
      </c>
      <c r="AW198" s="14" t="s">
        <v>32</v>
      </c>
      <c r="AX198" s="14" t="s">
        <v>76</v>
      </c>
      <c r="AY198" s="266" t="s">
        <v>240</v>
      </c>
    </row>
    <row r="199" s="13" customFormat="1">
      <c r="A199" s="13"/>
      <c r="B199" s="245"/>
      <c r="C199" s="246"/>
      <c r="D199" s="247" t="s">
        <v>251</v>
      </c>
      <c r="E199" s="248" t="s">
        <v>1</v>
      </c>
      <c r="F199" s="249" t="s">
        <v>3699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251</v>
      </c>
      <c r="AU199" s="255" t="s">
        <v>87</v>
      </c>
      <c r="AV199" s="13" t="s">
        <v>84</v>
      </c>
      <c r="AW199" s="13" t="s">
        <v>32</v>
      </c>
      <c r="AX199" s="13" t="s">
        <v>76</v>
      </c>
      <c r="AY199" s="255" t="s">
        <v>240</v>
      </c>
    </row>
    <row r="200" s="14" customFormat="1">
      <c r="A200" s="14"/>
      <c r="B200" s="256"/>
      <c r="C200" s="257"/>
      <c r="D200" s="247" t="s">
        <v>251</v>
      </c>
      <c r="E200" s="258" t="s">
        <v>1</v>
      </c>
      <c r="F200" s="259" t="s">
        <v>3700</v>
      </c>
      <c r="G200" s="257"/>
      <c r="H200" s="260">
        <v>20.460000000000001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251</v>
      </c>
      <c r="AU200" s="266" t="s">
        <v>87</v>
      </c>
      <c r="AV200" s="14" t="s">
        <v>87</v>
      </c>
      <c r="AW200" s="14" t="s">
        <v>32</v>
      </c>
      <c r="AX200" s="14" t="s">
        <v>76</v>
      </c>
      <c r="AY200" s="266" t="s">
        <v>240</v>
      </c>
    </row>
    <row r="201" s="13" customFormat="1">
      <c r="A201" s="13"/>
      <c r="B201" s="245"/>
      <c r="C201" s="246"/>
      <c r="D201" s="247" t="s">
        <v>251</v>
      </c>
      <c r="E201" s="248" t="s">
        <v>1</v>
      </c>
      <c r="F201" s="249" t="s">
        <v>3701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251</v>
      </c>
      <c r="AU201" s="255" t="s">
        <v>87</v>
      </c>
      <c r="AV201" s="13" t="s">
        <v>84</v>
      </c>
      <c r="AW201" s="13" t="s">
        <v>32</v>
      </c>
      <c r="AX201" s="13" t="s">
        <v>76</v>
      </c>
      <c r="AY201" s="255" t="s">
        <v>240</v>
      </c>
    </row>
    <row r="202" s="14" customFormat="1">
      <c r="A202" s="14"/>
      <c r="B202" s="256"/>
      <c r="C202" s="257"/>
      <c r="D202" s="247" t="s">
        <v>251</v>
      </c>
      <c r="E202" s="258" t="s">
        <v>1</v>
      </c>
      <c r="F202" s="259" t="s">
        <v>3702</v>
      </c>
      <c r="G202" s="257"/>
      <c r="H202" s="260">
        <v>190.08000000000001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251</v>
      </c>
      <c r="AU202" s="266" t="s">
        <v>87</v>
      </c>
      <c r="AV202" s="14" t="s">
        <v>87</v>
      </c>
      <c r="AW202" s="14" t="s">
        <v>32</v>
      </c>
      <c r="AX202" s="14" t="s">
        <v>76</v>
      </c>
      <c r="AY202" s="266" t="s">
        <v>240</v>
      </c>
    </row>
    <row r="203" s="14" customFormat="1">
      <c r="A203" s="14"/>
      <c r="B203" s="256"/>
      <c r="C203" s="257"/>
      <c r="D203" s="247" t="s">
        <v>251</v>
      </c>
      <c r="E203" s="258" t="s">
        <v>1</v>
      </c>
      <c r="F203" s="259" t="s">
        <v>3703</v>
      </c>
      <c r="G203" s="257"/>
      <c r="H203" s="260">
        <v>11.414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251</v>
      </c>
      <c r="AU203" s="266" t="s">
        <v>87</v>
      </c>
      <c r="AV203" s="14" t="s">
        <v>87</v>
      </c>
      <c r="AW203" s="14" t="s">
        <v>32</v>
      </c>
      <c r="AX203" s="14" t="s">
        <v>76</v>
      </c>
      <c r="AY203" s="266" t="s">
        <v>240</v>
      </c>
    </row>
    <row r="204" s="15" customFormat="1">
      <c r="A204" s="15"/>
      <c r="B204" s="267"/>
      <c r="C204" s="268"/>
      <c r="D204" s="247" t="s">
        <v>251</v>
      </c>
      <c r="E204" s="269" t="s">
        <v>1</v>
      </c>
      <c r="F204" s="270" t="s">
        <v>3704</v>
      </c>
      <c r="G204" s="268"/>
      <c r="H204" s="271">
        <v>563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251</v>
      </c>
      <c r="AU204" s="277" t="s">
        <v>87</v>
      </c>
      <c r="AV204" s="15" t="s">
        <v>256</v>
      </c>
      <c r="AW204" s="15" t="s">
        <v>32</v>
      </c>
      <c r="AX204" s="15" t="s">
        <v>76</v>
      </c>
      <c r="AY204" s="277" t="s">
        <v>240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3713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4" customFormat="1">
      <c r="A206" s="14"/>
      <c r="B206" s="256"/>
      <c r="C206" s="257"/>
      <c r="D206" s="247" t="s">
        <v>251</v>
      </c>
      <c r="E206" s="258" t="s">
        <v>1</v>
      </c>
      <c r="F206" s="259" t="s">
        <v>3714</v>
      </c>
      <c r="G206" s="257"/>
      <c r="H206" s="260">
        <v>169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251</v>
      </c>
      <c r="AU206" s="266" t="s">
        <v>87</v>
      </c>
      <c r="AV206" s="14" t="s">
        <v>87</v>
      </c>
      <c r="AW206" s="14" t="s">
        <v>32</v>
      </c>
      <c r="AX206" s="14" t="s">
        <v>76</v>
      </c>
      <c r="AY206" s="266" t="s">
        <v>240</v>
      </c>
    </row>
    <row r="207" s="15" customFormat="1">
      <c r="A207" s="15"/>
      <c r="B207" s="267"/>
      <c r="C207" s="268"/>
      <c r="D207" s="247" t="s">
        <v>251</v>
      </c>
      <c r="E207" s="269" t="s">
        <v>1</v>
      </c>
      <c r="F207" s="270" t="s">
        <v>3715</v>
      </c>
      <c r="G207" s="268"/>
      <c r="H207" s="271">
        <v>169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251</v>
      </c>
      <c r="AU207" s="277" t="s">
        <v>87</v>
      </c>
      <c r="AV207" s="15" t="s">
        <v>256</v>
      </c>
      <c r="AW207" s="15" t="s">
        <v>32</v>
      </c>
      <c r="AX207" s="15" t="s">
        <v>84</v>
      </c>
      <c r="AY207" s="277" t="s">
        <v>240</v>
      </c>
    </row>
    <row r="208" s="13" customFormat="1">
      <c r="A208" s="13"/>
      <c r="B208" s="245"/>
      <c r="C208" s="246"/>
      <c r="D208" s="247" t="s">
        <v>251</v>
      </c>
      <c r="E208" s="248" t="s">
        <v>1</v>
      </c>
      <c r="F208" s="249" t="s">
        <v>1566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251</v>
      </c>
      <c r="AU208" s="255" t="s">
        <v>87</v>
      </c>
      <c r="AV208" s="13" t="s">
        <v>84</v>
      </c>
      <c r="AW208" s="13" t="s">
        <v>32</v>
      </c>
      <c r="AX208" s="13" t="s">
        <v>76</v>
      </c>
      <c r="AY208" s="255" t="s">
        <v>240</v>
      </c>
    </row>
    <row r="209" s="13" customFormat="1">
      <c r="A209" s="13"/>
      <c r="B209" s="245"/>
      <c r="C209" s="246"/>
      <c r="D209" s="247" t="s">
        <v>251</v>
      </c>
      <c r="E209" s="248" t="s">
        <v>1</v>
      </c>
      <c r="F209" s="249" t="s">
        <v>3708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251</v>
      </c>
      <c r="AU209" s="255" t="s">
        <v>87</v>
      </c>
      <c r="AV209" s="13" t="s">
        <v>84</v>
      </c>
      <c r="AW209" s="13" t="s">
        <v>32</v>
      </c>
      <c r="AX209" s="13" t="s">
        <v>76</v>
      </c>
      <c r="AY209" s="255" t="s">
        <v>240</v>
      </c>
    </row>
    <row r="210" s="2" customFormat="1" ht="21.75" customHeight="1">
      <c r="A210" s="39"/>
      <c r="B210" s="40"/>
      <c r="C210" s="227" t="s">
        <v>256</v>
      </c>
      <c r="D210" s="227" t="s">
        <v>242</v>
      </c>
      <c r="E210" s="228" t="s">
        <v>3716</v>
      </c>
      <c r="F210" s="229" t="s">
        <v>3717</v>
      </c>
      <c r="G210" s="230" t="s">
        <v>373</v>
      </c>
      <c r="H210" s="231">
        <v>959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0.00084000000000000003</v>
      </c>
      <c r="R210" s="236">
        <f>Q210*H210</f>
        <v>0.80556000000000005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247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247</v>
      </c>
      <c r="BM210" s="238" t="s">
        <v>3718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3719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13" customFormat="1">
      <c r="A212" s="13"/>
      <c r="B212" s="245"/>
      <c r="C212" s="246"/>
      <c r="D212" s="247" t="s">
        <v>251</v>
      </c>
      <c r="E212" s="248" t="s">
        <v>1</v>
      </c>
      <c r="F212" s="249" t="s">
        <v>3674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251</v>
      </c>
      <c r="AU212" s="255" t="s">
        <v>87</v>
      </c>
      <c r="AV212" s="13" t="s">
        <v>84</v>
      </c>
      <c r="AW212" s="13" t="s">
        <v>32</v>
      </c>
      <c r="AX212" s="13" t="s">
        <v>76</v>
      </c>
      <c r="AY212" s="255" t="s">
        <v>240</v>
      </c>
    </row>
    <row r="213" s="13" customFormat="1">
      <c r="A213" s="13"/>
      <c r="B213" s="245"/>
      <c r="C213" s="246"/>
      <c r="D213" s="247" t="s">
        <v>251</v>
      </c>
      <c r="E213" s="248" t="s">
        <v>1</v>
      </c>
      <c r="F213" s="249" t="s">
        <v>3675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251</v>
      </c>
      <c r="AU213" s="255" t="s">
        <v>87</v>
      </c>
      <c r="AV213" s="13" t="s">
        <v>84</v>
      </c>
      <c r="AW213" s="13" t="s">
        <v>32</v>
      </c>
      <c r="AX213" s="13" t="s">
        <v>76</v>
      </c>
      <c r="AY213" s="255" t="s">
        <v>240</v>
      </c>
    </row>
    <row r="214" s="14" customFormat="1">
      <c r="A214" s="14"/>
      <c r="B214" s="256"/>
      <c r="C214" s="257"/>
      <c r="D214" s="247" t="s">
        <v>251</v>
      </c>
      <c r="E214" s="258" t="s">
        <v>1</v>
      </c>
      <c r="F214" s="259" t="s">
        <v>3720</v>
      </c>
      <c r="G214" s="257"/>
      <c r="H214" s="260">
        <v>79.420000000000002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251</v>
      </c>
      <c r="AU214" s="266" t="s">
        <v>87</v>
      </c>
      <c r="AV214" s="14" t="s">
        <v>87</v>
      </c>
      <c r="AW214" s="14" t="s">
        <v>32</v>
      </c>
      <c r="AX214" s="14" t="s">
        <v>76</v>
      </c>
      <c r="AY214" s="266" t="s">
        <v>240</v>
      </c>
    </row>
    <row r="215" s="14" customFormat="1">
      <c r="A215" s="14"/>
      <c r="B215" s="256"/>
      <c r="C215" s="257"/>
      <c r="D215" s="247" t="s">
        <v>251</v>
      </c>
      <c r="E215" s="258" t="s">
        <v>1</v>
      </c>
      <c r="F215" s="259" t="s">
        <v>3721</v>
      </c>
      <c r="G215" s="257"/>
      <c r="H215" s="260">
        <v>70.200000000000003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251</v>
      </c>
      <c r="AU215" s="266" t="s">
        <v>87</v>
      </c>
      <c r="AV215" s="14" t="s">
        <v>87</v>
      </c>
      <c r="AW215" s="14" t="s">
        <v>32</v>
      </c>
      <c r="AX215" s="14" t="s">
        <v>76</v>
      </c>
      <c r="AY215" s="266" t="s">
        <v>240</v>
      </c>
    </row>
    <row r="216" s="14" customFormat="1">
      <c r="A216" s="14"/>
      <c r="B216" s="256"/>
      <c r="C216" s="257"/>
      <c r="D216" s="247" t="s">
        <v>251</v>
      </c>
      <c r="E216" s="258" t="s">
        <v>1</v>
      </c>
      <c r="F216" s="259" t="s">
        <v>3722</v>
      </c>
      <c r="G216" s="257"/>
      <c r="H216" s="260">
        <v>32.555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251</v>
      </c>
      <c r="AU216" s="266" t="s">
        <v>87</v>
      </c>
      <c r="AV216" s="14" t="s">
        <v>87</v>
      </c>
      <c r="AW216" s="14" t="s">
        <v>32</v>
      </c>
      <c r="AX216" s="14" t="s">
        <v>76</v>
      </c>
      <c r="AY216" s="266" t="s">
        <v>240</v>
      </c>
    </row>
    <row r="217" s="14" customFormat="1">
      <c r="A217" s="14"/>
      <c r="B217" s="256"/>
      <c r="C217" s="257"/>
      <c r="D217" s="247" t="s">
        <v>251</v>
      </c>
      <c r="E217" s="258" t="s">
        <v>1</v>
      </c>
      <c r="F217" s="259" t="s">
        <v>3723</v>
      </c>
      <c r="G217" s="257"/>
      <c r="H217" s="260">
        <v>24.271999999999998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251</v>
      </c>
      <c r="AU217" s="266" t="s">
        <v>87</v>
      </c>
      <c r="AV217" s="14" t="s">
        <v>87</v>
      </c>
      <c r="AW217" s="14" t="s">
        <v>32</v>
      </c>
      <c r="AX217" s="14" t="s">
        <v>76</v>
      </c>
      <c r="AY217" s="266" t="s">
        <v>240</v>
      </c>
    </row>
    <row r="218" s="14" customFormat="1">
      <c r="A218" s="14"/>
      <c r="B218" s="256"/>
      <c r="C218" s="257"/>
      <c r="D218" s="247" t="s">
        <v>251</v>
      </c>
      <c r="E218" s="258" t="s">
        <v>1</v>
      </c>
      <c r="F218" s="259" t="s">
        <v>3724</v>
      </c>
      <c r="G218" s="257"/>
      <c r="H218" s="260">
        <v>23.559999999999999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251</v>
      </c>
      <c r="AU218" s="266" t="s">
        <v>87</v>
      </c>
      <c r="AV218" s="14" t="s">
        <v>87</v>
      </c>
      <c r="AW218" s="14" t="s">
        <v>32</v>
      </c>
      <c r="AX218" s="14" t="s">
        <v>76</v>
      </c>
      <c r="AY218" s="266" t="s">
        <v>240</v>
      </c>
    </row>
    <row r="219" s="14" customFormat="1">
      <c r="A219" s="14"/>
      <c r="B219" s="256"/>
      <c r="C219" s="257"/>
      <c r="D219" s="247" t="s">
        <v>251</v>
      </c>
      <c r="E219" s="258" t="s">
        <v>1</v>
      </c>
      <c r="F219" s="259" t="s">
        <v>3725</v>
      </c>
      <c r="G219" s="257"/>
      <c r="H219" s="260">
        <v>8.6400000000000006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251</v>
      </c>
      <c r="AU219" s="266" t="s">
        <v>87</v>
      </c>
      <c r="AV219" s="14" t="s">
        <v>87</v>
      </c>
      <c r="AW219" s="14" t="s">
        <v>32</v>
      </c>
      <c r="AX219" s="14" t="s">
        <v>76</v>
      </c>
      <c r="AY219" s="266" t="s">
        <v>240</v>
      </c>
    </row>
    <row r="220" s="14" customFormat="1">
      <c r="A220" s="14"/>
      <c r="B220" s="256"/>
      <c r="C220" s="257"/>
      <c r="D220" s="247" t="s">
        <v>251</v>
      </c>
      <c r="E220" s="258" t="s">
        <v>1</v>
      </c>
      <c r="F220" s="259" t="s">
        <v>3726</v>
      </c>
      <c r="G220" s="257"/>
      <c r="H220" s="260">
        <v>6.75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251</v>
      </c>
      <c r="AU220" s="266" t="s">
        <v>87</v>
      </c>
      <c r="AV220" s="14" t="s">
        <v>87</v>
      </c>
      <c r="AW220" s="14" t="s">
        <v>32</v>
      </c>
      <c r="AX220" s="14" t="s">
        <v>76</v>
      </c>
      <c r="AY220" s="266" t="s">
        <v>240</v>
      </c>
    </row>
    <row r="221" s="14" customFormat="1">
      <c r="A221" s="14"/>
      <c r="B221" s="256"/>
      <c r="C221" s="257"/>
      <c r="D221" s="247" t="s">
        <v>251</v>
      </c>
      <c r="E221" s="258" t="s">
        <v>1</v>
      </c>
      <c r="F221" s="259" t="s">
        <v>3727</v>
      </c>
      <c r="G221" s="257"/>
      <c r="H221" s="260">
        <v>6.25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251</v>
      </c>
      <c r="AU221" s="266" t="s">
        <v>87</v>
      </c>
      <c r="AV221" s="14" t="s">
        <v>87</v>
      </c>
      <c r="AW221" s="14" t="s">
        <v>32</v>
      </c>
      <c r="AX221" s="14" t="s">
        <v>76</v>
      </c>
      <c r="AY221" s="266" t="s">
        <v>240</v>
      </c>
    </row>
    <row r="222" s="14" customFormat="1">
      <c r="A222" s="14"/>
      <c r="B222" s="256"/>
      <c r="C222" s="257"/>
      <c r="D222" s="247" t="s">
        <v>251</v>
      </c>
      <c r="E222" s="258" t="s">
        <v>1</v>
      </c>
      <c r="F222" s="259" t="s">
        <v>3728</v>
      </c>
      <c r="G222" s="257"/>
      <c r="H222" s="260">
        <v>4.8300000000000001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251</v>
      </c>
      <c r="AU222" s="266" t="s">
        <v>87</v>
      </c>
      <c r="AV222" s="14" t="s">
        <v>87</v>
      </c>
      <c r="AW222" s="14" t="s">
        <v>32</v>
      </c>
      <c r="AX222" s="14" t="s">
        <v>76</v>
      </c>
      <c r="AY222" s="266" t="s">
        <v>240</v>
      </c>
    </row>
    <row r="223" s="13" customFormat="1">
      <c r="A223" s="13"/>
      <c r="B223" s="245"/>
      <c r="C223" s="246"/>
      <c r="D223" s="247" t="s">
        <v>251</v>
      </c>
      <c r="E223" s="248" t="s">
        <v>1</v>
      </c>
      <c r="F223" s="249" t="s">
        <v>3685</v>
      </c>
      <c r="G223" s="246"/>
      <c r="H223" s="248" t="s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251</v>
      </c>
      <c r="AU223" s="255" t="s">
        <v>87</v>
      </c>
      <c r="AV223" s="13" t="s">
        <v>84</v>
      </c>
      <c r="AW223" s="13" t="s">
        <v>32</v>
      </c>
      <c r="AX223" s="13" t="s">
        <v>76</v>
      </c>
      <c r="AY223" s="255" t="s">
        <v>240</v>
      </c>
    </row>
    <row r="224" s="14" customFormat="1">
      <c r="A224" s="14"/>
      <c r="B224" s="256"/>
      <c r="C224" s="257"/>
      <c r="D224" s="247" t="s">
        <v>251</v>
      </c>
      <c r="E224" s="258" t="s">
        <v>1</v>
      </c>
      <c r="F224" s="259" t="s">
        <v>3729</v>
      </c>
      <c r="G224" s="257"/>
      <c r="H224" s="260">
        <v>85.799999999999997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251</v>
      </c>
      <c r="AU224" s="266" t="s">
        <v>87</v>
      </c>
      <c r="AV224" s="14" t="s">
        <v>87</v>
      </c>
      <c r="AW224" s="14" t="s">
        <v>32</v>
      </c>
      <c r="AX224" s="14" t="s">
        <v>76</v>
      </c>
      <c r="AY224" s="266" t="s">
        <v>240</v>
      </c>
    </row>
    <row r="225" s="14" customFormat="1">
      <c r="A225" s="14"/>
      <c r="B225" s="256"/>
      <c r="C225" s="257"/>
      <c r="D225" s="247" t="s">
        <v>251</v>
      </c>
      <c r="E225" s="258" t="s">
        <v>1</v>
      </c>
      <c r="F225" s="259" t="s">
        <v>3730</v>
      </c>
      <c r="G225" s="257"/>
      <c r="H225" s="260">
        <v>93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251</v>
      </c>
      <c r="AU225" s="266" t="s">
        <v>87</v>
      </c>
      <c r="AV225" s="14" t="s">
        <v>87</v>
      </c>
      <c r="AW225" s="14" t="s">
        <v>32</v>
      </c>
      <c r="AX225" s="14" t="s">
        <v>76</v>
      </c>
      <c r="AY225" s="266" t="s">
        <v>240</v>
      </c>
    </row>
    <row r="226" s="14" customFormat="1">
      <c r="A226" s="14"/>
      <c r="B226" s="256"/>
      <c r="C226" s="257"/>
      <c r="D226" s="247" t="s">
        <v>251</v>
      </c>
      <c r="E226" s="258" t="s">
        <v>1</v>
      </c>
      <c r="F226" s="259" t="s">
        <v>3731</v>
      </c>
      <c r="G226" s="257"/>
      <c r="H226" s="260">
        <v>45.899999999999999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251</v>
      </c>
      <c r="AU226" s="266" t="s">
        <v>87</v>
      </c>
      <c r="AV226" s="14" t="s">
        <v>87</v>
      </c>
      <c r="AW226" s="14" t="s">
        <v>32</v>
      </c>
      <c r="AX226" s="14" t="s">
        <v>76</v>
      </c>
      <c r="AY226" s="266" t="s">
        <v>240</v>
      </c>
    </row>
    <row r="227" s="14" customFormat="1">
      <c r="A227" s="14"/>
      <c r="B227" s="256"/>
      <c r="C227" s="257"/>
      <c r="D227" s="247" t="s">
        <v>251</v>
      </c>
      <c r="E227" s="258" t="s">
        <v>1</v>
      </c>
      <c r="F227" s="259" t="s">
        <v>3732</v>
      </c>
      <c r="G227" s="257"/>
      <c r="H227" s="260">
        <v>8.6400000000000006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251</v>
      </c>
      <c r="AU227" s="266" t="s">
        <v>87</v>
      </c>
      <c r="AV227" s="14" t="s">
        <v>87</v>
      </c>
      <c r="AW227" s="14" t="s">
        <v>32</v>
      </c>
      <c r="AX227" s="14" t="s">
        <v>76</v>
      </c>
      <c r="AY227" s="266" t="s">
        <v>240</v>
      </c>
    </row>
    <row r="228" s="14" customFormat="1">
      <c r="A228" s="14"/>
      <c r="B228" s="256"/>
      <c r="C228" s="257"/>
      <c r="D228" s="247" t="s">
        <v>251</v>
      </c>
      <c r="E228" s="258" t="s">
        <v>1</v>
      </c>
      <c r="F228" s="259" t="s">
        <v>3733</v>
      </c>
      <c r="G228" s="257"/>
      <c r="H228" s="260">
        <v>6.6600000000000001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251</v>
      </c>
      <c r="AU228" s="266" t="s">
        <v>87</v>
      </c>
      <c r="AV228" s="14" t="s">
        <v>87</v>
      </c>
      <c r="AW228" s="14" t="s">
        <v>32</v>
      </c>
      <c r="AX228" s="14" t="s">
        <v>76</v>
      </c>
      <c r="AY228" s="266" t="s">
        <v>240</v>
      </c>
    </row>
    <row r="229" s="14" customFormat="1">
      <c r="A229" s="14"/>
      <c r="B229" s="256"/>
      <c r="C229" s="257"/>
      <c r="D229" s="247" t="s">
        <v>251</v>
      </c>
      <c r="E229" s="258" t="s">
        <v>1</v>
      </c>
      <c r="F229" s="259" t="s">
        <v>3734</v>
      </c>
      <c r="G229" s="257"/>
      <c r="H229" s="260">
        <v>7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251</v>
      </c>
      <c r="AU229" s="266" t="s">
        <v>87</v>
      </c>
      <c r="AV229" s="14" t="s">
        <v>87</v>
      </c>
      <c r="AW229" s="14" t="s">
        <v>32</v>
      </c>
      <c r="AX229" s="14" t="s">
        <v>76</v>
      </c>
      <c r="AY229" s="266" t="s">
        <v>240</v>
      </c>
    </row>
    <row r="230" s="14" customFormat="1">
      <c r="A230" s="14"/>
      <c r="B230" s="256"/>
      <c r="C230" s="257"/>
      <c r="D230" s="247" t="s">
        <v>251</v>
      </c>
      <c r="E230" s="258" t="s">
        <v>1</v>
      </c>
      <c r="F230" s="259" t="s">
        <v>3735</v>
      </c>
      <c r="G230" s="257"/>
      <c r="H230" s="260">
        <v>11.220000000000001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251</v>
      </c>
      <c r="AU230" s="266" t="s">
        <v>87</v>
      </c>
      <c r="AV230" s="14" t="s">
        <v>87</v>
      </c>
      <c r="AW230" s="14" t="s">
        <v>32</v>
      </c>
      <c r="AX230" s="14" t="s">
        <v>76</v>
      </c>
      <c r="AY230" s="266" t="s">
        <v>240</v>
      </c>
    </row>
    <row r="231" s="14" customFormat="1">
      <c r="A231" s="14"/>
      <c r="B231" s="256"/>
      <c r="C231" s="257"/>
      <c r="D231" s="247" t="s">
        <v>251</v>
      </c>
      <c r="E231" s="258" t="s">
        <v>1</v>
      </c>
      <c r="F231" s="259" t="s">
        <v>3736</v>
      </c>
      <c r="G231" s="257"/>
      <c r="H231" s="260">
        <v>11.16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251</v>
      </c>
      <c r="AU231" s="266" t="s">
        <v>87</v>
      </c>
      <c r="AV231" s="14" t="s">
        <v>87</v>
      </c>
      <c r="AW231" s="14" t="s">
        <v>32</v>
      </c>
      <c r="AX231" s="14" t="s">
        <v>76</v>
      </c>
      <c r="AY231" s="266" t="s">
        <v>240</v>
      </c>
    </row>
    <row r="232" s="14" customFormat="1">
      <c r="A232" s="14"/>
      <c r="B232" s="256"/>
      <c r="C232" s="257"/>
      <c r="D232" s="247" t="s">
        <v>251</v>
      </c>
      <c r="E232" s="258" t="s">
        <v>1</v>
      </c>
      <c r="F232" s="259" t="s">
        <v>3737</v>
      </c>
      <c r="G232" s="257"/>
      <c r="H232" s="260">
        <v>10.26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251</v>
      </c>
      <c r="AU232" s="266" t="s">
        <v>87</v>
      </c>
      <c r="AV232" s="14" t="s">
        <v>87</v>
      </c>
      <c r="AW232" s="14" t="s">
        <v>32</v>
      </c>
      <c r="AX232" s="14" t="s">
        <v>76</v>
      </c>
      <c r="AY232" s="266" t="s">
        <v>240</v>
      </c>
    </row>
    <row r="233" s="13" customFormat="1">
      <c r="A233" s="13"/>
      <c r="B233" s="245"/>
      <c r="C233" s="246"/>
      <c r="D233" s="247" t="s">
        <v>251</v>
      </c>
      <c r="E233" s="248" t="s">
        <v>1</v>
      </c>
      <c r="F233" s="249" t="s">
        <v>3695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251</v>
      </c>
      <c r="AU233" s="255" t="s">
        <v>87</v>
      </c>
      <c r="AV233" s="13" t="s">
        <v>84</v>
      </c>
      <c r="AW233" s="13" t="s">
        <v>32</v>
      </c>
      <c r="AX233" s="13" t="s">
        <v>76</v>
      </c>
      <c r="AY233" s="255" t="s">
        <v>240</v>
      </c>
    </row>
    <row r="234" s="14" customFormat="1">
      <c r="A234" s="14"/>
      <c r="B234" s="256"/>
      <c r="C234" s="257"/>
      <c r="D234" s="247" t="s">
        <v>251</v>
      </c>
      <c r="E234" s="258" t="s">
        <v>1</v>
      </c>
      <c r="F234" s="259" t="s">
        <v>3738</v>
      </c>
      <c r="G234" s="257"/>
      <c r="H234" s="260">
        <v>40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251</v>
      </c>
      <c r="AU234" s="266" t="s">
        <v>87</v>
      </c>
      <c r="AV234" s="14" t="s">
        <v>87</v>
      </c>
      <c r="AW234" s="14" t="s">
        <v>32</v>
      </c>
      <c r="AX234" s="14" t="s">
        <v>76</v>
      </c>
      <c r="AY234" s="266" t="s">
        <v>240</v>
      </c>
    </row>
    <row r="235" s="13" customFormat="1">
      <c r="A235" s="13"/>
      <c r="B235" s="245"/>
      <c r="C235" s="246"/>
      <c r="D235" s="247" t="s">
        <v>251</v>
      </c>
      <c r="E235" s="248" t="s">
        <v>1</v>
      </c>
      <c r="F235" s="249" t="s">
        <v>3699</v>
      </c>
      <c r="G235" s="246"/>
      <c r="H235" s="248" t="s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251</v>
      </c>
      <c r="AU235" s="255" t="s">
        <v>87</v>
      </c>
      <c r="AV235" s="13" t="s">
        <v>84</v>
      </c>
      <c r="AW235" s="13" t="s">
        <v>32</v>
      </c>
      <c r="AX235" s="13" t="s">
        <v>76</v>
      </c>
      <c r="AY235" s="255" t="s">
        <v>240</v>
      </c>
    </row>
    <row r="236" s="14" customFormat="1">
      <c r="A236" s="14"/>
      <c r="B236" s="256"/>
      <c r="C236" s="257"/>
      <c r="D236" s="247" t="s">
        <v>251</v>
      </c>
      <c r="E236" s="258" t="s">
        <v>1</v>
      </c>
      <c r="F236" s="259" t="s">
        <v>3739</v>
      </c>
      <c r="G236" s="257"/>
      <c r="H236" s="260">
        <v>37.200000000000003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251</v>
      </c>
      <c r="AU236" s="266" t="s">
        <v>87</v>
      </c>
      <c r="AV236" s="14" t="s">
        <v>87</v>
      </c>
      <c r="AW236" s="14" t="s">
        <v>32</v>
      </c>
      <c r="AX236" s="14" t="s">
        <v>76</v>
      </c>
      <c r="AY236" s="266" t="s">
        <v>240</v>
      </c>
    </row>
    <row r="237" s="13" customFormat="1">
      <c r="A237" s="13"/>
      <c r="B237" s="245"/>
      <c r="C237" s="246"/>
      <c r="D237" s="247" t="s">
        <v>251</v>
      </c>
      <c r="E237" s="248" t="s">
        <v>1</v>
      </c>
      <c r="F237" s="249" t="s">
        <v>3701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251</v>
      </c>
      <c r="AU237" s="255" t="s">
        <v>87</v>
      </c>
      <c r="AV237" s="13" t="s">
        <v>84</v>
      </c>
      <c r="AW237" s="13" t="s">
        <v>32</v>
      </c>
      <c r="AX237" s="13" t="s">
        <v>76</v>
      </c>
      <c r="AY237" s="255" t="s">
        <v>240</v>
      </c>
    </row>
    <row r="238" s="14" customFormat="1">
      <c r="A238" s="14"/>
      <c r="B238" s="256"/>
      <c r="C238" s="257"/>
      <c r="D238" s="247" t="s">
        <v>251</v>
      </c>
      <c r="E238" s="258" t="s">
        <v>1</v>
      </c>
      <c r="F238" s="259" t="s">
        <v>3740</v>
      </c>
      <c r="G238" s="257"/>
      <c r="H238" s="260">
        <v>345.60000000000002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251</v>
      </c>
      <c r="AU238" s="266" t="s">
        <v>87</v>
      </c>
      <c r="AV238" s="14" t="s">
        <v>87</v>
      </c>
      <c r="AW238" s="14" t="s">
        <v>32</v>
      </c>
      <c r="AX238" s="14" t="s">
        <v>76</v>
      </c>
      <c r="AY238" s="266" t="s">
        <v>240</v>
      </c>
    </row>
    <row r="239" s="14" customFormat="1">
      <c r="A239" s="14"/>
      <c r="B239" s="256"/>
      <c r="C239" s="257"/>
      <c r="D239" s="247" t="s">
        <v>251</v>
      </c>
      <c r="E239" s="258" t="s">
        <v>1</v>
      </c>
      <c r="F239" s="259" t="s">
        <v>3741</v>
      </c>
      <c r="G239" s="257"/>
      <c r="H239" s="260">
        <v>0.083000000000000004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251</v>
      </c>
      <c r="AU239" s="266" t="s">
        <v>87</v>
      </c>
      <c r="AV239" s="14" t="s">
        <v>87</v>
      </c>
      <c r="AW239" s="14" t="s">
        <v>32</v>
      </c>
      <c r="AX239" s="14" t="s">
        <v>76</v>
      </c>
      <c r="AY239" s="266" t="s">
        <v>240</v>
      </c>
    </row>
    <row r="240" s="16" customFormat="1">
      <c r="A240" s="16"/>
      <c r="B240" s="278"/>
      <c r="C240" s="279"/>
      <c r="D240" s="247" t="s">
        <v>251</v>
      </c>
      <c r="E240" s="280" t="s">
        <v>1</v>
      </c>
      <c r="F240" s="281" t="s">
        <v>265</v>
      </c>
      <c r="G240" s="279"/>
      <c r="H240" s="282">
        <v>959</v>
      </c>
      <c r="I240" s="283"/>
      <c r="J240" s="279"/>
      <c r="K240" s="279"/>
      <c r="L240" s="284"/>
      <c r="M240" s="285"/>
      <c r="N240" s="286"/>
      <c r="O240" s="286"/>
      <c r="P240" s="286"/>
      <c r="Q240" s="286"/>
      <c r="R240" s="286"/>
      <c r="S240" s="286"/>
      <c r="T240" s="28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8" t="s">
        <v>251</v>
      </c>
      <c r="AU240" s="288" t="s">
        <v>87</v>
      </c>
      <c r="AV240" s="16" t="s">
        <v>247</v>
      </c>
      <c r="AW240" s="16" t="s">
        <v>32</v>
      </c>
      <c r="AX240" s="16" t="s">
        <v>84</v>
      </c>
      <c r="AY240" s="288" t="s">
        <v>240</v>
      </c>
    </row>
    <row r="241" s="2" customFormat="1" ht="24.15" customHeight="1">
      <c r="A241" s="39"/>
      <c r="B241" s="40"/>
      <c r="C241" s="227" t="s">
        <v>247</v>
      </c>
      <c r="D241" s="227" t="s">
        <v>242</v>
      </c>
      <c r="E241" s="228" t="s">
        <v>3742</v>
      </c>
      <c r="F241" s="229" t="s">
        <v>3743</v>
      </c>
      <c r="G241" s="230" t="s">
        <v>373</v>
      </c>
      <c r="H241" s="231">
        <v>959</v>
      </c>
      <c r="I241" s="232"/>
      <c r="J241" s="233">
        <f>ROUND(I241*H241,2)</f>
        <v>0</v>
      </c>
      <c r="K241" s="229" t="s">
        <v>246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247</v>
      </c>
      <c r="AT241" s="238" t="s">
        <v>242</v>
      </c>
      <c r="AU241" s="238" t="s">
        <v>87</v>
      </c>
      <c r="AY241" s="18" t="s">
        <v>240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247</v>
      </c>
      <c r="BM241" s="238" t="s">
        <v>3744</v>
      </c>
    </row>
    <row r="242" s="2" customFormat="1">
      <c r="A242" s="39"/>
      <c r="B242" s="40"/>
      <c r="C242" s="41"/>
      <c r="D242" s="240" t="s">
        <v>249</v>
      </c>
      <c r="E242" s="41"/>
      <c r="F242" s="241" t="s">
        <v>3745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249</v>
      </c>
      <c r="AU242" s="18" t="s">
        <v>87</v>
      </c>
    </row>
    <row r="243" s="2" customFormat="1" ht="24.15" customHeight="1">
      <c r="A243" s="39"/>
      <c r="B243" s="40"/>
      <c r="C243" s="227" t="s">
        <v>289</v>
      </c>
      <c r="D243" s="227" t="s">
        <v>242</v>
      </c>
      <c r="E243" s="228" t="s">
        <v>3746</v>
      </c>
      <c r="F243" s="229" t="s">
        <v>3747</v>
      </c>
      <c r="G243" s="230" t="s">
        <v>373</v>
      </c>
      <c r="H243" s="231">
        <v>50</v>
      </c>
      <c r="I243" s="232"/>
      <c r="J243" s="233">
        <f>ROUND(I243*H243,2)</f>
        <v>0</v>
      </c>
      <c r="K243" s="229" t="s">
        <v>246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0.00084999999999999995</v>
      </c>
      <c r="R243" s="236">
        <f>Q243*H243</f>
        <v>0.042499999999999996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247</v>
      </c>
      <c r="AT243" s="238" t="s">
        <v>242</v>
      </c>
      <c r="AU243" s="238" t="s">
        <v>87</v>
      </c>
      <c r="AY243" s="18" t="s">
        <v>240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247</v>
      </c>
      <c r="BM243" s="238" t="s">
        <v>3748</v>
      </c>
    </row>
    <row r="244" s="2" customFormat="1">
      <c r="A244" s="39"/>
      <c r="B244" s="40"/>
      <c r="C244" s="41"/>
      <c r="D244" s="240" t="s">
        <v>249</v>
      </c>
      <c r="E244" s="41"/>
      <c r="F244" s="241" t="s">
        <v>3749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249</v>
      </c>
      <c r="AU244" s="18" t="s">
        <v>87</v>
      </c>
    </row>
    <row r="245" s="13" customFormat="1">
      <c r="A245" s="13"/>
      <c r="B245" s="245"/>
      <c r="C245" s="246"/>
      <c r="D245" s="247" t="s">
        <v>251</v>
      </c>
      <c r="E245" s="248" t="s">
        <v>1</v>
      </c>
      <c r="F245" s="249" t="s">
        <v>3697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251</v>
      </c>
      <c r="AU245" s="255" t="s">
        <v>87</v>
      </c>
      <c r="AV245" s="13" t="s">
        <v>84</v>
      </c>
      <c r="AW245" s="13" t="s">
        <v>32</v>
      </c>
      <c r="AX245" s="13" t="s">
        <v>76</v>
      </c>
      <c r="AY245" s="255" t="s">
        <v>240</v>
      </c>
    </row>
    <row r="246" s="14" customFormat="1">
      <c r="A246" s="14"/>
      <c r="B246" s="256"/>
      <c r="C246" s="257"/>
      <c r="D246" s="247" t="s">
        <v>251</v>
      </c>
      <c r="E246" s="258" t="s">
        <v>1</v>
      </c>
      <c r="F246" s="259" t="s">
        <v>3750</v>
      </c>
      <c r="G246" s="257"/>
      <c r="H246" s="260">
        <v>47.600000000000001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251</v>
      </c>
      <c r="AU246" s="266" t="s">
        <v>87</v>
      </c>
      <c r="AV246" s="14" t="s">
        <v>87</v>
      </c>
      <c r="AW246" s="14" t="s">
        <v>32</v>
      </c>
      <c r="AX246" s="14" t="s">
        <v>76</v>
      </c>
      <c r="AY246" s="266" t="s">
        <v>240</v>
      </c>
    </row>
    <row r="247" s="14" customFormat="1">
      <c r="A247" s="14"/>
      <c r="B247" s="256"/>
      <c r="C247" s="257"/>
      <c r="D247" s="247" t="s">
        <v>251</v>
      </c>
      <c r="E247" s="258" t="s">
        <v>1</v>
      </c>
      <c r="F247" s="259" t="s">
        <v>3200</v>
      </c>
      <c r="G247" s="257"/>
      <c r="H247" s="260">
        <v>2.3999999999999999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251</v>
      </c>
      <c r="AU247" s="266" t="s">
        <v>87</v>
      </c>
      <c r="AV247" s="14" t="s">
        <v>87</v>
      </c>
      <c r="AW247" s="14" t="s">
        <v>32</v>
      </c>
      <c r="AX247" s="14" t="s">
        <v>76</v>
      </c>
      <c r="AY247" s="266" t="s">
        <v>240</v>
      </c>
    </row>
    <row r="248" s="16" customFormat="1">
      <c r="A248" s="16"/>
      <c r="B248" s="278"/>
      <c r="C248" s="279"/>
      <c r="D248" s="247" t="s">
        <v>251</v>
      </c>
      <c r="E248" s="280" t="s">
        <v>1</v>
      </c>
      <c r="F248" s="281" t="s">
        <v>265</v>
      </c>
      <c r="G248" s="279"/>
      <c r="H248" s="282">
        <v>50</v>
      </c>
      <c r="I248" s="283"/>
      <c r="J248" s="279"/>
      <c r="K248" s="279"/>
      <c r="L248" s="284"/>
      <c r="M248" s="285"/>
      <c r="N248" s="286"/>
      <c r="O248" s="286"/>
      <c r="P248" s="286"/>
      <c r="Q248" s="286"/>
      <c r="R248" s="286"/>
      <c r="S248" s="286"/>
      <c r="T248" s="28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8" t="s">
        <v>251</v>
      </c>
      <c r="AU248" s="288" t="s">
        <v>87</v>
      </c>
      <c r="AV248" s="16" t="s">
        <v>247</v>
      </c>
      <c r="AW248" s="16" t="s">
        <v>32</v>
      </c>
      <c r="AX248" s="16" t="s">
        <v>84</v>
      </c>
      <c r="AY248" s="288" t="s">
        <v>240</v>
      </c>
    </row>
    <row r="249" s="2" customFormat="1" ht="24.15" customHeight="1">
      <c r="A249" s="39"/>
      <c r="B249" s="40"/>
      <c r="C249" s="227" t="s">
        <v>300</v>
      </c>
      <c r="D249" s="227" t="s">
        <v>242</v>
      </c>
      <c r="E249" s="228" t="s">
        <v>3751</v>
      </c>
      <c r="F249" s="229" t="s">
        <v>3752</v>
      </c>
      <c r="G249" s="230" t="s">
        <v>373</v>
      </c>
      <c r="H249" s="231">
        <v>50</v>
      </c>
      <c r="I249" s="232"/>
      <c r="J249" s="233">
        <f>ROUND(I249*H249,2)</f>
        <v>0</v>
      </c>
      <c r="K249" s="229" t="s">
        <v>246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247</v>
      </c>
      <c r="AT249" s="238" t="s">
        <v>242</v>
      </c>
      <c r="AU249" s="238" t="s">
        <v>87</v>
      </c>
      <c r="AY249" s="18" t="s">
        <v>240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247</v>
      </c>
      <c r="BM249" s="238" t="s">
        <v>3753</v>
      </c>
    </row>
    <row r="250" s="2" customFormat="1">
      <c r="A250" s="39"/>
      <c r="B250" s="40"/>
      <c r="C250" s="41"/>
      <c r="D250" s="240" t="s">
        <v>249</v>
      </c>
      <c r="E250" s="41"/>
      <c r="F250" s="241" t="s">
        <v>3754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87</v>
      </c>
    </row>
    <row r="251" s="2" customFormat="1" ht="37.8" customHeight="1">
      <c r="A251" s="39"/>
      <c r="B251" s="40"/>
      <c r="C251" s="227" t="s">
        <v>310</v>
      </c>
      <c r="D251" s="227" t="s">
        <v>242</v>
      </c>
      <c r="E251" s="228" t="s">
        <v>3755</v>
      </c>
      <c r="F251" s="229" t="s">
        <v>3756</v>
      </c>
      <c r="G251" s="230" t="s">
        <v>245</v>
      </c>
      <c r="H251" s="231">
        <v>141</v>
      </c>
      <c r="I251" s="232"/>
      <c r="J251" s="233">
        <f>ROUND(I251*H251,2)</f>
        <v>0</v>
      </c>
      <c r="K251" s="229" t="s">
        <v>246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247</v>
      </c>
      <c r="AT251" s="238" t="s">
        <v>242</v>
      </c>
      <c r="AU251" s="238" t="s">
        <v>87</v>
      </c>
      <c r="AY251" s="18" t="s">
        <v>240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247</v>
      </c>
      <c r="BM251" s="238" t="s">
        <v>3757</v>
      </c>
    </row>
    <row r="252" s="2" customFormat="1">
      <c r="A252" s="39"/>
      <c r="B252" s="40"/>
      <c r="C252" s="41"/>
      <c r="D252" s="240" t="s">
        <v>249</v>
      </c>
      <c r="E252" s="41"/>
      <c r="F252" s="241" t="s">
        <v>3758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249</v>
      </c>
      <c r="AU252" s="18" t="s">
        <v>87</v>
      </c>
    </row>
    <row r="253" s="13" customFormat="1">
      <c r="A253" s="13"/>
      <c r="B253" s="245"/>
      <c r="C253" s="246"/>
      <c r="D253" s="247" t="s">
        <v>251</v>
      </c>
      <c r="E253" s="248" t="s">
        <v>1</v>
      </c>
      <c r="F253" s="249" t="s">
        <v>3759</v>
      </c>
      <c r="G253" s="246"/>
      <c r="H253" s="248" t="s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251</v>
      </c>
      <c r="AU253" s="255" t="s">
        <v>87</v>
      </c>
      <c r="AV253" s="13" t="s">
        <v>84</v>
      </c>
      <c r="AW253" s="13" t="s">
        <v>32</v>
      </c>
      <c r="AX253" s="13" t="s">
        <v>76</v>
      </c>
      <c r="AY253" s="255" t="s">
        <v>240</v>
      </c>
    </row>
    <row r="254" s="13" customFormat="1">
      <c r="A254" s="13"/>
      <c r="B254" s="245"/>
      <c r="C254" s="246"/>
      <c r="D254" s="247" t="s">
        <v>251</v>
      </c>
      <c r="E254" s="248" t="s">
        <v>1</v>
      </c>
      <c r="F254" s="249" t="s">
        <v>3760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251</v>
      </c>
      <c r="AU254" s="255" t="s">
        <v>87</v>
      </c>
      <c r="AV254" s="13" t="s">
        <v>84</v>
      </c>
      <c r="AW254" s="13" t="s">
        <v>32</v>
      </c>
      <c r="AX254" s="13" t="s">
        <v>76</v>
      </c>
      <c r="AY254" s="255" t="s">
        <v>240</v>
      </c>
    </row>
    <row r="255" s="13" customFormat="1">
      <c r="A255" s="13"/>
      <c r="B255" s="245"/>
      <c r="C255" s="246"/>
      <c r="D255" s="247" t="s">
        <v>251</v>
      </c>
      <c r="E255" s="248" t="s">
        <v>1</v>
      </c>
      <c r="F255" s="249" t="s">
        <v>3761</v>
      </c>
      <c r="G255" s="246"/>
      <c r="H255" s="248" t="s">
        <v>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251</v>
      </c>
      <c r="AU255" s="255" t="s">
        <v>87</v>
      </c>
      <c r="AV255" s="13" t="s">
        <v>84</v>
      </c>
      <c r="AW255" s="13" t="s">
        <v>32</v>
      </c>
      <c r="AX255" s="13" t="s">
        <v>76</v>
      </c>
      <c r="AY255" s="255" t="s">
        <v>240</v>
      </c>
    </row>
    <row r="256" s="13" customFormat="1">
      <c r="A256" s="13"/>
      <c r="B256" s="245"/>
      <c r="C256" s="246"/>
      <c r="D256" s="247" t="s">
        <v>251</v>
      </c>
      <c r="E256" s="248" t="s">
        <v>1</v>
      </c>
      <c r="F256" s="249" t="s">
        <v>3762</v>
      </c>
      <c r="G256" s="246"/>
      <c r="H256" s="248" t="s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251</v>
      </c>
      <c r="AU256" s="255" t="s">
        <v>87</v>
      </c>
      <c r="AV256" s="13" t="s">
        <v>84</v>
      </c>
      <c r="AW256" s="13" t="s">
        <v>32</v>
      </c>
      <c r="AX256" s="13" t="s">
        <v>76</v>
      </c>
      <c r="AY256" s="255" t="s">
        <v>240</v>
      </c>
    </row>
    <row r="257" s="13" customFormat="1">
      <c r="A257" s="13"/>
      <c r="B257" s="245"/>
      <c r="C257" s="246"/>
      <c r="D257" s="247" t="s">
        <v>251</v>
      </c>
      <c r="E257" s="248" t="s">
        <v>1</v>
      </c>
      <c r="F257" s="249" t="s">
        <v>3763</v>
      </c>
      <c r="G257" s="246"/>
      <c r="H257" s="248" t="s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251</v>
      </c>
      <c r="AU257" s="255" t="s">
        <v>87</v>
      </c>
      <c r="AV257" s="13" t="s">
        <v>84</v>
      </c>
      <c r="AW257" s="13" t="s">
        <v>32</v>
      </c>
      <c r="AX257" s="13" t="s">
        <v>76</v>
      </c>
      <c r="AY257" s="255" t="s">
        <v>240</v>
      </c>
    </row>
    <row r="258" s="14" customFormat="1">
      <c r="A258" s="14"/>
      <c r="B258" s="256"/>
      <c r="C258" s="257"/>
      <c r="D258" s="247" t="s">
        <v>251</v>
      </c>
      <c r="E258" s="258" t="s">
        <v>1</v>
      </c>
      <c r="F258" s="259" t="s">
        <v>3764</v>
      </c>
      <c r="G258" s="257"/>
      <c r="H258" s="260">
        <v>141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251</v>
      </c>
      <c r="AU258" s="266" t="s">
        <v>87</v>
      </c>
      <c r="AV258" s="14" t="s">
        <v>87</v>
      </c>
      <c r="AW258" s="14" t="s">
        <v>32</v>
      </c>
      <c r="AX258" s="14" t="s">
        <v>84</v>
      </c>
      <c r="AY258" s="266" t="s">
        <v>240</v>
      </c>
    </row>
    <row r="259" s="2" customFormat="1" ht="37.8" customHeight="1">
      <c r="A259" s="39"/>
      <c r="B259" s="40"/>
      <c r="C259" s="227" t="s">
        <v>320</v>
      </c>
      <c r="D259" s="227" t="s">
        <v>242</v>
      </c>
      <c r="E259" s="228" t="s">
        <v>3765</v>
      </c>
      <c r="F259" s="229" t="s">
        <v>3766</v>
      </c>
      <c r="G259" s="230" t="s">
        <v>245</v>
      </c>
      <c r="H259" s="231">
        <v>156</v>
      </c>
      <c r="I259" s="232"/>
      <c r="J259" s="233">
        <f>ROUND(I259*H259,2)</f>
        <v>0</v>
      </c>
      <c r="K259" s="229" t="s">
        <v>246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247</v>
      </c>
      <c r="AT259" s="238" t="s">
        <v>242</v>
      </c>
      <c r="AU259" s="238" t="s">
        <v>87</v>
      </c>
      <c r="AY259" s="18" t="s">
        <v>240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247</v>
      </c>
      <c r="BM259" s="238" t="s">
        <v>3767</v>
      </c>
    </row>
    <row r="260" s="2" customFormat="1">
      <c r="A260" s="39"/>
      <c r="B260" s="40"/>
      <c r="C260" s="41"/>
      <c r="D260" s="240" t="s">
        <v>249</v>
      </c>
      <c r="E260" s="41"/>
      <c r="F260" s="241" t="s">
        <v>3768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249</v>
      </c>
      <c r="AU260" s="18" t="s">
        <v>87</v>
      </c>
    </row>
    <row r="261" s="13" customFormat="1">
      <c r="A261" s="13"/>
      <c r="B261" s="245"/>
      <c r="C261" s="246"/>
      <c r="D261" s="247" t="s">
        <v>251</v>
      </c>
      <c r="E261" s="248" t="s">
        <v>1</v>
      </c>
      <c r="F261" s="249" t="s">
        <v>3769</v>
      </c>
      <c r="G261" s="246"/>
      <c r="H261" s="248" t="s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251</v>
      </c>
      <c r="AU261" s="255" t="s">
        <v>87</v>
      </c>
      <c r="AV261" s="13" t="s">
        <v>84</v>
      </c>
      <c r="AW261" s="13" t="s">
        <v>32</v>
      </c>
      <c r="AX261" s="13" t="s">
        <v>76</v>
      </c>
      <c r="AY261" s="255" t="s">
        <v>240</v>
      </c>
    </row>
    <row r="262" s="13" customFormat="1">
      <c r="A262" s="13"/>
      <c r="B262" s="245"/>
      <c r="C262" s="246"/>
      <c r="D262" s="247" t="s">
        <v>251</v>
      </c>
      <c r="E262" s="248" t="s">
        <v>1</v>
      </c>
      <c r="F262" s="249" t="s">
        <v>3770</v>
      </c>
      <c r="G262" s="246"/>
      <c r="H262" s="248" t="s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251</v>
      </c>
      <c r="AU262" s="255" t="s">
        <v>87</v>
      </c>
      <c r="AV262" s="13" t="s">
        <v>84</v>
      </c>
      <c r="AW262" s="13" t="s">
        <v>32</v>
      </c>
      <c r="AX262" s="13" t="s">
        <v>76</v>
      </c>
      <c r="AY262" s="255" t="s">
        <v>240</v>
      </c>
    </row>
    <row r="263" s="13" customFormat="1">
      <c r="A263" s="13"/>
      <c r="B263" s="245"/>
      <c r="C263" s="246"/>
      <c r="D263" s="247" t="s">
        <v>251</v>
      </c>
      <c r="E263" s="248" t="s">
        <v>1</v>
      </c>
      <c r="F263" s="249" t="s">
        <v>3771</v>
      </c>
      <c r="G263" s="246"/>
      <c r="H263" s="248" t="s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251</v>
      </c>
      <c r="AU263" s="255" t="s">
        <v>87</v>
      </c>
      <c r="AV263" s="13" t="s">
        <v>84</v>
      </c>
      <c r="AW263" s="13" t="s">
        <v>32</v>
      </c>
      <c r="AX263" s="13" t="s">
        <v>76</v>
      </c>
      <c r="AY263" s="255" t="s">
        <v>240</v>
      </c>
    </row>
    <row r="264" s="14" customFormat="1">
      <c r="A264" s="14"/>
      <c r="B264" s="256"/>
      <c r="C264" s="257"/>
      <c r="D264" s="247" t="s">
        <v>251</v>
      </c>
      <c r="E264" s="258" t="s">
        <v>1</v>
      </c>
      <c r="F264" s="259" t="s">
        <v>3772</v>
      </c>
      <c r="G264" s="257"/>
      <c r="H264" s="260">
        <v>564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251</v>
      </c>
      <c r="AU264" s="266" t="s">
        <v>87</v>
      </c>
      <c r="AV264" s="14" t="s">
        <v>87</v>
      </c>
      <c r="AW264" s="14" t="s">
        <v>32</v>
      </c>
      <c r="AX264" s="14" t="s">
        <v>76</v>
      </c>
      <c r="AY264" s="266" t="s">
        <v>240</v>
      </c>
    </row>
    <row r="265" s="13" customFormat="1">
      <c r="A265" s="13"/>
      <c r="B265" s="245"/>
      <c r="C265" s="246"/>
      <c r="D265" s="247" t="s">
        <v>251</v>
      </c>
      <c r="E265" s="248" t="s">
        <v>1</v>
      </c>
      <c r="F265" s="249" t="s">
        <v>3773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251</v>
      </c>
      <c r="AU265" s="255" t="s">
        <v>87</v>
      </c>
      <c r="AV265" s="13" t="s">
        <v>84</v>
      </c>
      <c r="AW265" s="13" t="s">
        <v>32</v>
      </c>
      <c r="AX265" s="13" t="s">
        <v>76</v>
      </c>
      <c r="AY265" s="255" t="s">
        <v>240</v>
      </c>
    </row>
    <row r="266" s="14" customFormat="1">
      <c r="A266" s="14"/>
      <c r="B266" s="256"/>
      <c r="C266" s="257"/>
      <c r="D266" s="247" t="s">
        <v>251</v>
      </c>
      <c r="E266" s="258" t="s">
        <v>1</v>
      </c>
      <c r="F266" s="259" t="s">
        <v>3774</v>
      </c>
      <c r="G266" s="257"/>
      <c r="H266" s="260">
        <v>-408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251</v>
      </c>
      <c r="AU266" s="266" t="s">
        <v>87</v>
      </c>
      <c r="AV266" s="14" t="s">
        <v>87</v>
      </c>
      <c r="AW266" s="14" t="s">
        <v>32</v>
      </c>
      <c r="AX266" s="14" t="s">
        <v>76</v>
      </c>
      <c r="AY266" s="266" t="s">
        <v>240</v>
      </c>
    </row>
    <row r="267" s="16" customFormat="1">
      <c r="A267" s="16"/>
      <c r="B267" s="278"/>
      <c r="C267" s="279"/>
      <c r="D267" s="247" t="s">
        <v>251</v>
      </c>
      <c r="E267" s="280" t="s">
        <v>1</v>
      </c>
      <c r="F267" s="281" t="s">
        <v>265</v>
      </c>
      <c r="G267" s="279"/>
      <c r="H267" s="282">
        <v>156</v>
      </c>
      <c r="I267" s="283"/>
      <c r="J267" s="279"/>
      <c r="K267" s="279"/>
      <c r="L267" s="284"/>
      <c r="M267" s="285"/>
      <c r="N267" s="286"/>
      <c r="O267" s="286"/>
      <c r="P267" s="286"/>
      <c r="Q267" s="286"/>
      <c r="R267" s="286"/>
      <c r="S267" s="286"/>
      <c r="T267" s="287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8" t="s">
        <v>251</v>
      </c>
      <c r="AU267" s="288" t="s">
        <v>87</v>
      </c>
      <c r="AV267" s="16" t="s">
        <v>247</v>
      </c>
      <c r="AW267" s="16" t="s">
        <v>32</v>
      </c>
      <c r="AX267" s="16" t="s">
        <v>84</v>
      </c>
      <c r="AY267" s="288" t="s">
        <v>240</v>
      </c>
    </row>
    <row r="268" s="2" customFormat="1" ht="37.8" customHeight="1">
      <c r="A268" s="39"/>
      <c r="B268" s="40"/>
      <c r="C268" s="227" t="s">
        <v>328</v>
      </c>
      <c r="D268" s="227" t="s">
        <v>242</v>
      </c>
      <c r="E268" s="228" t="s">
        <v>3775</v>
      </c>
      <c r="F268" s="229" t="s">
        <v>3776</v>
      </c>
      <c r="G268" s="230" t="s">
        <v>245</v>
      </c>
      <c r="H268" s="231">
        <v>780</v>
      </c>
      <c r="I268" s="232"/>
      <c r="J268" s="233">
        <f>ROUND(I268*H268,2)</f>
        <v>0</v>
      </c>
      <c r="K268" s="229" t="s">
        <v>246</v>
      </c>
      <c r="L268" s="45"/>
      <c r="M268" s="234" t="s">
        <v>1</v>
      </c>
      <c r="N268" s="235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247</v>
      </c>
      <c r="AT268" s="238" t="s">
        <v>242</v>
      </c>
      <c r="AU268" s="238" t="s">
        <v>87</v>
      </c>
      <c r="AY268" s="18" t="s">
        <v>240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247</v>
      </c>
      <c r="BM268" s="238" t="s">
        <v>3777</v>
      </c>
    </row>
    <row r="269" s="2" customFormat="1">
      <c r="A269" s="39"/>
      <c r="B269" s="40"/>
      <c r="C269" s="41"/>
      <c r="D269" s="240" t="s">
        <v>249</v>
      </c>
      <c r="E269" s="41"/>
      <c r="F269" s="241" t="s">
        <v>3778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87</v>
      </c>
    </row>
    <row r="270" s="13" customFormat="1">
      <c r="A270" s="13"/>
      <c r="B270" s="245"/>
      <c r="C270" s="246"/>
      <c r="D270" s="247" t="s">
        <v>251</v>
      </c>
      <c r="E270" s="248" t="s">
        <v>1</v>
      </c>
      <c r="F270" s="249" t="s">
        <v>3779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251</v>
      </c>
      <c r="AU270" s="255" t="s">
        <v>87</v>
      </c>
      <c r="AV270" s="13" t="s">
        <v>84</v>
      </c>
      <c r="AW270" s="13" t="s">
        <v>32</v>
      </c>
      <c r="AX270" s="13" t="s">
        <v>76</v>
      </c>
      <c r="AY270" s="255" t="s">
        <v>240</v>
      </c>
    </row>
    <row r="271" s="14" customFormat="1">
      <c r="A271" s="14"/>
      <c r="B271" s="256"/>
      <c r="C271" s="257"/>
      <c r="D271" s="247" t="s">
        <v>251</v>
      </c>
      <c r="E271" s="258" t="s">
        <v>1</v>
      </c>
      <c r="F271" s="259" t="s">
        <v>3780</v>
      </c>
      <c r="G271" s="257"/>
      <c r="H271" s="260">
        <v>780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251</v>
      </c>
      <c r="AU271" s="266" t="s">
        <v>87</v>
      </c>
      <c r="AV271" s="14" t="s">
        <v>87</v>
      </c>
      <c r="AW271" s="14" t="s">
        <v>32</v>
      </c>
      <c r="AX271" s="14" t="s">
        <v>84</v>
      </c>
      <c r="AY271" s="266" t="s">
        <v>240</v>
      </c>
    </row>
    <row r="272" s="2" customFormat="1" ht="16.5" customHeight="1">
      <c r="A272" s="39"/>
      <c r="B272" s="40"/>
      <c r="C272" s="227" t="s">
        <v>152</v>
      </c>
      <c r="D272" s="227" t="s">
        <v>242</v>
      </c>
      <c r="E272" s="228" t="s">
        <v>398</v>
      </c>
      <c r="F272" s="229" t="s">
        <v>399</v>
      </c>
      <c r="G272" s="230" t="s">
        <v>245</v>
      </c>
      <c r="H272" s="231">
        <v>156</v>
      </c>
      <c r="I272" s="232"/>
      <c r="J272" s="233">
        <f>ROUND(I272*H272,2)</f>
        <v>0</v>
      </c>
      <c r="K272" s="229" t="s">
        <v>246</v>
      </c>
      <c r="L272" s="45"/>
      <c r="M272" s="234" t="s">
        <v>1</v>
      </c>
      <c r="N272" s="235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247</v>
      </c>
      <c r="AT272" s="238" t="s">
        <v>242</v>
      </c>
      <c r="AU272" s="238" t="s">
        <v>87</v>
      </c>
      <c r="AY272" s="18" t="s">
        <v>240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247</v>
      </c>
      <c r="BM272" s="238" t="s">
        <v>3781</v>
      </c>
    </row>
    <row r="273" s="2" customFormat="1">
      <c r="A273" s="39"/>
      <c r="B273" s="40"/>
      <c r="C273" s="41"/>
      <c r="D273" s="240" t="s">
        <v>249</v>
      </c>
      <c r="E273" s="41"/>
      <c r="F273" s="241" t="s">
        <v>401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249</v>
      </c>
      <c r="AU273" s="18" t="s">
        <v>87</v>
      </c>
    </row>
    <row r="274" s="13" customFormat="1">
      <c r="A274" s="13"/>
      <c r="B274" s="245"/>
      <c r="C274" s="246"/>
      <c r="D274" s="247" t="s">
        <v>251</v>
      </c>
      <c r="E274" s="248" t="s">
        <v>1</v>
      </c>
      <c r="F274" s="249" t="s">
        <v>3782</v>
      </c>
      <c r="G274" s="246"/>
      <c r="H274" s="248" t="s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251</v>
      </c>
      <c r="AU274" s="255" t="s">
        <v>87</v>
      </c>
      <c r="AV274" s="13" t="s">
        <v>84</v>
      </c>
      <c r="AW274" s="13" t="s">
        <v>32</v>
      </c>
      <c r="AX274" s="13" t="s">
        <v>76</v>
      </c>
      <c r="AY274" s="255" t="s">
        <v>240</v>
      </c>
    </row>
    <row r="275" s="14" customFormat="1">
      <c r="A275" s="14"/>
      <c r="B275" s="256"/>
      <c r="C275" s="257"/>
      <c r="D275" s="247" t="s">
        <v>251</v>
      </c>
      <c r="E275" s="258" t="s">
        <v>1</v>
      </c>
      <c r="F275" s="259" t="s">
        <v>3783</v>
      </c>
      <c r="G275" s="257"/>
      <c r="H275" s="260">
        <v>156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251</v>
      </c>
      <c r="AU275" s="266" t="s">
        <v>87</v>
      </c>
      <c r="AV275" s="14" t="s">
        <v>87</v>
      </c>
      <c r="AW275" s="14" t="s">
        <v>32</v>
      </c>
      <c r="AX275" s="14" t="s">
        <v>84</v>
      </c>
      <c r="AY275" s="266" t="s">
        <v>240</v>
      </c>
    </row>
    <row r="276" s="2" customFormat="1" ht="24.15" customHeight="1">
      <c r="A276" s="39"/>
      <c r="B276" s="40"/>
      <c r="C276" s="227" t="s">
        <v>155</v>
      </c>
      <c r="D276" s="227" t="s">
        <v>242</v>
      </c>
      <c r="E276" s="228" t="s">
        <v>3784</v>
      </c>
      <c r="F276" s="229" t="s">
        <v>3785</v>
      </c>
      <c r="G276" s="230" t="s">
        <v>344</v>
      </c>
      <c r="H276" s="231">
        <v>312</v>
      </c>
      <c r="I276" s="232"/>
      <c r="J276" s="233">
        <f>ROUND(I276*H276,2)</f>
        <v>0</v>
      </c>
      <c r="K276" s="229" t="s">
        <v>3786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247</v>
      </c>
      <c r="AT276" s="238" t="s">
        <v>242</v>
      </c>
      <c r="AU276" s="238" t="s">
        <v>87</v>
      </c>
      <c r="AY276" s="18" t="s">
        <v>240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84</v>
      </c>
      <c r="BK276" s="239">
        <f>ROUND(I276*H276,2)</f>
        <v>0</v>
      </c>
      <c r="BL276" s="18" t="s">
        <v>247</v>
      </c>
      <c r="BM276" s="238" t="s">
        <v>3787</v>
      </c>
    </row>
    <row r="277" s="14" customFormat="1">
      <c r="A277" s="14"/>
      <c r="B277" s="256"/>
      <c r="C277" s="257"/>
      <c r="D277" s="247" t="s">
        <v>251</v>
      </c>
      <c r="E277" s="258" t="s">
        <v>1</v>
      </c>
      <c r="F277" s="259" t="s">
        <v>3788</v>
      </c>
      <c r="G277" s="257"/>
      <c r="H277" s="260">
        <v>312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251</v>
      </c>
      <c r="AU277" s="266" t="s">
        <v>87</v>
      </c>
      <c r="AV277" s="14" t="s">
        <v>87</v>
      </c>
      <c r="AW277" s="14" t="s">
        <v>32</v>
      </c>
      <c r="AX277" s="14" t="s">
        <v>84</v>
      </c>
      <c r="AY277" s="266" t="s">
        <v>240</v>
      </c>
    </row>
    <row r="278" s="2" customFormat="1" ht="24.15" customHeight="1">
      <c r="A278" s="39"/>
      <c r="B278" s="40"/>
      <c r="C278" s="227" t="s">
        <v>158</v>
      </c>
      <c r="D278" s="227" t="s">
        <v>242</v>
      </c>
      <c r="E278" s="228" t="s">
        <v>348</v>
      </c>
      <c r="F278" s="229" t="s">
        <v>349</v>
      </c>
      <c r="G278" s="230" t="s">
        <v>245</v>
      </c>
      <c r="H278" s="231">
        <v>408</v>
      </c>
      <c r="I278" s="232"/>
      <c r="J278" s="233">
        <f>ROUND(I278*H278,2)</f>
        <v>0</v>
      </c>
      <c r="K278" s="229" t="s">
        <v>246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247</v>
      </c>
      <c r="AT278" s="238" t="s">
        <v>242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247</v>
      </c>
      <c r="BM278" s="238" t="s">
        <v>3789</v>
      </c>
    </row>
    <row r="279" s="2" customFormat="1">
      <c r="A279" s="39"/>
      <c r="B279" s="40"/>
      <c r="C279" s="41"/>
      <c r="D279" s="240" t="s">
        <v>249</v>
      </c>
      <c r="E279" s="41"/>
      <c r="F279" s="241" t="s">
        <v>351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249</v>
      </c>
      <c r="AU279" s="18" t="s">
        <v>87</v>
      </c>
    </row>
    <row r="280" s="13" customFormat="1">
      <c r="A280" s="13"/>
      <c r="B280" s="245"/>
      <c r="C280" s="246"/>
      <c r="D280" s="247" t="s">
        <v>251</v>
      </c>
      <c r="E280" s="248" t="s">
        <v>1</v>
      </c>
      <c r="F280" s="249" t="s">
        <v>3790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251</v>
      </c>
      <c r="AU280" s="255" t="s">
        <v>87</v>
      </c>
      <c r="AV280" s="13" t="s">
        <v>84</v>
      </c>
      <c r="AW280" s="13" t="s">
        <v>32</v>
      </c>
      <c r="AX280" s="13" t="s">
        <v>76</v>
      </c>
      <c r="AY280" s="255" t="s">
        <v>240</v>
      </c>
    </row>
    <row r="281" s="13" customFormat="1">
      <c r="A281" s="13"/>
      <c r="B281" s="245"/>
      <c r="C281" s="246"/>
      <c r="D281" s="247" t="s">
        <v>251</v>
      </c>
      <c r="E281" s="248" t="s">
        <v>1</v>
      </c>
      <c r="F281" s="249" t="s">
        <v>3771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251</v>
      </c>
      <c r="AU281" s="255" t="s">
        <v>87</v>
      </c>
      <c r="AV281" s="13" t="s">
        <v>84</v>
      </c>
      <c r="AW281" s="13" t="s">
        <v>32</v>
      </c>
      <c r="AX281" s="13" t="s">
        <v>76</v>
      </c>
      <c r="AY281" s="255" t="s">
        <v>240</v>
      </c>
    </row>
    <row r="282" s="14" customFormat="1">
      <c r="A282" s="14"/>
      <c r="B282" s="256"/>
      <c r="C282" s="257"/>
      <c r="D282" s="247" t="s">
        <v>251</v>
      </c>
      <c r="E282" s="258" t="s">
        <v>1</v>
      </c>
      <c r="F282" s="259" t="s">
        <v>3772</v>
      </c>
      <c r="G282" s="257"/>
      <c r="H282" s="260">
        <v>564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251</v>
      </c>
      <c r="AU282" s="266" t="s">
        <v>87</v>
      </c>
      <c r="AV282" s="14" t="s">
        <v>87</v>
      </c>
      <c r="AW282" s="14" t="s">
        <v>32</v>
      </c>
      <c r="AX282" s="14" t="s">
        <v>76</v>
      </c>
      <c r="AY282" s="266" t="s">
        <v>240</v>
      </c>
    </row>
    <row r="283" s="13" customFormat="1">
      <c r="A283" s="13"/>
      <c r="B283" s="245"/>
      <c r="C283" s="246"/>
      <c r="D283" s="247" t="s">
        <v>251</v>
      </c>
      <c r="E283" s="248" t="s">
        <v>1</v>
      </c>
      <c r="F283" s="249" t="s">
        <v>3791</v>
      </c>
      <c r="G283" s="246"/>
      <c r="H283" s="248" t="s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251</v>
      </c>
      <c r="AU283" s="255" t="s">
        <v>87</v>
      </c>
      <c r="AV283" s="13" t="s">
        <v>84</v>
      </c>
      <c r="AW283" s="13" t="s">
        <v>32</v>
      </c>
      <c r="AX283" s="13" t="s">
        <v>76</v>
      </c>
      <c r="AY283" s="255" t="s">
        <v>240</v>
      </c>
    </row>
    <row r="284" s="13" customFormat="1">
      <c r="A284" s="13"/>
      <c r="B284" s="245"/>
      <c r="C284" s="246"/>
      <c r="D284" s="247" t="s">
        <v>251</v>
      </c>
      <c r="E284" s="248" t="s">
        <v>1</v>
      </c>
      <c r="F284" s="249" t="s">
        <v>3792</v>
      </c>
      <c r="G284" s="246"/>
      <c r="H284" s="248" t="s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251</v>
      </c>
      <c r="AU284" s="255" t="s">
        <v>87</v>
      </c>
      <c r="AV284" s="13" t="s">
        <v>84</v>
      </c>
      <c r="AW284" s="13" t="s">
        <v>32</v>
      </c>
      <c r="AX284" s="13" t="s">
        <v>76</v>
      </c>
      <c r="AY284" s="255" t="s">
        <v>240</v>
      </c>
    </row>
    <row r="285" s="14" customFormat="1">
      <c r="A285" s="14"/>
      <c r="B285" s="256"/>
      <c r="C285" s="257"/>
      <c r="D285" s="247" t="s">
        <v>251</v>
      </c>
      <c r="E285" s="258" t="s">
        <v>1</v>
      </c>
      <c r="F285" s="259" t="s">
        <v>3793</v>
      </c>
      <c r="G285" s="257"/>
      <c r="H285" s="260">
        <v>-145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251</v>
      </c>
      <c r="AU285" s="266" t="s">
        <v>87</v>
      </c>
      <c r="AV285" s="14" t="s">
        <v>87</v>
      </c>
      <c r="AW285" s="14" t="s">
        <v>32</v>
      </c>
      <c r="AX285" s="14" t="s">
        <v>76</v>
      </c>
      <c r="AY285" s="266" t="s">
        <v>240</v>
      </c>
    </row>
    <row r="286" s="14" customFormat="1">
      <c r="A286" s="14"/>
      <c r="B286" s="256"/>
      <c r="C286" s="257"/>
      <c r="D286" s="247" t="s">
        <v>251</v>
      </c>
      <c r="E286" s="258" t="s">
        <v>1</v>
      </c>
      <c r="F286" s="259" t="s">
        <v>3794</v>
      </c>
      <c r="G286" s="257"/>
      <c r="H286" s="260">
        <v>-11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251</v>
      </c>
      <c r="AU286" s="266" t="s">
        <v>87</v>
      </c>
      <c r="AV286" s="14" t="s">
        <v>87</v>
      </c>
      <c r="AW286" s="14" t="s">
        <v>32</v>
      </c>
      <c r="AX286" s="14" t="s">
        <v>76</v>
      </c>
      <c r="AY286" s="266" t="s">
        <v>240</v>
      </c>
    </row>
    <row r="287" s="16" customFormat="1">
      <c r="A287" s="16"/>
      <c r="B287" s="278"/>
      <c r="C287" s="279"/>
      <c r="D287" s="247" t="s">
        <v>251</v>
      </c>
      <c r="E287" s="280" t="s">
        <v>1</v>
      </c>
      <c r="F287" s="281" t="s">
        <v>265</v>
      </c>
      <c r="G287" s="279"/>
      <c r="H287" s="282">
        <v>408</v>
      </c>
      <c r="I287" s="283"/>
      <c r="J287" s="279"/>
      <c r="K287" s="279"/>
      <c r="L287" s="284"/>
      <c r="M287" s="285"/>
      <c r="N287" s="286"/>
      <c r="O287" s="286"/>
      <c r="P287" s="286"/>
      <c r="Q287" s="286"/>
      <c r="R287" s="286"/>
      <c r="S287" s="286"/>
      <c r="T287" s="287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8" t="s">
        <v>251</v>
      </c>
      <c r="AU287" s="288" t="s">
        <v>87</v>
      </c>
      <c r="AV287" s="16" t="s">
        <v>247</v>
      </c>
      <c r="AW287" s="16" t="s">
        <v>32</v>
      </c>
      <c r="AX287" s="16" t="s">
        <v>84</v>
      </c>
      <c r="AY287" s="288" t="s">
        <v>240</v>
      </c>
    </row>
    <row r="288" s="2" customFormat="1" ht="24.15" customHeight="1">
      <c r="A288" s="39"/>
      <c r="B288" s="40"/>
      <c r="C288" s="227" t="s">
        <v>162</v>
      </c>
      <c r="D288" s="227" t="s">
        <v>242</v>
      </c>
      <c r="E288" s="228" t="s">
        <v>3795</v>
      </c>
      <c r="F288" s="229" t="s">
        <v>3796</v>
      </c>
      <c r="G288" s="230" t="s">
        <v>245</v>
      </c>
      <c r="H288" s="231">
        <v>107</v>
      </c>
      <c r="I288" s="232"/>
      <c r="J288" s="233">
        <f>ROUND(I288*H288,2)</f>
        <v>0</v>
      </c>
      <c r="K288" s="229" t="s">
        <v>246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247</v>
      </c>
      <c r="AT288" s="238" t="s">
        <v>242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247</v>
      </c>
      <c r="BM288" s="238" t="s">
        <v>3797</v>
      </c>
    </row>
    <row r="289" s="2" customFormat="1">
      <c r="A289" s="39"/>
      <c r="B289" s="40"/>
      <c r="C289" s="41"/>
      <c r="D289" s="240" t="s">
        <v>249</v>
      </c>
      <c r="E289" s="41"/>
      <c r="F289" s="241" t="s">
        <v>3798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249</v>
      </c>
      <c r="AU289" s="18" t="s">
        <v>87</v>
      </c>
    </row>
    <row r="290" s="13" customFormat="1">
      <c r="A290" s="13"/>
      <c r="B290" s="245"/>
      <c r="C290" s="246"/>
      <c r="D290" s="247" t="s">
        <v>251</v>
      </c>
      <c r="E290" s="248" t="s">
        <v>1</v>
      </c>
      <c r="F290" s="249" t="s">
        <v>3799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251</v>
      </c>
      <c r="AU290" s="255" t="s">
        <v>87</v>
      </c>
      <c r="AV290" s="13" t="s">
        <v>84</v>
      </c>
      <c r="AW290" s="13" t="s">
        <v>32</v>
      </c>
      <c r="AX290" s="13" t="s">
        <v>76</v>
      </c>
      <c r="AY290" s="255" t="s">
        <v>240</v>
      </c>
    </row>
    <row r="291" s="13" customFormat="1">
      <c r="A291" s="13"/>
      <c r="B291" s="245"/>
      <c r="C291" s="246"/>
      <c r="D291" s="247" t="s">
        <v>251</v>
      </c>
      <c r="E291" s="248" t="s">
        <v>1</v>
      </c>
      <c r="F291" s="249" t="s">
        <v>3800</v>
      </c>
      <c r="G291" s="246"/>
      <c r="H291" s="248" t="s">
        <v>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251</v>
      </c>
      <c r="AU291" s="255" t="s">
        <v>87</v>
      </c>
      <c r="AV291" s="13" t="s">
        <v>84</v>
      </c>
      <c r="AW291" s="13" t="s">
        <v>32</v>
      </c>
      <c r="AX291" s="13" t="s">
        <v>76</v>
      </c>
      <c r="AY291" s="255" t="s">
        <v>240</v>
      </c>
    </row>
    <row r="292" s="14" customFormat="1">
      <c r="A292" s="14"/>
      <c r="B292" s="256"/>
      <c r="C292" s="257"/>
      <c r="D292" s="247" t="s">
        <v>251</v>
      </c>
      <c r="E292" s="258" t="s">
        <v>1</v>
      </c>
      <c r="F292" s="259" t="s">
        <v>3801</v>
      </c>
      <c r="G292" s="257"/>
      <c r="H292" s="260">
        <v>7.9199999999999999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251</v>
      </c>
      <c r="AU292" s="266" t="s">
        <v>87</v>
      </c>
      <c r="AV292" s="14" t="s">
        <v>87</v>
      </c>
      <c r="AW292" s="14" t="s">
        <v>32</v>
      </c>
      <c r="AX292" s="14" t="s">
        <v>76</v>
      </c>
      <c r="AY292" s="266" t="s">
        <v>240</v>
      </c>
    </row>
    <row r="293" s="14" customFormat="1">
      <c r="A293" s="14"/>
      <c r="B293" s="256"/>
      <c r="C293" s="257"/>
      <c r="D293" s="247" t="s">
        <v>251</v>
      </c>
      <c r="E293" s="258" t="s">
        <v>1</v>
      </c>
      <c r="F293" s="259" t="s">
        <v>3802</v>
      </c>
      <c r="G293" s="257"/>
      <c r="H293" s="260">
        <v>26.18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251</v>
      </c>
      <c r="AU293" s="266" t="s">
        <v>87</v>
      </c>
      <c r="AV293" s="14" t="s">
        <v>87</v>
      </c>
      <c r="AW293" s="14" t="s">
        <v>32</v>
      </c>
      <c r="AX293" s="14" t="s">
        <v>76</v>
      </c>
      <c r="AY293" s="266" t="s">
        <v>240</v>
      </c>
    </row>
    <row r="294" s="14" customFormat="1">
      <c r="A294" s="14"/>
      <c r="B294" s="256"/>
      <c r="C294" s="257"/>
      <c r="D294" s="247" t="s">
        <v>251</v>
      </c>
      <c r="E294" s="258" t="s">
        <v>1</v>
      </c>
      <c r="F294" s="259" t="s">
        <v>3803</v>
      </c>
      <c r="G294" s="257"/>
      <c r="H294" s="260">
        <v>5.3460000000000001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251</v>
      </c>
      <c r="AU294" s="266" t="s">
        <v>87</v>
      </c>
      <c r="AV294" s="14" t="s">
        <v>87</v>
      </c>
      <c r="AW294" s="14" t="s">
        <v>32</v>
      </c>
      <c r="AX294" s="14" t="s">
        <v>76</v>
      </c>
      <c r="AY294" s="266" t="s">
        <v>240</v>
      </c>
    </row>
    <row r="295" s="13" customFormat="1">
      <c r="A295" s="13"/>
      <c r="B295" s="245"/>
      <c r="C295" s="246"/>
      <c r="D295" s="247" t="s">
        <v>251</v>
      </c>
      <c r="E295" s="248" t="s">
        <v>1</v>
      </c>
      <c r="F295" s="249" t="s">
        <v>3804</v>
      </c>
      <c r="G295" s="246"/>
      <c r="H295" s="248" t="s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251</v>
      </c>
      <c r="AU295" s="255" t="s">
        <v>87</v>
      </c>
      <c r="AV295" s="13" t="s">
        <v>84</v>
      </c>
      <c r="AW295" s="13" t="s">
        <v>32</v>
      </c>
      <c r="AX295" s="13" t="s">
        <v>76</v>
      </c>
      <c r="AY295" s="255" t="s">
        <v>240</v>
      </c>
    </row>
    <row r="296" s="14" customFormat="1">
      <c r="A296" s="14"/>
      <c r="B296" s="256"/>
      <c r="C296" s="257"/>
      <c r="D296" s="247" t="s">
        <v>251</v>
      </c>
      <c r="E296" s="258" t="s">
        <v>1</v>
      </c>
      <c r="F296" s="259" t="s">
        <v>3805</v>
      </c>
      <c r="G296" s="257"/>
      <c r="H296" s="260">
        <v>5.9400000000000004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251</v>
      </c>
      <c r="AU296" s="266" t="s">
        <v>87</v>
      </c>
      <c r="AV296" s="14" t="s">
        <v>87</v>
      </c>
      <c r="AW296" s="14" t="s">
        <v>32</v>
      </c>
      <c r="AX296" s="14" t="s">
        <v>76</v>
      </c>
      <c r="AY296" s="266" t="s">
        <v>240</v>
      </c>
    </row>
    <row r="297" s="13" customFormat="1">
      <c r="A297" s="13"/>
      <c r="B297" s="245"/>
      <c r="C297" s="246"/>
      <c r="D297" s="247" t="s">
        <v>251</v>
      </c>
      <c r="E297" s="248" t="s">
        <v>1</v>
      </c>
      <c r="F297" s="249" t="s">
        <v>3806</v>
      </c>
      <c r="G297" s="246"/>
      <c r="H297" s="248" t="s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251</v>
      </c>
      <c r="AU297" s="255" t="s">
        <v>87</v>
      </c>
      <c r="AV297" s="13" t="s">
        <v>84</v>
      </c>
      <c r="AW297" s="13" t="s">
        <v>32</v>
      </c>
      <c r="AX297" s="13" t="s">
        <v>76</v>
      </c>
      <c r="AY297" s="255" t="s">
        <v>240</v>
      </c>
    </row>
    <row r="298" s="14" customFormat="1">
      <c r="A298" s="14"/>
      <c r="B298" s="256"/>
      <c r="C298" s="257"/>
      <c r="D298" s="247" t="s">
        <v>251</v>
      </c>
      <c r="E298" s="258" t="s">
        <v>1</v>
      </c>
      <c r="F298" s="259" t="s">
        <v>3807</v>
      </c>
      <c r="G298" s="257"/>
      <c r="H298" s="260">
        <v>42.075000000000003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251</v>
      </c>
      <c r="AU298" s="266" t="s">
        <v>87</v>
      </c>
      <c r="AV298" s="14" t="s">
        <v>87</v>
      </c>
      <c r="AW298" s="14" t="s">
        <v>32</v>
      </c>
      <c r="AX298" s="14" t="s">
        <v>76</v>
      </c>
      <c r="AY298" s="266" t="s">
        <v>240</v>
      </c>
    </row>
    <row r="299" s="14" customFormat="1">
      <c r="A299" s="14"/>
      <c r="B299" s="256"/>
      <c r="C299" s="257"/>
      <c r="D299" s="247" t="s">
        <v>251</v>
      </c>
      <c r="E299" s="258" t="s">
        <v>1</v>
      </c>
      <c r="F299" s="259" t="s">
        <v>3808</v>
      </c>
      <c r="G299" s="257"/>
      <c r="H299" s="260">
        <v>13.199999999999999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251</v>
      </c>
      <c r="AU299" s="266" t="s">
        <v>87</v>
      </c>
      <c r="AV299" s="14" t="s">
        <v>87</v>
      </c>
      <c r="AW299" s="14" t="s">
        <v>32</v>
      </c>
      <c r="AX299" s="14" t="s">
        <v>76</v>
      </c>
      <c r="AY299" s="266" t="s">
        <v>240</v>
      </c>
    </row>
    <row r="300" s="14" customFormat="1">
      <c r="A300" s="14"/>
      <c r="B300" s="256"/>
      <c r="C300" s="257"/>
      <c r="D300" s="247" t="s">
        <v>251</v>
      </c>
      <c r="E300" s="258" t="s">
        <v>1</v>
      </c>
      <c r="F300" s="259" t="s">
        <v>3809</v>
      </c>
      <c r="G300" s="257"/>
      <c r="H300" s="260">
        <v>0.63900000000000001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251</v>
      </c>
      <c r="AU300" s="266" t="s">
        <v>87</v>
      </c>
      <c r="AV300" s="14" t="s">
        <v>87</v>
      </c>
      <c r="AW300" s="14" t="s">
        <v>32</v>
      </c>
      <c r="AX300" s="14" t="s">
        <v>76</v>
      </c>
      <c r="AY300" s="266" t="s">
        <v>240</v>
      </c>
    </row>
    <row r="301" s="14" customFormat="1">
      <c r="A301" s="14"/>
      <c r="B301" s="256"/>
      <c r="C301" s="257"/>
      <c r="D301" s="247" t="s">
        <v>251</v>
      </c>
      <c r="E301" s="258" t="s">
        <v>1</v>
      </c>
      <c r="F301" s="259" t="s">
        <v>3810</v>
      </c>
      <c r="G301" s="257"/>
      <c r="H301" s="260">
        <v>9.6999999999999993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251</v>
      </c>
      <c r="AU301" s="266" t="s">
        <v>87</v>
      </c>
      <c r="AV301" s="14" t="s">
        <v>87</v>
      </c>
      <c r="AW301" s="14" t="s">
        <v>32</v>
      </c>
      <c r="AX301" s="14" t="s">
        <v>76</v>
      </c>
      <c r="AY301" s="266" t="s">
        <v>240</v>
      </c>
    </row>
    <row r="302" s="15" customFormat="1">
      <c r="A302" s="15"/>
      <c r="B302" s="267"/>
      <c r="C302" s="268"/>
      <c r="D302" s="247" t="s">
        <v>251</v>
      </c>
      <c r="E302" s="269" t="s">
        <v>1</v>
      </c>
      <c r="F302" s="270" t="s">
        <v>255</v>
      </c>
      <c r="G302" s="268"/>
      <c r="H302" s="271">
        <v>111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251</v>
      </c>
      <c r="AU302" s="277" t="s">
        <v>87</v>
      </c>
      <c r="AV302" s="15" t="s">
        <v>256</v>
      </c>
      <c r="AW302" s="15" t="s">
        <v>32</v>
      </c>
      <c r="AX302" s="15" t="s">
        <v>76</v>
      </c>
      <c r="AY302" s="277" t="s">
        <v>240</v>
      </c>
    </row>
    <row r="303" s="13" customFormat="1">
      <c r="A303" s="13"/>
      <c r="B303" s="245"/>
      <c r="C303" s="246"/>
      <c r="D303" s="247" t="s">
        <v>251</v>
      </c>
      <c r="E303" s="248" t="s">
        <v>1</v>
      </c>
      <c r="F303" s="249" t="s">
        <v>3811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251</v>
      </c>
      <c r="AU303" s="255" t="s">
        <v>87</v>
      </c>
      <c r="AV303" s="13" t="s">
        <v>84</v>
      </c>
      <c r="AW303" s="13" t="s">
        <v>32</v>
      </c>
      <c r="AX303" s="13" t="s">
        <v>76</v>
      </c>
      <c r="AY303" s="255" t="s">
        <v>240</v>
      </c>
    </row>
    <row r="304" s="14" customFormat="1">
      <c r="A304" s="14"/>
      <c r="B304" s="256"/>
      <c r="C304" s="257"/>
      <c r="D304" s="247" t="s">
        <v>251</v>
      </c>
      <c r="E304" s="258" t="s">
        <v>1</v>
      </c>
      <c r="F304" s="259" t="s">
        <v>3812</v>
      </c>
      <c r="G304" s="257"/>
      <c r="H304" s="260">
        <v>-0.377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251</v>
      </c>
      <c r="AU304" s="266" t="s">
        <v>87</v>
      </c>
      <c r="AV304" s="14" t="s">
        <v>87</v>
      </c>
      <c r="AW304" s="14" t="s">
        <v>32</v>
      </c>
      <c r="AX304" s="14" t="s">
        <v>76</v>
      </c>
      <c r="AY304" s="266" t="s">
        <v>240</v>
      </c>
    </row>
    <row r="305" s="14" customFormat="1">
      <c r="A305" s="14"/>
      <c r="B305" s="256"/>
      <c r="C305" s="257"/>
      <c r="D305" s="247" t="s">
        <v>251</v>
      </c>
      <c r="E305" s="258" t="s">
        <v>1</v>
      </c>
      <c r="F305" s="259" t="s">
        <v>3813</v>
      </c>
      <c r="G305" s="257"/>
      <c r="H305" s="260">
        <v>-1.7909999999999999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251</v>
      </c>
      <c r="AU305" s="266" t="s">
        <v>87</v>
      </c>
      <c r="AV305" s="14" t="s">
        <v>87</v>
      </c>
      <c r="AW305" s="14" t="s">
        <v>32</v>
      </c>
      <c r="AX305" s="14" t="s">
        <v>76</v>
      </c>
      <c r="AY305" s="266" t="s">
        <v>240</v>
      </c>
    </row>
    <row r="306" s="14" customFormat="1">
      <c r="A306" s="14"/>
      <c r="B306" s="256"/>
      <c r="C306" s="257"/>
      <c r="D306" s="247" t="s">
        <v>251</v>
      </c>
      <c r="E306" s="258" t="s">
        <v>1</v>
      </c>
      <c r="F306" s="259" t="s">
        <v>3814</v>
      </c>
      <c r="G306" s="257"/>
      <c r="H306" s="260">
        <v>-2.1200000000000001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251</v>
      </c>
      <c r="AU306" s="266" t="s">
        <v>87</v>
      </c>
      <c r="AV306" s="14" t="s">
        <v>87</v>
      </c>
      <c r="AW306" s="14" t="s">
        <v>32</v>
      </c>
      <c r="AX306" s="14" t="s">
        <v>76</v>
      </c>
      <c r="AY306" s="266" t="s">
        <v>240</v>
      </c>
    </row>
    <row r="307" s="14" customFormat="1">
      <c r="A307" s="14"/>
      <c r="B307" s="256"/>
      <c r="C307" s="257"/>
      <c r="D307" s="247" t="s">
        <v>251</v>
      </c>
      <c r="E307" s="258" t="s">
        <v>1</v>
      </c>
      <c r="F307" s="259" t="s">
        <v>3815</v>
      </c>
      <c r="G307" s="257"/>
      <c r="H307" s="260">
        <v>0.28799999999999998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251</v>
      </c>
      <c r="AU307" s="266" t="s">
        <v>87</v>
      </c>
      <c r="AV307" s="14" t="s">
        <v>87</v>
      </c>
      <c r="AW307" s="14" t="s">
        <v>32</v>
      </c>
      <c r="AX307" s="14" t="s">
        <v>76</v>
      </c>
      <c r="AY307" s="266" t="s">
        <v>240</v>
      </c>
    </row>
    <row r="308" s="16" customFormat="1">
      <c r="A308" s="16"/>
      <c r="B308" s="278"/>
      <c r="C308" s="279"/>
      <c r="D308" s="247" t="s">
        <v>251</v>
      </c>
      <c r="E308" s="280" t="s">
        <v>1</v>
      </c>
      <c r="F308" s="281" t="s">
        <v>265</v>
      </c>
      <c r="G308" s="279"/>
      <c r="H308" s="282">
        <v>107</v>
      </c>
      <c r="I308" s="283"/>
      <c r="J308" s="279"/>
      <c r="K308" s="279"/>
      <c r="L308" s="284"/>
      <c r="M308" s="285"/>
      <c r="N308" s="286"/>
      <c r="O308" s="286"/>
      <c r="P308" s="286"/>
      <c r="Q308" s="286"/>
      <c r="R308" s="286"/>
      <c r="S308" s="286"/>
      <c r="T308" s="28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8" t="s">
        <v>251</v>
      </c>
      <c r="AU308" s="288" t="s">
        <v>87</v>
      </c>
      <c r="AV308" s="16" t="s">
        <v>247</v>
      </c>
      <c r="AW308" s="16" t="s">
        <v>32</v>
      </c>
      <c r="AX308" s="16" t="s">
        <v>84</v>
      </c>
      <c r="AY308" s="288" t="s">
        <v>240</v>
      </c>
    </row>
    <row r="309" s="2" customFormat="1" ht="16.5" customHeight="1">
      <c r="A309" s="39"/>
      <c r="B309" s="40"/>
      <c r="C309" s="289" t="s">
        <v>165</v>
      </c>
      <c r="D309" s="289" t="s">
        <v>341</v>
      </c>
      <c r="E309" s="290" t="s">
        <v>3816</v>
      </c>
      <c r="F309" s="291" t="s">
        <v>3817</v>
      </c>
      <c r="G309" s="292" t="s">
        <v>344</v>
      </c>
      <c r="H309" s="293">
        <v>214</v>
      </c>
      <c r="I309" s="294"/>
      <c r="J309" s="295">
        <f>ROUND(I309*H309,2)</f>
        <v>0</v>
      </c>
      <c r="K309" s="291" t="s">
        <v>246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320</v>
      </c>
      <c r="AT309" s="238" t="s">
        <v>341</v>
      </c>
      <c r="AU309" s="238" t="s">
        <v>87</v>
      </c>
      <c r="AY309" s="18" t="s">
        <v>240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247</v>
      </c>
      <c r="BM309" s="238" t="s">
        <v>3818</v>
      </c>
    </row>
    <row r="310" s="13" customFormat="1">
      <c r="A310" s="13"/>
      <c r="B310" s="245"/>
      <c r="C310" s="246"/>
      <c r="D310" s="247" t="s">
        <v>251</v>
      </c>
      <c r="E310" s="248" t="s">
        <v>1</v>
      </c>
      <c r="F310" s="249" t="s">
        <v>3819</v>
      </c>
      <c r="G310" s="246"/>
      <c r="H310" s="248" t="s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251</v>
      </c>
      <c r="AU310" s="255" t="s">
        <v>87</v>
      </c>
      <c r="AV310" s="13" t="s">
        <v>84</v>
      </c>
      <c r="AW310" s="13" t="s">
        <v>32</v>
      </c>
      <c r="AX310" s="13" t="s">
        <v>76</v>
      </c>
      <c r="AY310" s="255" t="s">
        <v>240</v>
      </c>
    </row>
    <row r="311" s="13" customFormat="1">
      <c r="A311" s="13"/>
      <c r="B311" s="245"/>
      <c r="C311" s="246"/>
      <c r="D311" s="247" t="s">
        <v>251</v>
      </c>
      <c r="E311" s="248" t="s">
        <v>1</v>
      </c>
      <c r="F311" s="249" t="s">
        <v>3820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251</v>
      </c>
      <c r="AU311" s="255" t="s">
        <v>87</v>
      </c>
      <c r="AV311" s="13" t="s">
        <v>84</v>
      </c>
      <c r="AW311" s="13" t="s">
        <v>32</v>
      </c>
      <c r="AX311" s="13" t="s">
        <v>76</v>
      </c>
      <c r="AY311" s="255" t="s">
        <v>240</v>
      </c>
    </row>
    <row r="312" s="14" customFormat="1">
      <c r="A312" s="14"/>
      <c r="B312" s="256"/>
      <c r="C312" s="257"/>
      <c r="D312" s="247" t="s">
        <v>251</v>
      </c>
      <c r="E312" s="258" t="s">
        <v>1</v>
      </c>
      <c r="F312" s="259" t="s">
        <v>3821</v>
      </c>
      <c r="G312" s="257"/>
      <c r="H312" s="260">
        <v>214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251</v>
      </c>
      <c r="AU312" s="266" t="s">
        <v>87</v>
      </c>
      <c r="AV312" s="14" t="s">
        <v>87</v>
      </c>
      <c r="AW312" s="14" t="s">
        <v>32</v>
      </c>
      <c r="AX312" s="14" t="s">
        <v>84</v>
      </c>
      <c r="AY312" s="266" t="s">
        <v>240</v>
      </c>
    </row>
    <row r="313" s="12" customFormat="1" ht="22.8" customHeight="1">
      <c r="A313" s="12"/>
      <c r="B313" s="211"/>
      <c r="C313" s="212"/>
      <c r="D313" s="213" t="s">
        <v>75</v>
      </c>
      <c r="E313" s="225" t="s">
        <v>256</v>
      </c>
      <c r="F313" s="225" t="s">
        <v>553</v>
      </c>
      <c r="G313" s="212"/>
      <c r="H313" s="212"/>
      <c r="I313" s="215"/>
      <c r="J313" s="226">
        <f>BK313</f>
        <v>0</v>
      </c>
      <c r="K313" s="212"/>
      <c r="L313" s="217"/>
      <c r="M313" s="218"/>
      <c r="N313" s="219"/>
      <c r="O313" s="219"/>
      <c r="P313" s="220">
        <f>SUM(P314:P322)</f>
        <v>0</v>
      </c>
      <c r="Q313" s="219"/>
      <c r="R313" s="220">
        <f>SUM(R314:R322)</f>
        <v>0</v>
      </c>
      <c r="S313" s="219"/>
      <c r="T313" s="221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2" t="s">
        <v>84</v>
      </c>
      <c r="AT313" s="223" t="s">
        <v>75</v>
      </c>
      <c r="AU313" s="223" t="s">
        <v>84</v>
      </c>
      <c r="AY313" s="222" t="s">
        <v>240</v>
      </c>
      <c r="BK313" s="224">
        <f>SUM(BK314:BK322)</f>
        <v>0</v>
      </c>
    </row>
    <row r="314" s="2" customFormat="1" ht="37.8" customHeight="1">
      <c r="A314" s="39"/>
      <c r="B314" s="40"/>
      <c r="C314" s="227" t="s">
        <v>8</v>
      </c>
      <c r="D314" s="227" t="s">
        <v>242</v>
      </c>
      <c r="E314" s="228" t="s">
        <v>3822</v>
      </c>
      <c r="F314" s="229" t="s">
        <v>3823</v>
      </c>
      <c r="G314" s="230" t="s">
        <v>675</v>
      </c>
      <c r="H314" s="231">
        <v>2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170</v>
      </c>
      <c r="AT314" s="238" t="s">
        <v>242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170</v>
      </c>
      <c r="BM314" s="238" t="s">
        <v>3824</v>
      </c>
    </row>
    <row r="315" s="2" customFormat="1" ht="44.25" customHeight="1">
      <c r="A315" s="39"/>
      <c r="B315" s="40"/>
      <c r="C315" s="227" t="s">
        <v>170</v>
      </c>
      <c r="D315" s="227" t="s">
        <v>242</v>
      </c>
      <c r="E315" s="228" t="s">
        <v>3825</v>
      </c>
      <c r="F315" s="229" t="s">
        <v>3826</v>
      </c>
      <c r="G315" s="230" t="s">
        <v>675</v>
      </c>
      <c r="H315" s="231">
        <v>3</v>
      </c>
      <c r="I315" s="232"/>
      <c r="J315" s="233">
        <f>ROUND(I315*H315,2)</f>
        <v>0</v>
      </c>
      <c r="K315" s="229" t="s">
        <v>1</v>
      </c>
      <c r="L315" s="45"/>
      <c r="M315" s="234" t="s">
        <v>1</v>
      </c>
      <c r="N315" s="235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170</v>
      </c>
      <c r="AT315" s="238" t="s">
        <v>242</v>
      </c>
      <c r="AU315" s="238" t="s">
        <v>87</v>
      </c>
      <c r="AY315" s="18" t="s">
        <v>240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84</v>
      </c>
      <c r="BK315" s="239">
        <f>ROUND(I315*H315,2)</f>
        <v>0</v>
      </c>
      <c r="BL315" s="18" t="s">
        <v>170</v>
      </c>
      <c r="BM315" s="238" t="s">
        <v>3827</v>
      </c>
    </row>
    <row r="316" s="2" customFormat="1" ht="44.25" customHeight="1">
      <c r="A316" s="39"/>
      <c r="B316" s="40"/>
      <c r="C316" s="227" t="s">
        <v>173</v>
      </c>
      <c r="D316" s="227" t="s">
        <v>242</v>
      </c>
      <c r="E316" s="228" t="s">
        <v>3828</v>
      </c>
      <c r="F316" s="229" t="s">
        <v>3829</v>
      </c>
      <c r="G316" s="230" t="s">
        <v>675</v>
      </c>
      <c r="H316" s="231">
        <v>1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170</v>
      </c>
      <c r="AT316" s="238" t="s">
        <v>242</v>
      </c>
      <c r="AU316" s="238" t="s">
        <v>87</v>
      </c>
      <c r="AY316" s="18" t="s">
        <v>240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170</v>
      </c>
      <c r="BM316" s="238" t="s">
        <v>3830</v>
      </c>
    </row>
    <row r="317" s="2" customFormat="1" ht="44.25" customHeight="1">
      <c r="A317" s="39"/>
      <c r="B317" s="40"/>
      <c r="C317" s="227" t="s">
        <v>395</v>
      </c>
      <c r="D317" s="227" t="s">
        <v>242</v>
      </c>
      <c r="E317" s="228" t="s">
        <v>3831</v>
      </c>
      <c r="F317" s="229" t="s">
        <v>3832</v>
      </c>
      <c r="G317" s="230" t="s">
        <v>675</v>
      </c>
      <c r="H317" s="231">
        <v>10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41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170</v>
      </c>
      <c r="AT317" s="238" t="s">
        <v>242</v>
      </c>
      <c r="AU317" s="238" t="s">
        <v>87</v>
      </c>
      <c r="AY317" s="18" t="s">
        <v>240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84</v>
      </c>
      <c r="BK317" s="239">
        <f>ROUND(I317*H317,2)</f>
        <v>0</v>
      </c>
      <c r="BL317" s="18" t="s">
        <v>170</v>
      </c>
      <c r="BM317" s="238" t="s">
        <v>3833</v>
      </c>
    </row>
    <row r="318" s="2" customFormat="1" ht="44.25" customHeight="1">
      <c r="A318" s="39"/>
      <c r="B318" s="40"/>
      <c r="C318" s="227" t="s">
        <v>397</v>
      </c>
      <c r="D318" s="227" t="s">
        <v>242</v>
      </c>
      <c r="E318" s="228" t="s">
        <v>3834</v>
      </c>
      <c r="F318" s="229" t="s">
        <v>3835</v>
      </c>
      <c r="G318" s="230" t="s">
        <v>675</v>
      </c>
      <c r="H318" s="231">
        <v>2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170</v>
      </c>
      <c r="AT318" s="238" t="s">
        <v>242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170</v>
      </c>
      <c r="BM318" s="238" t="s">
        <v>3836</v>
      </c>
    </row>
    <row r="319" s="2" customFormat="1" ht="44.25" customHeight="1">
      <c r="A319" s="39"/>
      <c r="B319" s="40"/>
      <c r="C319" s="227" t="s">
        <v>402</v>
      </c>
      <c r="D319" s="227" t="s">
        <v>242</v>
      </c>
      <c r="E319" s="228" t="s">
        <v>3837</v>
      </c>
      <c r="F319" s="229" t="s">
        <v>3838</v>
      </c>
      <c r="G319" s="230" t="s">
        <v>675</v>
      </c>
      <c r="H319" s="231">
        <v>1</v>
      </c>
      <c r="I319" s="232"/>
      <c r="J319" s="233">
        <f>ROUND(I319*H319,2)</f>
        <v>0</v>
      </c>
      <c r="K319" s="229" t="s">
        <v>1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170</v>
      </c>
      <c r="AT319" s="238" t="s">
        <v>242</v>
      </c>
      <c r="AU319" s="238" t="s">
        <v>87</v>
      </c>
      <c r="AY319" s="18" t="s">
        <v>240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170</v>
      </c>
      <c r="BM319" s="238" t="s">
        <v>3839</v>
      </c>
    </row>
    <row r="320" s="2" customFormat="1" ht="16.5" customHeight="1">
      <c r="A320" s="39"/>
      <c r="B320" s="40"/>
      <c r="C320" s="227" t="s">
        <v>7</v>
      </c>
      <c r="D320" s="227" t="s">
        <v>242</v>
      </c>
      <c r="E320" s="228" t="s">
        <v>3840</v>
      </c>
      <c r="F320" s="229" t="s">
        <v>3841</v>
      </c>
      <c r="G320" s="230" t="s">
        <v>3842</v>
      </c>
      <c r="H320" s="231">
        <v>1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247</v>
      </c>
      <c r="AT320" s="238" t="s">
        <v>242</v>
      </c>
      <c r="AU320" s="238" t="s">
        <v>87</v>
      </c>
      <c r="AY320" s="18" t="s">
        <v>240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84</v>
      </c>
      <c r="BK320" s="239">
        <f>ROUND(I320*H320,2)</f>
        <v>0</v>
      </c>
      <c r="BL320" s="18" t="s">
        <v>247</v>
      </c>
      <c r="BM320" s="238" t="s">
        <v>3843</v>
      </c>
    </row>
    <row r="321" s="13" customFormat="1">
      <c r="A321" s="13"/>
      <c r="B321" s="245"/>
      <c r="C321" s="246"/>
      <c r="D321" s="247" t="s">
        <v>251</v>
      </c>
      <c r="E321" s="248" t="s">
        <v>1</v>
      </c>
      <c r="F321" s="249" t="s">
        <v>3844</v>
      </c>
      <c r="G321" s="246"/>
      <c r="H321" s="248" t="s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251</v>
      </c>
      <c r="AU321" s="255" t="s">
        <v>87</v>
      </c>
      <c r="AV321" s="13" t="s">
        <v>84</v>
      </c>
      <c r="AW321" s="13" t="s">
        <v>32</v>
      </c>
      <c r="AX321" s="13" t="s">
        <v>76</v>
      </c>
      <c r="AY321" s="255" t="s">
        <v>240</v>
      </c>
    </row>
    <row r="322" s="14" customFormat="1">
      <c r="A322" s="14"/>
      <c r="B322" s="256"/>
      <c r="C322" s="257"/>
      <c r="D322" s="247" t="s">
        <v>251</v>
      </c>
      <c r="E322" s="258" t="s">
        <v>1</v>
      </c>
      <c r="F322" s="259" t="s">
        <v>84</v>
      </c>
      <c r="G322" s="257"/>
      <c r="H322" s="260">
        <v>1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251</v>
      </c>
      <c r="AU322" s="266" t="s">
        <v>87</v>
      </c>
      <c r="AV322" s="14" t="s">
        <v>87</v>
      </c>
      <c r="AW322" s="14" t="s">
        <v>32</v>
      </c>
      <c r="AX322" s="14" t="s">
        <v>84</v>
      </c>
      <c r="AY322" s="266" t="s">
        <v>240</v>
      </c>
    </row>
    <row r="323" s="12" customFormat="1" ht="22.8" customHeight="1">
      <c r="A323" s="12"/>
      <c r="B323" s="211"/>
      <c r="C323" s="212"/>
      <c r="D323" s="213" t="s">
        <v>75</v>
      </c>
      <c r="E323" s="225" t="s">
        <v>656</v>
      </c>
      <c r="F323" s="225" t="s">
        <v>3845</v>
      </c>
      <c r="G323" s="212"/>
      <c r="H323" s="212"/>
      <c r="I323" s="215"/>
      <c r="J323" s="226">
        <f>BK323</f>
        <v>0</v>
      </c>
      <c r="K323" s="212"/>
      <c r="L323" s="217"/>
      <c r="M323" s="218"/>
      <c r="N323" s="219"/>
      <c r="O323" s="219"/>
      <c r="P323" s="220">
        <f>SUM(P324:P358)</f>
        <v>0</v>
      </c>
      <c r="Q323" s="219"/>
      <c r="R323" s="220">
        <f>SUM(R324:R358)</f>
        <v>1.3316999999999999</v>
      </c>
      <c r="S323" s="219"/>
      <c r="T323" s="221">
        <f>SUM(T324:T358)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84</v>
      </c>
      <c r="AT323" s="223" t="s">
        <v>75</v>
      </c>
      <c r="AU323" s="223" t="s">
        <v>84</v>
      </c>
      <c r="AY323" s="222" t="s">
        <v>240</v>
      </c>
      <c r="BK323" s="224">
        <f>SUM(BK324:BK358)</f>
        <v>0</v>
      </c>
    </row>
    <row r="324" s="2" customFormat="1" ht="24.15" customHeight="1">
      <c r="A324" s="39"/>
      <c r="B324" s="40"/>
      <c r="C324" s="227" t="s">
        <v>427</v>
      </c>
      <c r="D324" s="227" t="s">
        <v>242</v>
      </c>
      <c r="E324" s="228" t="s">
        <v>3846</v>
      </c>
      <c r="F324" s="229" t="s">
        <v>3847</v>
      </c>
      <c r="G324" s="230" t="s">
        <v>245</v>
      </c>
      <c r="H324" s="231">
        <v>34</v>
      </c>
      <c r="I324" s="232"/>
      <c r="J324" s="233">
        <f>ROUND(I324*H324,2)</f>
        <v>0</v>
      </c>
      <c r="K324" s="229" t="s">
        <v>246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247</v>
      </c>
      <c r="AT324" s="238" t="s">
        <v>242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247</v>
      </c>
      <c r="BM324" s="238" t="s">
        <v>3848</v>
      </c>
    </row>
    <row r="325" s="2" customFormat="1">
      <c r="A325" s="39"/>
      <c r="B325" s="40"/>
      <c r="C325" s="41"/>
      <c r="D325" s="240" t="s">
        <v>249</v>
      </c>
      <c r="E325" s="41"/>
      <c r="F325" s="241" t="s">
        <v>3849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87</v>
      </c>
    </row>
    <row r="326" s="13" customFormat="1">
      <c r="A326" s="13"/>
      <c r="B326" s="245"/>
      <c r="C326" s="246"/>
      <c r="D326" s="247" t="s">
        <v>251</v>
      </c>
      <c r="E326" s="248" t="s">
        <v>1</v>
      </c>
      <c r="F326" s="249" t="s">
        <v>3800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251</v>
      </c>
      <c r="AU326" s="255" t="s">
        <v>87</v>
      </c>
      <c r="AV326" s="13" t="s">
        <v>84</v>
      </c>
      <c r="AW326" s="13" t="s">
        <v>32</v>
      </c>
      <c r="AX326" s="13" t="s">
        <v>76</v>
      </c>
      <c r="AY326" s="255" t="s">
        <v>240</v>
      </c>
    </row>
    <row r="327" s="14" customFormat="1">
      <c r="A327" s="14"/>
      <c r="B327" s="256"/>
      <c r="C327" s="257"/>
      <c r="D327" s="247" t="s">
        <v>251</v>
      </c>
      <c r="E327" s="258" t="s">
        <v>1</v>
      </c>
      <c r="F327" s="259" t="s">
        <v>3850</v>
      </c>
      <c r="G327" s="257"/>
      <c r="H327" s="260">
        <v>18.199999999999999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251</v>
      </c>
      <c r="AU327" s="266" t="s">
        <v>87</v>
      </c>
      <c r="AV327" s="14" t="s">
        <v>87</v>
      </c>
      <c r="AW327" s="14" t="s">
        <v>32</v>
      </c>
      <c r="AX327" s="14" t="s">
        <v>76</v>
      </c>
      <c r="AY327" s="266" t="s">
        <v>240</v>
      </c>
    </row>
    <row r="328" s="13" customFormat="1">
      <c r="A328" s="13"/>
      <c r="B328" s="245"/>
      <c r="C328" s="246"/>
      <c r="D328" s="247" t="s">
        <v>251</v>
      </c>
      <c r="E328" s="248" t="s">
        <v>1</v>
      </c>
      <c r="F328" s="249" t="s">
        <v>3804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251</v>
      </c>
      <c r="AU328" s="255" t="s">
        <v>87</v>
      </c>
      <c r="AV328" s="13" t="s">
        <v>84</v>
      </c>
      <c r="AW328" s="13" t="s">
        <v>32</v>
      </c>
      <c r="AX328" s="13" t="s">
        <v>76</v>
      </c>
      <c r="AY328" s="255" t="s">
        <v>240</v>
      </c>
    </row>
    <row r="329" s="14" customFormat="1">
      <c r="A329" s="14"/>
      <c r="B329" s="256"/>
      <c r="C329" s="257"/>
      <c r="D329" s="247" t="s">
        <v>251</v>
      </c>
      <c r="E329" s="258" t="s">
        <v>1</v>
      </c>
      <c r="F329" s="259" t="s">
        <v>3851</v>
      </c>
      <c r="G329" s="257"/>
      <c r="H329" s="260">
        <v>1.3200000000000001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251</v>
      </c>
      <c r="AU329" s="266" t="s">
        <v>87</v>
      </c>
      <c r="AV329" s="14" t="s">
        <v>87</v>
      </c>
      <c r="AW329" s="14" t="s">
        <v>32</v>
      </c>
      <c r="AX329" s="14" t="s">
        <v>76</v>
      </c>
      <c r="AY329" s="266" t="s">
        <v>240</v>
      </c>
    </row>
    <row r="330" s="13" customFormat="1">
      <c r="A330" s="13"/>
      <c r="B330" s="245"/>
      <c r="C330" s="246"/>
      <c r="D330" s="247" t="s">
        <v>251</v>
      </c>
      <c r="E330" s="248" t="s">
        <v>1</v>
      </c>
      <c r="F330" s="249" t="s">
        <v>3806</v>
      </c>
      <c r="G330" s="246"/>
      <c r="H330" s="248" t="s">
        <v>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251</v>
      </c>
      <c r="AU330" s="255" t="s">
        <v>87</v>
      </c>
      <c r="AV330" s="13" t="s">
        <v>84</v>
      </c>
      <c r="AW330" s="13" t="s">
        <v>32</v>
      </c>
      <c r="AX330" s="13" t="s">
        <v>76</v>
      </c>
      <c r="AY330" s="255" t="s">
        <v>240</v>
      </c>
    </row>
    <row r="331" s="14" customFormat="1">
      <c r="A331" s="14"/>
      <c r="B331" s="256"/>
      <c r="C331" s="257"/>
      <c r="D331" s="247" t="s">
        <v>251</v>
      </c>
      <c r="E331" s="258" t="s">
        <v>1</v>
      </c>
      <c r="F331" s="259" t="s">
        <v>3852</v>
      </c>
      <c r="G331" s="257"/>
      <c r="H331" s="260">
        <v>9.9000000000000004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251</v>
      </c>
      <c r="AU331" s="266" t="s">
        <v>87</v>
      </c>
      <c r="AV331" s="14" t="s">
        <v>87</v>
      </c>
      <c r="AW331" s="14" t="s">
        <v>32</v>
      </c>
      <c r="AX331" s="14" t="s">
        <v>76</v>
      </c>
      <c r="AY331" s="266" t="s">
        <v>240</v>
      </c>
    </row>
    <row r="332" s="14" customFormat="1">
      <c r="A332" s="14"/>
      <c r="B332" s="256"/>
      <c r="C332" s="257"/>
      <c r="D332" s="247" t="s">
        <v>251</v>
      </c>
      <c r="E332" s="258" t="s">
        <v>1</v>
      </c>
      <c r="F332" s="259" t="s">
        <v>3853</v>
      </c>
      <c r="G332" s="257"/>
      <c r="H332" s="260">
        <v>3.2999999999999998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251</v>
      </c>
      <c r="AU332" s="266" t="s">
        <v>87</v>
      </c>
      <c r="AV332" s="14" t="s">
        <v>87</v>
      </c>
      <c r="AW332" s="14" t="s">
        <v>32</v>
      </c>
      <c r="AX332" s="14" t="s">
        <v>76</v>
      </c>
      <c r="AY332" s="266" t="s">
        <v>240</v>
      </c>
    </row>
    <row r="333" s="14" customFormat="1">
      <c r="A333" s="14"/>
      <c r="B333" s="256"/>
      <c r="C333" s="257"/>
      <c r="D333" s="247" t="s">
        <v>251</v>
      </c>
      <c r="E333" s="258" t="s">
        <v>1</v>
      </c>
      <c r="F333" s="259" t="s">
        <v>3854</v>
      </c>
      <c r="G333" s="257"/>
      <c r="H333" s="260">
        <v>1.28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251</v>
      </c>
      <c r="AU333" s="266" t="s">
        <v>87</v>
      </c>
      <c r="AV333" s="14" t="s">
        <v>87</v>
      </c>
      <c r="AW333" s="14" t="s">
        <v>32</v>
      </c>
      <c r="AX333" s="14" t="s">
        <v>76</v>
      </c>
      <c r="AY333" s="266" t="s">
        <v>240</v>
      </c>
    </row>
    <row r="334" s="16" customFormat="1">
      <c r="A334" s="16"/>
      <c r="B334" s="278"/>
      <c r="C334" s="279"/>
      <c r="D334" s="247" t="s">
        <v>251</v>
      </c>
      <c r="E334" s="280" t="s">
        <v>1</v>
      </c>
      <c r="F334" s="281" t="s">
        <v>265</v>
      </c>
      <c r="G334" s="279"/>
      <c r="H334" s="282">
        <v>34</v>
      </c>
      <c r="I334" s="283"/>
      <c r="J334" s="279"/>
      <c r="K334" s="279"/>
      <c r="L334" s="284"/>
      <c r="M334" s="285"/>
      <c r="N334" s="286"/>
      <c r="O334" s="286"/>
      <c r="P334" s="286"/>
      <c r="Q334" s="286"/>
      <c r="R334" s="286"/>
      <c r="S334" s="286"/>
      <c r="T334" s="28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8" t="s">
        <v>251</v>
      </c>
      <c r="AU334" s="288" t="s">
        <v>87</v>
      </c>
      <c r="AV334" s="16" t="s">
        <v>247</v>
      </c>
      <c r="AW334" s="16" t="s">
        <v>32</v>
      </c>
      <c r="AX334" s="16" t="s">
        <v>84</v>
      </c>
      <c r="AY334" s="288" t="s">
        <v>240</v>
      </c>
    </row>
    <row r="335" s="2" customFormat="1" ht="21.75" customHeight="1">
      <c r="A335" s="39"/>
      <c r="B335" s="40"/>
      <c r="C335" s="227" t="s">
        <v>442</v>
      </c>
      <c r="D335" s="227" t="s">
        <v>242</v>
      </c>
      <c r="E335" s="228" t="s">
        <v>3855</v>
      </c>
      <c r="F335" s="229" t="s">
        <v>3856</v>
      </c>
      <c r="G335" s="230" t="s">
        <v>675</v>
      </c>
      <c r="H335" s="231">
        <v>5</v>
      </c>
      <c r="I335" s="232"/>
      <c r="J335" s="233">
        <f>ROUND(I335*H335,2)</f>
        <v>0</v>
      </c>
      <c r="K335" s="229" t="s">
        <v>246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0.22394</v>
      </c>
      <c r="R335" s="236">
        <f>Q335*H335</f>
        <v>1.1196999999999999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247</v>
      </c>
      <c r="AT335" s="238" t="s">
        <v>242</v>
      </c>
      <c r="AU335" s="238" t="s">
        <v>87</v>
      </c>
      <c r="AY335" s="18" t="s">
        <v>240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247</v>
      </c>
      <c r="BM335" s="238" t="s">
        <v>3857</v>
      </c>
    </row>
    <row r="336" s="2" customFormat="1">
      <c r="A336" s="39"/>
      <c r="B336" s="40"/>
      <c r="C336" s="41"/>
      <c r="D336" s="240" t="s">
        <v>249</v>
      </c>
      <c r="E336" s="41"/>
      <c r="F336" s="241" t="s">
        <v>3858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249</v>
      </c>
      <c r="AU336" s="18" t="s">
        <v>87</v>
      </c>
    </row>
    <row r="337" s="13" customFormat="1">
      <c r="A337" s="13"/>
      <c r="B337" s="245"/>
      <c r="C337" s="246"/>
      <c r="D337" s="247" t="s">
        <v>251</v>
      </c>
      <c r="E337" s="248" t="s">
        <v>1</v>
      </c>
      <c r="F337" s="249" t="s">
        <v>3859</v>
      </c>
      <c r="G337" s="246"/>
      <c r="H337" s="248" t="s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251</v>
      </c>
      <c r="AU337" s="255" t="s">
        <v>87</v>
      </c>
      <c r="AV337" s="13" t="s">
        <v>84</v>
      </c>
      <c r="AW337" s="13" t="s">
        <v>32</v>
      </c>
      <c r="AX337" s="13" t="s">
        <v>76</v>
      </c>
      <c r="AY337" s="255" t="s">
        <v>240</v>
      </c>
    </row>
    <row r="338" s="13" customFormat="1">
      <c r="A338" s="13"/>
      <c r="B338" s="245"/>
      <c r="C338" s="246"/>
      <c r="D338" s="247" t="s">
        <v>251</v>
      </c>
      <c r="E338" s="248" t="s">
        <v>1</v>
      </c>
      <c r="F338" s="249" t="s">
        <v>3860</v>
      </c>
      <c r="G338" s="246"/>
      <c r="H338" s="248" t="s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251</v>
      </c>
      <c r="AU338" s="255" t="s">
        <v>87</v>
      </c>
      <c r="AV338" s="13" t="s">
        <v>84</v>
      </c>
      <c r="AW338" s="13" t="s">
        <v>32</v>
      </c>
      <c r="AX338" s="13" t="s">
        <v>76</v>
      </c>
      <c r="AY338" s="255" t="s">
        <v>240</v>
      </c>
    </row>
    <row r="339" s="14" customFormat="1">
      <c r="A339" s="14"/>
      <c r="B339" s="256"/>
      <c r="C339" s="257"/>
      <c r="D339" s="247" t="s">
        <v>251</v>
      </c>
      <c r="E339" s="258" t="s">
        <v>1</v>
      </c>
      <c r="F339" s="259" t="s">
        <v>84</v>
      </c>
      <c r="G339" s="257"/>
      <c r="H339" s="260">
        <v>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251</v>
      </c>
      <c r="AU339" s="266" t="s">
        <v>87</v>
      </c>
      <c r="AV339" s="14" t="s">
        <v>87</v>
      </c>
      <c r="AW339" s="14" t="s">
        <v>32</v>
      </c>
      <c r="AX339" s="14" t="s">
        <v>76</v>
      </c>
      <c r="AY339" s="266" t="s">
        <v>240</v>
      </c>
    </row>
    <row r="340" s="15" customFormat="1">
      <c r="A340" s="15"/>
      <c r="B340" s="267"/>
      <c r="C340" s="268"/>
      <c r="D340" s="247" t="s">
        <v>251</v>
      </c>
      <c r="E340" s="269" t="s">
        <v>1</v>
      </c>
      <c r="F340" s="270" t="s">
        <v>255</v>
      </c>
      <c r="G340" s="268"/>
      <c r="H340" s="271">
        <v>1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251</v>
      </c>
      <c r="AU340" s="277" t="s">
        <v>87</v>
      </c>
      <c r="AV340" s="15" t="s">
        <v>256</v>
      </c>
      <c r="AW340" s="15" t="s">
        <v>32</v>
      </c>
      <c r="AX340" s="15" t="s">
        <v>76</v>
      </c>
      <c r="AY340" s="277" t="s">
        <v>240</v>
      </c>
    </row>
    <row r="341" s="13" customFormat="1">
      <c r="A341" s="13"/>
      <c r="B341" s="245"/>
      <c r="C341" s="246"/>
      <c r="D341" s="247" t="s">
        <v>251</v>
      </c>
      <c r="E341" s="248" t="s">
        <v>1</v>
      </c>
      <c r="F341" s="249" t="s">
        <v>3861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251</v>
      </c>
      <c r="AU341" s="255" t="s">
        <v>87</v>
      </c>
      <c r="AV341" s="13" t="s">
        <v>84</v>
      </c>
      <c r="AW341" s="13" t="s">
        <v>32</v>
      </c>
      <c r="AX341" s="13" t="s">
        <v>76</v>
      </c>
      <c r="AY341" s="255" t="s">
        <v>240</v>
      </c>
    </row>
    <row r="342" s="13" customFormat="1">
      <c r="A342" s="13"/>
      <c r="B342" s="245"/>
      <c r="C342" s="246"/>
      <c r="D342" s="247" t="s">
        <v>251</v>
      </c>
      <c r="E342" s="248" t="s">
        <v>1</v>
      </c>
      <c r="F342" s="249" t="s">
        <v>3862</v>
      </c>
      <c r="G342" s="246"/>
      <c r="H342" s="248" t="s">
        <v>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251</v>
      </c>
      <c r="AU342" s="255" t="s">
        <v>87</v>
      </c>
      <c r="AV342" s="13" t="s">
        <v>84</v>
      </c>
      <c r="AW342" s="13" t="s">
        <v>32</v>
      </c>
      <c r="AX342" s="13" t="s">
        <v>76</v>
      </c>
      <c r="AY342" s="255" t="s">
        <v>240</v>
      </c>
    </row>
    <row r="343" s="14" customFormat="1">
      <c r="A343" s="14"/>
      <c r="B343" s="256"/>
      <c r="C343" s="257"/>
      <c r="D343" s="247" t="s">
        <v>251</v>
      </c>
      <c r="E343" s="258" t="s">
        <v>1</v>
      </c>
      <c r="F343" s="259" t="s">
        <v>84</v>
      </c>
      <c r="G343" s="257"/>
      <c r="H343" s="260">
        <v>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251</v>
      </c>
      <c r="AU343" s="266" t="s">
        <v>87</v>
      </c>
      <c r="AV343" s="14" t="s">
        <v>87</v>
      </c>
      <c r="AW343" s="14" t="s">
        <v>32</v>
      </c>
      <c r="AX343" s="14" t="s">
        <v>76</v>
      </c>
      <c r="AY343" s="266" t="s">
        <v>240</v>
      </c>
    </row>
    <row r="344" s="15" customFormat="1">
      <c r="A344" s="15"/>
      <c r="B344" s="267"/>
      <c r="C344" s="268"/>
      <c r="D344" s="247" t="s">
        <v>251</v>
      </c>
      <c r="E344" s="269" t="s">
        <v>1</v>
      </c>
      <c r="F344" s="270" t="s">
        <v>261</v>
      </c>
      <c r="G344" s="268"/>
      <c r="H344" s="271">
        <v>1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251</v>
      </c>
      <c r="AU344" s="277" t="s">
        <v>87</v>
      </c>
      <c r="AV344" s="15" t="s">
        <v>256</v>
      </c>
      <c r="AW344" s="15" t="s">
        <v>32</v>
      </c>
      <c r="AX344" s="15" t="s">
        <v>76</v>
      </c>
      <c r="AY344" s="277" t="s">
        <v>240</v>
      </c>
    </row>
    <row r="345" s="13" customFormat="1">
      <c r="A345" s="13"/>
      <c r="B345" s="245"/>
      <c r="C345" s="246"/>
      <c r="D345" s="247" t="s">
        <v>251</v>
      </c>
      <c r="E345" s="248" t="s">
        <v>1</v>
      </c>
      <c r="F345" s="249" t="s">
        <v>3863</v>
      </c>
      <c r="G345" s="246"/>
      <c r="H345" s="248" t="s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251</v>
      </c>
      <c r="AU345" s="255" t="s">
        <v>87</v>
      </c>
      <c r="AV345" s="13" t="s">
        <v>84</v>
      </c>
      <c r="AW345" s="13" t="s">
        <v>32</v>
      </c>
      <c r="AX345" s="13" t="s">
        <v>76</v>
      </c>
      <c r="AY345" s="255" t="s">
        <v>240</v>
      </c>
    </row>
    <row r="346" s="13" customFormat="1">
      <c r="A346" s="13"/>
      <c r="B346" s="245"/>
      <c r="C346" s="246"/>
      <c r="D346" s="247" t="s">
        <v>251</v>
      </c>
      <c r="E346" s="248" t="s">
        <v>1</v>
      </c>
      <c r="F346" s="249" t="s">
        <v>3864</v>
      </c>
      <c r="G346" s="246"/>
      <c r="H346" s="248" t="s">
        <v>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251</v>
      </c>
      <c r="AU346" s="255" t="s">
        <v>87</v>
      </c>
      <c r="AV346" s="13" t="s">
        <v>84</v>
      </c>
      <c r="AW346" s="13" t="s">
        <v>32</v>
      </c>
      <c r="AX346" s="13" t="s">
        <v>76</v>
      </c>
      <c r="AY346" s="255" t="s">
        <v>240</v>
      </c>
    </row>
    <row r="347" s="14" customFormat="1">
      <c r="A347" s="14"/>
      <c r="B347" s="256"/>
      <c r="C347" s="257"/>
      <c r="D347" s="247" t="s">
        <v>251</v>
      </c>
      <c r="E347" s="258" t="s">
        <v>1</v>
      </c>
      <c r="F347" s="259" t="s">
        <v>3865</v>
      </c>
      <c r="G347" s="257"/>
      <c r="H347" s="260">
        <v>3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251</v>
      </c>
      <c r="AU347" s="266" t="s">
        <v>87</v>
      </c>
      <c r="AV347" s="14" t="s">
        <v>87</v>
      </c>
      <c r="AW347" s="14" t="s">
        <v>32</v>
      </c>
      <c r="AX347" s="14" t="s">
        <v>76</v>
      </c>
      <c r="AY347" s="266" t="s">
        <v>240</v>
      </c>
    </row>
    <row r="348" s="15" customFormat="1">
      <c r="A348" s="15"/>
      <c r="B348" s="267"/>
      <c r="C348" s="268"/>
      <c r="D348" s="247" t="s">
        <v>251</v>
      </c>
      <c r="E348" s="269" t="s">
        <v>1</v>
      </c>
      <c r="F348" s="270" t="s">
        <v>264</v>
      </c>
      <c r="G348" s="268"/>
      <c r="H348" s="271">
        <v>3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251</v>
      </c>
      <c r="AU348" s="277" t="s">
        <v>87</v>
      </c>
      <c r="AV348" s="15" t="s">
        <v>256</v>
      </c>
      <c r="AW348" s="15" t="s">
        <v>32</v>
      </c>
      <c r="AX348" s="15" t="s">
        <v>76</v>
      </c>
      <c r="AY348" s="277" t="s">
        <v>240</v>
      </c>
    </row>
    <row r="349" s="16" customFormat="1">
      <c r="A349" s="16"/>
      <c r="B349" s="278"/>
      <c r="C349" s="279"/>
      <c r="D349" s="247" t="s">
        <v>251</v>
      </c>
      <c r="E349" s="280" t="s">
        <v>1</v>
      </c>
      <c r="F349" s="281" t="s">
        <v>265</v>
      </c>
      <c r="G349" s="279"/>
      <c r="H349" s="282">
        <v>5</v>
      </c>
      <c r="I349" s="283"/>
      <c r="J349" s="279"/>
      <c r="K349" s="279"/>
      <c r="L349" s="284"/>
      <c r="M349" s="285"/>
      <c r="N349" s="286"/>
      <c r="O349" s="286"/>
      <c r="P349" s="286"/>
      <c r="Q349" s="286"/>
      <c r="R349" s="286"/>
      <c r="S349" s="286"/>
      <c r="T349" s="28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8" t="s">
        <v>251</v>
      </c>
      <c r="AU349" s="288" t="s">
        <v>87</v>
      </c>
      <c r="AV349" s="16" t="s">
        <v>247</v>
      </c>
      <c r="AW349" s="16" t="s">
        <v>32</v>
      </c>
      <c r="AX349" s="16" t="s">
        <v>84</v>
      </c>
      <c r="AY349" s="288" t="s">
        <v>240</v>
      </c>
    </row>
    <row r="350" s="2" customFormat="1" ht="24.15" customHeight="1">
      <c r="A350" s="39"/>
      <c r="B350" s="40"/>
      <c r="C350" s="289" t="s">
        <v>455</v>
      </c>
      <c r="D350" s="289" t="s">
        <v>341</v>
      </c>
      <c r="E350" s="290" t="s">
        <v>3866</v>
      </c>
      <c r="F350" s="291" t="s">
        <v>3867</v>
      </c>
      <c r="G350" s="292" t="s">
        <v>675</v>
      </c>
      <c r="H350" s="293">
        <v>1</v>
      </c>
      <c r="I350" s="294"/>
      <c r="J350" s="295">
        <f>ROUND(I350*H350,2)</f>
        <v>0</v>
      </c>
      <c r="K350" s="291" t="s">
        <v>246</v>
      </c>
      <c r="L350" s="296"/>
      <c r="M350" s="297" t="s">
        <v>1</v>
      </c>
      <c r="N350" s="298" t="s">
        <v>41</v>
      </c>
      <c r="O350" s="92"/>
      <c r="P350" s="236">
        <f>O350*H350</f>
        <v>0</v>
      </c>
      <c r="Q350" s="236">
        <v>0.021000000000000001</v>
      </c>
      <c r="R350" s="236">
        <f>Q350*H350</f>
        <v>0.021000000000000001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320</v>
      </c>
      <c r="AT350" s="238" t="s">
        <v>341</v>
      </c>
      <c r="AU350" s="238" t="s">
        <v>87</v>
      </c>
      <c r="AY350" s="18" t="s">
        <v>240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84</v>
      </c>
      <c r="BK350" s="239">
        <f>ROUND(I350*H350,2)</f>
        <v>0</v>
      </c>
      <c r="BL350" s="18" t="s">
        <v>247</v>
      </c>
      <c r="BM350" s="238" t="s">
        <v>3868</v>
      </c>
    </row>
    <row r="351" s="13" customFormat="1">
      <c r="A351" s="13"/>
      <c r="B351" s="245"/>
      <c r="C351" s="246"/>
      <c r="D351" s="247" t="s">
        <v>251</v>
      </c>
      <c r="E351" s="248" t="s">
        <v>1</v>
      </c>
      <c r="F351" s="249" t="s">
        <v>3869</v>
      </c>
      <c r="G351" s="246"/>
      <c r="H351" s="248" t="s">
        <v>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251</v>
      </c>
      <c r="AU351" s="255" t="s">
        <v>87</v>
      </c>
      <c r="AV351" s="13" t="s">
        <v>84</v>
      </c>
      <c r="AW351" s="13" t="s">
        <v>32</v>
      </c>
      <c r="AX351" s="13" t="s">
        <v>76</v>
      </c>
      <c r="AY351" s="255" t="s">
        <v>240</v>
      </c>
    </row>
    <row r="352" s="14" customFormat="1">
      <c r="A352" s="14"/>
      <c r="B352" s="256"/>
      <c r="C352" s="257"/>
      <c r="D352" s="247" t="s">
        <v>251</v>
      </c>
      <c r="E352" s="258" t="s">
        <v>1</v>
      </c>
      <c r="F352" s="259" t="s">
        <v>84</v>
      </c>
      <c r="G352" s="257"/>
      <c r="H352" s="260">
        <v>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251</v>
      </c>
      <c r="AU352" s="266" t="s">
        <v>87</v>
      </c>
      <c r="AV352" s="14" t="s">
        <v>87</v>
      </c>
      <c r="AW352" s="14" t="s">
        <v>32</v>
      </c>
      <c r="AX352" s="14" t="s">
        <v>84</v>
      </c>
      <c r="AY352" s="266" t="s">
        <v>240</v>
      </c>
    </row>
    <row r="353" s="2" customFormat="1" ht="24.15" customHeight="1">
      <c r="A353" s="39"/>
      <c r="B353" s="40"/>
      <c r="C353" s="289" t="s">
        <v>460</v>
      </c>
      <c r="D353" s="289" t="s">
        <v>341</v>
      </c>
      <c r="E353" s="290" t="s">
        <v>3870</v>
      </c>
      <c r="F353" s="291" t="s">
        <v>3871</v>
      </c>
      <c r="G353" s="292" t="s">
        <v>675</v>
      </c>
      <c r="H353" s="293">
        <v>1</v>
      </c>
      <c r="I353" s="294"/>
      <c r="J353" s="295">
        <f>ROUND(I353*H353,2)</f>
        <v>0</v>
      </c>
      <c r="K353" s="291" t="s">
        <v>246</v>
      </c>
      <c r="L353" s="296"/>
      <c r="M353" s="297" t="s">
        <v>1</v>
      </c>
      <c r="N353" s="298" t="s">
        <v>41</v>
      </c>
      <c r="O353" s="92"/>
      <c r="P353" s="236">
        <f>O353*H353</f>
        <v>0</v>
      </c>
      <c r="Q353" s="236">
        <v>0.032000000000000001</v>
      </c>
      <c r="R353" s="236">
        <f>Q353*H353</f>
        <v>0.032000000000000001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320</v>
      </c>
      <c r="AT353" s="238" t="s">
        <v>341</v>
      </c>
      <c r="AU353" s="238" t="s">
        <v>87</v>
      </c>
      <c r="AY353" s="18" t="s">
        <v>240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247</v>
      </c>
      <c r="BM353" s="238" t="s">
        <v>3872</v>
      </c>
    </row>
    <row r="354" s="13" customFormat="1">
      <c r="A354" s="13"/>
      <c r="B354" s="245"/>
      <c r="C354" s="246"/>
      <c r="D354" s="247" t="s">
        <v>251</v>
      </c>
      <c r="E354" s="248" t="s">
        <v>1</v>
      </c>
      <c r="F354" s="249" t="s">
        <v>3873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251</v>
      </c>
      <c r="AU354" s="255" t="s">
        <v>87</v>
      </c>
      <c r="AV354" s="13" t="s">
        <v>84</v>
      </c>
      <c r="AW354" s="13" t="s">
        <v>32</v>
      </c>
      <c r="AX354" s="13" t="s">
        <v>76</v>
      </c>
      <c r="AY354" s="255" t="s">
        <v>240</v>
      </c>
    </row>
    <row r="355" s="14" customFormat="1">
      <c r="A355" s="14"/>
      <c r="B355" s="256"/>
      <c r="C355" s="257"/>
      <c r="D355" s="247" t="s">
        <v>251</v>
      </c>
      <c r="E355" s="258" t="s">
        <v>1</v>
      </c>
      <c r="F355" s="259" t="s">
        <v>84</v>
      </c>
      <c r="G355" s="257"/>
      <c r="H355" s="260">
        <v>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251</v>
      </c>
      <c r="AU355" s="266" t="s">
        <v>87</v>
      </c>
      <c r="AV355" s="14" t="s">
        <v>87</v>
      </c>
      <c r="AW355" s="14" t="s">
        <v>32</v>
      </c>
      <c r="AX355" s="14" t="s">
        <v>84</v>
      </c>
      <c r="AY355" s="266" t="s">
        <v>240</v>
      </c>
    </row>
    <row r="356" s="2" customFormat="1" ht="24.15" customHeight="1">
      <c r="A356" s="39"/>
      <c r="B356" s="40"/>
      <c r="C356" s="289" t="s">
        <v>476</v>
      </c>
      <c r="D356" s="289" t="s">
        <v>341</v>
      </c>
      <c r="E356" s="290" t="s">
        <v>3874</v>
      </c>
      <c r="F356" s="291" t="s">
        <v>3875</v>
      </c>
      <c r="G356" s="292" t="s">
        <v>675</v>
      </c>
      <c r="H356" s="293">
        <v>3</v>
      </c>
      <c r="I356" s="294"/>
      <c r="J356" s="295">
        <f>ROUND(I356*H356,2)</f>
        <v>0</v>
      </c>
      <c r="K356" s="291" t="s">
        <v>246</v>
      </c>
      <c r="L356" s="296"/>
      <c r="M356" s="297" t="s">
        <v>1</v>
      </c>
      <c r="N356" s="298" t="s">
        <v>41</v>
      </c>
      <c r="O356" s="92"/>
      <c r="P356" s="236">
        <f>O356*H356</f>
        <v>0</v>
      </c>
      <c r="Q356" s="236">
        <v>0.052999999999999998</v>
      </c>
      <c r="R356" s="236">
        <f>Q356*H356</f>
        <v>0.159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320</v>
      </c>
      <c r="AT356" s="238" t="s">
        <v>341</v>
      </c>
      <c r="AU356" s="238" t="s">
        <v>87</v>
      </c>
      <c r="AY356" s="18" t="s">
        <v>240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84</v>
      </c>
      <c r="BK356" s="239">
        <f>ROUND(I356*H356,2)</f>
        <v>0</v>
      </c>
      <c r="BL356" s="18" t="s">
        <v>247</v>
      </c>
      <c r="BM356" s="238" t="s">
        <v>3876</v>
      </c>
    </row>
    <row r="357" s="13" customFormat="1">
      <c r="A357" s="13"/>
      <c r="B357" s="245"/>
      <c r="C357" s="246"/>
      <c r="D357" s="247" t="s">
        <v>251</v>
      </c>
      <c r="E357" s="248" t="s">
        <v>1</v>
      </c>
      <c r="F357" s="249" t="s">
        <v>3877</v>
      </c>
      <c r="G357" s="246"/>
      <c r="H357" s="248" t="s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251</v>
      </c>
      <c r="AU357" s="255" t="s">
        <v>87</v>
      </c>
      <c r="AV357" s="13" t="s">
        <v>84</v>
      </c>
      <c r="AW357" s="13" t="s">
        <v>32</v>
      </c>
      <c r="AX357" s="13" t="s">
        <v>76</v>
      </c>
      <c r="AY357" s="255" t="s">
        <v>240</v>
      </c>
    </row>
    <row r="358" s="14" customFormat="1">
      <c r="A358" s="14"/>
      <c r="B358" s="256"/>
      <c r="C358" s="257"/>
      <c r="D358" s="247" t="s">
        <v>251</v>
      </c>
      <c r="E358" s="258" t="s">
        <v>1</v>
      </c>
      <c r="F358" s="259" t="s">
        <v>256</v>
      </c>
      <c r="G358" s="257"/>
      <c r="H358" s="260">
        <v>3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251</v>
      </c>
      <c r="AU358" s="266" t="s">
        <v>87</v>
      </c>
      <c r="AV358" s="14" t="s">
        <v>87</v>
      </c>
      <c r="AW358" s="14" t="s">
        <v>32</v>
      </c>
      <c r="AX358" s="14" t="s">
        <v>84</v>
      </c>
      <c r="AY358" s="266" t="s">
        <v>240</v>
      </c>
    </row>
    <row r="359" s="12" customFormat="1" ht="22.8" customHeight="1">
      <c r="A359" s="12"/>
      <c r="B359" s="211"/>
      <c r="C359" s="212"/>
      <c r="D359" s="213" t="s">
        <v>75</v>
      </c>
      <c r="E359" s="225" t="s">
        <v>1020</v>
      </c>
      <c r="F359" s="225" t="s">
        <v>3878</v>
      </c>
      <c r="G359" s="212"/>
      <c r="H359" s="212"/>
      <c r="I359" s="215"/>
      <c r="J359" s="226">
        <f>BK359</f>
        <v>0</v>
      </c>
      <c r="K359" s="212"/>
      <c r="L359" s="217"/>
      <c r="M359" s="218"/>
      <c r="N359" s="219"/>
      <c r="O359" s="219"/>
      <c r="P359" s="220">
        <f>SUM(P360:P421)</f>
        <v>0</v>
      </c>
      <c r="Q359" s="219"/>
      <c r="R359" s="220">
        <f>SUM(R360:R421)</f>
        <v>1.9466999999999999</v>
      </c>
      <c r="S359" s="219"/>
      <c r="T359" s="221">
        <f>SUM(T360:T421)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2" t="s">
        <v>84</v>
      </c>
      <c r="AT359" s="223" t="s">
        <v>75</v>
      </c>
      <c r="AU359" s="223" t="s">
        <v>84</v>
      </c>
      <c r="AY359" s="222" t="s">
        <v>240</v>
      </c>
      <c r="BK359" s="224">
        <f>SUM(BK360:BK421)</f>
        <v>0</v>
      </c>
    </row>
    <row r="360" s="2" customFormat="1" ht="24.15" customHeight="1">
      <c r="A360" s="39"/>
      <c r="B360" s="40"/>
      <c r="C360" s="227" t="s">
        <v>489</v>
      </c>
      <c r="D360" s="227" t="s">
        <v>242</v>
      </c>
      <c r="E360" s="228" t="s">
        <v>3879</v>
      </c>
      <c r="F360" s="229" t="s">
        <v>3880</v>
      </c>
      <c r="G360" s="230" t="s">
        <v>520</v>
      </c>
      <c r="H360" s="231">
        <v>18</v>
      </c>
      <c r="I360" s="232"/>
      <c r="J360" s="233">
        <f>ROUND(I360*H360,2)</f>
        <v>0</v>
      </c>
      <c r="K360" s="229" t="s">
        <v>246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0.00131</v>
      </c>
      <c r="R360" s="236">
        <f>Q360*H360</f>
        <v>0.02358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247</v>
      </c>
      <c r="AT360" s="238" t="s">
        <v>242</v>
      </c>
      <c r="AU360" s="238" t="s">
        <v>87</v>
      </c>
      <c r="AY360" s="18" t="s">
        <v>240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84</v>
      </c>
      <c r="BK360" s="239">
        <f>ROUND(I360*H360,2)</f>
        <v>0</v>
      </c>
      <c r="BL360" s="18" t="s">
        <v>247</v>
      </c>
      <c r="BM360" s="238" t="s">
        <v>3881</v>
      </c>
    </row>
    <row r="361" s="2" customFormat="1">
      <c r="A361" s="39"/>
      <c r="B361" s="40"/>
      <c r="C361" s="41"/>
      <c r="D361" s="240" t="s">
        <v>249</v>
      </c>
      <c r="E361" s="41"/>
      <c r="F361" s="241" t="s">
        <v>3882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249</v>
      </c>
      <c r="AU361" s="18" t="s">
        <v>87</v>
      </c>
    </row>
    <row r="362" s="13" customFormat="1">
      <c r="A362" s="13"/>
      <c r="B362" s="245"/>
      <c r="C362" s="246"/>
      <c r="D362" s="247" t="s">
        <v>251</v>
      </c>
      <c r="E362" s="248" t="s">
        <v>1</v>
      </c>
      <c r="F362" s="249" t="s">
        <v>3883</v>
      </c>
      <c r="G362" s="246"/>
      <c r="H362" s="248" t="s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251</v>
      </c>
      <c r="AU362" s="255" t="s">
        <v>87</v>
      </c>
      <c r="AV362" s="13" t="s">
        <v>84</v>
      </c>
      <c r="AW362" s="13" t="s">
        <v>32</v>
      </c>
      <c r="AX362" s="13" t="s">
        <v>76</v>
      </c>
      <c r="AY362" s="255" t="s">
        <v>240</v>
      </c>
    </row>
    <row r="363" s="13" customFormat="1">
      <c r="A363" s="13"/>
      <c r="B363" s="245"/>
      <c r="C363" s="246"/>
      <c r="D363" s="247" t="s">
        <v>251</v>
      </c>
      <c r="E363" s="248" t="s">
        <v>1</v>
      </c>
      <c r="F363" s="249" t="s">
        <v>3884</v>
      </c>
      <c r="G363" s="246"/>
      <c r="H363" s="248" t="s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251</v>
      </c>
      <c r="AU363" s="255" t="s">
        <v>87</v>
      </c>
      <c r="AV363" s="13" t="s">
        <v>84</v>
      </c>
      <c r="AW363" s="13" t="s">
        <v>32</v>
      </c>
      <c r="AX363" s="13" t="s">
        <v>76</v>
      </c>
      <c r="AY363" s="255" t="s">
        <v>240</v>
      </c>
    </row>
    <row r="364" s="14" customFormat="1">
      <c r="A364" s="14"/>
      <c r="B364" s="256"/>
      <c r="C364" s="257"/>
      <c r="D364" s="247" t="s">
        <v>251</v>
      </c>
      <c r="E364" s="258" t="s">
        <v>1</v>
      </c>
      <c r="F364" s="259" t="s">
        <v>3885</v>
      </c>
      <c r="G364" s="257"/>
      <c r="H364" s="260">
        <v>18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251</v>
      </c>
      <c r="AU364" s="266" t="s">
        <v>87</v>
      </c>
      <c r="AV364" s="14" t="s">
        <v>87</v>
      </c>
      <c r="AW364" s="14" t="s">
        <v>32</v>
      </c>
      <c r="AX364" s="14" t="s">
        <v>84</v>
      </c>
      <c r="AY364" s="266" t="s">
        <v>240</v>
      </c>
    </row>
    <row r="365" s="2" customFormat="1" ht="24.15" customHeight="1">
      <c r="A365" s="39"/>
      <c r="B365" s="40"/>
      <c r="C365" s="227" t="s">
        <v>494</v>
      </c>
      <c r="D365" s="227" t="s">
        <v>242</v>
      </c>
      <c r="E365" s="228" t="s">
        <v>3886</v>
      </c>
      <c r="F365" s="229" t="s">
        <v>3887</v>
      </c>
      <c r="G365" s="230" t="s">
        <v>520</v>
      </c>
      <c r="H365" s="231">
        <v>56</v>
      </c>
      <c r="I365" s="232"/>
      <c r="J365" s="233">
        <f>ROUND(I365*H365,2)</f>
        <v>0</v>
      </c>
      <c r="K365" s="229" t="s">
        <v>246</v>
      </c>
      <c r="L365" s="45"/>
      <c r="M365" s="234" t="s">
        <v>1</v>
      </c>
      <c r="N365" s="235" t="s">
        <v>41</v>
      </c>
      <c r="O365" s="92"/>
      <c r="P365" s="236">
        <f>O365*H365</f>
        <v>0</v>
      </c>
      <c r="Q365" s="236">
        <v>0.0074599999999999996</v>
      </c>
      <c r="R365" s="236">
        <f>Q365*H365</f>
        <v>0.41775999999999996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247</v>
      </c>
      <c r="AT365" s="238" t="s">
        <v>242</v>
      </c>
      <c r="AU365" s="238" t="s">
        <v>87</v>
      </c>
      <c r="AY365" s="18" t="s">
        <v>240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84</v>
      </c>
      <c r="BK365" s="239">
        <f>ROUND(I365*H365,2)</f>
        <v>0</v>
      </c>
      <c r="BL365" s="18" t="s">
        <v>247</v>
      </c>
      <c r="BM365" s="238" t="s">
        <v>3888</v>
      </c>
    </row>
    <row r="366" s="2" customFormat="1">
      <c r="A366" s="39"/>
      <c r="B366" s="40"/>
      <c r="C366" s="41"/>
      <c r="D366" s="240" t="s">
        <v>249</v>
      </c>
      <c r="E366" s="41"/>
      <c r="F366" s="241" t="s">
        <v>3889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249</v>
      </c>
      <c r="AU366" s="18" t="s">
        <v>87</v>
      </c>
    </row>
    <row r="367" s="13" customFormat="1">
      <c r="A367" s="13"/>
      <c r="B367" s="245"/>
      <c r="C367" s="246"/>
      <c r="D367" s="247" t="s">
        <v>251</v>
      </c>
      <c r="E367" s="248" t="s">
        <v>1</v>
      </c>
      <c r="F367" s="249" t="s">
        <v>3890</v>
      </c>
      <c r="G367" s="246"/>
      <c r="H367" s="248" t="s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251</v>
      </c>
      <c r="AU367" s="255" t="s">
        <v>87</v>
      </c>
      <c r="AV367" s="13" t="s">
        <v>84</v>
      </c>
      <c r="AW367" s="13" t="s">
        <v>32</v>
      </c>
      <c r="AX367" s="13" t="s">
        <v>76</v>
      </c>
      <c r="AY367" s="255" t="s">
        <v>240</v>
      </c>
    </row>
    <row r="368" s="14" customFormat="1">
      <c r="A368" s="14"/>
      <c r="B368" s="256"/>
      <c r="C368" s="257"/>
      <c r="D368" s="247" t="s">
        <v>251</v>
      </c>
      <c r="E368" s="258" t="s">
        <v>1</v>
      </c>
      <c r="F368" s="259" t="s">
        <v>3891</v>
      </c>
      <c r="G368" s="257"/>
      <c r="H368" s="260">
        <v>33.799999999999997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251</v>
      </c>
      <c r="AU368" s="266" t="s">
        <v>87</v>
      </c>
      <c r="AV368" s="14" t="s">
        <v>87</v>
      </c>
      <c r="AW368" s="14" t="s">
        <v>32</v>
      </c>
      <c r="AX368" s="14" t="s">
        <v>76</v>
      </c>
      <c r="AY368" s="266" t="s">
        <v>240</v>
      </c>
    </row>
    <row r="369" s="14" customFormat="1">
      <c r="A369" s="14"/>
      <c r="B369" s="256"/>
      <c r="C369" s="257"/>
      <c r="D369" s="247" t="s">
        <v>251</v>
      </c>
      <c r="E369" s="258" t="s">
        <v>1</v>
      </c>
      <c r="F369" s="259" t="s">
        <v>3892</v>
      </c>
      <c r="G369" s="257"/>
      <c r="H369" s="260">
        <v>17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251</v>
      </c>
      <c r="AU369" s="266" t="s">
        <v>87</v>
      </c>
      <c r="AV369" s="14" t="s">
        <v>87</v>
      </c>
      <c r="AW369" s="14" t="s">
        <v>32</v>
      </c>
      <c r="AX369" s="14" t="s">
        <v>76</v>
      </c>
      <c r="AY369" s="266" t="s">
        <v>240</v>
      </c>
    </row>
    <row r="370" s="14" customFormat="1">
      <c r="A370" s="14"/>
      <c r="B370" s="256"/>
      <c r="C370" s="257"/>
      <c r="D370" s="247" t="s">
        <v>251</v>
      </c>
      <c r="E370" s="258" t="s">
        <v>1</v>
      </c>
      <c r="F370" s="259" t="s">
        <v>3893</v>
      </c>
      <c r="G370" s="257"/>
      <c r="H370" s="260">
        <v>5.2000000000000002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251</v>
      </c>
      <c r="AU370" s="266" t="s">
        <v>87</v>
      </c>
      <c r="AV370" s="14" t="s">
        <v>87</v>
      </c>
      <c r="AW370" s="14" t="s">
        <v>32</v>
      </c>
      <c r="AX370" s="14" t="s">
        <v>76</v>
      </c>
      <c r="AY370" s="266" t="s">
        <v>240</v>
      </c>
    </row>
    <row r="371" s="16" customFormat="1">
      <c r="A371" s="16"/>
      <c r="B371" s="278"/>
      <c r="C371" s="279"/>
      <c r="D371" s="247" t="s">
        <v>251</v>
      </c>
      <c r="E371" s="280" t="s">
        <v>1</v>
      </c>
      <c r="F371" s="281" t="s">
        <v>265</v>
      </c>
      <c r="G371" s="279"/>
      <c r="H371" s="282">
        <v>56</v>
      </c>
      <c r="I371" s="283"/>
      <c r="J371" s="279"/>
      <c r="K371" s="279"/>
      <c r="L371" s="284"/>
      <c r="M371" s="285"/>
      <c r="N371" s="286"/>
      <c r="O371" s="286"/>
      <c r="P371" s="286"/>
      <c r="Q371" s="286"/>
      <c r="R371" s="286"/>
      <c r="S371" s="286"/>
      <c r="T371" s="287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8" t="s">
        <v>251</v>
      </c>
      <c r="AU371" s="288" t="s">
        <v>87</v>
      </c>
      <c r="AV371" s="16" t="s">
        <v>247</v>
      </c>
      <c r="AW371" s="16" t="s">
        <v>32</v>
      </c>
      <c r="AX371" s="16" t="s">
        <v>84</v>
      </c>
      <c r="AY371" s="288" t="s">
        <v>240</v>
      </c>
    </row>
    <row r="372" s="2" customFormat="1" ht="24.15" customHeight="1">
      <c r="A372" s="39"/>
      <c r="B372" s="40"/>
      <c r="C372" s="227" t="s">
        <v>502</v>
      </c>
      <c r="D372" s="227" t="s">
        <v>242</v>
      </c>
      <c r="E372" s="228" t="s">
        <v>3894</v>
      </c>
      <c r="F372" s="229" t="s">
        <v>3895</v>
      </c>
      <c r="G372" s="230" t="s">
        <v>520</v>
      </c>
      <c r="H372" s="231">
        <v>120</v>
      </c>
      <c r="I372" s="232"/>
      <c r="J372" s="233">
        <f>ROUND(I372*H372,2)</f>
        <v>0</v>
      </c>
      <c r="K372" s="229" t="s">
        <v>246</v>
      </c>
      <c r="L372" s="45"/>
      <c r="M372" s="234" t="s">
        <v>1</v>
      </c>
      <c r="N372" s="235" t="s">
        <v>41</v>
      </c>
      <c r="O372" s="92"/>
      <c r="P372" s="236">
        <f>O372*H372</f>
        <v>0</v>
      </c>
      <c r="Q372" s="236">
        <v>0.01235</v>
      </c>
      <c r="R372" s="236">
        <f>Q372*H372</f>
        <v>1.482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247</v>
      </c>
      <c r="AT372" s="238" t="s">
        <v>242</v>
      </c>
      <c r="AU372" s="238" t="s">
        <v>87</v>
      </c>
      <c r="AY372" s="18" t="s">
        <v>240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84</v>
      </c>
      <c r="BK372" s="239">
        <f>ROUND(I372*H372,2)</f>
        <v>0</v>
      </c>
      <c r="BL372" s="18" t="s">
        <v>247</v>
      </c>
      <c r="BM372" s="238" t="s">
        <v>3896</v>
      </c>
    </row>
    <row r="373" s="2" customFormat="1">
      <c r="A373" s="39"/>
      <c r="B373" s="40"/>
      <c r="C373" s="41"/>
      <c r="D373" s="240" t="s">
        <v>249</v>
      </c>
      <c r="E373" s="41"/>
      <c r="F373" s="241" t="s">
        <v>3897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87</v>
      </c>
    </row>
    <row r="374" s="13" customFormat="1">
      <c r="A374" s="13"/>
      <c r="B374" s="245"/>
      <c r="C374" s="246"/>
      <c r="D374" s="247" t="s">
        <v>251</v>
      </c>
      <c r="E374" s="248" t="s">
        <v>1</v>
      </c>
      <c r="F374" s="249" t="s">
        <v>3898</v>
      </c>
      <c r="G374" s="246"/>
      <c r="H374" s="248" t="s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251</v>
      </c>
      <c r="AU374" s="255" t="s">
        <v>87</v>
      </c>
      <c r="AV374" s="13" t="s">
        <v>84</v>
      </c>
      <c r="AW374" s="13" t="s">
        <v>32</v>
      </c>
      <c r="AX374" s="13" t="s">
        <v>76</v>
      </c>
      <c r="AY374" s="255" t="s">
        <v>240</v>
      </c>
    </row>
    <row r="375" s="13" customFormat="1">
      <c r="A375" s="13"/>
      <c r="B375" s="245"/>
      <c r="C375" s="246"/>
      <c r="D375" s="247" t="s">
        <v>251</v>
      </c>
      <c r="E375" s="248" t="s">
        <v>1</v>
      </c>
      <c r="F375" s="249" t="s">
        <v>3899</v>
      </c>
      <c r="G375" s="246"/>
      <c r="H375" s="248" t="s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251</v>
      </c>
      <c r="AU375" s="255" t="s">
        <v>87</v>
      </c>
      <c r="AV375" s="13" t="s">
        <v>84</v>
      </c>
      <c r="AW375" s="13" t="s">
        <v>32</v>
      </c>
      <c r="AX375" s="13" t="s">
        <v>76</v>
      </c>
      <c r="AY375" s="255" t="s">
        <v>240</v>
      </c>
    </row>
    <row r="376" s="13" customFormat="1">
      <c r="A376" s="13"/>
      <c r="B376" s="245"/>
      <c r="C376" s="246"/>
      <c r="D376" s="247" t="s">
        <v>251</v>
      </c>
      <c r="E376" s="248" t="s">
        <v>1</v>
      </c>
      <c r="F376" s="249" t="s">
        <v>3900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251</v>
      </c>
      <c r="AU376" s="255" t="s">
        <v>87</v>
      </c>
      <c r="AV376" s="13" t="s">
        <v>84</v>
      </c>
      <c r="AW376" s="13" t="s">
        <v>32</v>
      </c>
      <c r="AX376" s="13" t="s">
        <v>76</v>
      </c>
      <c r="AY376" s="255" t="s">
        <v>240</v>
      </c>
    </row>
    <row r="377" s="14" customFormat="1">
      <c r="A377" s="14"/>
      <c r="B377" s="256"/>
      <c r="C377" s="257"/>
      <c r="D377" s="247" t="s">
        <v>251</v>
      </c>
      <c r="E377" s="258" t="s">
        <v>1</v>
      </c>
      <c r="F377" s="259" t="s">
        <v>3901</v>
      </c>
      <c r="G377" s="257"/>
      <c r="H377" s="260">
        <v>51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251</v>
      </c>
      <c r="AU377" s="266" t="s">
        <v>87</v>
      </c>
      <c r="AV377" s="14" t="s">
        <v>87</v>
      </c>
      <c r="AW377" s="14" t="s">
        <v>32</v>
      </c>
      <c r="AX377" s="14" t="s">
        <v>76</v>
      </c>
      <c r="AY377" s="266" t="s">
        <v>240</v>
      </c>
    </row>
    <row r="378" s="13" customFormat="1">
      <c r="A378" s="13"/>
      <c r="B378" s="245"/>
      <c r="C378" s="246"/>
      <c r="D378" s="247" t="s">
        <v>251</v>
      </c>
      <c r="E378" s="248" t="s">
        <v>1</v>
      </c>
      <c r="F378" s="249" t="s">
        <v>3902</v>
      </c>
      <c r="G378" s="246"/>
      <c r="H378" s="248" t="s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251</v>
      </c>
      <c r="AU378" s="255" t="s">
        <v>87</v>
      </c>
      <c r="AV378" s="13" t="s">
        <v>84</v>
      </c>
      <c r="AW378" s="13" t="s">
        <v>32</v>
      </c>
      <c r="AX378" s="13" t="s">
        <v>76</v>
      </c>
      <c r="AY378" s="255" t="s">
        <v>240</v>
      </c>
    </row>
    <row r="379" s="14" customFormat="1">
      <c r="A379" s="14"/>
      <c r="B379" s="256"/>
      <c r="C379" s="257"/>
      <c r="D379" s="247" t="s">
        <v>251</v>
      </c>
      <c r="E379" s="258" t="s">
        <v>1</v>
      </c>
      <c r="F379" s="259" t="s">
        <v>3901</v>
      </c>
      <c r="G379" s="257"/>
      <c r="H379" s="260">
        <v>51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251</v>
      </c>
      <c r="AU379" s="266" t="s">
        <v>87</v>
      </c>
      <c r="AV379" s="14" t="s">
        <v>87</v>
      </c>
      <c r="AW379" s="14" t="s">
        <v>32</v>
      </c>
      <c r="AX379" s="14" t="s">
        <v>76</v>
      </c>
      <c r="AY379" s="266" t="s">
        <v>240</v>
      </c>
    </row>
    <row r="380" s="14" customFormat="1">
      <c r="A380" s="14"/>
      <c r="B380" s="256"/>
      <c r="C380" s="257"/>
      <c r="D380" s="247" t="s">
        <v>251</v>
      </c>
      <c r="E380" s="258" t="s">
        <v>1</v>
      </c>
      <c r="F380" s="259" t="s">
        <v>3903</v>
      </c>
      <c r="G380" s="257"/>
      <c r="H380" s="260">
        <v>6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251</v>
      </c>
      <c r="AU380" s="266" t="s">
        <v>87</v>
      </c>
      <c r="AV380" s="14" t="s">
        <v>87</v>
      </c>
      <c r="AW380" s="14" t="s">
        <v>32</v>
      </c>
      <c r="AX380" s="14" t="s">
        <v>76</v>
      </c>
      <c r="AY380" s="266" t="s">
        <v>240</v>
      </c>
    </row>
    <row r="381" s="13" customFormat="1">
      <c r="A381" s="13"/>
      <c r="B381" s="245"/>
      <c r="C381" s="246"/>
      <c r="D381" s="247" t="s">
        <v>251</v>
      </c>
      <c r="E381" s="248" t="s">
        <v>1</v>
      </c>
      <c r="F381" s="249" t="s">
        <v>3804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251</v>
      </c>
      <c r="AU381" s="255" t="s">
        <v>87</v>
      </c>
      <c r="AV381" s="13" t="s">
        <v>84</v>
      </c>
      <c r="AW381" s="13" t="s">
        <v>32</v>
      </c>
      <c r="AX381" s="13" t="s">
        <v>76</v>
      </c>
      <c r="AY381" s="255" t="s">
        <v>240</v>
      </c>
    </row>
    <row r="382" s="13" customFormat="1">
      <c r="A382" s="13"/>
      <c r="B382" s="245"/>
      <c r="C382" s="246"/>
      <c r="D382" s="247" t="s">
        <v>251</v>
      </c>
      <c r="E382" s="248" t="s">
        <v>1</v>
      </c>
      <c r="F382" s="249" t="s">
        <v>3899</v>
      </c>
      <c r="G382" s="246"/>
      <c r="H382" s="248" t="s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251</v>
      </c>
      <c r="AU382" s="255" t="s">
        <v>87</v>
      </c>
      <c r="AV382" s="13" t="s">
        <v>84</v>
      </c>
      <c r="AW382" s="13" t="s">
        <v>32</v>
      </c>
      <c r="AX382" s="13" t="s">
        <v>76</v>
      </c>
      <c r="AY382" s="255" t="s">
        <v>240</v>
      </c>
    </row>
    <row r="383" s="14" customFormat="1">
      <c r="A383" s="14"/>
      <c r="B383" s="256"/>
      <c r="C383" s="257"/>
      <c r="D383" s="247" t="s">
        <v>251</v>
      </c>
      <c r="E383" s="258" t="s">
        <v>1</v>
      </c>
      <c r="F383" s="259" t="s">
        <v>3904</v>
      </c>
      <c r="G383" s="257"/>
      <c r="H383" s="260">
        <v>12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251</v>
      </c>
      <c r="AU383" s="266" t="s">
        <v>87</v>
      </c>
      <c r="AV383" s="14" t="s">
        <v>87</v>
      </c>
      <c r="AW383" s="14" t="s">
        <v>32</v>
      </c>
      <c r="AX383" s="14" t="s">
        <v>76</v>
      </c>
      <c r="AY383" s="266" t="s">
        <v>240</v>
      </c>
    </row>
    <row r="384" s="16" customFormat="1">
      <c r="A384" s="16"/>
      <c r="B384" s="278"/>
      <c r="C384" s="279"/>
      <c r="D384" s="247" t="s">
        <v>251</v>
      </c>
      <c r="E384" s="280" t="s">
        <v>1</v>
      </c>
      <c r="F384" s="281" t="s">
        <v>265</v>
      </c>
      <c r="G384" s="279"/>
      <c r="H384" s="282">
        <v>120</v>
      </c>
      <c r="I384" s="283"/>
      <c r="J384" s="279"/>
      <c r="K384" s="279"/>
      <c r="L384" s="284"/>
      <c r="M384" s="285"/>
      <c r="N384" s="286"/>
      <c r="O384" s="286"/>
      <c r="P384" s="286"/>
      <c r="Q384" s="286"/>
      <c r="R384" s="286"/>
      <c r="S384" s="286"/>
      <c r="T384" s="287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8" t="s">
        <v>251</v>
      </c>
      <c r="AU384" s="288" t="s">
        <v>87</v>
      </c>
      <c r="AV384" s="16" t="s">
        <v>247</v>
      </c>
      <c r="AW384" s="16" t="s">
        <v>32</v>
      </c>
      <c r="AX384" s="16" t="s">
        <v>84</v>
      </c>
      <c r="AY384" s="288" t="s">
        <v>240</v>
      </c>
    </row>
    <row r="385" s="2" customFormat="1" ht="33" customHeight="1">
      <c r="A385" s="39"/>
      <c r="B385" s="40"/>
      <c r="C385" s="227" t="s">
        <v>511</v>
      </c>
      <c r="D385" s="227" t="s">
        <v>242</v>
      </c>
      <c r="E385" s="228" t="s">
        <v>3905</v>
      </c>
      <c r="F385" s="229" t="s">
        <v>3906</v>
      </c>
      <c r="G385" s="230" t="s">
        <v>675</v>
      </c>
      <c r="H385" s="231">
        <v>53</v>
      </c>
      <c r="I385" s="232"/>
      <c r="J385" s="233">
        <f>ROUND(I385*H385,2)</f>
        <v>0</v>
      </c>
      <c r="K385" s="229" t="s">
        <v>246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247</v>
      </c>
      <c r="AT385" s="238" t="s">
        <v>242</v>
      </c>
      <c r="AU385" s="238" t="s">
        <v>87</v>
      </c>
      <c r="AY385" s="18" t="s">
        <v>240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84</v>
      </c>
      <c r="BK385" s="239">
        <f>ROUND(I385*H385,2)</f>
        <v>0</v>
      </c>
      <c r="BL385" s="18" t="s">
        <v>247</v>
      </c>
      <c r="BM385" s="238" t="s">
        <v>3907</v>
      </c>
    </row>
    <row r="386" s="2" customFormat="1">
      <c r="A386" s="39"/>
      <c r="B386" s="40"/>
      <c r="C386" s="41"/>
      <c r="D386" s="240" t="s">
        <v>249</v>
      </c>
      <c r="E386" s="41"/>
      <c r="F386" s="241" t="s">
        <v>3908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249</v>
      </c>
      <c r="AU386" s="18" t="s">
        <v>87</v>
      </c>
    </row>
    <row r="387" s="13" customFormat="1">
      <c r="A387" s="13"/>
      <c r="B387" s="245"/>
      <c r="C387" s="246"/>
      <c r="D387" s="247" t="s">
        <v>251</v>
      </c>
      <c r="E387" s="248" t="s">
        <v>1</v>
      </c>
      <c r="F387" s="249" t="s">
        <v>3909</v>
      </c>
      <c r="G387" s="246"/>
      <c r="H387" s="248" t="s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251</v>
      </c>
      <c r="AU387" s="255" t="s">
        <v>87</v>
      </c>
      <c r="AV387" s="13" t="s">
        <v>84</v>
      </c>
      <c r="AW387" s="13" t="s">
        <v>32</v>
      </c>
      <c r="AX387" s="13" t="s">
        <v>76</v>
      </c>
      <c r="AY387" s="255" t="s">
        <v>240</v>
      </c>
    </row>
    <row r="388" s="13" customFormat="1">
      <c r="A388" s="13"/>
      <c r="B388" s="245"/>
      <c r="C388" s="246"/>
      <c r="D388" s="247" t="s">
        <v>251</v>
      </c>
      <c r="E388" s="248" t="s">
        <v>1</v>
      </c>
      <c r="F388" s="249" t="s">
        <v>3910</v>
      </c>
      <c r="G388" s="246"/>
      <c r="H388" s="248" t="s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251</v>
      </c>
      <c r="AU388" s="255" t="s">
        <v>87</v>
      </c>
      <c r="AV388" s="13" t="s">
        <v>84</v>
      </c>
      <c r="AW388" s="13" t="s">
        <v>32</v>
      </c>
      <c r="AX388" s="13" t="s">
        <v>76</v>
      </c>
      <c r="AY388" s="255" t="s">
        <v>240</v>
      </c>
    </row>
    <row r="389" s="14" customFormat="1">
      <c r="A389" s="14"/>
      <c r="B389" s="256"/>
      <c r="C389" s="257"/>
      <c r="D389" s="247" t="s">
        <v>251</v>
      </c>
      <c r="E389" s="258" t="s">
        <v>1</v>
      </c>
      <c r="F389" s="259" t="s">
        <v>3911</v>
      </c>
      <c r="G389" s="257"/>
      <c r="H389" s="260">
        <v>32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251</v>
      </c>
      <c r="AU389" s="266" t="s">
        <v>87</v>
      </c>
      <c r="AV389" s="14" t="s">
        <v>87</v>
      </c>
      <c r="AW389" s="14" t="s">
        <v>32</v>
      </c>
      <c r="AX389" s="14" t="s">
        <v>76</v>
      </c>
      <c r="AY389" s="266" t="s">
        <v>240</v>
      </c>
    </row>
    <row r="390" s="15" customFormat="1">
      <c r="A390" s="15"/>
      <c r="B390" s="267"/>
      <c r="C390" s="268"/>
      <c r="D390" s="247" t="s">
        <v>251</v>
      </c>
      <c r="E390" s="269" t="s">
        <v>1</v>
      </c>
      <c r="F390" s="270" t="s">
        <v>255</v>
      </c>
      <c r="G390" s="268"/>
      <c r="H390" s="271">
        <v>32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251</v>
      </c>
      <c r="AU390" s="277" t="s">
        <v>87</v>
      </c>
      <c r="AV390" s="15" t="s">
        <v>256</v>
      </c>
      <c r="AW390" s="15" t="s">
        <v>32</v>
      </c>
      <c r="AX390" s="15" t="s">
        <v>76</v>
      </c>
      <c r="AY390" s="277" t="s">
        <v>240</v>
      </c>
    </row>
    <row r="391" s="13" customFormat="1">
      <c r="A391" s="13"/>
      <c r="B391" s="245"/>
      <c r="C391" s="246"/>
      <c r="D391" s="247" t="s">
        <v>251</v>
      </c>
      <c r="E391" s="248" t="s">
        <v>1</v>
      </c>
      <c r="F391" s="249" t="s">
        <v>3909</v>
      </c>
      <c r="G391" s="246"/>
      <c r="H391" s="248" t="s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251</v>
      </c>
      <c r="AU391" s="255" t="s">
        <v>87</v>
      </c>
      <c r="AV391" s="13" t="s">
        <v>84</v>
      </c>
      <c r="AW391" s="13" t="s">
        <v>32</v>
      </c>
      <c r="AX391" s="13" t="s">
        <v>76</v>
      </c>
      <c r="AY391" s="255" t="s">
        <v>240</v>
      </c>
    </row>
    <row r="392" s="13" customFormat="1">
      <c r="A392" s="13"/>
      <c r="B392" s="245"/>
      <c r="C392" s="246"/>
      <c r="D392" s="247" t="s">
        <v>251</v>
      </c>
      <c r="E392" s="248" t="s">
        <v>1</v>
      </c>
      <c r="F392" s="249" t="s">
        <v>3912</v>
      </c>
      <c r="G392" s="246"/>
      <c r="H392" s="248" t="s">
        <v>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251</v>
      </c>
      <c r="AU392" s="255" t="s">
        <v>87</v>
      </c>
      <c r="AV392" s="13" t="s">
        <v>84</v>
      </c>
      <c r="AW392" s="13" t="s">
        <v>32</v>
      </c>
      <c r="AX392" s="13" t="s">
        <v>76</v>
      </c>
      <c r="AY392" s="255" t="s">
        <v>240</v>
      </c>
    </row>
    <row r="393" s="14" customFormat="1">
      <c r="A393" s="14"/>
      <c r="B393" s="256"/>
      <c r="C393" s="257"/>
      <c r="D393" s="247" t="s">
        <v>251</v>
      </c>
      <c r="E393" s="258" t="s">
        <v>1</v>
      </c>
      <c r="F393" s="259" t="s">
        <v>170</v>
      </c>
      <c r="G393" s="257"/>
      <c r="H393" s="260">
        <v>16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251</v>
      </c>
      <c r="AU393" s="266" t="s">
        <v>87</v>
      </c>
      <c r="AV393" s="14" t="s">
        <v>87</v>
      </c>
      <c r="AW393" s="14" t="s">
        <v>32</v>
      </c>
      <c r="AX393" s="14" t="s">
        <v>76</v>
      </c>
      <c r="AY393" s="266" t="s">
        <v>240</v>
      </c>
    </row>
    <row r="394" s="15" customFormat="1">
      <c r="A394" s="15"/>
      <c r="B394" s="267"/>
      <c r="C394" s="268"/>
      <c r="D394" s="247" t="s">
        <v>251</v>
      </c>
      <c r="E394" s="269" t="s">
        <v>1</v>
      </c>
      <c r="F394" s="270" t="s">
        <v>261</v>
      </c>
      <c r="G394" s="268"/>
      <c r="H394" s="271">
        <v>16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251</v>
      </c>
      <c r="AU394" s="277" t="s">
        <v>87</v>
      </c>
      <c r="AV394" s="15" t="s">
        <v>256</v>
      </c>
      <c r="AW394" s="15" t="s">
        <v>32</v>
      </c>
      <c r="AX394" s="15" t="s">
        <v>76</v>
      </c>
      <c r="AY394" s="277" t="s">
        <v>240</v>
      </c>
    </row>
    <row r="395" s="13" customFormat="1">
      <c r="A395" s="13"/>
      <c r="B395" s="245"/>
      <c r="C395" s="246"/>
      <c r="D395" s="247" t="s">
        <v>251</v>
      </c>
      <c r="E395" s="248" t="s">
        <v>1</v>
      </c>
      <c r="F395" s="249" t="s">
        <v>3913</v>
      </c>
      <c r="G395" s="246"/>
      <c r="H395" s="248" t="s">
        <v>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251</v>
      </c>
      <c r="AU395" s="255" t="s">
        <v>87</v>
      </c>
      <c r="AV395" s="13" t="s">
        <v>84</v>
      </c>
      <c r="AW395" s="13" t="s">
        <v>32</v>
      </c>
      <c r="AX395" s="13" t="s">
        <v>76</v>
      </c>
      <c r="AY395" s="255" t="s">
        <v>240</v>
      </c>
    </row>
    <row r="396" s="13" customFormat="1">
      <c r="A396" s="13"/>
      <c r="B396" s="245"/>
      <c r="C396" s="246"/>
      <c r="D396" s="247" t="s">
        <v>251</v>
      </c>
      <c r="E396" s="248" t="s">
        <v>1</v>
      </c>
      <c r="F396" s="249" t="s">
        <v>3862</v>
      </c>
      <c r="G396" s="246"/>
      <c r="H396" s="248" t="s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251</v>
      </c>
      <c r="AU396" s="255" t="s">
        <v>87</v>
      </c>
      <c r="AV396" s="13" t="s">
        <v>84</v>
      </c>
      <c r="AW396" s="13" t="s">
        <v>32</v>
      </c>
      <c r="AX396" s="13" t="s">
        <v>76</v>
      </c>
      <c r="AY396" s="255" t="s">
        <v>240</v>
      </c>
    </row>
    <row r="397" s="14" customFormat="1">
      <c r="A397" s="14"/>
      <c r="B397" s="256"/>
      <c r="C397" s="257"/>
      <c r="D397" s="247" t="s">
        <v>251</v>
      </c>
      <c r="E397" s="258" t="s">
        <v>1</v>
      </c>
      <c r="F397" s="259" t="s">
        <v>87</v>
      </c>
      <c r="G397" s="257"/>
      <c r="H397" s="260">
        <v>2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251</v>
      </c>
      <c r="AU397" s="266" t="s">
        <v>87</v>
      </c>
      <c r="AV397" s="14" t="s">
        <v>87</v>
      </c>
      <c r="AW397" s="14" t="s">
        <v>32</v>
      </c>
      <c r="AX397" s="14" t="s">
        <v>76</v>
      </c>
      <c r="AY397" s="266" t="s">
        <v>240</v>
      </c>
    </row>
    <row r="398" s="13" customFormat="1">
      <c r="A398" s="13"/>
      <c r="B398" s="245"/>
      <c r="C398" s="246"/>
      <c r="D398" s="247" t="s">
        <v>251</v>
      </c>
      <c r="E398" s="248" t="s">
        <v>1</v>
      </c>
      <c r="F398" s="249" t="s">
        <v>3914</v>
      </c>
      <c r="G398" s="246"/>
      <c r="H398" s="248" t="s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251</v>
      </c>
      <c r="AU398" s="255" t="s">
        <v>87</v>
      </c>
      <c r="AV398" s="13" t="s">
        <v>84</v>
      </c>
      <c r="AW398" s="13" t="s">
        <v>32</v>
      </c>
      <c r="AX398" s="13" t="s">
        <v>76</v>
      </c>
      <c r="AY398" s="255" t="s">
        <v>240</v>
      </c>
    </row>
    <row r="399" s="14" customFormat="1">
      <c r="A399" s="14"/>
      <c r="B399" s="256"/>
      <c r="C399" s="257"/>
      <c r="D399" s="247" t="s">
        <v>251</v>
      </c>
      <c r="E399" s="258" t="s">
        <v>1</v>
      </c>
      <c r="F399" s="259" t="s">
        <v>3865</v>
      </c>
      <c r="G399" s="257"/>
      <c r="H399" s="260">
        <v>3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251</v>
      </c>
      <c r="AU399" s="266" t="s">
        <v>87</v>
      </c>
      <c r="AV399" s="14" t="s">
        <v>87</v>
      </c>
      <c r="AW399" s="14" t="s">
        <v>32</v>
      </c>
      <c r="AX399" s="14" t="s">
        <v>76</v>
      </c>
      <c r="AY399" s="266" t="s">
        <v>240</v>
      </c>
    </row>
    <row r="400" s="15" customFormat="1">
      <c r="A400" s="15"/>
      <c r="B400" s="267"/>
      <c r="C400" s="268"/>
      <c r="D400" s="247" t="s">
        <v>251</v>
      </c>
      <c r="E400" s="269" t="s">
        <v>1</v>
      </c>
      <c r="F400" s="270" t="s">
        <v>264</v>
      </c>
      <c r="G400" s="268"/>
      <c r="H400" s="271">
        <v>5</v>
      </c>
      <c r="I400" s="272"/>
      <c r="J400" s="268"/>
      <c r="K400" s="268"/>
      <c r="L400" s="273"/>
      <c r="M400" s="274"/>
      <c r="N400" s="275"/>
      <c r="O400" s="275"/>
      <c r="P400" s="275"/>
      <c r="Q400" s="275"/>
      <c r="R400" s="275"/>
      <c r="S400" s="275"/>
      <c r="T400" s="27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7" t="s">
        <v>251</v>
      </c>
      <c r="AU400" s="277" t="s">
        <v>87</v>
      </c>
      <c r="AV400" s="15" t="s">
        <v>256</v>
      </c>
      <c r="AW400" s="15" t="s">
        <v>32</v>
      </c>
      <c r="AX400" s="15" t="s">
        <v>76</v>
      </c>
      <c r="AY400" s="277" t="s">
        <v>240</v>
      </c>
    </row>
    <row r="401" s="16" customFormat="1">
      <c r="A401" s="16"/>
      <c r="B401" s="278"/>
      <c r="C401" s="279"/>
      <c r="D401" s="247" t="s">
        <v>251</v>
      </c>
      <c r="E401" s="280" t="s">
        <v>1</v>
      </c>
      <c r="F401" s="281" t="s">
        <v>265</v>
      </c>
      <c r="G401" s="279"/>
      <c r="H401" s="282">
        <v>53</v>
      </c>
      <c r="I401" s="283"/>
      <c r="J401" s="279"/>
      <c r="K401" s="279"/>
      <c r="L401" s="284"/>
      <c r="M401" s="285"/>
      <c r="N401" s="286"/>
      <c r="O401" s="286"/>
      <c r="P401" s="286"/>
      <c r="Q401" s="286"/>
      <c r="R401" s="286"/>
      <c r="S401" s="286"/>
      <c r="T401" s="287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8" t="s">
        <v>251</v>
      </c>
      <c r="AU401" s="288" t="s">
        <v>87</v>
      </c>
      <c r="AV401" s="16" t="s">
        <v>247</v>
      </c>
      <c r="AW401" s="16" t="s">
        <v>32</v>
      </c>
      <c r="AX401" s="16" t="s">
        <v>84</v>
      </c>
      <c r="AY401" s="288" t="s">
        <v>240</v>
      </c>
    </row>
    <row r="402" s="2" customFormat="1" ht="16.5" customHeight="1">
      <c r="A402" s="39"/>
      <c r="B402" s="40"/>
      <c r="C402" s="289" t="s">
        <v>517</v>
      </c>
      <c r="D402" s="289" t="s">
        <v>341</v>
      </c>
      <c r="E402" s="290" t="s">
        <v>3915</v>
      </c>
      <c r="F402" s="291" t="s">
        <v>3916</v>
      </c>
      <c r="G402" s="292" t="s">
        <v>675</v>
      </c>
      <c r="H402" s="293">
        <v>32</v>
      </c>
      <c r="I402" s="294"/>
      <c r="J402" s="295">
        <f>ROUND(I402*H402,2)</f>
        <v>0</v>
      </c>
      <c r="K402" s="291" t="s">
        <v>246</v>
      </c>
      <c r="L402" s="296"/>
      <c r="M402" s="297" t="s">
        <v>1</v>
      </c>
      <c r="N402" s="298" t="s">
        <v>41</v>
      </c>
      <c r="O402" s="92"/>
      <c r="P402" s="236">
        <f>O402*H402</f>
        <v>0</v>
      </c>
      <c r="Q402" s="236">
        <v>0.00035</v>
      </c>
      <c r="R402" s="236">
        <f>Q402*H402</f>
        <v>0.0112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320</v>
      </c>
      <c r="AT402" s="238" t="s">
        <v>341</v>
      </c>
      <c r="AU402" s="238" t="s">
        <v>87</v>
      </c>
      <c r="AY402" s="18" t="s">
        <v>240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84</v>
      </c>
      <c r="BK402" s="239">
        <f>ROUND(I402*H402,2)</f>
        <v>0</v>
      </c>
      <c r="BL402" s="18" t="s">
        <v>247</v>
      </c>
      <c r="BM402" s="238" t="s">
        <v>3917</v>
      </c>
    </row>
    <row r="403" s="13" customFormat="1">
      <c r="A403" s="13"/>
      <c r="B403" s="245"/>
      <c r="C403" s="246"/>
      <c r="D403" s="247" t="s">
        <v>251</v>
      </c>
      <c r="E403" s="248" t="s">
        <v>1</v>
      </c>
      <c r="F403" s="249" t="s">
        <v>3918</v>
      </c>
      <c r="G403" s="246"/>
      <c r="H403" s="248" t="s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251</v>
      </c>
      <c r="AU403" s="255" t="s">
        <v>87</v>
      </c>
      <c r="AV403" s="13" t="s">
        <v>84</v>
      </c>
      <c r="AW403" s="13" t="s">
        <v>32</v>
      </c>
      <c r="AX403" s="13" t="s">
        <v>76</v>
      </c>
      <c r="AY403" s="255" t="s">
        <v>240</v>
      </c>
    </row>
    <row r="404" s="14" customFormat="1">
      <c r="A404" s="14"/>
      <c r="B404" s="256"/>
      <c r="C404" s="257"/>
      <c r="D404" s="247" t="s">
        <v>251</v>
      </c>
      <c r="E404" s="258" t="s">
        <v>1</v>
      </c>
      <c r="F404" s="259" t="s">
        <v>532</v>
      </c>
      <c r="G404" s="257"/>
      <c r="H404" s="260">
        <v>32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251</v>
      </c>
      <c r="AU404" s="266" t="s">
        <v>87</v>
      </c>
      <c r="AV404" s="14" t="s">
        <v>87</v>
      </c>
      <c r="AW404" s="14" t="s">
        <v>32</v>
      </c>
      <c r="AX404" s="14" t="s">
        <v>84</v>
      </c>
      <c r="AY404" s="266" t="s">
        <v>240</v>
      </c>
    </row>
    <row r="405" s="2" customFormat="1" ht="16.5" customHeight="1">
      <c r="A405" s="39"/>
      <c r="B405" s="40"/>
      <c r="C405" s="289" t="s">
        <v>532</v>
      </c>
      <c r="D405" s="289" t="s">
        <v>341</v>
      </c>
      <c r="E405" s="290" t="s">
        <v>3919</v>
      </c>
      <c r="F405" s="291" t="s">
        <v>3920</v>
      </c>
      <c r="G405" s="292" t="s">
        <v>675</v>
      </c>
      <c r="H405" s="293">
        <v>16</v>
      </c>
      <c r="I405" s="294"/>
      <c r="J405" s="295">
        <f>ROUND(I405*H405,2)</f>
        <v>0</v>
      </c>
      <c r="K405" s="291" t="s">
        <v>246</v>
      </c>
      <c r="L405" s="296"/>
      <c r="M405" s="297" t="s">
        <v>1</v>
      </c>
      <c r="N405" s="298" t="s">
        <v>41</v>
      </c>
      <c r="O405" s="92"/>
      <c r="P405" s="236">
        <f>O405*H405</f>
        <v>0</v>
      </c>
      <c r="Q405" s="236">
        <v>0.00025999999999999998</v>
      </c>
      <c r="R405" s="236">
        <f>Q405*H405</f>
        <v>0.0041599999999999996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320</v>
      </c>
      <c r="AT405" s="238" t="s">
        <v>341</v>
      </c>
      <c r="AU405" s="238" t="s">
        <v>87</v>
      </c>
      <c r="AY405" s="18" t="s">
        <v>240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84</v>
      </c>
      <c r="BK405" s="239">
        <f>ROUND(I405*H405,2)</f>
        <v>0</v>
      </c>
      <c r="BL405" s="18" t="s">
        <v>247</v>
      </c>
      <c r="BM405" s="238" t="s">
        <v>3921</v>
      </c>
    </row>
    <row r="406" s="13" customFormat="1">
      <c r="A406" s="13"/>
      <c r="B406" s="245"/>
      <c r="C406" s="246"/>
      <c r="D406" s="247" t="s">
        <v>251</v>
      </c>
      <c r="E406" s="248" t="s">
        <v>1</v>
      </c>
      <c r="F406" s="249" t="s">
        <v>3922</v>
      </c>
      <c r="G406" s="246"/>
      <c r="H406" s="248" t="s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251</v>
      </c>
      <c r="AU406" s="255" t="s">
        <v>87</v>
      </c>
      <c r="AV406" s="13" t="s">
        <v>84</v>
      </c>
      <c r="AW406" s="13" t="s">
        <v>32</v>
      </c>
      <c r="AX406" s="13" t="s">
        <v>76</v>
      </c>
      <c r="AY406" s="255" t="s">
        <v>240</v>
      </c>
    </row>
    <row r="407" s="14" customFormat="1">
      <c r="A407" s="14"/>
      <c r="B407" s="256"/>
      <c r="C407" s="257"/>
      <c r="D407" s="247" t="s">
        <v>251</v>
      </c>
      <c r="E407" s="258" t="s">
        <v>1</v>
      </c>
      <c r="F407" s="259" t="s">
        <v>170</v>
      </c>
      <c r="G407" s="257"/>
      <c r="H407" s="260">
        <v>16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251</v>
      </c>
      <c r="AU407" s="266" t="s">
        <v>87</v>
      </c>
      <c r="AV407" s="14" t="s">
        <v>87</v>
      </c>
      <c r="AW407" s="14" t="s">
        <v>32</v>
      </c>
      <c r="AX407" s="14" t="s">
        <v>84</v>
      </c>
      <c r="AY407" s="266" t="s">
        <v>240</v>
      </c>
    </row>
    <row r="408" s="2" customFormat="1" ht="16.5" customHeight="1">
      <c r="A408" s="39"/>
      <c r="B408" s="40"/>
      <c r="C408" s="289" t="s">
        <v>538</v>
      </c>
      <c r="D408" s="289" t="s">
        <v>341</v>
      </c>
      <c r="E408" s="290" t="s">
        <v>3923</v>
      </c>
      <c r="F408" s="291" t="s">
        <v>3924</v>
      </c>
      <c r="G408" s="292" t="s">
        <v>675</v>
      </c>
      <c r="H408" s="293">
        <v>5</v>
      </c>
      <c r="I408" s="294"/>
      <c r="J408" s="295">
        <f>ROUND(I408*H408,2)</f>
        <v>0</v>
      </c>
      <c r="K408" s="291" t="s">
        <v>1</v>
      </c>
      <c r="L408" s="296"/>
      <c r="M408" s="297" t="s">
        <v>1</v>
      </c>
      <c r="N408" s="298" t="s">
        <v>41</v>
      </c>
      <c r="O408" s="92"/>
      <c r="P408" s="236">
        <f>O408*H408</f>
        <v>0</v>
      </c>
      <c r="Q408" s="236">
        <v>0.00089999999999999998</v>
      </c>
      <c r="R408" s="236">
        <f>Q408*H408</f>
        <v>0.0044999999999999997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320</v>
      </c>
      <c r="AT408" s="238" t="s">
        <v>341</v>
      </c>
      <c r="AU408" s="238" t="s">
        <v>87</v>
      </c>
      <c r="AY408" s="18" t="s">
        <v>240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84</v>
      </c>
      <c r="BK408" s="239">
        <f>ROUND(I408*H408,2)</f>
        <v>0</v>
      </c>
      <c r="BL408" s="18" t="s">
        <v>247</v>
      </c>
      <c r="BM408" s="238" t="s">
        <v>3925</v>
      </c>
    </row>
    <row r="409" s="13" customFormat="1">
      <c r="A409" s="13"/>
      <c r="B409" s="245"/>
      <c r="C409" s="246"/>
      <c r="D409" s="247" t="s">
        <v>251</v>
      </c>
      <c r="E409" s="248" t="s">
        <v>1</v>
      </c>
      <c r="F409" s="249" t="s">
        <v>3926</v>
      </c>
      <c r="G409" s="246"/>
      <c r="H409" s="248" t="s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251</v>
      </c>
      <c r="AU409" s="255" t="s">
        <v>87</v>
      </c>
      <c r="AV409" s="13" t="s">
        <v>84</v>
      </c>
      <c r="AW409" s="13" t="s">
        <v>32</v>
      </c>
      <c r="AX409" s="13" t="s">
        <v>76</v>
      </c>
      <c r="AY409" s="255" t="s">
        <v>240</v>
      </c>
    </row>
    <row r="410" s="14" customFormat="1">
      <c r="A410" s="14"/>
      <c r="B410" s="256"/>
      <c r="C410" s="257"/>
      <c r="D410" s="247" t="s">
        <v>251</v>
      </c>
      <c r="E410" s="258" t="s">
        <v>1</v>
      </c>
      <c r="F410" s="259" t="s">
        <v>289</v>
      </c>
      <c r="G410" s="257"/>
      <c r="H410" s="260">
        <v>5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251</v>
      </c>
      <c r="AU410" s="266" t="s">
        <v>87</v>
      </c>
      <c r="AV410" s="14" t="s">
        <v>87</v>
      </c>
      <c r="AW410" s="14" t="s">
        <v>32</v>
      </c>
      <c r="AX410" s="14" t="s">
        <v>84</v>
      </c>
      <c r="AY410" s="266" t="s">
        <v>240</v>
      </c>
    </row>
    <row r="411" s="2" customFormat="1" ht="33" customHeight="1">
      <c r="A411" s="39"/>
      <c r="B411" s="40"/>
      <c r="C411" s="227" t="s">
        <v>542</v>
      </c>
      <c r="D411" s="227" t="s">
        <v>242</v>
      </c>
      <c r="E411" s="228" t="s">
        <v>3927</v>
      </c>
      <c r="F411" s="229" t="s">
        <v>3928</v>
      </c>
      <c r="G411" s="230" t="s">
        <v>675</v>
      </c>
      <c r="H411" s="231">
        <v>7</v>
      </c>
      <c r="I411" s="232"/>
      <c r="J411" s="233">
        <f>ROUND(I411*H411,2)</f>
        <v>0</v>
      </c>
      <c r="K411" s="229" t="s">
        <v>246</v>
      </c>
      <c r="L411" s="45"/>
      <c r="M411" s="234" t="s">
        <v>1</v>
      </c>
      <c r="N411" s="235" t="s">
        <v>41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247</v>
      </c>
      <c r="AT411" s="238" t="s">
        <v>242</v>
      </c>
      <c r="AU411" s="238" t="s">
        <v>87</v>
      </c>
      <c r="AY411" s="18" t="s">
        <v>240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84</v>
      </c>
      <c r="BK411" s="239">
        <f>ROUND(I411*H411,2)</f>
        <v>0</v>
      </c>
      <c r="BL411" s="18" t="s">
        <v>247</v>
      </c>
      <c r="BM411" s="238" t="s">
        <v>3929</v>
      </c>
    </row>
    <row r="412" s="2" customFormat="1">
      <c r="A412" s="39"/>
      <c r="B412" s="40"/>
      <c r="C412" s="41"/>
      <c r="D412" s="240" t="s">
        <v>249</v>
      </c>
      <c r="E412" s="41"/>
      <c r="F412" s="241" t="s">
        <v>3930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249</v>
      </c>
      <c r="AU412" s="18" t="s">
        <v>87</v>
      </c>
    </row>
    <row r="413" s="13" customFormat="1">
      <c r="A413" s="13"/>
      <c r="B413" s="245"/>
      <c r="C413" s="246"/>
      <c r="D413" s="247" t="s">
        <v>251</v>
      </c>
      <c r="E413" s="248" t="s">
        <v>1</v>
      </c>
      <c r="F413" s="249" t="s">
        <v>3931</v>
      </c>
      <c r="G413" s="246"/>
      <c r="H413" s="248" t="s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251</v>
      </c>
      <c r="AU413" s="255" t="s">
        <v>87</v>
      </c>
      <c r="AV413" s="13" t="s">
        <v>84</v>
      </c>
      <c r="AW413" s="13" t="s">
        <v>32</v>
      </c>
      <c r="AX413" s="13" t="s">
        <v>76</v>
      </c>
      <c r="AY413" s="255" t="s">
        <v>240</v>
      </c>
    </row>
    <row r="414" s="13" customFormat="1">
      <c r="A414" s="13"/>
      <c r="B414" s="245"/>
      <c r="C414" s="246"/>
      <c r="D414" s="247" t="s">
        <v>251</v>
      </c>
      <c r="E414" s="248" t="s">
        <v>1</v>
      </c>
      <c r="F414" s="249" t="s">
        <v>3862</v>
      </c>
      <c r="G414" s="246"/>
      <c r="H414" s="248" t="s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251</v>
      </c>
      <c r="AU414" s="255" t="s">
        <v>87</v>
      </c>
      <c r="AV414" s="13" t="s">
        <v>84</v>
      </c>
      <c r="AW414" s="13" t="s">
        <v>32</v>
      </c>
      <c r="AX414" s="13" t="s">
        <v>76</v>
      </c>
      <c r="AY414" s="255" t="s">
        <v>240</v>
      </c>
    </row>
    <row r="415" s="14" customFormat="1">
      <c r="A415" s="14"/>
      <c r="B415" s="256"/>
      <c r="C415" s="257"/>
      <c r="D415" s="247" t="s">
        <v>251</v>
      </c>
      <c r="E415" s="258" t="s">
        <v>1</v>
      </c>
      <c r="F415" s="259" t="s">
        <v>84</v>
      </c>
      <c r="G415" s="257"/>
      <c r="H415" s="260">
        <v>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251</v>
      </c>
      <c r="AU415" s="266" t="s">
        <v>87</v>
      </c>
      <c r="AV415" s="14" t="s">
        <v>87</v>
      </c>
      <c r="AW415" s="14" t="s">
        <v>32</v>
      </c>
      <c r="AX415" s="14" t="s">
        <v>76</v>
      </c>
      <c r="AY415" s="266" t="s">
        <v>240</v>
      </c>
    </row>
    <row r="416" s="13" customFormat="1">
      <c r="A416" s="13"/>
      <c r="B416" s="245"/>
      <c r="C416" s="246"/>
      <c r="D416" s="247" t="s">
        <v>251</v>
      </c>
      <c r="E416" s="248" t="s">
        <v>1</v>
      </c>
      <c r="F416" s="249" t="s">
        <v>3932</v>
      </c>
      <c r="G416" s="246"/>
      <c r="H416" s="248" t="s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251</v>
      </c>
      <c r="AU416" s="255" t="s">
        <v>87</v>
      </c>
      <c r="AV416" s="13" t="s">
        <v>84</v>
      </c>
      <c r="AW416" s="13" t="s">
        <v>32</v>
      </c>
      <c r="AX416" s="13" t="s">
        <v>76</v>
      </c>
      <c r="AY416" s="255" t="s">
        <v>240</v>
      </c>
    </row>
    <row r="417" s="14" customFormat="1">
      <c r="A417" s="14"/>
      <c r="B417" s="256"/>
      <c r="C417" s="257"/>
      <c r="D417" s="247" t="s">
        <v>251</v>
      </c>
      <c r="E417" s="258" t="s">
        <v>1</v>
      </c>
      <c r="F417" s="259" t="s">
        <v>3933</v>
      </c>
      <c r="G417" s="257"/>
      <c r="H417" s="260">
        <v>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251</v>
      </c>
      <c r="AU417" s="266" t="s">
        <v>87</v>
      </c>
      <c r="AV417" s="14" t="s">
        <v>87</v>
      </c>
      <c r="AW417" s="14" t="s">
        <v>32</v>
      </c>
      <c r="AX417" s="14" t="s">
        <v>76</v>
      </c>
      <c r="AY417" s="266" t="s">
        <v>240</v>
      </c>
    </row>
    <row r="418" s="16" customFormat="1">
      <c r="A418" s="16"/>
      <c r="B418" s="278"/>
      <c r="C418" s="279"/>
      <c r="D418" s="247" t="s">
        <v>251</v>
      </c>
      <c r="E418" s="280" t="s">
        <v>1</v>
      </c>
      <c r="F418" s="281" t="s">
        <v>265</v>
      </c>
      <c r="G418" s="279"/>
      <c r="H418" s="282">
        <v>7</v>
      </c>
      <c r="I418" s="283"/>
      <c r="J418" s="279"/>
      <c r="K418" s="279"/>
      <c r="L418" s="284"/>
      <c r="M418" s="285"/>
      <c r="N418" s="286"/>
      <c r="O418" s="286"/>
      <c r="P418" s="286"/>
      <c r="Q418" s="286"/>
      <c r="R418" s="286"/>
      <c r="S418" s="286"/>
      <c r="T418" s="287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8" t="s">
        <v>251</v>
      </c>
      <c r="AU418" s="288" t="s">
        <v>87</v>
      </c>
      <c r="AV418" s="16" t="s">
        <v>247</v>
      </c>
      <c r="AW418" s="16" t="s">
        <v>32</v>
      </c>
      <c r="AX418" s="16" t="s">
        <v>84</v>
      </c>
      <c r="AY418" s="288" t="s">
        <v>240</v>
      </c>
    </row>
    <row r="419" s="2" customFormat="1" ht="16.5" customHeight="1">
      <c r="A419" s="39"/>
      <c r="B419" s="40"/>
      <c r="C419" s="289" t="s">
        <v>547</v>
      </c>
      <c r="D419" s="289" t="s">
        <v>341</v>
      </c>
      <c r="E419" s="290" t="s">
        <v>3934</v>
      </c>
      <c r="F419" s="291" t="s">
        <v>3935</v>
      </c>
      <c r="G419" s="292" t="s">
        <v>675</v>
      </c>
      <c r="H419" s="293">
        <v>7</v>
      </c>
      <c r="I419" s="294"/>
      <c r="J419" s="295">
        <f>ROUND(I419*H419,2)</f>
        <v>0</v>
      </c>
      <c r="K419" s="291" t="s">
        <v>246</v>
      </c>
      <c r="L419" s="296"/>
      <c r="M419" s="297" t="s">
        <v>1</v>
      </c>
      <c r="N419" s="298" t="s">
        <v>41</v>
      </c>
      <c r="O419" s="92"/>
      <c r="P419" s="236">
        <f>O419*H419</f>
        <v>0</v>
      </c>
      <c r="Q419" s="236">
        <v>0.00050000000000000001</v>
      </c>
      <c r="R419" s="236">
        <f>Q419*H419</f>
        <v>0.0035000000000000001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320</v>
      </c>
      <c r="AT419" s="238" t="s">
        <v>341</v>
      </c>
      <c r="AU419" s="238" t="s">
        <v>87</v>
      </c>
      <c r="AY419" s="18" t="s">
        <v>240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84</v>
      </c>
      <c r="BK419" s="239">
        <f>ROUND(I419*H419,2)</f>
        <v>0</v>
      </c>
      <c r="BL419" s="18" t="s">
        <v>247</v>
      </c>
      <c r="BM419" s="238" t="s">
        <v>3936</v>
      </c>
    </row>
    <row r="420" s="13" customFormat="1">
      <c r="A420" s="13"/>
      <c r="B420" s="245"/>
      <c r="C420" s="246"/>
      <c r="D420" s="247" t="s">
        <v>251</v>
      </c>
      <c r="E420" s="248" t="s">
        <v>1</v>
      </c>
      <c r="F420" s="249" t="s">
        <v>3937</v>
      </c>
      <c r="G420" s="246"/>
      <c r="H420" s="248" t="s">
        <v>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251</v>
      </c>
      <c r="AU420" s="255" t="s">
        <v>87</v>
      </c>
      <c r="AV420" s="13" t="s">
        <v>84</v>
      </c>
      <c r="AW420" s="13" t="s">
        <v>32</v>
      </c>
      <c r="AX420" s="13" t="s">
        <v>76</v>
      </c>
      <c r="AY420" s="255" t="s">
        <v>240</v>
      </c>
    </row>
    <row r="421" s="14" customFormat="1">
      <c r="A421" s="14"/>
      <c r="B421" s="256"/>
      <c r="C421" s="257"/>
      <c r="D421" s="247" t="s">
        <v>251</v>
      </c>
      <c r="E421" s="258" t="s">
        <v>1</v>
      </c>
      <c r="F421" s="259" t="s">
        <v>310</v>
      </c>
      <c r="G421" s="257"/>
      <c r="H421" s="260">
        <v>7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251</v>
      </c>
      <c r="AU421" s="266" t="s">
        <v>87</v>
      </c>
      <c r="AV421" s="14" t="s">
        <v>87</v>
      </c>
      <c r="AW421" s="14" t="s">
        <v>32</v>
      </c>
      <c r="AX421" s="14" t="s">
        <v>84</v>
      </c>
      <c r="AY421" s="266" t="s">
        <v>240</v>
      </c>
    </row>
    <row r="422" s="12" customFormat="1" ht="22.8" customHeight="1">
      <c r="A422" s="12"/>
      <c r="B422" s="211"/>
      <c r="C422" s="212"/>
      <c r="D422" s="213" t="s">
        <v>75</v>
      </c>
      <c r="E422" s="225" t="s">
        <v>1031</v>
      </c>
      <c r="F422" s="225" t="s">
        <v>3938</v>
      </c>
      <c r="G422" s="212"/>
      <c r="H422" s="212"/>
      <c r="I422" s="215"/>
      <c r="J422" s="226">
        <f>BK422</f>
        <v>0</v>
      </c>
      <c r="K422" s="212"/>
      <c r="L422" s="217"/>
      <c r="M422" s="218"/>
      <c r="N422" s="219"/>
      <c r="O422" s="219"/>
      <c r="P422" s="220">
        <f>SUM(P423:P484)</f>
        <v>0</v>
      </c>
      <c r="Q422" s="219"/>
      <c r="R422" s="220">
        <f>SUM(R423:R484)</f>
        <v>16.704699999999999</v>
      </c>
      <c r="S422" s="219"/>
      <c r="T422" s="221">
        <f>SUM(T423:T484)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22" t="s">
        <v>84</v>
      </c>
      <c r="AT422" s="223" t="s">
        <v>75</v>
      </c>
      <c r="AU422" s="223" t="s">
        <v>84</v>
      </c>
      <c r="AY422" s="222" t="s">
        <v>240</v>
      </c>
      <c r="BK422" s="224">
        <f>SUM(BK423:BK484)</f>
        <v>0</v>
      </c>
    </row>
    <row r="423" s="2" customFormat="1" ht="24.15" customHeight="1">
      <c r="A423" s="39"/>
      <c r="B423" s="40"/>
      <c r="C423" s="227" t="s">
        <v>554</v>
      </c>
      <c r="D423" s="227" t="s">
        <v>242</v>
      </c>
      <c r="E423" s="228" t="s">
        <v>3939</v>
      </c>
      <c r="F423" s="229" t="s">
        <v>3940</v>
      </c>
      <c r="G423" s="230" t="s">
        <v>675</v>
      </c>
      <c r="H423" s="231">
        <v>5</v>
      </c>
      <c r="I423" s="232"/>
      <c r="J423" s="233">
        <f>ROUND(I423*H423,2)</f>
        <v>0</v>
      </c>
      <c r="K423" s="229" t="s">
        <v>246</v>
      </c>
      <c r="L423" s="45"/>
      <c r="M423" s="234" t="s">
        <v>1</v>
      </c>
      <c r="N423" s="235" t="s">
        <v>41</v>
      </c>
      <c r="O423" s="92"/>
      <c r="P423" s="236">
        <f>O423*H423</f>
        <v>0</v>
      </c>
      <c r="Q423" s="236">
        <v>1.92726</v>
      </c>
      <c r="R423" s="236">
        <f>Q423*H423</f>
        <v>9.6363000000000003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247</v>
      </c>
      <c r="AT423" s="238" t="s">
        <v>242</v>
      </c>
      <c r="AU423" s="238" t="s">
        <v>87</v>
      </c>
      <c r="AY423" s="18" t="s">
        <v>240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84</v>
      </c>
      <c r="BK423" s="239">
        <f>ROUND(I423*H423,2)</f>
        <v>0</v>
      </c>
      <c r="BL423" s="18" t="s">
        <v>247</v>
      </c>
      <c r="BM423" s="238" t="s">
        <v>3941</v>
      </c>
    </row>
    <row r="424" s="2" customFormat="1">
      <c r="A424" s="39"/>
      <c r="B424" s="40"/>
      <c r="C424" s="41"/>
      <c r="D424" s="240" t="s">
        <v>249</v>
      </c>
      <c r="E424" s="41"/>
      <c r="F424" s="241" t="s">
        <v>3942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87</v>
      </c>
    </row>
    <row r="425" s="13" customFormat="1">
      <c r="A425" s="13"/>
      <c r="B425" s="245"/>
      <c r="C425" s="246"/>
      <c r="D425" s="247" t="s">
        <v>251</v>
      </c>
      <c r="E425" s="248" t="s">
        <v>1</v>
      </c>
      <c r="F425" s="249" t="s">
        <v>3862</v>
      </c>
      <c r="G425" s="246"/>
      <c r="H425" s="248" t="s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251</v>
      </c>
      <c r="AU425" s="255" t="s">
        <v>87</v>
      </c>
      <c r="AV425" s="13" t="s">
        <v>84</v>
      </c>
      <c r="AW425" s="13" t="s">
        <v>32</v>
      </c>
      <c r="AX425" s="13" t="s">
        <v>76</v>
      </c>
      <c r="AY425" s="255" t="s">
        <v>240</v>
      </c>
    </row>
    <row r="426" s="14" customFormat="1">
      <c r="A426" s="14"/>
      <c r="B426" s="256"/>
      <c r="C426" s="257"/>
      <c r="D426" s="247" t="s">
        <v>251</v>
      </c>
      <c r="E426" s="258" t="s">
        <v>1</v>
      </c>
      <c r="F426" s="259" t="s">
        <v>84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251</v>
      </c>
      <c r="AU426" s="266" t="s">
        <v>87</v>
      </c>
      <c r="AV426" s="14" t="s">
        <v>87</v>
      </c>
      <c r="AW426" s="14" t="s">
        <v>32</v>
      </c>
      <c r="AX426" s="14" t="s">
        <v>76</v>
      </c>
      <c r="AY426" s="266" t="s">
        <v>240</v>
      </c>
    </row>
    <row r="427" s="13" customFormat="1">
      <c r="A427" s="13"/>
      <c r="B427" s="245"/>
      <c r="C427" s="246"/>
      <c r="D427" s="247" t="s">
        <v>251</v>
      </c>
      <c r="E427" s="248" t="s">
        <v>1</v>
      </c>
      <c r="F427" s="249" t="s">
        <v>3932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251</v>
      </c>
      <c r="AU427" s="255" t="s">
        <v>87</v>
      </c>
      <c r="AV427" s="13" t="s">
        <v>84</v>
      </c>
      <c r="AW427" s="13" t="s">
        <v>32</v>
      </c>
      <c r="AX427" s="13" t="s">
        <v>76</v>
      </c>
      <c r="AY427" s="255" t="s">
        <v>240</v>
      </c>
    </row>
    <row r="428" s="14" customFormat="1">
      <c r="A428" s="14"/>
      <c r="B428" s="256"/>
      <c r="C428" s="257"/>
      <c r="D428" s="247" t="s">
        <v>251</v>
      </c>
      <c r="E428" s="258" t="s">
        <v>1</v>
      </c>
      <c r="F428" s="259" t="s">
        <v>3943</v>
      </c>
      <c r="G428" s="257"/>
      <c r="H428" s="260">
        <v>4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251</v>
      </c>
      <c r="AU428" s="266" t="s">
        <v>87</v>
      </c>
      <c r="AV428" s="14" t="s">
        <v>87</v>
      </c>
      <c r="AW428" s="14" t="s">
        <v>32</v>
      </c>
      <c r="AX428" s="14" t="s">
        <v>76</v>
      </c>
      <c r="AY428" s="266" t="s">
        <v>240</v>
      </c>
    </row>
    <row r="429" s="16" customFormat="1">
      <c r="A429" s="16"/>
      <c r="B429" s="278"/>
      <c r="C429" s="279"/>
      <c r="D429" s="247" t="s">
        <v>251</v>
      </c>
      <c r="E429" s="280" t="s">
        <v>1</v>
      </c>
      <c r="F429" s="281" t="s">
        <v>265</v>
      </c>
      <c r="G429" s="279"/>
      <c r="H429" s="282">
        <v>5</v>
      </c>
      <c r="I429" s="283"/>
      <c r="J429" s="279"/>
      <c r="K429" s="279"/>
      <c r="L429" s="284"/>
      <c r="M429" s="285"/>
      <c r="N429" s="286"/>
      <c r="O429" s="286"/>
      <c r="P429" s="286"/>
      <c r="Q429" s="286"/>
      <c r="R429" s="286"/>
      <c r="S429" s="286"/>
      <c r="T429" s="28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8" t="s">
        <v>251</v>
      </c>
      <c r="AU429" s="288" t="s">
        <v>87</v>
      </c>
      <c r="AV429" s="16" t="s">
        <v>247</v>
      </c>
      <c r="AW429" s="16" t="s">
        <v>32</v>
      </c>
      <c r="AX429" s="16" t="s">
        <v>84</v>
      </c>
      <c r="AY429" s="288" t="s">
        <v>240</v>
      </c>
    </row>
    <row r="430" s="2" customFormat="1" ht="16.5" customHeight="1">
      <c r="A430" s="39"/>
      <c r="B430" s="40"/>
      <c r="C430" s="227" t="s">
        <v>569</v>
      </c>
      <c r="D430" s="227" t="s">
        <v>242</v>
      </c>
      <c r="E430" s="228" t="s">
        <v>3944</v>
      </c>
      <c r="F430" s="229" t="s">
        <v>3945</v>
      </c>
      <c r="G430" s="230" t="s">
        <v>675</v>
      </c>
      <c r="H430" s="231">
        <v>3</v>
      </c>
      <c r="I430" s="232"/>
      <c r="J430" s="233">
        <f>ROUND(I430*H430,2)</f>
        <v>0</v>
      </c>
      <c r="K430" s="229" t="s">
        <v>246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0.035729999999999998</v>
      </c>
      <c r="R430" s="236">
        <f>Q430*H430</f>
        <v>0.10718999999999999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247</v>
      </c>
      <c r="AT430" s="238" t="s">
        <v>242</v>
      </c>
      <c r="AU430" s="238" t="s">
        <v>87</v>
      </c>
      <c r="AY430" s="18" t="s">
        <v>240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247</v>
      </c>
      <c r="BM430" s="238" t="s">
        <v>3946</v>
      </c>
    </row>
    <row r="431" s="2" customFormat="1">
      <c r="A431" s="39"/>
      <c r="B431" s="40"/>
      <c r="C431" s="41"/>
      <c r="D431" s="240" t="s">
        <v>249</v>
      </c>
      <c r="E431" s="41"/>
      <c r="F431" s="241" t="s">
        <v>3947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249</v>
      </c>
      <c r="AU431" s="18" t="s">
        <v>87</v>
      </c>
    </row>
    <row r="432" s="13" customFormat="1">
      <c r="A432" s="13"/>
      <c r="B432" s="245"/>
      <c r="C432" s="246"/>
      <c r="D432" s="247" t="s">
        <v>251</v>
      </c>
      <c r="E432" s="248" t="s">
        <v>1</v>
      </c>
      <c r="F432" s="249" t="s">
        <v>3862</v>
      </c>
      <c r="G432" s="246"/>
      <c r="H432" s="248" t="s">
        <v>1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251</v>
      </c>
      <c r="AU432" s="255" t="s">
        <v>87</v>
      </c>
      <c r="AV432" s="13" t="s">
        <v>84</v>
      </c>
      <c r="AW432" s="13" t="s">
        <v>32</v>
      </c>
      <c r="AX432" s="13" t="s">
        <v>76</v>
      </c>
      <c r="AY432" s="255" t="s">
        <v>240</v>
      </c>
    </row>
    <row r="433" s="14" customFormat="1">
      <c r="A433" s="14"/>
      <c r="B433" s="256"/>
      <c r="C433" s="257"/>
      <c r="D433" s="247" t="s">
        <v>251</v>
      </c>
      <c r="E433" s="258" t="s">
        <v>1</v>
      </c>
      <c r="F433" s="259" t="s">
        <v>87</v>
      </c>
      <c r="G433" s="257"/>
      <c r="H433" s="260">
        <v>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251</v>
      </c>
      <c r="AU433" s="266" t="s">
        <v>87</v>
      </c>
      <c r="AV433" s="14" t="s">
        <v>87</v>
      </c>
      <c r="AW433" s="14" t="s">
        <v>32</v>
      </c>
      <c r="AX433" s="14" t="s">
        <v>76</v>
      </c>
      <c r="AY433" s="266" t="s">
        <v>240</v>
      </c>
    </row>
    <row r="434" s="13" customFormat="1">
      <c r="A434" s="13"/>
      <c r="B434" s="245"/>
      <c r="C434" s="246"/>
      <c r="D434" s="247" t="s">
        <v>251</v>
      </c>
      <c r="E434" s="248" t="s">
        <v>1</v>
      </c>
      <c r="F434" s="249" t="s">
        <v>3948</v>
      </c>
      <c r="G434" s="246"/>
      <c r="H434" s="248" t="s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251</v>
      </c>
      <c r="AU434" s="255" t="s">
        <v>87</v>
      </c>
      <c r="AV434" s="13" t="s">
        <v>84</v>
      </c>
      <c r="AW434" s="13" t="s">
        <v>32</v>
      </c>
      <c r="AX434" s="13" t="s">
        <v>76</v>
      </c>
      <c r="AY434" s="255" t="s">
        <v>240</v>
      </c>
    </row>
    <row r="435" s="14" customFormat="1">
      <c r="A435" s="14"/>
      <c r="B435" s="256"/>
      <c r="C435" s="257"/>
      <c r="D435" s="247" t="s">
        <v>251</v>
      </c>
      <c r="E435" s="258" t="s">
        <v>1</v>
      </c>
      <c r="F435" s="259" t="s">
        <v>84</v>
      </c>
      <c r="G435" s="257"/>
      <c r="H435" s="260">
        <v>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251</v>
      </c>
      <c r="AU435" s="266" t="s">
        <v>87</v>
      </c>
      <c r="AV435" s="14" t="s">
        <v>87</v>
      </c>
      <c r="AW435" s="14" t="s">
        <v>32</v>
      </c>
      <c r="AX435" s="14" t="s">
        <v>76</v>
      </c>
      <c r="AY435" s="266" t="s">
        <v>240</v>
      </c>
    </row>
    <row r="436" s="16" customFormat="1">
      <c r="A436" s="16"/>
      <c r="B436" s="278"/>
      <c r="C436" s="279"/>
      <c r="D436" s="247" t="s">
        <v>251</v>
      </c>
      <c r="E436" s="280" t="s">
        <v>1</v>
      </c>
      <c r="F436" s="281" t="s">
        <v>265</v>
      </c>
      <c r="G436" s="279"/>
      <c r="H436" s="282">
        <v>3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8" t="s">
        <v>251</v>
      </c>
      <c r="AU436" s="288" t="s">
        <v>87</v>
      </c>
      <c r="AV436" s="16" t="s">
        <v>247</v>
      </c>
      <c r="AW436" s="16" t="s">
        <v>32</v>
      </c>
      <c r="AX436" s="16" t="s">
        <v>84</v>
      </c>
      <c r="AY436" s="288" t="s">
        <v>240</v>
      </c>
    </row>
    <row r="437" s="2" customFormat="1" ht="24.15" customHeight="1">
      <c r="A437" s="39"/>
      <c r="B437" s="40"/>
      <c r="C437" s="289" t="s">
        <v>579</v>
      </c>
      <c r="D437" s="289" t="s">
        <v>341</v>
      </c>
      <c r="E437" s="290" t="s">
        <v>3949</v>
      </c>
      <c r="F437" s="291" t="s">
        <v>3950</v>
      </c>
      <c r="G437" s="292" t="s">
        <v>675</v>
      </c>
      <c r="H437" s="293">
        <v>5</v>
      </c>
      <c r="I437" s="294"/>
      <c r="J437" s="295">
        <f>ROUND(I437*H437,2)</f>
        <v>0</v>
      </c>
      <c r="K437" s="291" t="s">
        <v>246</v>
      </c>
      <c r="L437" s="296"/>
      <c r="M437" s="297" t="s">
        <v>1</v>
      </c>
      <c r="N437" s="298" t="s">
        <v>41</v>
      </c>
      <c r="O437" s="92"/>
      <c r="P437" s="236">
        <f>O437*H437</f>
        <v>0</v>
      </c>
      <c r="Q437" s="236">
        <v>0.54800000000000004</v>
      </c>
      <c r="R437" s="236">
        <f>Q437*H437</f>
        <v>2.7400000000000002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320</v>
      </c>
      <c r="AT437" s="238" t="s">
        <v>341</v>
      </c>
      <c r="AU437" s="238" t="s">
        <v>87</v>
      </c>
      <c r="AY437" s="18" t="s">
        <v>240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84</v>
      </c>
      <c r="BK437" s="239">
        <f>ROUND(I437*H437,2)</f>
        <v>0</v>
      </c>
      <c r="BL437" s="18" t="s">
        <v>247</v>
      </c>
      <c r="BM437" s="238" t="s">
        <v>3951</v>
      </c>
    </row>
    <row r="438" s="13" customFormat="1">
      <c r="A438" s="13"/>
      <c r="B438" s="245"/>
      <c r="C438" s="246"/>
      <c r="D438" s="247" t="s">
        <v>251</v>
      </c>
      <c r="E438" s="248" t="s">
        <v>1</v>
      </c>
      <c r="F438" s="249" t="s">
        <v>3952</v>
      </c>
      <c r="G438" s="246"/>
      <c r="H438" s="248" t="s">
        <v>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251</v>
      </c>
      <c r="AU438" s="255" t="s">
        <v>87</v>
      </c>
      <c r="AV438" s="13" t="s">
        <v>84</v>
      </c>
      <c r="AW438" s="13" t="s">
        <v>32</v>
      </c>
      <c r="AX438" s="13" t="s">
        <v>76</v>
      </c>
      <c r="AY438" s="255" t="s">
        <v>240</v>
      </c>
    </row>
    <row r="439" s="13" customFormat="1">
      <c r="A439" s="13"/>
      <c r="B439" s="245"/>
      <c r="C439" s="246"/>
      <c r="D439" s="247" t="s">
        <v>251</v>
      </c>
      <c r="E439" s="248" t="s">
        <v>1</v>
      </c>
      <c r="F439" s="249" t="s">
        <v>3862</v>
      </c>
      <c r="G439" s="246"/>
      <c r="H439" s="248" t="s">
        <v>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251</v>
      </c>
      <c r="AU439" s="255" t="s">
        <v>87</v>
      </c>
      <c r="AV439" s="13" t="s">
        <v>84</v>
      </c>
      <c r="AW439" s="13" t="s">
        <v>32</v>
      </c>
      <c r="AX439" s="13" t="s">
        <v>76</v>
      </c>
      <c r="AY439" s="255" t="s">
        <v>240</v>
      </c>
    </row>
    <row r="440" s="14" customFormat="1">
      <c r="A440" s="14"/>
      <c r="B440" s="256"/>
      <c r="C440" s="257"/>
      <c r="D440" s="247" t="s">
        <v>251</v>
      </c>
      <c r="E440" s="258" t="s">
        <v>1</v>
      </c>
      <c r="F440" s="259" t="s">
        <v>84</v>
      </c>
      <c r="G440" s="257"/>
      <c r="H440" s="260">
        <v>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251</v>
      </c>
      <c r="AU440" s="266" t="s">
        <v>87</v>
      </c>
      <c r="AV440" s="14" t="s">
        <v>87</v>
      </c>
      <c r="AW440" s="14" t="s">
        <v>32</v>
      </c>
      <c r="AX440" s="14" t="s">
        <v>76</v>
      </c>
      <c r="AY440" s="266" t="s">
        <v>240</v>
      </c>
    </row>
    <row r="441" s="13" customFormat="1">
      <c r="A441" s="13"/>
      <c r="B441" s="245"/>
      <c r="C441" s="246"/>
      <c r="D441" s="247" t="s">
        <v>251</v>
      </c>
      <c r="E441" s="248" t="s">
        <v>1</v>
      </c>
      <c r="F441" s="249" t="s">
        <v>3932</v>
      </c>
      <c r="G441" s="246"/>
      <c r="H441" s="248" t="s">
        <v>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251</v>
      </c>
      <c r="AU441" s="255" t="s">
        <v>87</v>
      </c>
      <c r="AV441" s="13" t="s">
        <v>84</v>
      </c>
      <c r="AW441" s="13" t="s">
        <v>32</v>
      </c>
      <c r="AX441" s="13" t="s">
        <v>76</v>
      </c>
      <c r="AY441" s="255" t="s">
        <v>240</v>
      </c>
    </row>
    <row r="442" s="14" customFormat="1">
      <c r="A442" s="14"/>
      <c r="B442" s="256"/>
      <c r="C442" s="257"/>
      <c r="D442" s="247" t="s">
        <v>251</v>
      </c>
      <c r="E442" s="258" t="s">
        <v>1</v>
      </c>
      <c r="F442" s="259" t="s">
        <v>3943</v>
      </c>
      <c r="G442" s="257"/>
      <c r="H442" s="260">
        <v>4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251</v>
      </c>
      <c r="AU442" s="266" t="s">
        <v>87</v>
      </c>
      <c r="AV442" s="14" t="s">
        <v>87</v>
      </c>
      <c r="AW442" s="14" t="s">
        <v>32</v>
      </c>
      <c r="AX442" s="14" t="s">
        <v>76</v>
      </c>
      <c r="AY442" s="266" t="s">
        <v>240</v>
      </c>
    </row>
    <row r="443" s="16" customFormat="1">
      <c r="A443" s="16"/>
      <c r="B443" s="278"/>
      <c r="C443" s="279"/>
      <c r="D443" s="247" t="s">
        <v>251</v>
      </c>
      <c r="E443" s="280" t="s">
        <v>1</v>
      </c>
      <c r="F443" s="281" t="s">
        <v>265</v>
      </c>
      <c r="G443" s="279"/>
      <c r="H443" s="282">
        <v>5</v>
      </c>
      <c r="I443" s="283"/>
      <c r="J443" s="279"/>
      <c r="K443" s="279"/>
      <c r="L443" s="284"/>
      <c r="M443" s="285"/>
      <c r="N443" s="286"/>
      <c r="O443" s="286"/>
      <c r="P443" s="286"/>
      <c r="Q443" s="286"/>
      <c r="R443" s="286"/>
      <c r="S443" s="286"/>
      <c r="T443" s="28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8" t="s">
        <v>251</v>
      </c>
      <c r="AU443" s="288" t="s">
        <v>87</v>
      </c>
      <c r="AV443" s="16" t="s">
        <v>247</v>
      </c>
      <c r="AW443" s="16" t="s">
        <v>32</v>
      </c>
      <c r="AX443" s="16" t="s">
        <v>84</v>
      </c>
      <c r="AY443" s="288" t="s">
        <v>240</v>
      </c>
    </row>
    <row r="444" s="2" customFormat="1" ht="16.5" customHeight="1">
      <c r="A444" s="39"/>
      <c r="B444" s="40"/>
      <c r="C444" s="289" t="s">
        <v>591</v>
      </c>
      <c r="D444" s="289" t="s">
        <v>341</v>
      </c>
      <c r="E444" s="290" t="s">
        <v>3953</v>
      </c>
      <c r="F444" s="291" t="s">
        <v>3954</v>
      </c>
      <c r="G444" s="292" t="s">
        <v>675</v>
      </c>
      <c r="H444" s="293">
        <v>8</v>
      </c>
      <c r="I444" s="294"/>
      <c r="J444" s="295">
        <f>ROUND(I444*H444,2)</f>
        <v>0</v>
      </c>
      <c r="K444" s="291" t="s">
        <v>246</v>
      </c>
      <c r="L444" s="296"/>
      <c r="M444" s="297" t="s">
        <v>1</v>
      </c>
      <c r="N444" s="298" t="s">
        <v>41</v>
      </c>
      <c r="O444" s="92"/>
      <c r="P444" s="236">
        <f>O444*H444</f>
        <v>0</v>
      </c>
      <c r="Q444" s="236">
        <v>0.26200000000000001</v>
      </c>
      <c r="R444" s="236">
        <f>Q444*H444</f>
        <v>2.0960000000000001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320</v>
      </c>
      <c r="AT444" s="238" t="s">
        <v>341</v>
      </c>
      <c r="AU444" s="238" t="s">
        <v>87</v>
      </c>
      <c r="AY444" s="18" t="s">
        <v>240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84</v>
      </c>
      <c r="BK444" s="239">
        <f>ROUND(I444*H444,2)</f>
        <v>0</v>
      </c>
      <c r="BL444" s="18" t="s">
        <v>247</v>
      </c>
      <c r="BM444" s="238" t="s">
        <v>3955</v>
      </c>
    </row>
    <row r="445" s="13" customFormat="1">
      <c r="A445" s="13"/>
      <c r="B445" s="245"/>
      <c r="C445" s="246"/>
      <c r="D445" s="247" t="s">
        <v>251</v>
      </c>
      <c r="E445" s="248" t="s">
        <v>1</v>
      </c>
      <c r="F445" s="249" t="s">
        <v>3952</v>
      </c>
      <c r="G445" s="246"/>
      <c r="H445" s="248" t="s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251</v>
      </c>
      <c r="AU445" s="255" t="s">
        <v>87</v>
      </c>
      <c r="AV445" s="13" t="s">
        <v>84</v>
      </c>
      <c r="AW445" s="13" t="s">
        <v>32</v>
      </c>
      <c r="AX445" s="13" t="s">
        <v>76</v>
      </c>
      <c r="AY445" s="255" t="s">
        <v>240</v>
      </c>
    </row>
    <row r="446" s="13" customFormat="1">
      <c r="A446" s="13"/>
      <c r="B446" s="245"/>
      <c r="C446" s="246"/>
      <c r="D446" s="247" t="s">
        <v>251</v>
      </c>
      <c r="E446" s="248" t="s">
        <v>1</v>
      </c>
      <c r="F446" s="249" t="s">
        <v>3862</v>
      </c>
      <c r="G446" s="246"/>
      <c r="H446" s="248" t="s">
        <v>1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251</v>
      </c>
      <c r="AU446" s="255" t="s">
        <v>87</v>
      </c>
      <c r="AV446" s="13" t="s">
        <v>84</v>
      </c>
      <c r="AW446" s="13" t="s">
        <v>32</v>
      </c>
      <c r="AX446" s="13" t="s">
        <v>76</v>
      </c>
      <c r="AY446" s="255" t="s">
        <v>240</v>
      </c>
    </row>
    <row r="447" s="14" customFormat="1">
      <c r="A447" s="14"/>
      <c r="B447" s="256"/>
      <c r="C447" s="257"/>
      <c r="D447" s="247" t="s">
        <v>251</v>
      </c>
      <c r="E447" s="258" t="s">
        <v>1</v>
      </c>
      <c r="F447" s="259" t="s">
        <v>256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251</v>
      </c>
      <c r="AU447" s="266" t="s">
        <v>87</v>
      </c>
      <c r="AV447" s="14" t="s">
        <v>87</v>
      </c>
      <c r="AW447" s="14" t="s">
        <v>32</v>
      </c>
      <c r="AX447" s="14" t="s">
        <v>76</v>
      </c>
      <c r="AY447" s="266" t="s">
        <v>240</v>
      </c>
    </row>
    <row r="448" s="13" customFormat="1">
      <c r="A448" s="13"/>
      <c r="B448" s="245"/>
      <c r="C448" s="246"/>
      <c r="D448" s="247" t="s">
        <v>251</v>
      </c>
      <c r="E448" s="248" t="s">
        <v>1</v>
      </c>
      <c r="F448" s="249" t="s">
        <v>3956</v>
      </c>
      <c r="G448" s="246"/>
      <c r="H448" s="248" t="s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251</v>
      </c>
      <c r="AU448" s="255" t="s">
        <v>87</v>
      </c>
      <c r="AV448" s="13" t="s">
        <v>84</v>
      </c>
      <c r="AW448" s="13" t="s">
        <v>32</v>
      </c>
      <c r="AX448" s="13" t="s">
        <v>76</v>
      </c>
      <c r="AY448" s="255" t="s">
        <v>240</v>
      </c>
    </row>
    <row r="449" s="14" customFormat="1">
      <c r="A449" s="14"/>
      <c r="B449" s="256"/>
      <c r="C449" s="257"/>
      <c r="D449" s="247" t="s">
        <v>251</v>
      </c>
      <c r="E449" s="258" t="s">
        <v>1</v>
      </c>
      <c r="F449" s="259" t="s">
        <v>3957</v>
      </c>
      <c r="G449" s="257"/>
      <c r="H449" s="260">
        <v>5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251</v>
      </c>
      <c r="AU449" s="266" t="s">
        <v>87</v>
      </c>
      <c r="AV449" s="14" t="s">
        <v>87</v>
      </c>
      <c r="AW449" s="14" t="s">
        <v>32</v>
      </c>
      <c r="AX449" s="14" t="s">
        <v>76</v>
      </c>
      <c r="AY449" s="266" t="s">
        <v>240</v>
      </c>
    </row>
    <row r="450" s="16" customFormat="1">
      <c r="A450" s="16"/>
      <c r="B450" s="278"/>
      <c r="C450" s="279"/>
      <c r="D450" s="247" t="s">
        <v>251</v>
      </c>
      <c r="E450" s="280" t="s">
        <v>1</v>
      </c>
      <c r="F450" s="281" t="s">
        <v>265</v>
      </c>
      <c r="G450" s="279"/>
      <c r="H450" s="282">
        <v>8</v>
      </c>
      <c r="I450" s="283"/>
      <c r="J450" s="279"/>
      <c r="K450" s="279"/>
      <c r="L450" s="284"/>
      <c r="M450" s="285"/>
      <c r="N450" s="286"/>
      <c r="O450" s="286"/>
      <c r="P450" s="286"/>
      <c r="Q450" s="286"/>
      <c r="R450" s="286"/>
      <c r="S450" s="286"/>
      <c r="T450" s="28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8" t="s">
        <v>251</v>
      </c>
      <c r="AU450" s="288" t="s">
        <v>87</v>
      </c>
      <c r="AV450" s="16" t="s">
        <v>247</v>
      </c>
      <c r="AW450" s="16" t="s">
        <v>32</v>
      </c>
      <c r="AX450" s="16" t="s">
        <v>84</v>
      </c>
      <c r="AY450" s="288" t="s">
        <v>240</v>
      </c>
    </row>
    <row r="451" s="2" customFormat="1" ht="24.15" customHeight="1">
      <c r="A451" s="39"/>
      <c r="B451" s="40"/>
      <c r="C451" s="289" t="s">
        <v>605</v>
      </c>
      <c r="D451" s="289" t="s">
        <v>341</v>
      </c>
      <c r="E451" s="290" t="s">
        <v>3958</v>
      </c>
      <c r="F451" s="291" t="s">
        <v>3959</v>
      </c>
      <c r="G451" s="292" t="s">
        <v>675</v>
      </c>
      <c r="H451" s="293">
        <v>12</v>
      </c>
      <c r="I451" s="294"/>
      <c r="J451" s="295">
        <f>ROUND(I451*H451,2)</f>
        <v>0</v>
      </c>
      <c r="K451" s="291" t="s">
        <v>246</v>
      </c>
      <c r="L451" s="296"/>
      <c r="M451" s="297" t="s">
        <v>1</v>
      </c>
      <c r="N451" s="298" t="s">
        <v>41</v>
      </c>
      <c r="O451" s="92"/>
      <c r="P451" s="236">
        <f>O451*H451</f>
        <v>0</v>
      </c>
      <c r="Q451" s="236">
        <v>0.002</v>
      </c>
      <c r="R451" s="236">
        <f>Q451*H451</f>
        <v>0.024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320</v>
      </c>
      <c r="AT451" s="238" t="s">
        <v>341</v>
      </c>
      <c r="AU451" s="238" t="s">
        <v>87</v>
      </c>
      <c r="AY451" s="18" t="s">
        <v>240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84</v>
      </c>
      <c r="BK451" s="239">
        <f>ROUND(I451*H451,2)</f>
        <v>0</v>
      </c>
      <c r="BL451" s="18" t="s">
        <v>247</v>
      </c>
      <c r="BM451" s="238" t="s">
        <v>3960</v>
      </c>
    </row>
    <row r="452" s="2" customFormat="1" ht="33" customHeight="1">
      <c r="A452" s="39"/>
      <c r="B452" s="40"/>
      <c r="C452" s="227" t="s">
        <v>612</v>
      </c>
      <c r="D452" s="227" t="s">
        <v>242</v>
      </c>
      <c r="E452" s="228" t="s">
        <v>3905</v>
      </c>
      <c r="F452" s="229" t="s">
        <v>3906</v>
      </c>
      <c r="G452" s="230" t="s">
        <v>675</v>
      </c>
      <c r="H452" s="231">
        <v>5</v>
      </c>
      <c r="I452" s="232"/>
      <c r="J452" s="233">
        <f>ROUND(I452*H452,2)</f>
        <v>0</v>
      </c>
      <c r="K452" s="229" t="s">
        <v>246</v>
      </c>
      <c r="L452" s="45"/>
      <c r="M452" s="234" t="s">
        <v>1</v>
      </c>
      <c r="N452" s="235" t="s">
        <v>41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247</v>
      </c>
      <c r="AT452" s="238" t="s">
        <v>242</v>
      </c>
      <c r="AU452" s="238" t="s">
        <v>87</v>
      </c>
      <c r="AY452" s="18" t="s">
        <v>240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84</v>
      </c>
      <c r="BK452" s="239">
        <f>ROUND(I452*H452,2)</f>
        <v>0</v>
      </c>
      <c r="BL452" s="18" t="s">
        <v>247</v>
      </c>
      <c r="BM452" s="238" t="s">
        <v>3961</v>
      </c>
    </row>
    <row r="453" s="2" customFormat="1">
      <c r="A453" s="39"/>
      <c r="B453" s="40"/>
      <c r="C453" s="41"/>
      <c r="D453" s="240" t="s">
        <v>249</v>
      </c>
      <c r="E453" s="41"/>
      <c r="F453" s="241" t="s">
        <v>3908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249</v>
      </c>
      <c r="AU453" s="18" t="s">
        <v>87</v>
      </c>
    </row>
    <row r="454" s="13" customFormat="1">
      <c r="A454" s="13"/>
      <c r="B454" s="245"/>
      <c r="C454" s="246"/>
      <c r="D454" s="247" t="s">
        <v>251</v>
      </c>
      <c r="E454" s="248" t="s">
        <v>1</v>
      </c>
      <c r="F454" s="249" t="s">
        <v>3913</v>
      </c>
      <c r="G454" s="246"/>
      <c r="H454" s="248" t="s">
        <v>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251</v>
      </c>
      <c r="AU454" s="255" t="s">
        <v>87</v>
      </c>
      <c r="AV454" s="13" t="s">
        <v>84</v>
      </c>
      <c r="AW454" s="13" t="s">
        <v>32</v>
      </c>
      <c r="AX454" s="13" t="s">
        <v>76</v>
      </c>
      <c r="AY454" s="255" t="s">
        <v>240</v>
      </c>
    </row>
    <row r="455" s="13" customFormat="1">
      <c r="A455" s="13"/>
      <c r="B455" s="245"/>
      <c r="C455" s="246"/>
      <c r="D455" s="247" t="s">
        <v>251</v>
      </c>
      <c r="E455" s="248" t="s">
        <v>1</v>
      </c>
      <c r="F455" s="249" t="s">
        <v>3862</v>
      </c>
      <c r="G455" s="246"/>
      <c r="H455" s="248" t="s">
        <v>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251</v>
      </c>
      <c r="AU455" s="255" t="s">
        <v>87</v>
      </c>
      <c r="AV455" s="13" t="s">
        <v>84</v>
      </c>
      <c r="AW455" s="13" t="s">
        <v>32</v>
      </c>
      <c r="AX455" s="13" t="s">
        <v>76</v>
      </c>
      <c r="AY455" s="255" t="s">
        <v>240</v>
      </c>
    </row>
    <row r="456" s="14" customFormat="1">
      <c r="A456" s="14"/>
      <c r="B456" s="256"/>
      <c r="C456" s="257"/>
      <c r="D456" s="247" t="s">
        <v>251</v>
      </c>
      <c r="E456" s="258" t="s">
        <v>1</v>
      </c>
      <c r="F456" s="259" t="s">
        <v>87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251</v>
      </c>
      <c r="AU456" s="266" t="s">
        <v>87</v>
      </c>
      <c r="AV456" s="14" t="s">
        <v>87</v>
      </c>
      <c r="AW456" s="14" t="s">
        <v>32</v>
      </c>
      <c r="AX456" s="14" t="s">
        <v>76</v>
      </c>
      <c r="AY456" s="266" t="s">
        <v>240</v>
      </c>
    </row>
    <row r="457" s="13" customFormat="1">
      <c r="A457" s="13"/>
      <c r="B457" s="245"/>
      <c r="C457" s="246"/>
      <c r="D457" s="247" t="s">
        <v>251</v>
      </c>
      <c r="E457" s="248" t="s">
        <v>1</v>
      </c>
      <c r="F457" s="249" t="s">
        <v>3914</v>
      </c>
      <c r="G457" s="246"/>
      <c r="H457" s="248" t="s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251</v>
      </c>
      <c r="AU457" s="255" t="s">
        <v>87</v>
      </c>
      <c r="AV457" s="13" t="s">
        <v>84</v>
      </c>
      <c r="AW457" s="13" t="s">
        <v>32</v>
      </c>
      <c r="AX457" s="13" t="s">
        <v>76</v>
      </c>
      <c r="AY457" s="255" t="s">
        <v>240</v>
      </c>
    </row>
    <row r="458" s="14" customFormat="1">
      <c r="A458" s="14"/>
      <c r="B458" s="256"/>
      <c r="C458" s="257"/>
      <c r="D458" s="247" t="s">
        <v>251</v>
      </c>
      <c r="E458" s="258" t="s">
        <v>1</v>
      </c>
      <c r="F458" s="259" t="s">
        <v>3865</v>
      </c>
      <c r="G458" s="257"/>
      <c r="H458" s="260">
        <v>3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251</v>
      </c>
      <c r="AU458" s="266" t="s">
        <v>87</v>
      </c>
      <c r="AV458" s="14" t="s">
        <v>87</v>
      </c>
      <c r="AW458" s="14" t="s">
        <v>32</v>
      </c>
      <c r="AX458" s="14" t="s">
        <v>76</v>
      </c>
      <c r="AY458" s="266" t="s">
        <v>240</v>
      </c>
    </row>
    <row r="459" s="16" customFormat="1">
      <c r="A459" s="16"/>
      <c r="B459" s="278"/>
      <c r="C459" s="279"/>
      <c r="D459" s="247" t="s">
        <v>251</v>
      </c>
      <c r="E459" s="280" t="s">
        <v>1</v>
      </c>
      <c r="F459" s="281" t="s">
        <v>265</v>
      </c>
      <c r="G459" s="279"/>
      <c r="H459" s="282">
        <v>5</v>
      </c>
      <c r="I459" s="283"/>
      <c r="J459" s="279"/>
      <c r="K459" s="279"/>
      <c r="L459" s="284"/>
      <c r="M459" s="285"/>
      <c r="N459" s="286"/>
      <c r="O459" s="286"/>
      <c r="P459" s="286"/>
      <c r="Q459" s="286"/>
      <c r="R459" s="286"/>
      <c r="S459" s="286"/>
      <c r="T459" s="287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8" t="s">
        <v>251</v>
      </c>
      <c r="AU459" s="288" t="s">
        <v>87</v>
      </c>
      <c r="AV459" s="16" t="s">
        <v>247</v>
      </c>
      <c r="AW459" s="16" t="s">
        <v>32</v>
      </c>
      <c r="AX459" s="16" t="s">
        <v>84</v>
      </c>
      <c r="AY459" s="288" t="s">
        <v>240</v>
      </c>
    </row>
    <row r="460" s="2" customFormat="1" ht="16.5" customHeight="1">
      <c r="A460" s="39"/>
      <c r="B460" s="40"/>
      <c r="C460" s="289" t="s">
        <v>628</v>
      </c>
      <c r="D460" s="289" t="s">
        <v>341</v>
      </c>
      <c r="E460" s="290" t="s">
        <v>3923</v>
      </c>
      <c r="F460" s="291" t="s">
        <v>3924</v>
      </c>
      <c r="G460" s="292" t="s">
        <v>675</v>
      </c>
      <c r="H460" s="293">
        <v>5</v>
      </c>
      <c r="I460" s="294"/>
      <c r="J460" s="295">
        <f>ROUND(I460*H460,2)</f>
        <v>0</v>
      </c>
      <c r="K460" s="291" t="s">
        <v>1</v>
      </c>
      <c r="L460" s="296"/>
      <c r="M460" s="297" t="s">
        <v>1</v>
      </c>
      <c r="N460" s="298" t="s">
        <v>41</v>
      </c>
      <c r="O460" s="92"/>
      <c r="P460" s="236">
        <f>O460*H460</f>
        <v>0</v>
      </c>
      <c r="Q460" s="236">
        <v>0.00089999999999999998</v>
      </c>
      <c r="R460" s="236">
        <f>Q460*H460</f>
        <v>0.0044999999999999997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320</v>
      </c>
      <c r="AT460" s="238" t="s">
        <v>341</v>
      </c>
      <c r="AU460" s="238" t="s">
        <v>87</v>
      </c>
      <c r="AY460" s="18" t="s">
        <v>240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84</v>
      </c>
      <c r="BK460" s="239">
        <f>ROUND(I460*H460,2)</f>
        <v>0</v>
      </c>
      <c r="BL460" s="18" t="s">
        <v>247</v>
      </c>
      <c r="BM460" s="238" t="s">
        <v>3962</v>
      </c>
    </row>
    <row r="461" s="13" customFormat="1">
      <c r="A461" s="13"/>
      <c r="B461" s="245"/>
      <c r="C461" s="246"/>
      <c r="D461" s="247" t="s">
        <v>251</v>
      </c>
      <c r="E461" s="248" t="s">
        <v>1</v>
      </c>
      <c r="F461" s="249" t="s">
        <v>3963</v>
      </c>
      <c r="G461" s="246"/>
      <c r="H461" s="248" t="s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251</v>
      </c>
      <c r="AU461" s="255" t="s">
        <v>87</v>
      </c>
      <c r="AV461" s="13" t="s">
        <v>84</v>
      </c>
      <c r="AW461" s="13" t="s">
        <v>32</v>
      </c>
      <c r="AX461" s="13" t="s">
        <v>76</v>
      </c>
      <c r="AY461" s="255" t="s">
        <v>240</v>
      </c>
    </row>
    <row r="462" s="14" customFormat="1">
      <c r="A462" s="14"/>
      <c r="B462" s="256"/>
      <c r="C462" s="257"/>
      <c r="D462" s="247" t="s">
        <v>251</v>
      </c>
      <c r="E462" s="258" t="s">
        <v>1</v>
      </c>
      <c r="F462" s="259" t="s">
        <v>289</v>
      </c>
      <c r="G462" s="257"/>
      <c r="H462" s="260">
        <v>5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251</v>
      </c>
      <c r="AU462" s="266" t="s">
        <v>87</v>
      </c>
      <c r="AV462" s="14" t="s">
        <v>87</v>
      </c>
      <c r="AW462" s="14" t="s">
        <v>32</v>
      </c>
      <c r="AX462" s="14" t="s">
        <v>84</v>
      </c>
      <c r="AY462" s="266" t="s">
        <v>240</v>
      </c>
    </row>
    <row r="463" s="2" customFormat="1" ht="24.15" customHeight="1">
      <c r="A463" s="39"/>
      <c r="B463" s="40"/>
      <c r="C463" s="227" t="s">
        <v>644</v>
      </c>
      <c r="D463" s="227" t="s">
        <v>242</v>
      </c>
      <c r="E463" s="228" t="s">
        <v>3964</v>
      </c>
      <c r="F463" s="229" t="s">
        <v>3965</v>
      </c>
      <c r="G463" s="230" t="s">
        <v>675</v>
      </c>
      <c r="H463" s="231">
        <v>5</v>
      </c>
      <c r="I463" s="232"/>
      <c r="J463" s="233">
        <f>ROUND(I463*H463,2)</f>
        <v>0</v>
      </c>
      <c r="K463" s="229" t="s">
        <v>246</v>
      </c>
      <c r="L463" s="45"/>
      <c r="M463" s="234" t="s">
        <v>1</v>
      </c>
      <c r="N463" s="235" t="s">
        <v>41</v>
      </c>
      <c r="O463" s="92"/>
      <c r="P463" s="236">
        <f>O463*H463</f>
        <v>0</v>
      </c>
      <c r="Q463" s="236">
        <v>0.21734000000000001</v>
      </c>
      <c r="R463" s="236">
        <f>Q463*H463</f>
        <v>1.0867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247</v>
      </c>
      <c r="AT463" s="238" t="s">
        <v>242</v>
      </c>
      <c r="AU463" s="238" t="s">
        <v>87</v>
      </c>
      <c r="AY463" s="18" t="s">
        <v>240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84</v>
      </c>
      <c r="BK463" s="239">
        <f>ROUND(I463*H463,2)</f>
        <v>0</v>
      </c>
      <c r="BL463" s="18" t="s">
        <v>247</v>
      </c>
      <c r="BM463" s="238" t="s">
        <v>3966</v>
      </c>
    </row>
    <row r="464" s="2" customFormat="1">
      <c r="A464" s="39"/>
      <c r="B464" s="40"/>
      <c r="C464" s="41"/>
      <c r="D464" s="240" t="s">
        <v>249</v>
      </c>
      <c r="E464" s="41"/>
      <c r="F464" s="241" t="s">
        <v>3967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87</v>
      </c>
    </row>
    <row r="465" s="13" customFormat="1">
      <c r="A465" s="13"/>
      <c r="B465" s="245"/>
      <c r="C465" s="246"/>
      <c r="D465" s="247" t="s">
        <v>251</v>
      </c>
      <c r="E465" s="248" t="s">
        <v>1</v>
      </c>
      <c r="F465" s="249" t="s">
        <v>3862</v>
      </c>
      <c r="G465" s="246"/>
      <c r="H465" s="248" t="s">
        <v>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251</v>
      </c>
      <c r="AU465" s="255" t="s">
        <v>87</v>
      </c>
      <c r="AV465" s="13" t="s">
        <v>84</v>
      </c>
      <c r="AW465" s="13" t="s">
        <v>32</v>
      </c>
      <c r="AX465" s="13" t="s">
        <v>76</v>
      </c>
      <c r="AY465" s="255" t="s">
        <v>240</v>
      </c>
    </row>
    <row r="466" s="14" customFormat="1">
      <c r="A466" s="14"/>
      <c r="B466" s="256"/>
      <c r="C466" s="257"/>
      <c r="D466" s="247" t="s">
        <v>251</v>
      </c>
      <c r="E466" s="258" t="s">
        <v>1</v>
      </c>
      <c r="F466" s="259" t="s">
        <v>84</v>
      </c>
      <c r="G466" s="257"/>
      <c r="H466" s="260">
        <v>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251</v>
      </c>
      <c r="AU466" s="266" t="s">
        <v>87</v>
      </c>
      <c r="AV466" s="14" t="s">
        <v>87</v>
      </c>
      <c r="AW466" s="14" t="s">
        <v>32</v>
      </c>
      <c r="AX466" s="14" t="s">
        <v>76</v>
      </c>
      <c r="AY466" s="266" t="s">
        <v>240</v>
      </c>
    </row>
    <row r="467" s="13" customFormat="1">
      <c r="A467" s="13"/>
      <c r="B467" s="245"/>
      <c r="C467" s="246"/>
      <c r="D467" s="247" t="s">
        <v>251</v>
      </c>
      <c r="E467" s="248" t="s">
        <v>1</v>
      </c>
      <c r="F467" s="249" t="s">
        <v>3932</v>
      </c>
      <c r="G467" s="246"/>
      <c r="H467" s="248" t="s">
        <v>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251</v>
      </c>
      <c r="AU467" s="255" t="s">
        <v>87</v>
      </c>
      <c r="AV467" s="13" t="s">
        <v>84</v>
      </c>
      <c r="AW467" s="13" t="s">
        <v>32</v>
      </c>
      <c r="AX467" s="13" t="s">
        <v>76</v>
      </c>
      <c r="AY467" s="255" t="s">
        <v>240</v>
      </c>
    </row>
    <row r="468" s="14" customFormat="1">
      <c r="A468" s="14"/>
      <c r="B468" s="256"/>
      <c r="C468" s="257"/>
      <c r="D468" s="247" t="s">
        <v>251</v>
      </c>
      <c r="E468" s="258" t="s">
        <v>1</v>
      </c>
      <c r="F468" s="259" t="s">
        <v>3943</v>
      </c>
      <c r="G468" s="257"/>
      <c r="H468" s="260">
        <v>4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251</v>
      </c>
      <c r="AU468" s="266" t="s">
        <v>87</v>
      </c>
      <c r="AV468" s="14" t="s">
        <v>87</v>
      </c>
      <c r="AW468" s="14" t="s">
        <v>32</v>
      </c>
      <c r="AX468" s="14" t="s">
        <v>76</v>
      </c>
      <c r="AY468" s="266" t="s">
        <v>240</v>
      </c>
    </row>
    <row r="469" s="16" customFormat="1">
      <c r="A469" s="16"/>
      <c r="B469" s="278"/>
      <c r="C469" s="279"/>
      <c r="D469" s="247" t="s">
        <v>251</v>
      </c>
      <c r="E469" s="280" t="s">
        <v>1</v>
      </c>
      <c r="F469" s="281" t="s">
        <v>265</v>
      </c>
      <c r="G469" s="279"/>
      <c r="H469" s="282">
        <v>5</v>
      </c>
      <c r="I469" s="283"/>
      <c r="J469" s="279"/>
      <c r="K469" s="279"/>
      <c r="L469" s="284"/>
      <c r="M469" s="285"/>
      <c r="N469" s="286"/>
      <c r="O469" s="286"/>
      <c r="P469" s="286"/>
      <c r="Q469" s="286"/>
      <c r="R469" s="286"/>
      <c r="S469" s="286"/>
      <c r="T469" s="28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8" t="s">
        <v>251</v>
      </c>
      <c r="AU469" s="288" t="s">
        <v>87</v>
      </c>
      <c r="AV469" s="16" t="s">
        <v>247</v>
      </c>
      <c r="AW469" s="16" t="s">
        <v>32</v>
      </c>
      <c r="AX469" s="16" t="s">
        <v>84</v>
      </c>
      <c r="AY469" s="288" t="s">
        <v>240</v>
      </c>
    </row>
    <row r="470" s="2" customFormat="1" ht="21.75" customHeight="1">
      <c r="A470" s="39"/>
      <c r="B470" s="40"/>
      <c r="C470" s="289" t="s">
        <v>652</v>
      </c>
      <c r="D470" s="289" t="s">
        <v>341</v>
      </c>
      <c r="E470" s="290" t="s">
        <v>3968</v>
      </c>
      <c r="F470" s="291" t="s">
        <v>3969</v>
      </c>
      <c r="G470" s="292" t="s">
        <v>675</v>
      </c>
      <c r="H470" s="293">
        <v>5</v>
      </c>
      <c r="I470" s="294"/>
      <c r="J470" s="295">
        <f>ROUND(I470*H470,2)</f>
        <v>0</v>
      </c>
      <c r="K470" s="291" t="s">
        <v>246</v>
      </c>
      <c r="L470" s="296"/>
      <c r="M470" s="297" t="s">
        <v>1</v>
      </c>
      <c r="N470" s="298" t="s">
        <v>41</v>
      </c>
      <c r="O470" s="92"/>
      <c r="P470" s="236">
        <f>O470*H470</f>
        <v>0</v>
      </c>
      <c r="Q470" s="236">
        <v>0.19600000000000001</v>
      </c>
      <c r="R470" s="236">
        <f>Q470*H470</f>
        <v>0.97999999999999998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320</v>
      </c>
      <c r="AT470" s="238" t="s">
        <v>341</v>
      </c>
      <c r="AU470" s="238" t="s">
        <v>87</v>
      </c>
      <c r="AY470" s="18" t="s">
        <v>240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84</v>
      </c>
      <c r="BK470" s="239">
        <f>ROUND(I470*H470,2)</f>
        <v>0</v>
      </c>
      <c r="BL470" s="18" t="s">
        <v>247</v>
      </c>
      <c r="BM470" s="238" t="s">
        <v>3970</v>
      </c>
    </row>
    <row r="471" s="13" customFormat="1">
      <c r="A471" s="13"/>
      <c r="B471" s="245"/>
      <c r="C471" s="246"/>
      <c r="D471" s="247" t="s">
        <v>251</v>
      </c>
      <c r="E471" s="248" t="s">
        <v>1</v>
      </c>
      <c r="F471" s="249" t="s">
        <v>3971</v>
      </c>
      <c r="G471" s="246"/>
      <c r="H471" s="248" t="s">
        <v>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251</v>
      </c>
      <c r="AU471" s="255" t="s">
        <v>87</v>
      </c>
      <c r="AV471" s="13" t="s">
        <v>84</v>
      </c>
      <c r="AW471" s="13" t="s">
        <v>32</v>
      </c>
      <c r="AX471" s="13" t="s">
        <v>76</v>
      </c>
      <c r="AY471" s="255" t="s">
        <v>240</v>
      </c>
    </row>
    <row r="472" s="14" customFormat="1">
      <c r="A472" s="14"/>
      <c r="B472" s="256"/>
      <c r="C472" s="257"/>
      <c r="D472" s="247" t="s">
        <v>251</v>
      </c>
      <c r="E472" s="258" t="s">
        <v>1</v>
      </c>
      <c r="F472" s="259" t="s">
        <v>289</v>
      </c>
      <c r="G472" s="257"/>
      <c r="H472" s="260">
        <v>5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251</v>
      </c>
      <c r="AU472" s="266" t="s">
        <v>87</v>
      </c>
      <c r="AV472" s="14" t="s">
        <v>87</v>
      </c>
      <c r="AW472" s="14" t="s">
        <v>32</v>
      </c>
      <c r="AX472" s="14" t="s">
        <v>84</v>
      </c>
      <c r="AY472" s="266" t="s">
        <v>240</v>
      </c>
    </row>
    <row r="473" s="2" customFormat="1" ht="24.15" customHeight="1">
      <c r="A473" s="39"/>
      <c r="B473" s="40"/>
      <c r="C473" s="227" t="s">
        <v>656</v>
      </c>
      <c r="D473" s="227" t="s">
        <v>242</v>
      </c>
      <c r="E473" s="228" t="s">
        <v>3972</v>
      </c>
      <c r="F473" s="229" t="s">
        <v>3973</v>
      </c>
      <c r="G473" s="230" t="s">
        <v>3974</v>
      </c>
      <c r="H473" s="231">
        <v>18</v>
      </c>
      <c r="I473" s="232"/>
      <c r="J473" s="233">
        <f>ROUND(I473*H473,2)</f>
        <v>0</v>
      </c>
      <c r="K473" s="229" t="s">
        <v>246</v>
      </c>
      <c r="L473" s="45"/>
      <c r="M473" s="234" t="s">
        <v>1</v>
      </c>
      <c r="N473" s="235" t="s">
        <v>41</v>
      </c>
      <c r="O473" s="92"/>
      <c r="P473" s="236">
        <f>O473*H473</f>
        <v>0</v>
      </c>
      <c r="Q473" s="236">
        <v>0.00010000000000000001</v>
      </c>
      <c r="R473" s="236">
        <f>Q473*H473</f>
        <v>0.0018000000000000002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247</v>
      </c>
      <c r="AT473" s="238" t="s">
        <v>242</v>
      </c>
      <c r="AU473" s="238" t="s">
        <v>87</v>
      </c>
      <c r="AY473" s="18" t="s">
        <v>240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84</v>
      </c>
      <c r="BK473" s="239">
        <f>ROUND(I473*H473,2)</f>
        <v>0</v>
      </c>
      <c r="BL473" s="18" t="s">
        <v>247</v>
      </c>
      <c r="BM473" s="238" t="s">
        <v>3975</v>
      </c>
    </row>
    <row r="474" s="2" customFormat="1">
      <c r="A474" s="39"/>
      <c r="B474" s="40"/>
      <c r="C474" s="41"/>
      <c r="D474" s="240" t="s">
        <v>249</v>
      </c>
      <c r="E474" s="41"/>
      <c r="F474" s="241" t="s">
        <v>3976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249</v>
      </c>
      <c r="AU474" s="18" t="s">
        <v>87</v>
      </c>
    </row>
    <row r="475" s="2" customFormat="1" ht="21.75" customHeight="1">
      <c r="A475" s="39"/>
      <c r="B475" s="40"/>
      <c r="C475" s="227" t="s">
        <v>666</v>
      </c>
      <c r="D475" s="227" t="s">
        <v>242</v>
      </c>
      <c r="E475" s="228" t="s">
        <v>3977</v>
      </c>
      <c r="F475" s="229" t="s">
        <v>3978</v>
      </c>
      <c r="G475" s="230" t="s">
        <v>520</v>
      </c>
      <c r="H475" s="231">
        <v>217</v>
      </c>
      <c r="I475" s="232"/>
      <c r="J475" s="233">
        <f>ROUND(I475*H475,2)</f>
        <v>0</v>
      </c>
      <c r="K475" s="229" t="s">
        <v>246</v>
      </c>
      <c r="L475" s="45"/>
      <c r="M475" s="234" t="s">
        <v>1</v>
      </c>
      <c r="N475" s="235" t="s">
        <v>41</v>
      </c>
      <c r="O475" s="92"/>
      <c r="P475" s="236">
        <f>O475*H475</f>
        <v>0</v>
      </c>
      <c r="Q475" s="236">
        <v>0.00012999999999999999</v>
      </c>
      <c r="R475" s="236">
        <f>Q475*H475</f>
        <v>0.028209999999999999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247</v>
      </c>
      <c r="AT475" s="238" t="s">
        <v>242</v>
      </c>
      <c r="AU475" s="238" t="s">
        <v>87</v>
      </c>
      <c r="AY475" s="18" t="s">
        <v>240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84</v>
      </c>
      <c r="BK475" s="239">
        <f>ROUND(I475*H475,2)</f>
        <v>0</v>
      </c>
      <c r="BL475" s="18" t="s">
        <v>247</v>
      </c>
      <c r="BM475" s="238" t="s">
        <v>3979</v>
      </c>
    </row>
    <row r="476" s="2" customFormat="1">
      <c r="A476" s="39"/>
      <c r="B476" s="40"/>
      <c r="C476" s="41"/>
      <c r="D476" s="240" t="s">
        <v>249</v>
      </c>
      <c r="E476" s="41"/>
      <c r="F476" s="241" t="s">
        <v>3980</v>
      </c>
      <c r="G476" s="41"/>
      <c r="H476" s="41"/>
      <c r="I476" s="242"/>
      <c r="J476" s="41"/>
      <c r="K476" s="41"/>
      <c r="L476" s="45"/>
      <c r="M476" s="243"/>
      <c r="N476" s="244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249</v>
      </c>
      <c r="AU476" s="18" t="s">
        <v>87</v>
      </c>
    </row>
    <row r="477" s="13" customFormat="1">
      <c r="A477" s="13"/>
      <c r="B477" s="245"/>
      <c r="C477" s="246"/>
      <c r="D477" s="247" t="s">
        <v>251</v>
      </c>
      <c r="E477" s="248" t="s">
        <v>1</v>
      </c>
      <c r="F477" s="249" t="s">
        <v>3800</v>
      </c>
      <c r="G477" s="246"/>
      <c r="H477" s="248" t="s">
        <v>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251</v>
      </c>
      <c r="AU477" s="255" t="s">
        <v>87</v>
      </c>
      <c r="AV477" s="13" t="s">
        <v>84</v>
      </c>
      <c r="AW477" s="13" t="s">
        <v>32</v>
      </c>
      <c r="AX477" s="13" t="s">
        <v>76</v>
      </c>
      <c r="AY477" s="255" t="s">
        <v>240</v>
      </c>
    </row>
    <row r="478" s="14" customFormat="1">
      <c r="A478" s="14"/>
      <c r="B478" s="256"/>
      <c r="C478" s="257"/>
      <c r="D478" s="247" t="s">
        <v>251</v>
      </c>
      <c r="E478" s="258" t="s">
        <v>1</v>
      </c>
      <c r="F478" s="259" t="s">
        <v>3981</v>
      </c>
      <c r="G478" s="257"/>
      <c r="H478" s="260">
        <v>182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251</v>
      </c>
      <c r="AU478" s="266" t="s">
        <v>87</v>
      </c>
      <c r="AV478" s="14" t="s">
        <v>87</v>
      </c>
      <c r="AW478" s="14" t="s">
        <v>32</v>
      </c>
      <c r="AX478" s="14" t="s">
        <v>76</v>
      </c>
      <c r="AY478" s="266" t="s">
        <v>240</v>
      </c>
    </row>
    <row r="479" s="13" customFormat="1">
      <c r="A479" s="13"/>
      <c r="B479" s="245"/>
      <c r="C479" s="246"/>
      <c r="D479" s="247" t="s">
        <v>251</v>
      </c>
      <c r="E479" s="248" t="s">
        <v>1</v>
      </c>
      <c r="F479" s="249" t="s">
        <v>3804</v>
      </c>
      <c r="G479" s="246"/>
      <c r="H479" s="248" t="s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251</v>
      </c>
      <c r="AU479" s="255" t="s">
        <v>87</v>
      </c>
      <c r="AV479" s="13" t="s">
        <v>84</v>
      </c>
      <c r="AW479" s="13" t="s">
        <v>32</v>
      </c>
      <c r="AX479" s="13" t="s">
        <v>76</v>
      </c>
      <c r="AY479" s="255" t="s">
        <v>240</v>
      </c>
    </row>
    <row r="480" s="14" customFormat="1">
      <c r="A480" s="14"/>
      <c r="B480" s="256"/>
      <c r="C480" s="257"/>
      <c r="D480" s="247" t="s">
        <v>251</v>
      </c>
      <c r="E480" s="258" t="s">
        <v>1</v>
      </c>
      <c r="F480" s="259" t="s">
        <v>906</v>
      </c>
      <c r="G480" s="257"/>
      <c r="H480" s="260">
        <v>12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251</v>
      </c>
      <c r="AU480" s="266" t="s">
        <v>87</v>
      </c>
      <c r="AV480" s="14" t="s">
        <v>87</v>
      </c>
      <c r="AW480" s="14" t="s">
        <v>32</v>
      </c>
      <c r="AX480" s="14" t="s">
        <v>76</v>
      </c>
      <c r="AY480" s="266" t="s">
        <v>240</v>
      </c>
    </row>
    <row r="481" s="13" customFormat="1">
      <c r="A481" s="13"/>
      <c r="B481" s="245"/>
      <c r="C481" s="246"/>
      <c r="D481" s="247" t="s">
        <v>251</v>
      </c>
      <c r="E481" s="248" t="s">
        <v>1</v>
      </c>
      <c r="F481" s="249" t="s">
        <v>3982</v>
      </c>
      <c r="G481" s="246"/>
      <c r="H481" s="248" t="s">
        <v>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251</v>
      </c>
      <c r="AU481" s="255" t="s">
        <v>87</v>
      </c>
      <c r="AV481" s="13" t="s">
        <v>84</v>
      </c>
      <c r="AW481" s="13" t="s">
        <v>32</v>
      </c>
      <c r="AX481" s="13" t="s">
        <v>76</v>
      </c>
      <c r="AY481" s="255" t="s">
        <v>240</v>
      </c>
    </row>
    <row r="482" s="14" customFormat="1">
      <c r="A482" s="14"/>
      <c r="B482" s="256"/>
      <c r="C482" s="257"/>
      <c r="D482" s="247" t="s">
        <v>251</v>
      </c>
      <c r="E482" s="258" t="s">
        <v>1</v>
      </c>
      <c r="F482" s="259" t="s">
        <v>906</v>
      </c>
      <c r="G482" s="257"/>
      <c r="H482" s="260">
        <v>12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251</v>
      </c>
      <c r="AU482" s="266" t="s">
        <v>87</v>
      </c>
      <c r="AV482" s="14" t="s">
        <v>87</v>
      </c>
      <c r="AW482" s="14" t="s">
        <v>32</v>
      </c>
      <c r="AX482" s="14" t="s">
        <v>76</v>
      </c>
      <c r="AY482" s="266" t="s">
        <v>240</v>
      </c>
    </row>
    <row r="483" s="14" customFormat="1">
      <c r="A483" s="14"/>
      <c r="B483" s="256"/>
      <c r="C483" s="257"/>
      <c r="D483" s="247" t="s">
        <v>251</v>
      </c>
      <c r="E483" s="258" t="s">
        <v>1</v>
      </c>
      <c r="F483" s="259" t="s">
        <v>3983</v>
      </c>
      <c r="G483" s="257"/>
      <c r="H483" s="260">
        <v>11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251</v>
      </c>
      <c r="AU483" s="266" t="s">
        <v>87</v>
      </c>
      <c r="AV483" s="14" t="s">
        <v>87</v>
      </c>
      <c r="AW483" s="14" t="s">
        <v>32</v>
      </c>
      <c r="AX483" s="14" t="s">
        <v>76</v>
      </c>
      <c r="AY483" s="266" t="s">
        <v>240</v>
      </c>
    </row>
    <row r="484" s="16" customFormat="1">
      <c r="A484" s="16"/>
      <c r="B484" s="278"/>
      <c r="C484" s="279"/>
      <c r="D484" s="247" t="s">
        <v>251</v>
      </c>
      <c r="E484" s="280" t="s">
        <v>1</v>
      </c>
      <c r="F484" s="281" t="s">
        <v>265</v>
      </c>
      <c r="G484" s="279"/>
      <c r="H484" s="282">
        <v>217</v>
      </c>
      <c r="I484" s="283"/>
      <c r="J484" s="279"/>
      <c r="K484" s="279"/>
      <c r="L484" s="284"/>
      <c r="M484" s="285"/>
      <c r="N484" s="286"/>
      <c r="O484" s="286"/>
      <c r="P484" s="286"/>
      <c r="Q484" s="286"/>
      <c r="R484" s="286"/>
      <c r="S484" s="286"/>
      <c r="T484" s="28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8" t="s">
        <v>251</v>
      </c>
      <c r="AU484" s="288" t="s">
        <v>87</v>
      </c>
      <c r="AV484" s="16" t="s">
        <v>247</v>
      </c>
      <c r="AW484" s="16" t="s">
        <v>32</v>
      </c>
      <c r="AX484" s="16" t="s">
        <v>84</v>
      </c>
      <c r="AY484" s="288" t="s">
        <v>240</v>
      </c>
    </row>
    <row r="485" s="12" customFormat="1" ht="22.8" customHeight="1">
      <c r="A485" s="12"/>
      <c r="B485" s="211"/>
      <c r="C485" s="212"/>
      <c r="D485" s="213" t="s">
        <v>75</v>
      </c>
      <c r="E485" s="225" t="s">
        <v>1130</v>
      </c>
      <c r="F485" s="225" t="s">
        <v>3984</v>
      </c>
      <c r="G485" s="212"/>
      <c r="H485" s="212"/>
      <c r="I485" s="215"/>
      <c r="J485" s="226">
        <f>BK485</f>
        <v>0</v>
      </c>
      <c r="K485" s="212"/>
      <c r="L485" s="217"/>
      <c r="M485" s="218"/>
      <c r="N485" s="219"/>
      <c r="O485" s="219"/>
      <c r="P485" s="220">
        <f>SUM(P486:P491)</f>
        <v>0</v>
      </c>
      <c r="Q485" s="219"/>
      <c r="R485" s="220">
        <f>SUM(R486:R491)</f>
        <v>0</v>
      </c>
      <c r="S485" s="219"/>
      <c r="T485" s="221">
        <f>SUM(T486:T491)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2" t="s">
        <v>84</v>
      </c>
      <c r="AT485" s="223" t="s">
        <v>75</v>
      </c>
      <c r="AU485" s="223" t="s">
        <v>84</v>
      </c>
      <c r="AY485" s="222" t="s">
        <v>240</v>
      </c>
      <c r="BK485" s="224">
        <f>SUM(BK486:BK491)</f>
        <v>0</v>
      </c>
    </row>
    <row r="486" s="2" customFormat="1" ht="24.15" customHeight="1">
      <c r="A486" s="39"/>
      <c r="B486" s="40"/>
      <c r="C486" s="227" t="s">
        <v>672</v>
      </c>
      <c r="D486" s="227" t="s">
        <v>242</v>
      </c>
      <c r="E486" s="228" t="s">
        <v>3985</v>
      </c>
      <c r="F486" s="229" t="s">
        <v>3986</v>
      </c>
      <c r="G486" s="230" t="s">
        <v>344</v>
      </c>
      <c r="H486" s="231">
        <v>21</v>
      </c>
      <c r="I486" s="232"/>
      <c r="J486" s="233">
        <f>ROUND(I486*H486,2)</f>
        <v>0</v>
      </c>
      <c r="K486" s="229" t="s">
        <v>246</v>
      </c>
      <c r="L486" s="45"/>
      <c r="M486" s="234" t="s">
        <v>1</v>
      </c>
      <c r="N486" s="235" t="s">
        <v>41</v>
      </c>
      <c r="O486" s="92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247</v>
      </c>
      <c r="AT486" s="238" t="s">
        <v>242</v>
      </c>
      <c r="AU486" s="238" t="s">
        <v>87</v>
      </c>
      <c r="AY486" s="18" t="s">
        <v>240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84</v>
      </c>
      <c r="BK486" s="239">
        <f>ROUND(I486*H486,2)</f>
        <v>0</v>
      </c>
      <c r="BL486" s="18" t="s">
        <v>247</v>
      </c>
      <c r="BM486" s="238" t="s">
        <v>3987</v>
      </c>
    </row>
    <row r="487" s="2" customFormat="1">
      <c r="A487" s="39"/>
      <c r="B487" s="40"/>
      <c r="C487" s="41"/>
      <c r="D487" s="240" t="s">
        <v>249</v>
      </c>
      <c r="E487" s="41"/>
      <c r="F487" s="241" t="s">
        <v>3988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249</v>
      </c>
      <c r="AU487" s="18" t="s">
        <v>87</v>
      </c>
    </row>
    <row r="488" s="14" customFormat="1">
      <c r="A488" s="14"/>
      <c r="B488" s="256"/>
      <c r="C488" s="257"/>
      <c r="D488" s="247" t="s">
        <v>251</v>
      </c>
      <c r="E488" s="258" t="s">
        <v>1</v>
      </c>
      <c r="F488" s="259" t="s">
        <v>7</v>
      </c>
      <c r="G488" s="257"/>
      <c r="H488" s="260">
        <v>21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251</v>
      </c>
      <c r="AU488" s="266" t="s">
        <v>87</v>
      </c>
      <c r="AV488" s="14" t="s">
        <v>87</v>
      </c>
      <c r="AW488" s="14" t="s">
        <v>32</v>
      </c>
      <c r="AX488" s="14" t="s">
        <v>84</v>
      </c>
      <c r="AY488" s="266" t="s">
        <v>240</v>
      </c>
    </row>
    <row r="489" s="13" customFormat="1">
      <c r="A489" s="13"/>
      <c r="B489" s="245"/>
      <c r="C489" s="246"/>
      <c r="D489" s="247" t="s">
        <v>251</v>
      </c>
      <c r="E489" s="248" t="s">
        <v>1</v>
      </c>
      <c r="F489" s="249" t="s">
        <v>1566</v>
      </c>
      <c r="G489" s="246"/>
      <c r="H489" s="248" t="s">
        <v>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251</v>
      </c>
      <c r="AU489" s="255" t="s">
        <v>87</v>
      </c>
      <c r="AV489" s="13" t="s">
        <v>84</v>
      </c>
      <c r="AW489" s="13" t="s">
        <v>32</v>
      </c>
      <c r="AX489" s="13" t="s">
        <v>76</v>
      </c>
      <c r="AY489" s="255" t="s">
        <v>240</v>
      </c>
    </row>
    <row r="490" s="13" customFormat="1">
      <c r="A490" s="13"/>
      <c r="B490" s="245"/>
      <c r="C490" s="246"/>
      <c r="D490" s="247" t="s">
        <v>251</v>
      </c>
      <c r="E490" s="248" t="s">
        <v>1</v>
      </c>
      <c r="F490" s="249" t="s">
        <v>3989</v>
      </c>
      <c r="G490" s="246"/>
      <c r="H490" s="248" t="s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251</v>
      </c>
      <c r="AU490" s="255" t="s">
        <v>87</v>
      </c>
      <c r="AV490" s="13" t="s">
        <v>84</v>
      </c>
      <c r="AW490" s="13" t="s">
        <v>32</v>
      </c>
      <c r="AX490" s="13" t="s">
        <v>76</v>
      </c>
      <c r="AY490" s="255" t="s">
        <v>240</v>
      </c>
    </row>
    <row r="491" s="13" customFormat="1">
      <c r="A491" s="13"/>
      <c r="B491" s="245"/>
      <c r="C491" s="246"/>
      <c r="D491" s="247" t="s">
        <v>251</v>
      </c>
      <c r="E491" s="248" t="s">
        <v>1</v>
      </c>
      <c r="F491" s="249" t="s">
        <v>3990</v>
      </c>
      <c r="G491" s="246"/>
      <c r="H491" s="248" t="s">
        <v>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251</v>
      </c>
      <c r="AU491" s="255" t="s">
        <v>87</v>
      </c>
      <c r="AV491" s="13" t="s">
        <v>84</v>
      </c>
      <c r="AW491" s="13" t="s">
        <v>32</v>
      </c>
      <c r="AX491" s="13" t="s">
        <v>76</v>
      </c>
      <c r="AY491" s="255" t="s">
        <v>240</v>
      </c>
    </row>
    <row r="492" s="12" customFormat="1" ht="25.92" customHeight="1">
      <c r="A492" s="12"/>
      <c r="B492" s="211"/>
      <c r="C492" s="212"/>
      <c r="D492" s="213" t="s">
        <v>75</v>
      </c>
      <c r="E492" s="214" t="s">
        <v>1812</v>
      </c>
      <c r="F492" s="214" t="s">
        <v>1813</v>
      </c>
      <c r="G492" s="212"/>
      <c r="H492" s="212"/>
      <c r="I492" s="215"/>
      <c r="J492" s="216">
        <f>BK492</f>
        <v>0</v>
      </c>
      <c r="K492" s="212"/>
      <c r="L492" s="217"/>
      <c r="M492" s="218"/>
      <c r="N492" s="219"/>
      <c r="O492" s="219"/>
      <c r="P492" s="220">
        <f>P493+P549+P683+P745+P752</f>
        <v>0</v>
      </c>
      <c r="Q492" s="219"/>
      <c r="R492" s="220">
        <f>R493+R549+R683+R745+R752</f>
        <v>1.92208</v>
      </c>
      <c r="S492" s="219"/>
      <c r="T492" s="221">
        <f>T493+T549+T683+T745+T752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2" t="s">
        <v>87</v>
      </c>
      <c r="AT492" s="223" t="s">
        <v>75</v>
      </c>
      <c r="AU492" s="223" t="s">
        <v>76</v>
      </c>
      <c r="AY492" s="222" t="s">
        <v>240</v>
      </c>
      <c r="BK492" s="224">
        <f>BK493+BK549+BK683+BK745+BK752</f>
        <v>0</v>
      </c>
    </row>
    <row r="493" s="12" customFormat="1" ht="22.8" customHeight="1">
      <c r="A493" s="12"/>
      <c r="B493" s="211"/>
      <c r="C493" s="212"/>
      <c r="D493" s="213" t="s">
        <v>75</v>
      </c>
      <c r="E493" s="225" t="s">
        <v>3991</v>
      </c>
      <c r="F493" s="225" t="s">
        <v>3992</v>
      </c>
      <c r="G493" s="212"/>
      <c r="H493" s="212"/>
      <c r="I493" s="215"/>
      <c r="J493" s="226">
        <f>BK493</f>
        <v>0</v>
      </c>
      <c r="K493" s="212"/>
      <c r="L493" s="217"/>
      <c r="M493" s="218"/>
      <c r="N493" s="219"/>
      <c r="O493" s="219"/>
      <c r="P493" s="220">
        <f>SUM(P494:P548)</f>
        <v>0</v>
      </c>
      <c r="Q493" s="219"/>
      <c r="R493" s="220">
        <f>SUM(R494:R548)</f>
        <v>0.86304000000000014</v>
      </c>
      <c r="S493" s="219"/>
      <c r="T493" s="221">
        <f>SUM(T494:T548)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2" t="s">
        <v>87</v>
      </c>
      <c r="AT493" s="223" t="s">
        <v>75</v>
      </c>
      <c r="AU493" s="223" t="s">
        <v>84</v>
      </c>
      <c r="AY493" s="222" t="s">
        <v>240</v>
      </c>
      <c r="BK493" s="224">
        <f>SUM(BK494:BK548)</f>
        <v>0</v>
      </c>
    </row>
    <row r="494" s="2" customFormat="1" ht="21.75" customHeight="1">
      <c r="A494" s="39"/>
      <c r="B494" s="40"/>
      <c r="C494" s="227" t="s">
        <v>678</v>
      </c>
      <c r="D494" s="227" t="s">
        <v>242</v>
      </c>
      <c r="E494" s="228" t="s">
        <v>3993</v>
      </c>
      <c r="F494" s="229" t="s">
        <v>3994</v>
      </c>
      <c r="G494" s="230" t="s">
        <v>520</v>
      </c>
      <c r="H494" s="231">
        <v>30</v>
      </c>
      <c r="I494" s="232"/>
      <c r="J494" s="233">
        <f>ROUND(I494*H494,2)</f>
        <v>0</v>
      </c>
      <c r="K494" s="229" t="s">
        <v>246</v>
      </c>
      <c r="L494" s="45"/>
      <c r="M494" s="234" t="s">
        <v>1</v>
      </c>
      <c r="N494" s="235" t="s">
        <v>41</v>
      </c>
      <c r="O494" s="92"/>
      <c r="P494" s="236">
        <f>O494*H494</f>
        <v>0</v>
      </c>
      <c r="Q494" s="236">
        <v>0.00142</v>
      </c>
      <c r="R494" s="236">
        <f>Q494*H494</f>
        <v>0.042599999999999999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170</v>
      </c>
      <c r="AT494" s="238" t="s">
        <v>242</v>
      </c>
      <c r="AU494" s="238" t="s">
        <v>87</v>
      </c>
      <c r="AY494" s="18" t="s">
        <v>240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84</v>
      </c>
      <c r="BK494" s="239">
        <f>ROUND(I494*H494,2)</f>
        <v>0</v>
      </c>
      <c r="BL494" s="18" t="s">
        <v>170</v>
      </c>
      <c r="BM494" s="238" t="s">
        <v>3995</v>
      </c>
    </row>
    <row r="495" s="2" customFormat="1">
      <c r="A495" s="39"/>
      <c r="B495" s="40"/>
      <c r="C495" s="41"/>
      <c r="D495" s="240" t="s">
        <v>249</v>
      </c>
      <c r="E495" s="41"/>
      <c r="F495" s="241" t="s">
        <v>3996</v>
      </c>
      <c r="G495" s="41"/>
      <c r="H495" s="41"/>
      <c r="I495" s="242"/>
      <c r="J495" s="41"/>
      <c r="K495" s="41"/>
      <c r="L495" s="45"/>
      <c r="M495" s="243"/>
      <c r="N495" s="244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87</v>
      </c>
    </row>
    <row r="496" s="13" customFormat="1">
      <c r="A496" s="13"/>
      <c r="B496" s="245"/>
      <c r="C496" s="246"/>
      <c r="D496" s="247" t="s">
        <v>251</v>
      </c>
      <c r="E496" s="248" t="s">
        <v>1</v>
      </c>
      <c r="F496" s="249" t="s">
        <v>3997</v>
      </c>
      <c r="G496" s="246"/>
      <c r="H496" s="248" t="s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251</v>
      </c>
      <c r="AU496" s="255" t="s">
        <v>87</v>
      </c>
      <c r="AV496" s="13" t="s">
        <v>84</v>
      </c>
      <c r="AW496" s="13" t="s">
        <v>32</v>
      </c>
      <c r="AX496" s="13" t="s">
        <v>76</v>
      </c>
      <c r="AY496" s="255" t="s">
        <v>240</v>
      </c>
    </row>
    <row r="497" s="14" customFormat="1">
      <c r="A497" s="14"/>
      <c r="B497" s="256"/>
      <c r="C497" s="257"/>
      <c r="D497" s="247" t="s">
        <v>251</v>
      </c>
      <c r="E497" s="258" t="s">
        <v>1</v>
      </c>
      <c r="F497" s="259" t="s">
        <v>3998</v>
      </c>
      <c r="G497" s="257"/>
      <c r="H497" s="260">
        <v>30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251</v>
      </c>
      <c r="AU497" s="266" t="s">
        <v>87</v>
      </c>
      <c r="AV497" s="14" t="s">
        <v>87</v>
      </c>
      <c r="AW497" s="14" t="s">
        <v>32</v>
      </c>
      <c r="AX497" s="14" t="s">
        <v>84</v>
      </c>
      <c r="AY497" s="266" t="s">
        <v>240</v>
      </c>
    </row>
    <row r="498" s="2" customFormat="1" ht="21.75" customHeight="1">
      <c r="A498" s="39"/>
      <c r="B498" s="40"/>
      <c r="C498" s="227" t="s">
        <v>683</v>
      </c>
      <c r="D498" s="227" t="s">
        <v>242</v>
      </c>
      <c r="E498" s="228" t="s">
        <v>3999</v>
      </c>
      <c r="F498" s="229" t="s">
        <v>4000</v>
      </c>
      <c r="G498" s="230" t="s">
        <v>520</v>
      </c>
      <c r="H498" s="231">
        <v>90</v>
      </c>
      <c r="I498" s="232"/>
      <c r="J498" s="233">
        <f>ROUND(I498*H498,2)</f>
        <v>0</v>
      </c>
      <c r="K498" s="229" t="s">
        <v>246</v>
      </c>
      <c r="L498" s="45"/>
      <c r="M498" s="234" t="s">
        <v>1</v>
      </c>
      <c r="N498" s="235" t="s">
        <v>41</v>
      </c>
      <c r="O498" s="92"/>
      <c r="P498" s="236">
        <f>O498*H498</f>
        <v>0</v>
      </c>
      <c r="Q498" s="236">
        <v>0.0074400000000000004</v>
      </c>
      <c r="R498" s="236">
        <f>Q498*H498</f>
        <v>0.66960000000000008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170</v>
      </c>
      <c r="AT498" s="238" t="s">
        <v>242</v>
      </c>
      <c r="AU498" s="238" t="s">
        <v>87</v>
      </c>
      <c r="AY498" s="18" t="s">
        <v>240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84</v>
      </c>
      <c r="BK498" s="239">
        <f>ROUND(I498*H498,2)</f>
        <v>0</v>
      </c>
      <c r="BL498" s="18" t="s">
        <v>170</v>
      </c>
      <c r="BM498" s="238" t="s">
        <v>4001</v>
      </c>
    </row>
    <row r="499" s="2" customFormat="1">
      <c r="A499" s="39"/>
      <c r="B499" s="40"/>
      <c r="C499" s="41"/>
      <c r="D499" s="240" t="s">
        <v>249</v>
      </c>
      <c r="E499" s="41"/>
      <c r="F499" s="241" t="s">
        <v>4002</v>
      </c>
      <c r="G499" s="41"/>
      <c r="H499" s="41"/>
      <c r="I499" s="242"/>
      <c r="J499" s="41"/>
      <c r="K499" s="41"/>
      <c r="L499" s="45"/>
      <c r="M499" s="243"/>
      <c r="N499" s="244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249</v>
      </c>
      <c r="AU499" s="18" t="s">
        <v>87</v>
      </c>
    </row>
    <row r="500" s="13" customFormat="1">
      <c r="A500" s="13"/>
      <c r="B500" s="245"/>
      <c r="C500" s="246"/>
      <c r="D500" s="247" t="s">
        <v>251</v>
      </c>
      <c r="E500" s="248" t="s">
        <v>1</v>
      </c>
      <c r="F500" s="249" t="s">
        <v>3997</v>
      </c>
      <c r="G500" s="246"/>
      <c r="H500" s="248" t="s">
        <v>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251</v>
      </c>
      <c r="AU500" s="255" t="s">
        <v>87</v>
      </c>
      <c r="AV500" s="13" t="s">
        <v>84</v>
      </c>
      <c r="AW500" s="13" t="s">
        <v>32</v>
      </c>
      <c r="AX500" s="13" t="s">
        <v>76</v>
      </c>
      <c r="AY500" s="255" t="s">
        <v>240</v>
      </c>
    </row>
    <row r="501" s="14" customFormat="1">
      <c r="A501" s="14"/>
      <c r="B501" s="256"/>
      <c r="C501" s="257"/>
      <c r="D501" s="247" t="s">
        <v>251</v>
      </c>
      <c r="E501" s="258" t="s">
        <v>1</v>
      </c>
      <c r="F501" s="259" t="s">
        <v>4003</v>
      </c>
      <c r="G501" s="257"/>
      <c r="H501" s="260">
        <v>90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251</v>
      </c>
      <c r="AU501" s="266" t="s">
        <v>87</v>
      </c>
      <c r="AV501" s="14" t="s">
        <v>87</v>
      </c>
      <c r="AW501" s="14" t="s">
        <v>32</v>
      </c>
      <c r="AX501" s="14" t="s">
        <v>84</v>
      </c>
      <c r="AY501" s="266" t="s">
        <v>240</v>
      </c>
    </row>
    <row r="502" s="2" customFormat="1" ht="16.5" customHeight="1">
      <c r="A502" s="39"/>
      <c r="B502" s="40"/>
      <c r="C502" s="227" t="s">
        <v>688</v>
      </c>
      <c r="D502" s="227" t="s">
        <v>242</v>
      </c>
      <c r="E502" s="228" t="s">
        <v>4004</v>
      </c>
      <c r="F502" s="229" t="s">
        <v>4005</v>
      </c>
      <c r="G502" s="230" t="s">
        <v>520</v>
      </c>
      <c r="H502" s="231">
        <v>40</v>
      </c>
      <c r="I502" s="232"/>
      <c r="J502" s="233">
        <f>ROUND(I502*H502,2)</f>
        <v>0</v>
      </c>
      <c r="K502" s="229" t="s">
        <v>246</v>
      </c>
      <c r="L502" s="45"/>
      <c r="M502" s="234" t="s">
        <v>1</v>
      </c>
      <c r="N502" s="235" t="s">
        <v>41</v>
      </c>
      <c r="O502" s="92"/>
      <c r="P502" s="236">
        <f>O502*H502</f>
        <v>0</v>
      </c>
      <c r="Q502" s="236">
        <v>0.0020100000000000001</v>
      </c>
      <c r="R502" s="236">
        <f>Q502*H502</f>
        <v>0.080399999999999999</v>
      </c>
      <c r="S502" s="236">
        <v>0</v>
      </c>
      <c r="T502" s="23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8" t="s">
        <v>170</v>
      </c>
      <c r="AT502" s="238" t="s">
        <v>242</v>
      </c>
      <c r="AU502" s="238" t="s">
        <v>87</v>
      </c>
      <c r="AY502" s="18" t="s">
        <v>240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8" t="s">
        <v>84</v>
      </c>
      <c r="BK502" s="239">
        <f>ROUND(I502*H502,2)</f>
        <v>0</v>
      </c>
      <c r="BL502" s="18" t="s">
        <v>170</v>
      </c>
      <c r="BM502" s="238" t="s">
        <v>4006</v>
      </c>
    </row>
    <row r="503" s="2" customFormat="1">
      <c r="A503" s="39"/>
      <c r="B503" s="40"/>
      <c r="C503" s="41"/>
      <c r="D503" s="240" t="s">
        <v>249</v>
      </c>
      <c r="E503" s="41"/>
      <c r="F503" s="241" t="s">
        <v>4007</v>
      </c>
      <c r="G503" s="41"/>
      <c r="H503" s="41"/>
      <c r="I503" s="242"/>
      <c r="J503" s="41"/>
      <c r="K503" s="41"/>
      <c r="L503" s="45"/>
      <c r="M503" s="243"/>
      <c r="N503" s="244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249</v>
      </c>
      <c r="AU503" s="18" t="s">
        <v>87</v>
      </c>
    </row>
    <row r="504" s="13" customFormat="1">
      <c r="A504" s="13"/>
      <c r="B504" s="245"/>
      <c r="C504" s="246"/>
      <c r="D504" s="247" t="s">
        <v>251</v>
      </c>
      <c r="E504" s="248" t="s">
        <v>1</v>
      </c>
      <c r="F504" s="249" t="s">
        <v>4008</v>
      </c>
      <c r="G504" s="246"/>
      <c r="H504" s="248" t="s">
        <v>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251</v>
      </c>
      <c r="AU504" s="255" t="s">
        <v>87</v>
      </c>
      <c r="AV504" s="13" t="s">
        <v>84</v>
      </c>
      <c r="AW504" s="13" t="s">
        <v>32</v>
      </c>
      <c r="AX504" s="13" t="s">
        <v>76</v>
      </c>
      <c r="AY504" s="255" t="s">
        <v>240</v>
      </c>
    </row>
    <row r="505" s="14" customFormat="1">
      <c r="A505" s="14"/>
      <c r="B505" s="256"/>
      <c r="C505" s="257"/>
      <c r="D505" s="247" t="s">
        <v>251</v>
      </c>
      <c r="E505" s="258" t="s">
        <v>1</v>
      </c>
      <c r="F505" s="259" t="s">
        <v>4009</v>
      </c>
      <c r="G505" s="257"/>
      <c r="H505" s="260">
        <v>40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251</v>
      </c>
      <c r="AU505" s="266" t="s">
        <v>87</v>
      </c>
      <c r="AV505" s="14" t="s">
        <v>87</v>
      </c>
      <c r="AW505" s="14" t="s">
        <v>32</v>
      </c>
      <c r="AX505" s="14" t="s">
        <v>84</v>
      </c>
      <c r="AY505" s="266" t="s">
        <v>240</v>
      </c>
    </row>
    <row r="506" s="2" customFormat="1" ht="16.5" customHeight="1">
      <c r="A506" s="39"/>
      <c r="B506" s="40"/>
      <c r="C506" s="227" t="s">
        <v>693</v>
      </c>
      <c r="D506" s="227" t="s">
        <v>242</v>
      </c>
      <c r="E506" s="228" t="s">
        <v>4010</v>
      </c>
      <c r="F506" s="229" t="s">
        <v>4011</v>
      </c>
      <c r="G506" s="230" t="s">
        <v>520</v>
      </c>
      <c r="H506" s="231">
        <v>30</v>
      </c>
      <c r="I506" s="232"/>
      <c r="J506" s="233">
        <f>ROUND(I506*H506,2)</f>
        <v>0</v>
      </c>
      <c r="K506" s="229" t="s">
        <v>1</v>
      </c>
      <c r="L506" s="45"/>
      <c r="M506" s="234" t="s">
        <v>1</v>
      </c>
      <c r="N506" s="235" t="s">
        <v>41</v>
      </c>
      <c r="O506" s="92"/>
      <c r="P506" s="236">
        <f>O506*H506</f>
        <v>0</v>
      </c>
      <c r="Q506" s="236">
        <v>0.00040999999999999999</v>
      </c>
      <c r="R506" s="236">
        <f>Q506*H506</f>
        <v>0.0123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170</v>
      </c>
      <c r="AT506" s="238" t="s">
        <v>242</v>
      </c>
      <c r="AU506" s="238" t="s">
        <v>87</v>
      </c>
      <c r="AY506" s="18" t="s">
        <v>240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84</v>
      </c>
      <c r="BK506" s="239">
        <f>ROUND(I506*H506,2)</f>
        <v>0</v>
      </c>
      <c r="BL506" s="18" t="s">
        <v>170</v>
      </c>
      <c r="BM506" s="238" t="s">
        <v>4012</v>
      </c>
    </row>
    <row r="507" s="13" customFormat="1">
      <c r="A507" s="13"/>
      <c r="B507" s="245"/>
      <c r="C507" s="246"/>
      <c r="D507" s="247" t="s">
        <v>251</v>
      </c>
      <c r="E507" s="248" t="s">
        <v>1</v>
      </c>
      <c r="F507" s="249" t="s">
        <v>4013</v>
      </c>
      <c r="G507" s="246"/>
      <c r="H507" s="248" t="s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251</v>
      </c>
      <c r="AU507" s="255" t="s">
        <v>87</v>
      </c>
      <c r="AV507" s="13" t="s">
        <v>84</v>
      </c>
      <c r="AW507" s="13" t="s">
        <v>32</v>
      </c>
      <c r="AX507" s="13" t="s">
        <v>76</v>
      </c>
      <c r="AY507" s="255" t="s">
        <v>240</v>
      </c>
    </row>
    <row r="508" s="13" customFormat="1">
      <c r="A508" s="13"/>
      <c r="B508" s="245"/>
      <c r="C508" s="246"/>
      <c r="D508" s="247" t="s">
        <v>251</v>
      </c>
      <c r="E508" s="248" t="s">
        <v>1</v>
      </c>
      <c r="F508" s="249" t="s">
        <v>4014</v>
      </c>
      <c r="G508" s="246"/>
      <c r="H508" s="248" t="s">
        <v>1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251</v>
      </c>
      <c r="AU508" s="255" t="s">
        <v>87</v>
      </c>
      <c r="AV508" s="13" t="s">
        <v>84</v>
      </c>
      <c r="AW508" s="13" t="s">
        <v>32</v>
      </c>
      <c r="AX508" s="13" t="s">
        <v>76</v>
      </c>
      <c r="AY508" s="255" t="s">
        <v>240</v>
      </c>
    </row>
    <row r="509" s="14" customFormat="1">
      <c r="A509" s="14"/>
      <c r="B509" s="256"/>
      <c r="C509" s="257"/>
      <c r="D509" s="247" t="s">
        <v>251</v>
      </c>
      <c r="E509" s="258" t="s">
        <v>1</v>
      </c>
      <c r="F509" s="259" t="s">
        <v>3998</v>
      </c>
      <c r="G509" s="257"/>
      <c r="H509" s="260">
        <v>30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251</v>
      </c>
      <c r="AU509" s="266" t="s">
        <v>87</v>
      </c>
      <c r="AV509" s="14" t="s">
        <v>87</v>
      </c>
      <c r="AW509" s="14" t="s">
        <v>32</v>
      </c>
      <c r="AX509" s="14" t="s">
        <v>84</v>
      </c>
      <c r="AY509" s="266" t="s">
        <v>240</v>
      </c>
    </row>
    <row r="510" s="2" customFormat="1" ht="16.5" customHeight="1">
      <c r="A510" s="39"/>
      <c r="B510" s="40"/>
      <c r="C510" s="227" t="s">
        <v>698</v>
      </c>
      <c r="D510" s="227" t="s">
        <v>242</v>
      </c>
      <c r="E510" s="228" t="s">
        <v>4015</v>
      </c>
      <c r="F510" s="229" t="s">
        <v>4016</v>
      </c>
      <c r="G510" s="230" t="s">
        <v>520</v>
      </c>
      <c r="H510" s="231">
        <v>5</v>
      </c>
      <c r="I510" s="232"/>
      <c r="J510" s="233">
        <f>ROUND(I510*H510,2)</f>
        <v>0</v>
      </c>
      <c r="K510" s="229" t="s">
        <v>246</v>
      </c>
      <c r="L510" s="45"/>
      <c r="M510" s="234" t="s">
        <v>1</v>
      </c>
      <c r="N510" s="235" t="s">
        <v>41</v>
      </c>
      <c r="O510" s="92"/>
      <c r="P510" s="236">
        <f>O510*H510</f>
        <v>0</v>
      </c>
      <c r="Q510" s="236">
        <v>0.00040999999999999999</v>
      </c>
      <c r="R510" s="236">
        <f>Q510*H510</f>
        <v>0.0020499999999999997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170</v>
      </c>
      <c r="AT510" s="238" t="s">
        <v>242</v>
      </c>
      <c r="AU510" s="238" t="s">
        <v>87</v>
      </c>
      <c r="AY510" s="18" t="s">
        <v>240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84</v>
      </c>
      <c r="BK510" s="239">
        <f>ROUND(I510*H510,2)</f>
        <v>0</v>
      </c>
      <c r="BL510" s="18" t="s">
        <v>170</v>
      </c>
      <c r="BM510" s="238" t="s">
        <v>4017</v>
      </c>
    </row>
    <row r="511" s="2" customFormat="1">
      <c r="A511" s="39"/>
      <c r="B511" s="40"/>
      <c r="C511" s="41"/>
      <c r="D511" s="240" t="s">
        <v>249</v>
      </c>
      <c r="E511" s="41"/>
      <c r="F511" s="241" t="s">
        <v>4018</v>
      </c>
      <c r="G511" s="41"/>
      <c r="H511" s="41"/>
      <c r="I511" s="242"/>
      <c r="J511" s="41"/>
      <c r="K511" s="41"/>
      <c r="L511" s="45"/>
      <c r="M511" s="243"/>
      <c r="N511" s="244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249</v>
      </c>
      <c r="AU511" s="18" t="s">
        <v>87</v>
      </c>
    </row>
    <row r="512" s="13" customFormat="1">
      <c r="A512" s="13"/>
      <c r="B512" s="245"/>
      <c r="C512" s="246"/>
      <c r="D512" s="247" t="s">
        <v>251</v>
      </c>
      <c r="E512" s="248" t="s">
        <v>1</v>
      </c>
      <c r="F512" s="249" t="s">
        <v>4013</v>
      </c>
      <c r="G512" s="246"/>
      <c r="H512" s="248" t="s">
        <v>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251</v>
      </c>
      <c r="AU512" s="255" t="s">
        <v>87</v>
      </c>
      <c r="AV512" s="13" t="s">
        <v>84</v>
      </c>
      <c r="AW512" s="13" t="s">
        <v>32</v>
      </c>
      <c r="AX512" s="13" t="s">
        <v>76</v>
      </c>
      <c r="AY512" s="255" t="s">
        <v>240</v>
      </c>
    </row>
    <row r="513" s="14" customFormat="1">
      <c r="A513" s="14"/>
      <c r="B513" s="256"/>
      <c r="C513" s="257"/>
      <c r="D513" s="247" t="s">
        <v>251</v>
      </c>
      <c r="E513" s="258" t="s">
        <v>1</v>
      </c>
      <c r="F513" s="259" t="s">
        <v>1002</v>
      </c>
      <c r="G513" s="257"/>
      <c r="H513" s="260">
        <v>5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251</v>
      </c>
      <c r="AU513" s="266" t="s">
        <v>87</v>
      </c>
      <c r="AV513" s="14" t="s">
        <v>87</v>
      </c>
      <c r="AW513" s="14" t="s">
        <v>32</v>
      </c>
      <c r="AX513" s="14" t="s">
        <v>84</v>
      </c>
      <c r="AY513" s="266" t="s">
        <v>240</v>
      </c>
    </row>
    <row r="514" s="2" customFormat="1" ht="16.5" customHeight="1">
      <c r="A514" s="39"/>
      <c r="B514" s="40"/>
      <c r="C514" s="227" t="s">
        <v>703</v>
      </c>
      <c r="D514" s="227" t="s">
        <v>242</v>
      </c>
      <c r="E514" s="228" t="s">
        <v>4019</v>
      </c>
      <c r="F514" s="229" t="s">
        <v>4020</v>
      </c>
      <c r="G514" s="230" t="s">
        <v>520</v>
      </c>
      <c r="H514" s="231">
        <v>10</v>
      </c>
      <c r="I514" s="232"/>
      <c r="J514" s="233">
        <f>ROUND(I514*H514,2)</f>
        <v>0</v>
      </c>
      <c r="K514" s="229" t="s">
        <v>246</v>
      </c>
      <c r="L514" s="45"/>
      <c r="M514" s="234" t="s">
        <v>1</v>
      </c>
      <c r="N514" s="235" t="s">
        <v>41</v>
      </c>
      <c r="O514" s="92"/>
      <c r="P514" s="236">
        <f>O514*H514</f>
        <v>0</v>
      </c>
      <c r="Q514" s="236">
        <v>0.00048000000000000001</v>
      </c>
      <c r="R514" s="236">
        <f>Q514*H514</f>
        <v>0.0048000000000000004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170</v>
      </c>
      <c r="AT514" s="238" t="s">
        <v>242</v>
      </c>
      <c r="AU514" s="238" t="s">
        <v>87</v>
      </c>
      <c r="AY514" s="18" t="s">
        <v>240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84</v>
      </c>
      <c r="BK514" s="239">
        <f>ROUND(I514*H514,2)</f>
        <v>0</v>
      </c>
      <c r="BL514" s="18" t="s">
        <v>170</v>
      </c>
      <c r="BM514" s="238" t="s">
        <v>4021</v>
      </c>
    </row>
    <row r="515" s="2" customFormat="1">
      <c r="A515" s="39"/>
      <c r="B515" s="40"/>
      <c r="C515" s="41"/>
      <c r="D515" s="240" t="s">
        <v>249</v>
      </c>
      <c r="E515" s="41"/>
      <c r="F515" s="241" t="s">
        <v>4022</v>
      </c>
      <c r="G515" s="41"/>
      <c r="H515" s="41"/>
      <c r="I515" s="242"/>
      <c r="J515" s="41"/>
      <c r="K515" s="41"/>
      <c r="L515" s="45"/>
      <c r="M515" s="243"/>
      <c r="N515" s="244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249</v>
      </c>
      <c r="AU515" s="18" t="s">
        <v>87</v>
      </c>
    </row>
    <row r="516" s="13" customFormat="1">
      <c r="A516" s="13"/>
      <c r="B516" s="245"/>
      <c r="C516" s="246"/>
      <c r="D516" s="247" t="s">
        <v>251</v>
      </c>
      <c r="E516" s="248" t="s">
        <v>1</v>
      </c>
      <c r="F516" s="249" t="s">
        <v>4013</v>
      </c>
      <c r="G516" s="246"/>
      <c r="H516" s="248" t="s">
        <v>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251</v>
      </c>
      <c r="AU516" s="255" t="s">
        <v>87</v>
      </c>
      <c r="AV516" s="13" t="s">
        <v>84</v>
      </c>
      <c r="AW516" s="13" t="s">
        <v>32</v>
      </c>
      <c r="AX516" s="13" t="s">
        <v>76</v>
      </c>
      <c r="AY516" s="255" t="s">
        <v>240</v>
      </c>
    </row>
    <row r="517" s="14" customFormat="1">
      <c r="A517" s="14"/>
      <c r="B517" s="256"/>
      <c r="C517" s="257"/>
      <c r="D517" s="247" t="s">
        <v>251</v>
      </c>
      <c r="E517" s="258" t="s">
        <v>1</v>
      </c>
      <c r="F517" s="259" t="s">
        <v>528</v>
      </c>
      <c r="G517" s="257"/>
      <c r="H517" s="260">
        <v>10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251</v>
      </c>
      <c r="AU517" s="266" t="s">
        <v>87</v>
      </c>
      <c r="AV517" s="14" t="s">
        <v>87</v>
      </c>
      <c r="AW517" s="14" t="s">
        <v>32</v>
      </c>
      <c r="AX517" s="14" t="s">
        <v>84</v>
      </c>
      <c r="AY517" s="266" t="s">
        <v>240</v>
      </c>
    </row>
    <row r="518" s="2" customFormat="1" ht="16.5" customHeight="1">
      <c r="A518" s="39"/>
      <c r="B518" s="40"/>
      <c r="C518" s="227" t="s">
        <v>708</v>
      </c>
      <c r="D518" s="227" t="s">
        <v>242</v>
      </c>
      <c r="E518" s="228" t="s">
        <v>4023</v>
      </c>
      <c r="F518" s="229" t="s">
        <v>4024</v>
      </c>
      <c r="G518" s="230" t="s">
        <v>520</v>
      </c>
      <c r="H518" s="231">
        <v>20</v>
      </c>
      <c r="I518" s="232"/>
      <c r="J518" s="233">
        <f>ROUND(I518*H518,2)</f>
        <v>0</v>
      </c>
      <c r="K518" s="229" t="s">
        <v>246</v>
      </c>
      <c r="L518" s="45"/>
      <c r="M518" s="234" t="s">
        <v>1</v>
      </c>
      <c r="N518" s="235" t="s">
        <v>41</v>
      </c>
      <c r="O518" s="92"/>
      <c r="P518" s="236">
        <f>O518*H518</f>
        <v>0</v>
      </c>
      <c r="Q518" s="236">
        <v>0.00071000000000000002</v>
      </c>
      <c r="R518" s="236">
        <f>Q518*H518</f>
        <v>0.014200000000000001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170</v>
      </c>
      <c r="AT518" s="238" t="s">
        <v>242</v>
      </c>
      <c r="AU518" s="238" t="s">
        <v>87</v>
      </c>
      <c r="AY518" s="18" t="s">
        <v>240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84</v>
      </c>
      <c r="BK518" s="239">
        <f>ROUND(I518*H518,2)</f>
        <v>0</v>
      </c>
      <c r="BL518" s="18" t="s">
        <v>170</v>
      </c>
      <c r="BM518" s="238" t="s">
        <v>4025</v>
      </c>
    </row>
    <row r="519" s="2" customFormat="1">
      <c r="A519" s="39"/>
      <c r="B519" s="40"/>
      <c r="C519" s="41"/>
      <c r="D519" s="240" t="s">
        <v>249</v>
      </c>
      <c r="E519" s="41"/>
      <c r="F519" s="241" t="s">
        <v>4026</v>
      </c>
      <c r="G519" s="41"/>
      <c r="H519" s="41"/>
      <c r="I519" s="242"/>
      <c r="J519" s="41"/>
      <c r="K519" s="41"/>
      <c r="L519" s="45"/>
      <c r="M519" s="243"/>
      <c r="N519" s="24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87</v>
      </c>
    </row>
    <row r="520" s="13" customFormat="1">
      <c r="A520" s="13"/>
      <c r="B520" s="245"/>
      <c r="C520" s="246"/>
      <c r="D520" s="247" t="s">
        <v>251</v>
      </c>
      <c r="E520" s="248" t="s">
        <v>1</v>
      </c>
      <c r="F520" s="249" t="s">
        <v>4013</v>
      </c>
      <c r="G520" s="246"/>
      <c r="H520" s="248" t="s">
        <v>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251</v>
      </c>
      <c r="AU520" s="255" t="s">
        <v>87</v>
      </c>
      <c r="AV520" s="13" t="s">
        <v>84</v>
      </c>
      <c r="AW520" s="13" t="s">
        <v>32</v>
      </c>
      <c r="AX520" s="13" t="s">
        <v>76</v>
      </c>
      <c r="AY520" s="255" t="s">
        <v>240</v>
      </c>
    </row>
    <row r="521" s="14" customFormat="1">
      <c r="A521" s="14"/>
      <c r="B521" s="256"/>
      <c r="C521" s="257"/>
      <c r="D521" s="247" t="s">
        <v>251</v>
      </c>
      <c r="E521" s="258" t="s">
        <v>1</v>
      </c>
      <c r="F521" s="259" t="s">
        <v>1248</v>
      </c>
      <c r="G521" s="257"/>
      <c r="H521" s="260">
        <v>20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251</v>
      </c>
      <c r="AU521" s="266" t="s">
        <v>87</v>
      </c>
      <c r="AV521" s="14" t="s">
        <v>87</v>
      </c>
      <c r="AW521" s="14" t="s">
        <v>32</v>
      </c>
      <c r="AX521" s="14" t="s">
        <v>84</v>
      </c>
      <c r="AY521" s="266" t="s">
        <v>240</v>
      </c>
    </row>
    <row r="522" s="2" customFormat="1" ht="24.15" customHeight="1">
      <c r="A522" s="39"/>
      <c r="B522" s="40"/>
      <c r="C522" s="227" t="s">
        <v>713</v>
      </c>
      <c r="D522" s="227" t="s">
        <v>242</v>
      </c>
      <c r="E522" s="228" t="s">
        <v>4027</v>
      </c>
      <c r="F522" s="229" t="s">
        <v>4028</v>
      </c>
      <c r="G522" s="230" t="s">
        <v>675</v>
      </c>
      <c r="H522" s="231">
        <v>10</v>
      </c>
      <c r="I522" s="232"/>
      <c r="J522" s="233">
        <f>ROUND(I522*H522,2)</f>
        <v>0</v>
      </c>
      <c r="K522" s="229" t="s">
        <v>246</v>
      </c>
      <c r="L522" s="45"/>
      <c r="M522" s="234" t="s">
        <v>1</v>
      </c>
      <c r="N522" s="235" t="s">
        <v>41</v>
      </c>
      <c r="O522" s="92"/>
      <c r="P522" s="236">
        <f>O522*H522</f>
        <v>0</v>
      </c>
      <c r="Q522" s="236">
        <v>0.0010100000000000001</v>
      </c>
      <c r="R522" s="236">
        <f>Q522*H522</f>
        <v>0.010100000000000001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170</v>
      </c>
      <c r="AT522" s="238" t="s">
        <v>242</v>
      </c>
      <c r="AU522" s="238" t="s">
        <v>87</v>
      </c>
      <c r="AY522" s="18" t="s">
        <v>240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84</v>
      </c>
      <c r="BK522" s="239">
        <f>ROUND(I522*H522,2)</f>
        <v>0</v>
      </c>
      <c r="BL522" s="18" t="s">
        <v>170</v>
      </c>
      <c r="BM522" s="238" t="s">
        <v>4029</v>
      </c>
    </row>
    <row r="523" s="2" customFormat="1">
      <c r="A523" s="39"/>
      <c r="B523" s="40"/>
      <c r="C523" s="41"/>
      <c r="D523" s="240" t="s">
        <v>249</v>
      </c>
      <c r="E523" s="41"/>
      <c r="F523" s="241" t="s">
        <v>4030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87</v>
      </c>
    </row>
    <row r="524" s="2" customFormat="1" ht="37.8" customHeight="1">
      <c r="A524" s="39"/>
      <c r="B524" s="40"/>
      <c r="C524" s="227" t="s">
        <v>718</v>
      </c>
      <c r="D524" s="227" t="s">
        <v>242</v>
      </c>
      <c r="E524" s="228" t="s">
        <v>4031</v>
      </c>
      <c r="F524" s="229" t="s">
        <v>4032</v>
      </c>
      <c r="G524" s="230" t="s">
        <v>675</v>
      </c>
      <c r="H524" s="231">
        <v>1</v>
      </c>
      <c r="I524" s="232"/>
      <c r="J524" s="233">
        <f>ROUND(I524*H524,2)</f>
        <v>0</v>
      </c>
      <c r="K524" s="229" t="s">
        <v>1</v>
      </c>
      <c r="L524" s="45"/>
      <c r="M524" s="234" t="s">
        <v>1</v>
      </c>
      <c r="N524" s="235" t="s">
        <v>41</v>
      </c>
      <c r="O524" s="92"/>
      <c r="P524" s="236">
        <f>O524*H524</f>
        <v>0</v>
      </c>
      <c r="Q524" s="236">
        <v>0.00148</v>
      </c>
      <c r="R524" s="236">
        <f>Q524*H524</f>
        <v>0.00148</v>
      </c>
      <c r="S524" s="236">
        <v>0</v>
      </c>
      <c r="T524" s="23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8" t="s">
        <v>170</v>
      </c>
      <c r="AT524" s="238" t="s">
        <v>242</v>
      </c>
      <c r="AU524" s="238" t="s">
        <v>87</v>
      </c>
      <c r="AY524" s="18" t="s">
        <v>240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8" t="s">
        <v>84</v>
      </c>
      <c r="BK524" s="239">
        <f>ROUND(I524*H524,2)</f>
        <v>0</v>
      </c>
      <c r="BL524" s="18" t="s">
        <v>170</v>
      </c>
      <c r="BM524" s="238" t="s">
        <v>4033</v>
      </c>
    </row>
    <row r="525" s="2" customFormat="1" ht="21.75" customHeight="1">
      <c r="A525" s="39"/>
      <c r="B525" s="40"/>
      <c r="C525" s="227" t="s">
        <v>723</v>
      </c>
      <c r="D525" s="227" t="s">
        <v>242</v>
      </c>
      <c r="E525" s="228" t="s">
        <v>4034</v>
      </c>
      <c r="F525" s="229" t="s">
        <v>4035</v>
      </c>
      <c r="G525" s="230" t="s">
        <v>675</v>
      </c>
      <c r="H525" s="231">
        <v>1</v>
      </c>
      <c r="I525" s="232"/>
      <c r="J525" s="233">
        <f>ROUND(I525*H525,2)</f>
        <v>0</v>
      </c>
      <c r="K525" s="229" t="s">
        <v>1</v>
      </c>
      <c r="L525" s="45"/>
      <c r="M525" s="234" t="s">
        <v>1</v>
      </c>
      <c r="N525" s="235" t="s">
        <v>41</v>
      </c>
      <c r="O525" s="92"/>
      <c r="P525" s="236">
        <f>O525*H525</f>
        <v>0</v>
      </c>
      <c r="Q525" s="236">
        <v>0.00034000000000000002</v>
      </c>
      <c r="R525" s="236">
        <f>Q525*H525</f>
        <v>0.00034000000000000002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170</v>
      </c>
      <c r="AT525" s="238" t="s">
        <v>242</v>
      </c>
      <c r="AU525" s="238" t="s">
        <v>87</v>
      </c>
      <c r="AY525" s="18" t="s">
        <v>240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84</v>
      </c>
      <c r="BK525" s="239">
        <f>ROUND(I525*H525,2)</f>
        <v>0</v>
      </c>
      <c r="BL525" s="18" t="s">
        <v>170</v>
      </c>
      <c r="BM525" s="238" t="s">
        <v>4036</v>
      </c>
    </row>
    <row r="526" s="13" customFormat="1">
      <c r="A526" s="13"/>
      <c r="B526" s="245"/>
      <c r="C526" s="246"/>
      <c r="D526" s="247" t="s">
        <v>251</v>
      </c>
      <c r="E526" s="248" t="s">
        <v>1</v>
      </c>
      <c r="F526" s="249" t="s">
        <v>4014</v>
      </c>
      <c r="G526" s="246"/>
      <c r="H526" s="248" t="s">
        <v>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251</v>
      </c>
      <c r="AU526" s="255" t="s">
        <v>87</v>
      </c>
      <c r="AV526" s="13" t="s">
        <v>84</v>
      </c>
      <c r="AW526" s="13" t="s">
        <v>32</v>
      </c>
      <c r="AX526" s="13" t="s">
        <v>76</v>
      </c>
      <c r="AY526" s="255" t="s">
        <v>240</v>
      </c>
    </row>
    <row r="527" s="14" customFormat="1">
      <c r="A527" s="14"/>
      <c r="B527" s="256"/>
      <c r="C527" s="257"/>
      <c r="D527" s="247" t="s">
        <v>251</v>
      </c>
      <c r="E527" s="258" t="s">
        <v>1</v>
      </c>
      <c r="F527" s="259" t="s">
        <v>84</v>
      </c>
      <c r="G527" s="257"/>
      <c r="H527" s="260">
        <v>1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251</v>
      </c>
      <c r="AU527" s="266" t="s">
        <v>87</v>
      </c>
      <c r="AV527" s="14" t="s">
        <v>87</v>
      </c>
      <c r="AW527" s="14" t="s">
        <v>32</v>
      </c>
      <c r="AX527" s="14" t="s">
        <v>84</v>
      </c>
      <c r="AY527" s="266" t="s">
        <v>240</v>
      </c>
    </row>
    <row r="528" s="2" customFormat="1" ht="21.75" customHeight="1">
      <c r="A528" s="39"/>
      <c r="B528" s="40"/>
      <c r="C528" s="227" t="s">
        <v>728</v>
      </c>
      <c r="D528" s="227" t="s">
        <v>242</v>
      </c>
      <c r="E528" s="228" t="s">
        <v>4037</v>
      </c>
      <c r="F528" s="229" t="s">
        <v>4038</v>
      </c>
      <c r="G528" s="230" t="s">
        <v>675</v>
      </c>
      <c r="H528" s="231">
        <v>1</v>
      </c>
      <c r="I528" s="232"/>
      <c r="J528" s="233">
        <f>ROUND(I528*H528,2)</f>
        <v>0</v>
      </c>
      <c r="K528" s="229" t="s">
        <v>246</v>
      </c>
      <c r="L528" s="45"/>
      <c r="M528" s="234" t="s">
        <v>1</v>
      </c>
      <c r="N528" s="235" t="s">
        <v>41</v>
      </c>
      <c r="O528" s="92"/>
      <c r="P528" s="236">
        <f>O528*H528</f>
        <v>0</v>
      </c>
      <c r="Q528" s="236">
        <v>0.00014999999999999999</v>
      </c>
      <c r="R528" s="236">
        <f>Q528*H528</f>
        <v>0.00014999999999999999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170</v>
      </c>
      <c r="AT528" s="238" t="s">
        <v>242</v>
      </c>
      <c r="AU528" s="238" t="s">
        <v>87</v>
      </c>
      <c r="AY528" s="18" t="s">
        <v>240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84</v>
      </c>
      <c r="BK528" s="239">
        <f>ROUND(I528*H528,2)</f>
        <v>0</v>
      </c>
      <c r="BL528" s="18" t="s">
        <v>170</v>
      </c>
      <c r="BM528" s="238" t="s">
        <v>4039</v>
      </c>
    </row>
    <row r="529" s="2" customFormat="1">
      <c r="A529" s="39"/>
      <c r="B529" s="40"/>
      <c r="C529" s="41"/>
      <c r="D529" s="240" t="s">
        <v>249</v>
      </c>
      <c r="E529" s="41"/>
      <c r="F529" s="241" t="s">
        <v>4040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249</v>
      </c>
      <c r="AU529" s="18" t="s">
        <v>87</v>
      </c>
    </row>
    <row r="530" s="2" customFormat="1" ht="16.5" customHeight="1">
      <c r="A530" s="39"/>
      <c r="B530" s="40"/>
      <c r="C530" s="227" t="s">
        <v>738</v>
      </c>
      <c r="D530" s="227" t="s">
        <v>242</v>
      </c>
      <c r="E530" s="228" t="s">
        <v>4041</v>
      </c>
      <c r="F530" s="229" t="s">
        <v>4042</v>
      </c>
      <c r="G530" s="230" t="s">
        <v>675</v>
      </c>
      <c r="H530" s="231">
        <v>17</v>
      </c>
      <c r="I530" s="232"/>
      <c r="J530" s="233">
        <f>ROUND(I530*H530,2)</f>
        <v>0</v>
      </c>
      <c r="K530" s="229" t="s">
        <v>246</v>
      </c>
      <c r="L530" s="45"/>
      <c r="M530" s="234" t="s">
        <v>1</v>
      </c>
      <c r="N530" s="235" t="s">
        <v>41</v>
      </c>
      <c r="O530" s="92"/>
      <c r="P530" s="236">
        <f>O530*H530</f>
        <v>0</v>
      </c>
      <c r="Q530" s="236">
        <v>0</v>
      </c>
      <c r="R530" s="236">
        <f>Q530*H530</f>
        <v>0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170</v>
      </c>
      <c r="AT530" s="238" t="s">
        <v>242</v>
      </c>
      <c r="AU530" s="238" t="s">
        <v>87</v>
      </c>
      <c r="AY530" s="18" t="s">
        <v>240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84</v>
      </c>
      <c r="BK530" s="239">
        <f>ROUND(I530*H530,2)</f>
        <v>0</v>
      </c>
      <c r="BL530" s="18" t="s">
        <v>170</v>
      </c>
      <c r="BM530" s="238" t="s">
        <v>4043</v>
      </c>
    </row>
    <row r="531" s="2" customFormat="1">
      <c r="A531" s="39"/>
      <c r="B531" s="40"/>
      <c r="C531" s="41"/>
      <c r="D531" s="240" t="s">
        <v>249</v>
      </c>
      <c r="E531" s="41"/>
      <c r="F531" s="241" t="s">
        <v>4044</v>
      </c>
      <c r="G531" s="41"/>
      <c r="H531" s="41"/>
      <c r="I531" s="242"/>
      <c r="J531" s="41"/>
      <c r="K531" s="41"/>
      <c r="L531" s="45"/>
      <c r="M531" s="243"/>
      <c r="N531" s="244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249</v>
      </c>
      <c r="AU531" s="18" t="s">
        <v>87</v>
      </c>
    </row>
    <row r="532" s="2" customFormat="1" ht="33" customHeight="1">
      <c r="A532" s="39"/>
      <c r="B532" s="40"/>
      <c r="C532" s="227" t="s">
        <v>746</v>
      </c>
      <c r="D532" s="227" t="s">
        <v>242</v>
      </c>
      <c r="E532" s="228" t="s">
        <v>4045</v>
      </c>
      <c r="F532" s="229" t="s">
        <v>4046</v>
      </c>
      <c r="G532" s="230" t="s">
        <v>675</v>
      </c>
      <c r="H532" s="231">
        <v>2</v>
      </c>
      <c r="I532" s="232"/>
      <c r="J532" s="233">
        <f>ROUND(I532*H532,2)</f>
        <v>0</v>
      </c>
      <c r="K532" s="229" t="s">
        <v>1</v>
      </c>
      <c r="L532" s="45"/>
      <c r="M532" s="234" t="s">
        <v>1</v>
      </c>
      <c r="N532" s="235" t="s">
        <v>41</v>
      </c>
      <c r="O532" s="92"/>
      <c r="P532" s="236">
        <f>O532*H532</f>
        <v>0</v>
      </c>
      <c r="Q532" s="236">
        <v>0.00022000000000000001</v>
      </c>
      <c r="R532" s="236">
        <f>Q532*H532</f>
        <v>0.00044000000000000002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170</v>
      </c>
      <c r="AT532" s="238" t="s">
        <v>242</v>
      </c>
      <c r="AU532" s="238" t="s">
        <v>87</v>
      </c>
      <c r="AY532" s="18" t="s">
        <v>240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84</v>
      </c>
      <c r="BK532" s="239">
        <f>ROUND(I532*H532,2)</f>
        <v>0</v>
      </c>
      <c r="BL532" s="18" t="s">
        <v>170</v>
      </c>
      <c r="BM532" s="238" t="s">
        <v>4047</v>
      </c>
    </row>
    <row r="533" s="13" customFormat="1">
      <c r="A533" s="13"/>
      <c r="B533" s="245"/>
      <c r="C533" s="246"/>
      <c r="D533" s="247" t="s">
        <v>251</v>
      </c>
      <c r="E533" s="248" t="s">
        <v>1</v>
      </c>
      <c r="F533" s="249" t="s">
        <v>4014</v>
      </c>
      <c r="G533" s="246"/>
      <c r="H533" s="248" t="s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251</v>
      </c>
      <c r="AU533" s="255" t="s">
        <v>87</v>
      </c>
      <c r="AV533" s="13" t="s">
        <v>84</v>
      </c>
      <c r="AW533" s="13" t="s">
        <v>32</v>
      </c>
      <c r="AX533" s="13" t="s">
        <v>76</v>
      </c>
      <c r="AY533" s="255" t="s">
        <v>240</v>
      </c>
    </row>
    <row r="534" s="14" customFormat="1">
      <c r="A534" s="14"/>
      <c r="B534" s="256"/>
      <c r="C534" s="257"/>
      <c r="D534" s="247" t="s">
        <v>251</v>
      </c>
      <c r="E534" s="258" t="s">
        <v>1</v>
      </c>
      <c r="F534" s="259" t="s">
        <v>87</v>
      </c>
      <c r="G534" s="257"/>
      <c r="H534" s="260">
        <v>2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251</v>
      </c>
      <c r="AU534" s="266" t="s">
        <v>87</v>
      </c>
      <c r="AV534" s="14" t="s">
        <v>87</v>
      </c>
      <c r="AW534" s="14" t="s">
        <v>32</v>
      </c>
      <c r="AX534" s="14" t="s">
        <v>84</v>
      </c>
      <c r="AY534" s="266" t="s">
        <v>240</v>
      </c>
    </row>
    <row r="535" s="2" customFormat="1" ht="21.75" customHeight="1">
      <c r="A535" s="39"/>
      <c r="B535" s="40"/>
      <c r="C535" s="227" t="s">
        <v>755</v>
      </c>
      <c r="D535" s="227" t="s">
        <v>242</v>
      </c>
      <c r="E535" s="228" t="s">
        <v>4048</v>
      </c>
      <c r="F535" s="229" t="s">
        <v>4049</v>
      </c>
      <c r="G535" s="230" t="s">
        <v>4050</v>
      </c>
      <c r="H535" s="231">
        <v>1</v>
      </c>
      <c r="I535" s="232"/>
      <c r="J535" s="233">
        <f>ROUND(I535*H535,2)</f>
        <v>0</v>
      </c>
      <c r="K535" s="229" t="s">
        <v>1</v>
      </c>
      <c r="L535" s="45"/>
      <c r="M535" s="234" t="s">
        <v>1</v>
      </c>
      <c r="N535" s="235" t="s">
        <v>41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170</v>
      </c>
      <c r="AT535" s="238" t="s">
        <v>242</v>
      </c>
      <c r="AU535" s="238" t="s">
        <v>87</v>
      </c>
      <c r="AY535" s="18" t="s">
        <v>240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84</v>
      </c>
      <c r="BK535" s="239">
        <f>ROUND(I535*H535,2)</f>
        <v>0</v>
      </c>
      <c r="BL535" s="18" t="s">
        <v>170</v>
      </c>
      <c r="BM535" s="238" t="s">
        <v>4051</v>
      </c>
    </row>
    <row r="536" s="13" customFormat="1">
      <c r="A536" s="13"/>
      <c r="B536" s="245"/>
      <c r="C536" s="246"/>
      <c r="D536" s="247" t="s">
        <v>251</v>
      </c>
      <c r="E536" s="248" t="s">
        <v>1</v>
      </c>
      <c r="F536" s="249" t="s">
        <v>4052</v>
      </c>
      <c r="G536" s="246"/>
      <c r="H536" s="248" t="s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251</v>
      </c>
      <c r="AU536" s="255" t="s">
        <v>87</v>
      </c>
      <c r="AV536" s="13" t="s">
        <v>84</v>
      </c>
      <c r="AW536" s="13" t="s">
        <v>32</v>
      </c>
      <c r="AX536" s="13" t="s">
        <v>76</v>
      </c>
      <c r="AY536" s="255" t="s">
        <v>240</v>
      </c>
    </row>
    <row r="537" s="14" customFormat="1">
      <c r="A537" s="14"/>
      <c r="B537" s="256"/>
      <c r="C537" s="257"/>
      <c r="D537" s="247" t="s">
        <v>251</v>
      </c>
      <c r="E537" s="258" t="s">
        <v>1</v>
      </c>
      <c r="F537" s="259" t="s">
        <v>84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251</v>
      </c>
      <c r="AU537" s="266" t="s">
        <v>87</v>
      </c>
      <c r="AV537" s="14" t="s">
        <v>87</v>
      </c>
      <c r="AW537" s="14" t="s">
        <v>32</v>
      </c>
      <c r="AX537" s="14" t="s">
        <v>84</v>
      </c>
      <c r="AY537" s="266" t="s">
        <v>240</v>
      </c>
    </row>
    <row r="538" s="2" customFormat="1" ht="24.15" customHeight="1">
      <c r="A538" s="39"/>
      <c r="B538" s="40"/>
      <c r="C538" s="227" t="s">
        <v>762</v>
      </c>
      <c r="D538" s="227" t="s">
        <v>242</v>
      </c>
      <c r="E538" s="228" t="s">
        <v>4053</v>
      </c>
      <c r="F538" s="229" t="s">
        <v>4054</v>
      </c>
      <c r="G538" s="230" t="s">
        <v>675</v>
      </c>
      <c r="H538" s="231">
        <v>16</v>
      </c>
      <c r="I538" s="232"/>
      <c r="J538" s="233">
        <f>ROUND(I538*H538,2)</f>
        <v>0</v>
      </c>
      <c r="K538" s="229" t="s">
        <v>246</v>
      </c>
      <c r="L538" s="45"/>
      <c r="M538" s="234" t="s">
        <v>1</v>
      </c>
      <c r="N538" s="235" t="s">
        <v>41</v>
      </c>
      <c r="O538" s="92"/>
      <c r="P538" s="236">
        <f>O538*H538</f>
        <v>0</v>
      </c>
      <c r="Q538" s="236">
        <v>0.0015</v>
      </c>
      <c r="R538" s="236">
        <f>Q538*H538</f>
        <v>0.024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170</v>
      </c>
      <c r="AT538" s="238" t="s">
        <v>242</v>
      </c>
      <c r="AU538" s="238" t="s">
        <v>87</v>
      </c>
      <c r="AY538" s="18" t="s">
        <v>240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84</v>
      </c>
      <c r="BK538" s="239">
        <f>ROUND(I538*H538,2)</f>
        <v>0</v>
      </c>
      <c r="BL538" s="18" t="s">
        <v>170</v>
      </c>
      <c r="BM538" s="238" t="s">
        <v>4055</v>
      </c>
    </row>
    <row r="539" s="2" customFormat="1">
      <c r="A539" s="39"/>
      <c r="B539" s="40"/>
      <c r="C539" s="41"/>
      <c r="D539" s="240" t="s">
        <v>249</v>
      </c>
      <c r="E539" s="41"/>
      <c r="F539" s="241" t="s">
        <v>4056</v>
      </c>
      <c r="G539" s="41"/>
      <c r="H539" s="41"/>
      <c r="I539" s="242"/>
      <c r="J539" s="41"/>
      <c r="K539" s="41"/>
      <c r="L539" s="45"/>
      <c r="M539" s="243"/>
      <c r="N539" s="244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249</v>
      </c>
      <c r="AU539" s="18" t="s">
        <v>87</v>
      </c>
    </row>
    <row r="540" s="13" customFormat="1">
      <c r="A540" s="13"/>
      <c r="B540" s="245"/>
      <c r="C540" s="246"/>
      <c r="D540" s="247" t="s">
        <v>251</v>
      </c>
      <c r="E540" s="248" t="s">
        <v>1</v>
      </c>
      <c r="F540" s="249" t="s">
        <v>4057</v>
      </c>
      <c r="G540" s="246"/>
      <c r="H540" s="248" t="s">
        <v>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251</v>
      </c>
      <c r="AU540" s="255" t="s">
        <v>87</v>
      </c>
      <c r="AV540" s="13" t="s">
        <v>84</v>
      </c>
      <c r="AW540" s="13" t="s">
        <v>32</v>
      </c>
      <c r="AX540" s="13" t="s">
        <v>76</v>
      </c>
      <c r="AY540" s="255" t="s">
        <v>240</v>
      </c>
    </row>
    <row r="541" s="14" customFormat="1">
      <c r="A541" s="14"/>
      <c r="B541" s="256"/>
      <c r="C541" s="257"/>
      <c r="D541" s="247" t="s">
        <v>251</v>
      </c>
      <c r="E541" s="258" t="s">
        <v>1</v>
      </c>
      <c r="F541" s="259" t="s">
        <v>170</v>
      </c>
      <c r="G541" s="257"/>
      <c r="H541" s="260">
        <v>16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251</v>
      </c>
      <c r="AU541" s="266" t="s">
        <v>87</v>
      </c>
      <c r="AV541" s="14" t="s">
        <v>87</v>
      </c>
      <c r="AW541" s="14" t="s">
        <v>32</v>
      </c>
      <c r="AX541" s="14" t="s">
        <v>84</v>
      </c>
      <c r="AY541" s="266" t="s">
        <v>240</v>
      </c>
    </row>
    <row r="542" s="2" customFormat="1" ht="16.5" customHeight="1">
      <c r="A542" s="39"/>
      <c r="B542" s="40"/>
      <c r="C542" s="227" t="s">
        <v>770</v>
      </c>
      <c r="D542" s="227" t="s">
        <v>242</v>
      </c>
      <c r="E542" s="228" t="s">
        <v>4058</v>
      </c>
      <c r="F542" s="229" t="s">
        <v>4059</v>
      </c>
      <c r="G542" s="230" t="s">
        <v>675</v>
      </c>
      <c r="H542" s="231">
        <v>2</v>
      </c>
      <c r="I542" s="232"/>
      <c r="J542" s="233">
        <f>ROUND(I542*H542,2)</f>
        <v>0</v>
      </c>
      <c r="K542" s="229" t="s">
        <v>246</v>
      </c>
      <c r="L542" s="45"/>
      <c r="M542" s="234" t="s">
        <v>1</v>
      </c>
      <c r="N542" s="235" t="s">
        <v>41</v>
      </c>
      <c r="O542" s="92"/>
      <c r="P542" s="236">
        <f>O542*H542</f>
        <v>0</v>
      </c>
      <c r="Q542" s="236">
        <v>0.00029</v>
      </c>
      <c r="R542" s="236">
        <f>Q542*H542</f>
        <v>0.00058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170</v>
      </c>
      <c r="AT542" s="238" t="s">
        <v>242</v>
      </c>
      <c r="AU542" s="238" t="s">
        <v>87</v>
      </c>
      <c r="AY542" s="18" t="s">
        <v>240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84</v>
      </c>
      <c r="BK542" s="239">
        <f>ROUND(I542*H542,2)</f>
        <v>0</v>
      </c>
      <c r="BL542" s="18" t="s">
        <v>170</v>
      </c>
      <c r="BM542" s="238" t="s">
        <v>4060</v>
      </c>
    </row>
    <row r="543" s="2" customFormat="1">
      <c r="A543" s="39"/>
      <c r="B543" s="40"/>
      <c r="C543" s="41"/>
      <c r="D543" s="240" t="s">
        <v>249</v>
      </c>
      <c r="E543" s="41"/>
      <c r="F543" s="241" t="s">
        <v>4061</v>
      </c>
      <c r="G543" s="41"/>
      <c r="H543" s="41"/>
      <c r="I543" s="242"/>
      <c r="J543" s="41"/>
      <c r="K543" s="41"/>
      <c r="L543" s="45"/>
      <c r="M543" s="243"/>
      <c r="N543" s="244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249</v>
      </c>
      <c r="AU543" s="18" t="s">
        <v>87</v>
      </c>
    </row>
    <row r="544" s="2" customFormat="1" ht="21.75" customHeight="1">
      <c r="A544" s="39"/>
      <c r="B544" s="40"/>
      <c r="C544" s="227" t="s">
        <v>778</v>
      </c>
      <c r="D544" s="227" t="s">
        <v>242</v>
      </c>
      <c r="E544" s="228" t="s">
        <v>4062</v>
      </c>
      <c r="F544" s="229" t="s">
        <v>4063</v>
      </c>
      <c r="G544" s="230" t="s">
        <v>520</v>
      </c>
      <c r="H544" s="231">
        <v>225</v>
      </c>
      <c r="I544" s="232"/>
      <c r="J544" s="233">
        <f>ROUND(I544*H544,2)</f>
        <v>0</v>
      </c>
      <c r="K544" s="229" t="s">
        <v>246</v>
      </c>
      <c r="L544" s="45"/>
      <c r="M544" s="234" t="s">
        <v>1</v>
      </c>
      <c r="N544" s="235" t="s">
        <v>41</v>
      </c>
      <c r="O544" s="92"/>
      <c r="P544" s="236">
        <f>O544*H544</f>
        <v>0</v>
      </c>
      <c r="Q544" s="236">
        <v>0</v>
      </c>
      <c r="R544" s="236">
        <f>Q544*H544</f>
        <v>0</v>
      </c>
      <c r="S544" s="236">
        <v>0</v>
      </c>
      <c r="T544" s="23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170</v>
      </c>
      <c r="AT544" s="238" t="s">
        <v>242</v>
      </c>
      <c r="AU544" s="238" t="s">
        <v>87</v>
      </c>
      <c r="AY544" s="18" t="s">
        <v>240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84</v>
      </c>
      <c r="BK544" s="239">
        <f>ROUND(I544*H544,2)</f>
        <v>0</v>
      </c>
      <c r="BL544" s="18" t="s">
        <v>170</v>
      </c>
      <c r="BM544" s="238" t="s">
        <v>4064</v>
      </c>
    </row>
    <row r="545" s="2" customFormat="1">
      <c r="A545" s="39"/>
      <c r="B545" s="40"/>
      <c r="C545" s="41"/>
      <c r="D545" s="240" t="s">
        <v>249</v>
      </c>
      <c r="E545" s="41"/>
      <c r="F545" s="241" t="s">
        <v>4065</v>
      </c>
      <c r="G545" s="41"/>
      <c r="H545" s="41"/>
      <c r="I545" s="242"/>
      <c r="J545" s="41"/>
      <c r="K545" s="41"/>
      <c r="L545" s="45"/>
      <c r="M545" s="243"/>
      <c r="N545" s="244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87</v>
      </c>
    </row>
    <row r="546" s="14" customFormat="1">
      <c r="A546" s="14"/>
      <c r="B546" s="256"/>
      <c r="C546" s="257"/>
      <c r="D546" s="247" t="s">
        <v>251</v>
      </c>
      <c r="E546" s="258" t="s">
        <v>1</v>
      </c>
      <c r="F546" s="259" t="s">
        <v>4066</v>
      </c>
      <c r="G546" s="257"/>
      <c r="H546" s="260">
        <v>225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251</v>
      </c>
      <c r="AU546" s="266" t="s">
        <v>87</v>
      </c>
      <c r="AV546" s="14" t="s">
        <v>87</v>
      </c>
      <c r="AW546" s="14" t="s">
        <v>32</v>
      </c>
      <c r="AX546" s="14" t="s">
        <v>84</v>
      </c>
      <c r="AY546" s="266" t="s">
        <v>240</v>
      </c>
    </row>
    <row r="547" s="2" customFormat="1" ht="24.15" customHeight="1">
      <c r="A547" s="39"/>
      <c r="B547" s="40"/>
      <c r="C547" s="227" t="s">
        <v>784</v>
      </c>
      <c r="D547" s="227" t="s">
        <v>242</v>
      </c>
      <c r="E547" s="228" t="s">
        <v>4067</v>
      </c>
      <c r="F547" s="229" t="s">
        <v>4068</v>
      </c>
      <c r="G547" s="230" t="s">
        <v>344</v>
      </c>
      <c r="H547" s="231">
        <v>0.85999999999999999</v>
      </c>
      <c r="I547" s="232"/>
      <c r="J547" s="233">
        <f>ROUND(I547*H547,2)</f>
        <v>0</v>
      </c>
      <c r="K547" s="229" t="s">
        <v>246</v>
      </c>
      <c r="L547" s="45"/>
      <c r="M547" s="234" t="s">
        <v>1</v>
      </c>
      <c r="N547" s="235" t="s">
        <v>41</v>
      </c>
      <c r="O547" s="92"/>
      <c r="P547" s="236">
        <f>O547*H547</f>
        <v>0</v>
      </c>
      <c r="Q547" s="236">
        <v>0</v>
      </c>
      <c r="R547" s="236">
        <f>Q547*H547</f>
        <v>0</v>
      </c>
      <c r="S547" s="236">
        <v>0</v>
      </c>
      <c r="T547" s="23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8" t="s">
        <v>170</v>
      </c>
      <c r="AT547" s="238" t="s">
        <v>242</v>
      </c>
      <c r="AU547" s="238" t="s">
        <v>87</v>
      </c>
      <c r="AY547" s="18" t="s">
        <v>240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8" t="s">
        <v>84</v>
      </c>
      <c r="BK547" s="239">
        <f>ROUND(I547*H547,2)</f>
        <v>0</v>
      </c>
      <c r="BL547" s="18" t="s">
        <v>170</v>
      </c>
      <c r="BM547" s="238" t="s">
        <v>4069</v>
      </c>
    </row>
    <row r="548" s="2" customFormat="1">
      <c r="A548" s="39"/>
      <c r="B548" s="40"/>
      <c r="C548" s="41"/>
      <c r="D548" s="240" t="s">
        <v>249</v>
      </c>
      <c r="E548" s="41"/>
      <c r="F548" s="241" t="s">
        <v>4070</v>
      </c>
      <c r="G548" s="41"/>
      <c r="H548" s="41"/>
      <c r="I548" s="242"/>
      <c r="J548" s="41"/>
      <c r="K548" s="41"/>
      <c r="L548" s="45"/>
      <c r="M548" s="243"/>
      <c r="N548" s="244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249</v>
      </c>
      <c r="AU548" s="18" t="s">
        <v>87</v>
      </c>
    </row>
    <row r="549" s="12" customFormat="1" ht="22.8" customHeight="1">
      <c r="A549" s="12"/>
      <c r="B549" s="211"/>
      <c r="C549" s="212"/>
      <c r="D549" s="213" t="s">
        <v>75</v>
      </c>
      <c r="E549" s="225" t="s">
        <v>4071</v>
      </c>
      <c r="F549" s="225" t="s">
        <v>4072</v>
      </c>
      <c r="G549" s="212"/>
      <c r="H549" s="212"/>
      <c r="I549" s="215"/>
      <c r="J549" s="226">
        <f>BK549</f>
        <v>0</v>
      </c>
      <c r="K549" s="212"/>
      <c r="L549" s="217"/>
      <c r="M549" s="218"/>
      <c r="N549" s="219"/>
      <c r="O549" s="219"/>
      <c r="P549" s="220">
        <f>SUM(P550:P682)</f>
        <v>0</v>
      </c>
      <c r="Q549" s="219"/>
      <c r="R549" s="220">
        <f>SUM(R550:R682)</f>
        <v>0.67835999999999996</v>
      </c>
      <c r="S549" s="219"/>
      <c r="T549" s="221">
        <f>SUM(T550:T682)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2" t="s">
        <v>87</v>
      </c>
      <c r="AT549" s="223" t="s">
        <v>75</v>
      </c>
      <c r="AU549" s="223" t="s">
        <v>84</v>
      </c>
      <c r="AY549" s="222" t="s">
        <v>240</v>
      </c>
      <c r="BK549" s="224">
        <f>SUM(BK550:BK682)</f>
        <v>0</v>
      </c>
    </row>
    <row r="550" s="2" customFormat="1" ht="24.15" customHeight="1">
      <c r="A550" s="39"/>
      <c r="B550" s="40"/>
      <c r="C550" s="227" t="s">
        <v>790</v>
      </c>
      <c r="D550" s="227" t="s">
        <v>242</v>
      </c>
      <c r="E550" s="228" t="s">
        <v>4073</v>
      </c>
      <c r="F550" s="229" t="s">
        <v>4074</v>
      </c>
      <c r="G550" s="230" t="s">
        <v>520</v>
      </c>
      <c r="H550" s="231">
        <v>2</v>
      </c>
      <c r="I550" s="232"/>
      <c r="J550" s="233">
        <f>ROUND(I550*H550,2)</f>
        <v>0</v>
      </c>
      <c r="K550" s="229" t="s">
        <v>246</v>
      </c>
      <c r="L550" s="45"/>
      <c r="M550" s="234" t="s">
        <v>1</v>
      </c>
      <c r="N550" s="235" t="s">
        <v>41</v>
      </c>
      <c r="O550" s="92"/>
      <c r="P550" s="236">
        <f>O550*H550</f>
        <v>0</v>
      </c>
      <c r="Q550" s="236">
        <v>0.0030899999999999999</v>
      </c>
      <c r="R550" s="236">
        <f>Q550*H550</f>
        <v>0.0061799999999999997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170</v>
      </c>
      <c r="AT550" s="238" t="s">
        <v>242</v>
      </c>
      <c r="AU550" s="238" t="s">
        <v>87</v>
      </c>
      <c r="AY550" s="18" t="s">
        <v>240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84</v>
      </c>
      <c r="BK550" s="239">
        <f>ROUND(I550*H550,2)</f>
        <v>0</v>
      </c>
      <c r="BL550" s="18" t="s">
        <v>170</v>
      </c>
      <c r="BM550" s="238" t="s">
        <v>4075</v>
      </c>
    </row>
    <row r="551" s="2" customFormat="1">
      <c r="A551" s="39"/>
      <c r="B551" s="40"/>
      <c r="C551" s="41"/>
      <c r="D551" s="240" t="s">
        <v>249</v>
      </c>
      <c r="E551" s="41"/>
      <c r="F551" s="241" t="s">
        <v>4076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87</v>
      </c>
    </row>
    <row r="552" s="13" customFormat="1">
      <c r="A552" s="13"/>
      <c r="B552" s="245"/>
      <c r="C552" s="246"/>
      <c r="D552" s="247" t="s">
        <v>251</v>
      </c>
      <c r="E552" s="248" t="s">
        <v>1</v>
      </c>
      <c r="F552" s="249" t="s">
        <v>4077</v>
      </c>
      <c r="G552" s="246"/>
      <c r="H552" s="248" t="s">
        <v>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251</v>
      </c>
      <c r="AU552" s="255" t="s">
        <v>87</v>
      </c>
      <c r="AV552" s="13" t="s">
        <v>84</v>
      </c>
      <c r="AW552" s="13" t="s">
        <v>32</v>
      </c>
      <c r="AX552" s="13" t="s">
        <v>76</v>
      </c>
      <c r="AY552" s="255" t="s">
        <v>240</v>
      </c>
    </row>
    <row r="553" s="14" customFormat="1">
      <c r="A553" s="14"/>
      <c r="B553" s="256"/>
      <c r="C553" s="257"/>
      <c r="D553" s="247" t="s">
        <v>251</v>
      </c>
      <c r="E553" s="258" t="s">
        <v>1</v>
      </c>
      <c r="F553" s="259" t="s">
        <v>823</v>
      </c>
      <c r="G553" s="257"/>
      <c r="H553" s="260">
        <v>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251</v>
      </c>
      <c r="AU553" s="266" t="s">
        <v>87</v>
      </c>
      <c r="AV553" s="14" t="s">
        <v>87</v>
      </c>
      <c r="AW553" s="14" t="s">
        <v>32</v>
      </c>
      <c r="AX553" s="14" t="s">
        <v>84</v>
      </c>
      <c r="AY553" s="266" t="s">
        <v>240</v>
      </c>
    </row>
    <row r="554" s="2" customFormat="1" ht="24.15" customHeight="1">
      <c r="A554" s="39"/>
      <c r="B554" s="40"/>
      <c r="C554" s="227" t="s">
        <v>796</v>
      </c>
      <c r="D554" s="227" t="s">
        <v>242</v>
      </c>
      <c r="E554" s="228" t="s">
        <v>4078</v>
      </c>
      <c r="F554" s="229" t="s">
        <v>4079</v>
      </c>
      <c r="G554" s="230" t="s">
        <v>520</v>
      </c>
      <c r="H554" s="231">
        <v>30</v>
      </c>
      <c r="I554" s="232"/>
      <c r="J554" s="233">
        <f>ROUND(I554*H554,2)</f>
        <v>0</v>
      </c>
      <c r="K554" s="229" t="s">
        <v>246</v>
      </c>
      <c r="L554" s="45"/>
      <c r="M554" s="234" t="s">
        <v>1</v>
      </c>
      <c r="N554" s="235" t="s">
        <v>41</v>
      </c>
      <c r="O554" s="92"/>
      <c r="P554" s="236">
        <f>O554*H554</f>
        <v>0</v>
      </c>
      <c r="Q554" s="236">
        <v>0.0045100000000000001</v>
      </c>
      <c r="R554" s="236">
        <f>Q554*H554</f>
        <v>0.1353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170</v>
      </c>
      <c r="AT554" s="238" t="s">
        <v>242</v>
      </c>
      <c r="AU554" s="238" t="s">
        <v>87</v>
      </c>
      <c r="AY554" s="18" t="s">
        <v>240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84</v>
      </c>
      <c r="BK554" s="239">
        <f>ROUND(I554*H554,2)</f>
        <v>0</v>
      </c>
      <c r="BL554" s="18" t="s">
        <v>170</v>
      </c>
      <c r="BM554" s="238" t="s">
        <v>4080</v>
      </c>
    </row>
    <row r="555" s="2" customFormat="1">
      <c r="A555" s="39"/>
      <c r="B555" s="40"/>
      <c r="C555" s="41"/>
      <c r="D555" s="240" t="s">
        <v>249</v>
      </c>
      <c r="E555" s="41"/>
      <c r="F555" s="241" t="s">
        <v>4081</v>
      </c>
      <c r="G555" s="41"/>
      <c r="H555" s="41"/>
      <c r="I555" s="242"/>
      <c r="J555" s="41"/>
      <c r="K555" s="41"/>
      <c r="L555" s="45"/>
      <c r="M555" s="243"/>
      <c r="N555" s="244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249</v>
      </c>
      <c r="AU555" s="18" t="s">
        <v>87</v>
      </c>
    </row>
    <row r="556" s="13" customFormat="1">
      <c r="A556" s="13"/>
      <c r="B556" s="245"/>
      <c r="C556" s="246"/>
      <c r="D556" s="247" t="s">
        <v>251</v>
      </c>
      <c r="E556" s="248" t="s">
        <v>1</v>
      </c>
      <c r="F556" s="249" t="s">
        <v>4077</v>
      </c>
      <c r="G556" s="246"/>
      <c r="H556" s="248" t="s">
        <v>1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251</v>
      </c>
      <c r="AU556" s="255" t="s">
        <v>87</v>
      </c>
      <c r="AV556" s="13" t="s">
        <v>84</v>
      </c>
      <c r="AW556" s="13" t="s">
        <v>32</v>
      </c>
      <c r="AX556" s="13" t="s">
        <v>76</v>
      </c>
      <c r="AY556" s="255" t="s">
        <v>240</v>
      </c>
    </row>
    <row r="557" s="14" customFormat="1">
      <c r="A557" s="14"/>
      <c r="B557" s="256"/>
      <c r="C557" s="257"/>
      <c r="D557" s="247" t="s">
        <v>251</v>
      </c>
      <c r="E557" s="258" t="s">
        <v>1</v>
      </c>
      <c r="F557" s="259" t="s">
        <v>3998</v>
      </c>
      <c r="G557" s="257"/>
      <c r="H557" s="260">
        <v>30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251</v>
      </c>
      <c r="AU557" s="266" t="s">
        <v>87</v>
      </c>
      <c r="AV557" s="14" t="s">
        <v>87</v>
      </c>
      <c r="AW557" s="14" t="s">
        <v>32</v>
      </c>
      <c r="AX557" s="14" t="s">
        <v>84</v>
      </c>
      <c r="AY557" s="266" t="s">
        <v>240</v>
      </c>
    </row>
    <row r="558" s="2" customFormat="1" ht="24.15" customHeight="1">
      <c r="A558" s="39"/>
      <c r="B558" s="40"/>
      <c r="C558" s="227" t="s">
        <v>801</v>
      </c>
      <c r="D558" s="227" t="s">
        <v>242</v>
      </c>
      <c r="E558" s="228" t="s">
        <v>4082</v>
      </c>
      <c r="F558" s="229" t="s">
        <v>4083</v>
      </c>
      <c r="G558" s="230" t="s">
        <v>520</v>
      </c>
      <c r="H558" s="231">
        <v>2</v>
      </c>
      <c r="I558" s="232"/>
      <c r="J558" s="233">
        <f>ROUND(I558*H558,2)</f>
        <v>0</v>
      </c>
      <c r="K558" s="229" t="s">
        <v>246</v>
      </c>
      <c r="L558" s="45"/>
      <c r="M558" s="234" t="s">
        <v>1</v>
      </c>
      <c r="N558" s="235" t="s">
        <v>41</v>
      </c>
      <c r="O558" s="92"/>
      <c r="P558" s="236">
        <f>O558*H558</f>
        <v>0</v>
      </c>
      <c r="Q558" s="236">
        <v>0.0064000000000000003</v>
      </c>
      <c r="R558" s="236">
        <f>Q558*H558</f>
        <v>0.012800000000000001</v>
      </c>
      <c r="S558" s="236">
        <v>0</v>
      </c>
      <c r="T558" s="23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8" t="s">
        <v>170</v>
      </c>
      <c r="AT558" s="238" t="s">
        <v>242</v>
      </c>
      <c r="AU558" s="238" t="s">
        <v>87</v>
      </c>
      <c r="AY558" s="18" t="s">
        <v>240</v>
      </c>
      <c r="BE558" s="239">
        <f>IF(N558="základní",J558,0)</f>
        <v>0</v>
      </c>
      <c r="BF558" s="239">
        <f>IF(N558="snížená",J558,0)</f>
        <v>0</v>
      </c>
      <c r="BG558" s="239">
        <f>IF(N558="zákl. přenesená",J558,0)</f>
        <v>0</v>
      </c>
      <c r="BH558" s="239">
        <f>IF(N558="sníž. přenesená",J558,0)</f>
        <v>0</v>
      </c>
      <c r="BI558" s="239">
        <f>IF(N558="nulová",J558,0)</f>
        <v>0</v>
      </c>
      <c r="BJ558" s="18" t="s">
        <v>84</v>
      </c>
      <c r="BK558" s="239">
        <f>ROUND(I558*H558,2)</f>
        <v>0</v>
      </c>
      <c r="BL558" s="18" t="s">
        <v>170</v>
      </c>
      <c r="BM558" s="238" t="s">
        <v>4084</v>
      </c>
    </row>
    <row r="559" s="2" customFormat="1">
      <c r="A559" s="39"/>
      <c r="B559" s="40"/>
      <c r="C559" s="41"/>
      <c r="D559" s="240" t="s">
        <v>249</v>
      </c>
      <c r="E559" s="41"/>
      <c r="F559" s="241" t="s">
        <v>4085</v>
      </c>
      <c r="G559" s="41"/>
      <c r="H559" s="41"/>
      <c r="I559" s="242"/>
      <c r="J559" s="41"/>
      <c r="K559" s="41"/>
      <c r="L559" s="45"/>
      <c r="M559" s="243"/>
      <c r="N559" s="244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249</v>
      </c>
      <c r="AU559" s="18" t="s">
        <v>87</v>
      </c>
    </row>
    <row r="560" s="13" customFormat="1">
      <c r="A560" s="13"/>
      <c r="B560" s="245"/>
      <c r="C560" s="246"/>
      <c r="D560" s="247" t="s">
        <v>251</v>
      </c>
      <c r="E560" s="248" t="s">
        <v>1</v>
      </c>
      <c r="F560" s="249" t="s">
        <v>4077</v>
      </c>
      <c r="G560" s="246"/>
      <c r="H560" s="248" t="s">
        <v>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251</v>
      </c>
      <c r="AU560" s="255" t="s">
        <v>87</v>
      </c>
      <c r="AV560" s="13" t="s">
        <v>84</v>
      </c>
      <c r="AW560" s="13" t="s">
        <v>32</v>
      </c>
      <c r="AX560" s="13" t="s">
        <v>76</v>
      </c>
      <c r="AY560" s="255" t="s">
        <v>240</v>
      </c>
    </row>
    <row r="561" s="14" customFormat="1">
      <c r="A561" s="14"/>
      <c r="B561" s="256"/>
      <c r="C561" s="257"/>
      <c r="D561" s="247" t="s">
        <v>251</v>
      </c>
      <c r="E561" s="258" t="s">
        <v>1</v>
      </c>
      <c r="F561" s="259" t="s">
        <v>823</v>
      </c>
      <c r="G561" s="257"/>
      <c r="H561" s="260">
        <v>2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251</v>
      </c>
      <c r="AU561" s="266" t="s">
        <v>87</v>
      </c>
      <c r="AV561" s="14" t="s">
        <v>87</v>
      </c>
      <c r="AW561" s="14" t="s">
        <v>32</v>
      </c>
      <c r="AX561" s="14" t="s">
        <v>84</v>
      </c>
      <c r="AY561" s="266" t="s">
        <v>240</v>
      </c>
    </row>
    <row r="562" s="2" customFormat="1" ht="24.15" customHeight="1">
      <c r="A562" s="39"/>
      <c r="B562" s="40"/>
      <c r="C562" s="227" t="s">
        <v>808</v>
      </c>
      <c r="D562" s="227" t="s">
        <v>242</v>
      </c>
      <c r="E562" s="228" t="s">
        <v>4086</v>
      </c>
      <c r="F562" s="229" t="s">
        <v>4087</v>
      </c>
      <c r="G562" s="230" t="s">
        <v>520</v>
      </c>
      <c r="H562" s="231">
        <v>30</v>
      </c>
      <c r="I562" s="232"/>
      <c r="J562" s="233">
        <f>ROUND(I562*H562,2)</f>
        <v>0</v>
      </c>
      <c r="K562" s="229" t="s">
        <v>246</v>
      </c>
      <c r="L562" s="45"/>
      <c r="M562" s="234" t="s">
        <v>1</v>
      </c>
      <c r="N562" s="235" t="s">
        <v>41</v>
      </c>
      <c r="O562" s="92"/>
      <c r="P562" s="236">
        <f>O562*H562</f>
        <v>0</v>
      </c>
      <c r="Q562" s="236">
        <v>0.00084000000000000003</v>
      </c>
      <c r="R562" s="236">
        <f>Q562*H562</f>
        <v>0.0252</v>
      </c>
      <c r="S562" s="236">
        <v>0</v>
      </c>
      <c r="T562" s="23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8" t="s">
        <v>170</v>
      </c>
      <c r="AT562" s="238" t="s">
        <v>242</v>
      </c>
      <c r="AU562" s="238" t="s">
        <v>87</v>
      </c>
      <c r="AY562" s="18" t="s">
        <v>240</v>
      </c>
      <c r="BE562" s="239">
        <f>IF(N562="základní",J562,0)</f>
        <v>0</v>
      </c>
      <c r="BF562" s="239">
        <f>IF(N562="snížená",J562,0)</f>
        <v>0</v>
      </c>
      <c r="BG562" s="239">
        <f>IF(N562="zákl. přenesená",J562,0)</f>
        <v>0</v>
      </c>
      <c r="BH562" s="239">
        <f>IF(N562="sníž. přenesená",J562,0)</f>
        <v>0</v>
      </c>
      <c r="BI562" s="239">
        <f>IF(N562="nulová",J562,0)</f>
        <v>0</v>
      </c>
      <c r="BJ562" s="18" t="s">
        <v>84</v>
      </c>
      <c r="BK562" s="239">
        <f>ROUND(I562*H562,2)</f>
        <v>0</v>
      </c>
      <c r="BL562" s="18" t="s">
        <v>170</v>
      </c>
      <c r="BM562" s="238" t="s">
        <v>4088</v>
      </c>
    </row>
    <row r="563" s="2" customFormat="1">
      <c r="A563" s="39"/>
      <c r="B563" s="40"/>
      <c r="C563" s="41"/>
      <c r="D563" s="240" t="s">
        <v>249</v>
      </c>
      <c r="E563" s="41"/>
      <c r="F563" s="241" t="s">
        <v>4089</v>
      </c>
      <c r="G563" s="41"/>
      <c r="H563" s="41"/>
      <c r="I563" s="242"/>
      <c r="J563" s="41"/>
      <c r="K563" s="41"/>
      <c r="L563" s="45"/>
      <c r="M563" s="243"/>
      <c r="N563" s="244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249</v>
      </c>
      <c r="AU563" s="18" t="s">
        <v>87</v>
      </c>
    </row>
    <row r="564" s="13" customFormat="1">
      <c r="A564" s="13"/>
      <c r="B564" s="245"/>
      <c r="C564" s="246"/>
      <c r="D564" s="247" t="s">
        <v>251</v>
      </c>
      <c r="E564" s="248" t="s">
        <v>1</v>
      </c>
      <c r="F564" s="249" t="s">
        <v>4090</v>
      </c>
      <c r="G564" s="246"/>
      <c r="H564" s="248" t="s">
        <v>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251</v>
      </c>
      <c r="AU564" s="255" t="s">
        <v>87</v>
      </c>
      <c r="AV564" s="13" t="s">
        <v>84</v>
      </c>
      <c r="AW564" s="13" t="s">
        <v>32</v>
      </c>
      <c r="AX564" s="13" t="s">
        <v>76</v>
      </c>
      <c r="AY564" s="255" t="s">
        <v>240</v>
      </c>
    </row>
    <row r="565" s="14" customFormat="1">
      <c r="A565" s="14"/>
      <c r="B565" s="256"/>
      <c r="C565" s="257"/>
      <c r="D565" s="247" t="s">
        <v>251</v>
      </c>
      <c r="E565" s="258" t="s">
        <v>1</v>
      </c>
      <c r="F565" s="259" t="s">
        <v>3998</v>
      </c>
      <c r="G565" s="257"/>
      <c r="H565" s="260">
        <v>30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251</v>
      </c>
      <c r="AU565" s="266" t="s">
        <v>87</v>
      </c>
      <c r="AV565" s="14" t="s">
        <v>87</v>
      </c>
      <c r="AW565" s="14" t="s">
        <v>32</v>
      </c>
      <c r="AX565" s="14" t="s">
        <v>84</v>
      </c>
      <c r="AY565" s="266" t="s">
        <v>240</v>
      </c>
    </row>
    <row r="566" s="2" customFormat="1" ht="24.15" customHeight="1">
      <c r="A566" s="39"/>
      <c r="B566" s="40"/>
      <c r="C566" s="227" t="s">
        <v>767</v>
      </c>
      <c r="D566" s="227" t="s">
        <v>242</v>
      </c>
      <c r="E566" s="228" t="s">
        <v>4091</v>
      </c>
      <c r="F566" s="229" t="s">
        <v>4092</v>
      </c>
      <c r="G566" s="230" t="s">
        <v>520</v>
      </c>
      <c r="H566" s="231">
        <v>60</v>
      </c>
      <c r="I566" s="232"/>
      <c r="J566" s="233">
        <f>ROUND(I566*H566,2)</f>
        <v>0</v>
      </c>
      <c r="K566" s="229" t="s">
        <v>246</v>
      </c>
      <c r="L566" s="45"/>
      <c r="M566" s="234" t="s">
        <v>1</v>
      </c>
      <c r="N566" s="235" t="s">
        <v>41</v>
      </c>
      <c r="O566" s="92"/>
      <c r="P566" s="236">
        <f>O566*H566</f>
        <v>0</v>
      </c>
      <c r="Q566" s="236">
        <v>0.00116</v>
      </c>
      <c r="R566" s="236">
        <f>Q566*H566</f>
        <v>0.069599999999999995</v>
      </c>
      <c r="S566" s="236">
        <v>0</v>
      </c>
      <c r="T566" s="237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8" t="s">
        <v>170</v>
      </c>
      <c r="AT566" s="238" t="s">
        <v>242</v>
      </c>
      <c r="AU566" s="238" t="s">
        <v>87</v>
      </c>
      <c r="AY566" s="18" t="s">
        <v>240</v>
      </c>
      <c r="BE566" s="239">
        <f>IF(N566="základní",J566,0)</f>
        <v>0</v>
      </c>
      <c r="BF566" s="239">
        <f>IF(N566="snížená",J566,0)</f>
        <v>0</v>
      </c>
      <c r="BG566" s="239">
        <f>IF(N566="zákl. přenesená",J566,0)</f>
        <v>0</v>
      </c>
      <c r="BH566" s="239">
        <f>IF(N566="sníž. přenesená",J566,0)</f>
        <v>0</v>
      </c>
      <c r="BI566" s="239">
        <f>IF(N566="nulová",J566,0)</f>
        <v>0</v>
      </c>
      <c r="BJ566" s="18" t="s">
        <v>84</v>
      </c>
      <c r="BK566" s="239">
        <f>ROUND(I566*H566,2)</f>
        <v>0</v>
      </c>
      <c r="BL566" s="18" t="s">
        <v>170</v>
      </c>
      <c r="BM566" s="238" t="s">
        <v>4093</v>
      </c>
    </row>
    <row r="567" s="2" customFormat="1">
      <c r="A567" s="39"/>
      <c r="B567" s="40"/>
      <c r="C567" s="41"/>
      <c r="D567" s="240" t="s">
        <v>249</v>
      </c>
      <c r="E567" s="41"/>
      <c r="F567" s="241" t="s">
        <v>4094</v>
      </c>
      <c r="G567" s="41"/>
      <c r="H567" s="41"/>
      <c r="I567" s="242"/>
      <c r="J567" s="41"/>
      <c r="K567" s="41"/>
      <c r="L567" s="45"/>
      <c r="M567" s="243"/>
      <c r="N567" s="244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249</v>
      </c>
      <c r="AU567" s="18" t="s">
        <v>87</v>
      </c>
    </row>
    <row r="568" s="13" customFormat="1">
      <c r="A568" s="13"/>
      <c r="B568" s="245"/>
      <c r="C568" s="246"/>
      <c r="D568" s="247" t="s">
        <v>251</v>
      </c>
      <c r="E568" s="248" t="s">
        <v>1</v>
      </c>
      <c r="F568" s="249" t="s">
        <v>4090</v>
      </c>
      <c r="G568" s="246"/>
      <c r="H568" s="248" t="s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251</v>
      </c>
      <c r="AU568" s="255" t="s">
        <v>87</v>
      </c>
      <c r="AV568" s="13" t="s">
        <v>84</v>
      </c>
      <c r="AW568" s="13" t="s">
        <v>32</v>
      </c>
      <c r="AX568" s="13" t="s">
        <v>76</v>
      </c>
      <c r="AY568" s="255" t="s">
        <v>240</v>
      </c>
    </row>
    <row r="569" s="14" customFormat="1">
      <c r="A569" s="14"/>
      <c r="B569" s="256"/>
      <c r="C569" s="257"/>
      <c r="D569" s="247" t="s">
        <v>251</v>
      </c>
      <c r="E569" s="258" t="s">
        <v>1</v>
      </c>
      <c r="F569" s="259" t="s">
        <v>2902</v>
      </c>
      <c r="G569" s="257"/>
      <c r="H569" s="260">
        <v>60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251</v>
      </c>
      <c r="AU569" s="266" t="s">
        <v>87</v>
      </c>
      <c r="AV569" s="14" t="s">
        <v>87</v>
      </c>
      <c r="AW569" s="14" t="s">
        <v>32</v>
      </c>
      <c r="AX569" s="14" t="s">
        <v>84</v>
      </c>
      <c r="AY569" s="266" t="s">
        <v>240</v>
      </c>
    </row>
    <row r="570" s="2" customFormat="1" ht="24.15" customHeight="1">
      <c r="A570" s="39"/>
      <c r="B570" s="40"/>
      <c r="C570" s="227" t="s">
        <v>824</v>
      </c>
      <c r="D570" s="227" t="s">
        <v>242</v>
      </c>
      <c r="E570" s="228" t="s">
        <v>4095</v>
      </c>
      <c r="F570" s="229" t="s">
        <v>4096</v>
      </c>
      <c r="G570" s="230" t="s">
        <v>520</v>
      </c>
      <c r="H570" s="231">
        <v>150</v>
      </c>
      <c r="I570" s="232"/>
      <c r="J570" s="233">
        <f>ROUND(I570*H570,2)</f>
        <v>0</v>
      </c>
      <c r="K570" s="229" t="s">
        <v>246</v>
      </c>
      <c r="L570" s="45"/>
      <c r="M570" s="234" t="s">
        <v>1</v>
      </c>
      <c r="N570" s="235" t="s">
        <v>41</v>
      </c>
      <c r="O570" s="92"/>
      <c r="P570" s="236">
        <f>O570*H570</f>
        <v>0</v>
      </c>
      <c r="Q570" s="236">
        <v>0.00038999999999999999</v>
      </c>
      <c r="R570" s="236">
        <f>Q570*H570</f>
        <v>0.058499999999999996</v>
      </c>
      <c r="S570" s="236">
        <v>0</v>
      </c>
      <c r="T570" s="23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8" t="s">
        <v>170</v>
      </c>
      <c r="AT570" s="238" t="s">
        <v>242</v>
      </c>
      <c r="AU570" s="238" t="s">
        <v>87</v>
      </c>
      <c r="AY570" s="18" t="s">
        <v>240</v>
      </c>
      <c r="BE570" s="239">
        <f>IF(N570="základní",J570,0)</f>
        <v>0</v>
      </c>
      <c r="BF570" s="239">
        <f>IF(N570="snížená",J570,0)</f>
        <v>0</v>
      </c>
      <c r="BG570" s="239">
        <f>IF(N570="zákl. přenesená",J570,0)</f>
        <v>0</v>
      </c>
      <c r="BH570" s="239">
        <f>IF(N570="sníž. přenesená",J570,0)</f>
        <v>0</v>
      </c>
      <c r="BI570" s="239">
        <f>IF(N570="nulová",J570,0)</f>
        <v>0</v>
      </c>
      <c r="BJ570" s="18" t="s">
        <v>84</v>
      </c>
      <c r="BK570" s="239">
        <f>ROUND(I570*H570,2)</f>
        <v>0</v>
      </c>
      <c r="BL570" s="18" t="s">
        <v>170</v>
      </c>
      <c r="BM570" s="238" t="s">
        <v>4097</v>
      </c>
    </row>
    <row r="571" s="2" customFormat="1">
      <c r="A571" s="39"/>
      <c r="B571" s="40"/>
      <c r="C571" s="41"/>
      <c r="D571" s="240" t="s">
        <v>249</v>
      </c>
      <c r="E571" s="41"/>
      <c r="F571" s="241" t="s">
        <v>4098</v>
      </c>
      <c r="G571" s="41"/>
      <c r="H571" s="41"/>
      <c r="I571" s="242"/>
      <c r="J571" s="41"/>
      <c r="K571" s="41"/>
      <c r="L571" s="45"/>
      <c r="M571" s="243"/>
      <c r="N571" s="244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249</v>
      </c>
      <c r="AU571" s="18" t="s">
        <v>87</v>
      </c>
    </row>
    <row r="572" s="13" customFormat="1">
      <c r="A572" s="13"/>
      <c r="B572" s="245"/>
      <c r="C572" s="246"/>
      <c r="D572" s="247" t="s">
        <v>251</v>
      </c>
      <c r="E572" s="248" t="s">
        <v>1</v>
      </c>
      <c r="F572" s="249" t="s">
        <v>4099</v>
      </c>
      <c r="G572" s="246"/>
      <c r="H572" s="248" t="s">
        <v>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251</v>
      </c>
      <c r="AU572" s="255" t="s">
        <v>87</v>
      </c>
      <c r="AV572" s="13" t="s">
        <v>84</v>
      </c>
      <c r="AW572" s="13" t="s">
        <v>32</v>
      </c>
      <c r="AX572" s="13" t="s">
        <v>76</v>
      </c>
      <c r="AY572" s="255" t="s">
        <v>240</v>
      </c>
    </row>
    <row r="573" s="13" customFormat="1">
      <c r="A573" s="13"/>
      <c r="B573" s="245"/>
      <c r="C573" s="246"/>
      <c r="D573" s="247" t="s">
        <v>251</v>
      </c>
      <c r="E573" s="248" t="s">
        <v>1</v>
      </c>
      <c r="F573" s="249" t="s">
        <v>4100</v>
      </c>
      <c r="G573" s="246"/>
      <c r="H573" s="248" t="s">
        <v>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251</v>
      </c>
      <c r="AU573" s="255" t="s">
        <v>87</v>
      </c>
      <c r="AV573" s="13" t="s">
        <v>84</v>
      </c>
      <c r="AW573" s="13" t="s">
        <v>32</v>
      </c>
      <c r="AX573" s="13" t="s">
        <v>76</v>
      </c>
      <c r="AY573" s="255" t="s">
        <v>240</v>
      </c>
    </row>
    <row r="574" s="14" customFormat="1">
      <c r="A574" s="14"/>
      <c r="B574" s="256"/>
      <c r="C574" s="257"/>
      <c r="D574" s="247" t="s">
        <v>251</v>
      </c>
      <c r="E574" s="258" t="s">
        <v>1</v>
      </c>
      <c r="F574" s="259" t="s">
        <v>4101</v>
      </c>
      <c r="G574" s="257"/>
      <c r="H574" s="260">
        <v>150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251</v>
      </c>
      <c r="AU574" s="266" t="s">
        <v>87</v>
      </c>
      <c r="AV574" s="14" t="s">
        <v>87</v>
      </c>
      <c r="AW574" s="14" t="s">
        <v>32</v>
      </c>
      <c r="AX574" s="14" t="s">
        <v>84</v>
      </c>
      <c r="AY574" s="266" t="s">
        <v>240</v>
      </c>
    </row>
    <row r="575" s="2" customFormat="1" ht="24.15" customHeight="1">
      <c r="A575" s="39"/>
      <c r="B575" s="40"/>
      <c r="C575" s="227" t="s">
        <v>840</v>
      </c>
      <c r="D575" s="227" t="s">
        <v>242</v>
      </c>
      <c r="E575" s="228" t="s">
        <v>4102</v>
      </c>
      <c r="F575" s="229" t="s">
        <v>4103</v>
      </c>
      <c r="G575" s="230" t="s">
        <v>520</v>
      </c>
      <c r="H575" s="231">
        <v>60</v>
      </c>
      <c r="I575" s="232"/>
      <c r="J575" s="233">
        <f>ROUND(I575*H575,2)</f>
        <v>0</v>
      </c>
      <c r="K575" s="229" t="s">
        <v>246</v>
      </c>
      <c r="L575" s="45"/>
      <c r="M575" s="234" t="s">
        <v>1</v>
      </c>
      <c r="N575" s="235" t="s">
        <v>41</v>
      </c>
      <c r="O575" s="92"/>
      <c r="P575" s="236">
        <f>O575*H575</f>
        <v>0</v>
      </c>
      <c r="Q575" s="236">
        <v>0.00059000000000000003</v>
      </c>
      <c r="R575" s="236">
        <f>Q575*H575</f>
        <v>0.035400000000000001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170</v>
      </c>
      <c r="AT575" s="238" t="s">
        <v>242</v>
      </c>
      <c r="AU575" s="238" t="s">
        <v>87</v>
      </c>
      <c r="AY575" s="18" t="s">
        <v>240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84</v>
      </c>
      <c r="BK575" s="239">
        <f>ROUND(I575*H575,2)</f>
        <v>0</v>
      </c>
      <c r="BL575" s="18" t="s">
        <v>170</v>
      </c>
      <c r="BM575" s="238" t="s">
        <v>4104</v>
      </c>
    </row>
    <row r="576" s="2" customFormat="1">
      <c r="A576" s="39"/>
      <c r="B576" s="40"/>
      <c r="C576" s="41"/>
      <c r="D576" s="240" t="s">
        <v>249</v>
      </c>
      <c r="E576" s="41"/>
      <c r="F576" s="241" t="s">
        <v>4105</v>
      </c>
      <c r="G576" s="41"/>
      <c r="H576" s="41"/>
      <c r="I576" s="242"/>
      <c r="J576" s="41"/>
      <c r="K576" s="41"/>
      <c r="L576" s="45"/>
      <c r="M576" s="243"/>
      <c r="N576" s="244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249</v>
      </c>
      <c r="AU576" s="18" t="s">
        <v>87</v>
      </c>
    </row>
    <row r="577" s="13" customFormat="1">
      <c r="A577" s="13"/>
      <c r="B577" s="245"/>
      <c r="C577" s="246"/>
      <c r="D577" s="247" t="s">
        <v>251</v>
      </c>
      <c r="E577" s="248" t="s">
        <v>1</v>
      </c>
      <c r="F577" s="249" t="s">
        <v>4106</v>
      </c>
      <c r="G577" s="246"/>
      <c r="H577" s="248" t="s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251</v>
      </c>
      <c r="AU577" s="255" t="s">
        <v>87</v>
      </c>
      <c r="AV577" s="13" t="s">
        <v>84</v>
      </c>
      <c r="AW577" s="13" t="s">
        <v>32</v>
      </c>
      <c r="AX577" s="13" t="s">
        <v>76</v>
      </c>
      <c r="AY577" s="255" t="s">
        <v>240</v>
      </c>
    </row>
    <row r="578" s="13" customFormat="1">
      <c r="A578" s="13"/>
      <c r="B578" s="245"/>
      <c r="C578" s="246"/>
      <c r="D578" s="247" t="s">
        <v>251</v>
      </c>
      <c r="E578" s="248" t="s">
        <v>1</v>
      </c>
      <c r="F578" s="249" t="s">
        <v>4100</v>
      </c>
      <c r="G578" s="246"/>
      <c r="H578" s="248" t="s">
        <v>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251</v>
      </c>
      <c r="AU578" s="255" t="s">
        <v>87</v>
      </c>
      <c r="AV578" s="13" t="s">
        <v>84</v>
      </c>
      <c r="AW578" s="13" t="s">
        <v>32</v>
      </c>
      <c r="AX578" s="13" t="s">
        <v>76</v>
      </c>
      <c r="AY578" s="255" t="s">
        <v>240</v>
      </c>
    </row>
    <row r="579" s="14" customFormat="1">
      <c r="A579" s="14"/>
      <c r="B579" s="256"/>
      <c r="C579" s="257"/>
      <c r="D579" s="247" t="s">
        <v>251</v>
      </c>
      <c r="E579" s="258" t="s">
        <v>1</v>
      </c>
      <c r="F579" s="259" t="s">
        <v>2902</v>
      </c>
      <c r="G579" s="257"/>
      <c r="H579" s="260">
        <v>60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251</v>
      </c>
      <c r="AU579" s="266" t="s">
        <v>87</v>
      </c>
      <c r="AV579" s="14" t="s">
        <v>87</v>
      </c>
      <c r="AW579" s="14" t="s">
        <v>32</v>
      </c>
      <c r="AX579" s="14" t="s">
        <v>84</v>
      </c>
      <c r="AY579" s="266" t="s">
        <v>240</v>
      </c>
    </row>
    <row r="580" s="2" customFormat="1" ht="24.15" customHeight="1">
      <c r="A580" s="39"/>
      <c r="B580" s="40"/>
      <c r="C580" s="227" t="s">
        <v>850</v>
      </c>
      <c r="D580" s="227" t="s">
        <v>242</v>
      </c>
      <c r="E580" s="228" t="s">
        <v>4107</v>
      </c>
      <c r="F580" s="229" t="s">
        <v>4108</v>
      </c>
      <c r="G580" s="230" t="s">
        <v>520</v>
      </c>
      <c r="H580" s="231">
        <v>35</v>
      </c>
      <c r="I580" s="232"/>
      <c r="J580" s="233">
        <f>ROUND(I580*H580,2)</f>
        <v>0</v>
      </c>
      <c r="K580" s="229" t="s">
        <v>246</v>
      </c>
      <c r="L580" s="45"/>
      <c r="M580" s="234" t="s">
        <v>1</v>
      </c>
      <c r="N580" s="235" t="s">
        <v>41</v>
      </c>
      <c r="O580" s="92"/>
      <c r="P580" s="236">
        <f>O580*H580</f>
        <v>0</v>
      </c>
      <c r="Q580" s="236">
        <v>0.00087000000000000001</v>
      </c>
      <c r="R580" s="236">
        <f>Q580*H580</f>
        <v>0.030450000000000001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170</v>
      </c>
      <c r="AT580" s="238" t="s">
        <v>242</v>
      </c>
      <c r="AU580" s="238" t="s">
        <v>87</v>
      </c>
      <c r="AY580" s="18" t="s">
        <v>240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84</v>
      </c>
      <c r="BK580" s="239">
        <f>ROUND(I580*H580,2)</f>
        <v>0</v>
      </c>
      <c r="BL580" s="18" t="s">
        <v>170</v>
      </c>
      <c r="BM580" s="238" t="s">
        <v>4109</v>
      </c>
    </row>
    <row r="581" s="2" customFormat="1">
      <c r="A581" s="39"/>
      <c r="B581" s="40"/>
      <c r="C581" s="41"/>
      <c r="D581" s="240" t="s">
        <v>249</v>
      </c>
      <c r="E581" s="41"/>
      <c r="F581" s="241" t="s">
        <v>4110</v>
      </c>
      <c r="G581" s="41"/>
      <c r="H581" s="41"/>
      <c r="I581" s="242"/>
      <c r="J581" s="41"/>
      <c r="K581" s="41"/>
      <c r="L581" s="45"/>
      <c r="M581" s="243"/>
      <c r="N581" s="244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249</v>
      </c>
      <c r="AU581" s="18" t="s">
        <v>87</v>
      </c>
    </row>
    <row r="582" s="13" customFormat="1">
      <c r="A582" s="13"/>
      <c r="B582" s="245"/>
      <c r="C582" s="246"/>
      <c r="D582" s="247" t="s">
        <v>251</v>
      </c>
      <c r="E582" s="248" t="s">
        <v>1</v>
      </c>
      <c r="F582" s="249" t="s">
        <v>4111</v>
      </c>
      <c r="G582" s="246"/>
      <c r="H582" s="248" t="s">
        <v>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251</v>
      </c>
      <c r="AU582" s="255" t="s">
        <v>87</v>
      </c>
      <c r="AV582" s="13" t="s">
        <v>84</v>
      </c>
      <c r="AW582" s="13" t="s">
        <v>32</v>
      </c>
      <c r="AX582" s="13" t="s">
        <v>76</v>
      </c>
      <c r="AY582" s="255" t="s">
        <v>240</v>
      </c>
    </row>
    <row r="583" s="13" customFormat="1">
      <c r="A583" s="13"/>
      <c r="B583" s="245"/>
      <c r="C583" s="246"/>
      <c r="D583" s="247" t="s">
        <v>251</v>
      </c>
      <c r="E583" s="248" t="s">
        <v>1</v>
      </c>
      <c r="F583" s="249" t="s">
        <v>4100</v>
      </c>
      <c r="G583" s="246"/>
      <c r="H583" s="248" t="s">
        <v>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251</v>
      </c>
      <c r="AU583" s="255" t="s">
        <v>87</v>
      </c>
      <c r="AV583" s="13" t="s">
        <v>84</v>
      </c>
      <c r="AW583" s="13" t="s">
        <v>32</v>
      </c>
      <c r="AX583" s="13" t="s">
        <v>76</v>
      </c>
      <c r="AY583" s="255" t="s">
        <v>240</v>
      </c>
    </row>
    <row r="584" s="14" customFormat="1">
      <c r="A584" s="14"/>
      <c r="B584" s="256"/>
      <c r="C584" s="257"/>
      <c r="D584" s="247" t="s">
        <v>251</v>
      </c>
      <c r="E584" s="258" t="s">
        <v>1</v>
      </c>
      <c r="F584" s="259" t="s">
        <v>3103</v>
      </c>
      <c r="G584" s="257"/>
      <c r="H584" s="260">
        <v>35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251</v>
      </c>
      <c r="AU584" s="266" t="s">
        <v>87</v>
      </c>
      <c r="AV584" s="14" t="s">
        <v>87</v>
      </c>
      <c r="AW584" s="14" t="s">
        <v>32</v>
      </c>
      <c r="AX584" s="14" t="s">
        <v>84</v>
      </c>
      <c r="AY584" s="266" t="s">
        <v>240</v>
      </c>
    </row>
    <row r="585" s="2" customFormat="1" ht="24.15" customHeight="1">
      <c r="A585" s="39"/>
      <c r="B585" s="40"/>
      <c r="C585" s="227" t="s">
        <v>855</v>
      </c>
      <c r="D585" s="227" t="s">
        <v>242</v>
      </c>
      <c r="E585" s="228" t="s">
        <v>4112</v>
      </c>
      <c r="F585" s="229" t="s">
        <v>4113</v>
      </c>
      <c r="G585" s="230" t="s">
        <v>520</v>
      </c>
      <c r="H585" s="231">
        <v>10</v>
      </c>
      <c r="I585" s="232"/>
      <c r="J585" s="233">
        <f>ROUND(I585*H585,2)</f>
        <v>0</v>
      </c>
      <c r="K585" s="229" t="s">
        <v>246</v>
      </c>
      <c r="L585" s="45"/>
      <c r="M585" s="234" t="s">
        <v>1</v>
      </c>
      <c r="N585" s="235" t="s">
        <v>41</v>
      </c>
      <c r="O585" s="92"/>
      <c r="P585" s="236">
        <f>O585*H585</f>
        <v>0</v>
      </c>
      <c r="Q585" s="236">
        <v>0.00133</v>
      </c>
      <c r="R585" s="236">
        <f>Q585*H585</f>
        <v>0.013299999999999999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170</v>
      </c>
      <c r="AT585" s="238" t="s">
        <v>242</v>
      </c>
      <c r="AU585" s="238" t="s">
        <v>87</v>
      </c>
      <c r="AY585" s="18" t="s">
        <v>240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84</v>
      </c>
      <c r="BK585" s="239">
        <f>ROUND(I585*H585,2)</f>
        <v>0</v>
      </c>
      <c r="BL585" s="18" t="s">
        <v>170</v>
      </c>
      <c r="BM585" s="238" t="s">
        <v>4114</v>
      </c>
    </row>
    <row r="586" s="2" customFormat="1">
      <c r="A586" s="39"/>
      <c r="B586" s="40"/>
      <c r="C586" s="41"/>
      <c r="D586" s="240" t="s">
        <v>249</v>
      </c>
      <c r="E586" s="41"/>
      <c r="F586" s="241" t="s">
        <v>4115</v>
      </c>
      <c r="G586" s="41"/>
      <c r="H586" s="41"/>
      <c r="I586" s="242"/>
      <c r="J586" s="41"/>
      <c r="K586" s="41"/>
      <c r="L586" s="45"/>
      <c r="M586" s="243"/>
      <c r="N586" s="244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249</v>
      </c>
      <c r="AU586" s="18" t="s">
        <v>87</v>
      </c>
    </row>
    <row r="587" s="13" customFormat="1">
      <c r="A587" s="13"/>
      <c r="B587" s="245"/>
      <c r="C587" s="246"/>
      <c r="D587" s="247" t="s">
        <v>251</v>
      </c>
      <c r="E587" s="248" t="s">
        <v>1</v>
      </c>
      <c r="F587" s="249" t="s">
        <v>4116</v>
      </c>
      <c r="G587" s="246"/>
      <c r="H587" s="248" t="s">
        <v>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251</v>
      </c>
      <c r="AU587" s="255" t="s">
        <v>87</v>
      </c>
      <c r="AV587" s="13" t="s">
        <v>84</v>
      </c>
      <c r="AW587" s="13" t="s">
        <v>32</v>
      </c>
      <c r="AX587" s="13" t="s">
        <v>76</v>
      </c>
      <c r="AY587" s="255" t="s">
        <v>240</v>
      </c>
    </row>
    <row r="588" s="13" customFormat="1">
      <c r="A588" s="13"/>
      <c r="B588" s="245"/>
      <c r="C588" s="246"/>
      <c r="D588" s="247" t="s">
        <v>251</v>
      </c>
      <c r="E588" s="248" t="s">
        <v>1</v>
      </c>
      <c r="F588" s="249" t="s">
        <v>4100</v>
      </c>
      <c r="G588" s="246"/>
      <c r="H588" s="248" t="s">
        <v>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251</v>
      </c>
      <c r="AU588" s="255" t="s">
        <v>87</v>
      </c>
      <c r="AV588" s="13" t="s">
        <v>84</v>
      </c>
      <c r="AW588" s="13" t="s">
        <v>32</v>
      </c>
      <c r="AX588" s="13" t="s">
        <v>76</v>
      </c>
      <c r="AY588" s="255" t="s">
        <v>240</v>
      </c>
    </row>
    <row r="589" s="14" customFormat="1">
      <c r="A589" s="14"/>
      <c r="B589" s="256"/>
      <c r="C589" s="257"/>
      <c r="D589" s="247" t="s">
        <v>251</v>
      </c>
      <c r="E589" s="258" t="s">
        <v>1</v>
      </c>
      <c r="F589" s="259" t="s">
        <v>528</v>
      </c>
      <c r="G589" s="257"/>
      <c r="H589" s="260">
        <v>10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251</v>
      </c>
      <c r="AU589" s="266" t="s">
        <v>87</v>
      </c>
      <c r="AV589" s="14" t="s">
        <v>87</v>
      </c>
      <c r="AW589" s="14" t="s">
        <v>32</v>
      </c>
      <c r="AX589" s="14" t="s">
        <v>84</v>
      </c>
      <c r="AY589" s="266" t="s">
        <v>240</v>
      </c>
    </row>
    <row r="590" s="2" customFormat="1" ht="37.8" customHeight="1">
      <c r="A590" s="39"/>
      <c r="B590" s="40"/>
      <c r="C590" s="227" t="s">
        <v>872</v>
      </c>
      <c r="D590" s="227" t="s">
        <v>242</v>
      </c>
      <c r="E590" s="228" t="s">
        <v>4117</v>
      </c>
      <c r="F590" s="229" t="s">
        <v>4118</v>
      </c>
      <c r="G590" s="230" t="s">
        <v>520</v>
      </c>
      <c r="H590" s="231">
        <v>90</v>
      </c>
      <c r="I590" s="232"/>
      <c r="J590" s="233">
        <f>ROUND(I590*H590,2)</f>
        <v>0</v>
      </c>
      <c r="K590" s="229" t="s">
        <v>246</v>
      </c>
      <c r="L590" s="45"/>
      <c r="M590" s="234" t="s">
        <v>1</v>
      </c>
      <c r="N590" s="235" t="s">
        <v>41</v>
      </c>
      <c r="O590" s="92"/>
      <c r="P590" s="236">
        <f>O590*H590</f>
        <v>0</v>
      </c>
      <c r="Q590" s="236">
        <v>6.9999999999999994E-05</v>
      </c>
      <c r="R590" s="236">
        <f>Q590*H590</f>
        <v>0.0062999999999999992</v>
      </c>
      <c r="S590" s="236">
        <v>0</v>
      </c>
      <c r="T590" s="23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8" t="s">
        <v>170</v>
      </c>
      <c r="AT590" s="238" t="s">
        <v>242</v>
      </c>
      <c r="AU590" s="238" t="s">
        <v>87</v>
      </c>
      <c r="AY590" s="18" t="s">
        <v>240</v>
      </c>
      <c r="BE590" s="239">
        <f>IF(N590="základní",J590,0)</f>
        <v>0</v>
      </c>
      <c r="BF590" s="239">
        <f>IF(N590="snížená",J590,0)</f>
        <v>0</v>
      </c>
      <c r="BG590" s="239">
        <f>IF(N590="zákl. přenesená",J590,0)</f>
        <v>0</v>
      </c>
      <c r="BH590" s="239">
        <f>IF(N590="sníž. přenesená",J590,0)</f>
        <v>0</v>
      </c>
      <c r="BI590" s="239">
        <f>IF(N590="nulová",J590,0)</f>
        <v>0</v>
      </c>
      <c r="BJ590" s="18" t="s">
        <v>84</v>
      </c>
      <c r="BK590" s="239">
        <f>ROUND(I590*H590,2)</f>
        <v>0</v>
      </c>
      <c r="BL590" s="18" t="s">
        <v>170</v>
      </c>
      <c r="BM590" s="238" t="s">
        <v>4119</v>
      </c>
    </row>
    <row r="591" s="2" customFormat="1">
      <c r="A591" s="39"/>
      <c r="B591" s="40"/>
      <c r="C591" s="41"/>
      <c r="D591" s="240" t="s">
        <v>249</v>
      </c>
      <c r="E591" s="41"/>
      <c r="F591" s="241" t="s">
        <v>4120</v>
      </c>
      <c r="G591" s="41"/>
      <c r="H591" s="41"/>
      <c r="I591" s="242"/>
      <c r="J591" s="41"/>
      <c r="K591" s="41"/>
      <c r="L591" s="45"/>
      <c r="M591" s="243"/>
      <c r="N591" s="244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249</v>
      </c>
      <c r="AU591" s="18" t="s">
        <v>87</v>
      </c>
    </row>
    <row r="592" s="13" customFormat="1">
      <c r="A592" s="13"/>
      <c r="B592" s="245"/>
      <c r="C592" s="246"/>
      <c r="D592" s="247" t="s">
        <v>251</v>
      </c>
      <c r="E592" s="248" t="s">
        <v>1</v>
      </c>
      <c r="F592" s="249" t="s">
        <v>4121</v>
      </c>
      <c r="G592" s="246"/>
      <c r="H592" s="248" t="s">
        <v>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251</v>
      </c>
      <c r="AU592" s="255" t="s">
        <v>87</v>
      </c>
      <c r="AV592" s="13" t="s">
        <v>84</v>
      </c>
      <c r="AW592" s="13" t="s">
        <v>32</v>
      </c>
      <c r="AX592" s="13" t="s">
        <v>76</v>
      </c>
      <c r="AY592" s="255" t="s">
        <v>240</v>
      </c>
    </row>
    <row r="593" s="14" customFormat="1">
      <c r="A593" s="14"/>
      <c r="B593" s="256"/>
      <c r="C593" s="257"/>
      <c r="D593" s="247" t="s">
        <v>251</v>
      </c>
      <c r="E593" s="258" t="s">
        <v>1</v>
      </c>
      <c r="F593" s="259" t="s">
        <v>4122</v>
      </c>
      <c r="G593" s="257"/>
      <c r="H593" s="260">
        <v>90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251</v>
      </c>
      <c r="AU593" s="266" t="s">
        <v>87</v>
      </c>
      <c r="AV593" s="14" t="s">
        <v>87</v>
      </c>
      <c r="AW593" s="14" t="s">
        <v>32</v>
      </c>
      <c r="AX593" s="14" t="s">
        <v>84</v>
      </c>
      <c r="AY593" s="266" t="s">
        <v>240</v>
      </c>
    </row>
    <row r="594" s="2" customFormat="1" ht="37.8" customHeight="1">
      <c r="A594" s="39"/>
      <c r="B594" s="40"/>
      <c r="C594" s="227" t="s">
        <v>883</v>
      </c>
      <c r="D594" s="227" t="s">
        <v>242</v>
      </c>
      <c r="E594" s="228" t="s">
        <v>4123</v>
      </c>
      <c r="F594" s="229" t="s">
        <v>4124</v>
      </c>
      <c r="G594" s="230" t="s">
        <v>520</v>
      </c>
      <c r="H594" s="231">
        <v>2</v>
      </c>
      <c r="I594" s="232"/>
      <c r="J594" s="233">
        <f>ROUND(I594*H594,2)</f>
        <v>0</v>
      </c>
      <c r="K594" s="229" t="s">
        <v>246</v>
      </c>
      <c r="L594" s="45"/>
      <c r="M594" s="234" t="s">
        <v>1</v>
      </c>
      <c r="N594" s="235" t="s">
        <v>41</v>
      </c>
      <c r="O594" s="92"/>
      <c r="P594" s="236">
        <f>O594*H594</f>
        <v>0</v>
      </c>
      <c r="Q594" s="236">
        <v>9.0000000000000006E-05</v>
      </c>
      <c r="R594" s="236">
        <f>Q594*H594</f>
        <v>0.00018000000000000001</v>
      </c>
      <c r="S594" s="236">
        <v>0</v>
      </c>
      <c r="T594" s="23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8" t="s">
        <v>170</v>
      </c>
      <c r="AT594" s="238" t="s">
        <v>242</v>
      </c>
      <c r="AU594" s="238" t="s">
        <v>87</v>
      </c>
      <c r="AY594" s="18" t="s">
        <v>240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8" t="s">
        <v>84</v>
      </c>
      <c r="BK594" s="239">
        <f>ROUND(I594*H594,2)</f>
        <v>0</v>
      </c>
      <c r="BL594" s="18" t="s">
        <v>170</v>
      </c>
      <c r="BM594" s="238" t="s">
        <v>4125</v>
      </c>
    </row>
    <row r="595" s="2" customFormat="1">
      <c r="A595" s="39"/>
      <c r="B595" s="40"/>
      <c r="C595" s="41"/>
      <c r="D595" s="240" t="s">
        <v>249</v>
      </c>
      <c r="E595" s="41"/>
      <c r="F595" s="241" t="s">
        <v>4126</v>
      </c>
      <c r="G595" s="41"/>
      <c r="H595" s="41"/>
      <c r="I595" s="242"/>
      <c r="J595" s="41"/>
      <c r="K595" s="41"/>
      <c r="L595" s="45"/>
      <c r="M595" s="243"/>
      <c r="N595" s="244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249</v>
      </c>
      <c r="AU595" s="18" t="s">
        <v>87</v>
      </c>
    </row>
    <row r="596" s="13" customFormat="1">
      <c r="A596" s="13"/>
      <c r="B596" s="245"/>
      <c r="C596" s="246"/>
      <c r="D596" s="247" t="s">
        <v>251</v>
      </c>
      <c r="E596" s="248" t="s">
        <v>1</v>
      </c>
      <c r="F596" s="249" t="s">
        <v>4127</v>
      </c>
      <c r="G596" s="246"/>
      <c r="H596" s="248" t="s">
        <v>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251</v>
      </c>
      <c r="AU596" s="255" t="s">
        <v>87</v>
      </c>
      <c r="AV596" s="13" t="s">
        <v>84</v>
      </c>
      <c r="AW596" s="13" t="s">
        <v>32</v>
      </c>
      <c r="AX596" s="13" t="s">
        <v>76</v>
      </c>
      <c r="AY596" s="255" t="s">
        <v>240</v>
      </c>
    </row>
    <row r="597" s="14" customFormat="1">
      <c r="A597" s="14"/>
      <c r="B597" s="256"/>
      <c r="C597" s="257"/>
      <c r="D597" s="247" t="s">
        <v>251</v>
      </c>
      <c r="E597" s="258" t="s">
        <v>1</v>
      </c>
      <c r="F597" s="259" t="s">
        <v>823</v>
      </c>
      <c r="G597" s="257"/>
      <c r="H597" s="260">
        <v>2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251</v>
      </c>
      <c r="AU597" s="266" t="s">
        <v>87</v>
      </c>
      <c r="AV597" s="14" t="s">
        <v>87</v>
      </c>
      <c r="AW597" s="14" t="s">
        <v>32</v>
      </c>
      <c r="AX597" s="14" t="s">
        <v>84</v>
      </c>
      <c r="AY597" s="266" t="s">
        <v>240</v>
      </c>
    </row>
    <row r="598" s="2" customFormat="1" ht="37.8" customHeight="1">
      <c r="A598" s="39"/>
      <c r="B598" s="40"/>
      <c r="C598" s="227" t="s">
        <v>891</v>
      </c>
      <c r="D598" s="227" t="s">
        <v>242</v>
      </c>
      <c r="E598" s="228" t="s">
        <v>4128</v>
      </c>
      <c r="F598" s="229" t="s">
        <v>4129</v>
      </c>
      <c r="G598" s="230" t="s">
        <v>520</v>
      </c>
      <c r="H598" s="231">
        <v>150</v>
      </c>
      <c r="I598" s="232"/>
      <c r="J598" s="233">
        <f>ROUND(I598*H598,2)</f>
        <v>0</v>
      </c>
      <c r="K598" s="229" t="s">
        <v>246</v>
      </c>
      <c r="L598" s="45"/>
      <c r="M598" s="234" t="s">
        <v>1</v>
      </c>
      <c r="N598" s="235" t="s">
        <v>41</v>
      </c>
      <c r="O598" s="92"/>
      <c r="P598" s="236">
        <f>O598*H598</f>
        <v>0</v>
      </c>
      <c r="Q598" s="236">
        <v>0.00020000000000000001</v>
      </c>
      <c r="R598" s="236">
        <f>Q598*H598</f>
        <v>0.030000000000000002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170</v>
      </c>
      <c r="AT598" s="238" t="s">
        <v>242</v>
      </c>
      <c r="AU598" s="238" t="s">
        <v>87</v>
      </c>
      <c r="AY598" s="18" t="s">
        <v>240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84</v>
      </c>
      <c r="BK598" s="239">
        <f>ROUND(I598*H598,2)</f>
        <v>0</v>
      </c>
      <c r="BL598" s="18" t="s">
        <v>170</v>
      </c>
      <c r="BM598" s="238" t="s">
        <v>4130</v>
      </c>
    </row>
    <row r="599" s="2" customFormat="1">
      <c r="A599" s="39"/>
      <c r="B599" s="40"/>
      <c r="C599" s="41"/>
      <c r="D599" s="240" t="s">
        <v>249</v>
      </c>
      <c r="E599" s="41"/>
      <c r="F599" s="241" t="s">
        <v>4131</v>
      </c>
      <c r="G599" s="41"/>
      <c r="H599" s="41"/>
      <c r="I599" s="242"/>
      <c r="J599" s="41"/>
      <c r="K599" s="41"/>
      <c r="L599" s="45"/>
      <c r="M599" s="243"/>
      <c r="N599" s="244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249</v>
      </c>
      <c r="AU599" s="18" t="s">
        <v>87</v>
      </c>
    </row>
    <row r="600" s="13" customFormat="1">
      <c r="A600" s="13"/>
      <c r="B600" s="245"/>
      <c r="C600" s="246"/>
      <c r="D600" s="247" t="s">
        <v>251</v>
      </c>
      <c r="E600" s="248" t="s">
        <v>1</v>
      </c>
      <c r="F600" s="249" t="s">
        <v>4132</v>
      </c>
      <c r="G600" s="246"/>
      <c r="H600" s="248" t="s">
        <v>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251</v>
      </c>
      <c r="AU600" s="255" t="s">
        <v>87</v>
      </c>
      <c r="AV600" s="13" t="s">
        <v>84</v>
      </c>
      <c r="AW600" s="13" t="s">
        <v>32</v>
      </c>
      <c r="AX600" s="13" t="s">
        <v>76</v>
      </c>
      <c r="AY600" s="255" t="s">
        <v>240</v>
      </c>
    </row>
    <row r="601" s="14" customFormat="1">
      <c r="A601" s="14"/>
      <c r="B601" s="256"/>
      <c r="C601" s="257"/>
      <c r="D601" s="247" t="s">
        <v>251</v>
      </c>
      <c r="E601" s="258" t="s">
        <v>1</v>
      </c>
      <c r="F601" s="259" t="s">
        <v>4101</v>
      </c>
      <c r="G601" s="257"/>
      <c r="H601" s="260">
        <v>150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251</v>
      </c>
      <c r="AU601" s="266" t="s">
        <v>87</v>
      </c>
      <c r="AV601" s="14" t="s">
        <v>87</v>
      </c>
      <c r="AW601" s="14" t="s">
        <v>32</v>
      </c>
      <c r="AX601" s="14" t="s">
        <v>84</v>
      </c>
      <c r="AY601" s="266" t="s">
        <v>240</v>
      </c>
    </row>
    <row r="602" s="2" customFormat="1" ht="37.8" customHeight="1">
      <c r="A602" s="39"/>
      <c r="B602" s="40"/>
      <c r="C602" s="227" t="s">
        <v>900</v>
      </c>
      <c r="D602" s="227" t="s">
        <v>242</v>
      </c>
      <c r="E602" s="228" t="s">
        <v>4133</v>
      </c>
      <c r="F602" s="229" t="s">
        <v>4134</v>
      </c>
      <c r="G602" s="230" t="s">
        <v>520</v>
      </c>
      <c r="H602" s="231">
        <v>135</v>
      </c>
      <c r="I602" s="232"/>
      <c r="J602" s="233">
        <f>ROUND(I602*H602,2)</f>
        <v>0</v>
      </c>
      <c r="K602" s="229" t="s">
        <v>246</v>
      </c>
      <c r="L602" s="45"/>
      <c r="M602" s="234" t="s">
        <v>1</v>
      </c>
      <c r="N602" s="235" t="s">
        <v>41</v>
      </c>
      <c r="O602" s="92"/>
      <c r="P602" s="236">
        <f>O602*H602</f>
        <v>0</v>
      </c>
      <c r="Q602" s="236">
        <v>0.00024000000000000001</v>
      </c>
      <c r="R602" s="236">
        <f>Q602*H602</f>
        <v>0.032399999999999998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170</v>
      </c>
      <c r="AT602" s="238" t="s">
        <v>242</v>
      </c>
      <c r="AU602" s="238" t="s">
        <v>87</v>
      </c>
      <c r="AY602" s="18" t="s">
        <v>240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84</v>
      </c>
      <c r="BK602" s="239">
        <f>ROUND(I602*H602,2)</f>
        <v>0</v>
      </c>
      <c r="BL602" s="18" t="s">
        <v>170</v>
      </c>
      <c r="BM602" s="238" t="s">
        <v>4135</v>
      </c>
    </row>
    <row r="603" s="2" customFormat="1">
      <c r="A603" s="39"/>
      <c r="B603" s="40"/>
      <c r="C603" s="41"/>
      <c r="D603" s="240" t="s">
        <v>249</v>
      </c>
      <c r="E603" s="41"/>
      <c r="F603" s="241" t="s">
        <v>4136</v>
      </c>
      <c r="G603" s="41"/>
      <c r="H603" s="41"/>
      <c r="I603" s="242"/>
      <c r="J603" s="41"/>
      <c r="K603" s="41"/>
      <c r="L603" s="45"/>
      <c r="M603" s="243"/>
      <c r="N603" s="244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249</v>
      </c>
      <c r="AU603" s="18" t="s">
        <v>87</v>
      </c>
    </row>
    <row r="604" s="13" customFormat="1">
      <c r="A604" s="13"/>
      <c r="B604" s="245"/>
      <c r="C604" s="246"/>
      <c r="D604" s="247" t="s">
        <v>251</v>
      </c>
      <c r="E604" s="248" t="s">
        <v>1</v>
      </c>
      <c r="F604" s="249" t="s">
        <v>4137</v>
      </c>
      <c r="G604" s="246"/>
      <c r="H604" s="248" t="s">
        <v>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251</v>
      </c>
      <c r="AU604" s="255" t="s">
        <v>87</v>
      </c>
      <c r="AV604" s="13" t="s">
        <v>84</v>
      </c>
      <c r="AW604" s="13" t="s">
        <v>32</v>
      </c>
      <c r="AX604" s="13" t="s">
        <v>76</v>
      </c>
      <c r="AY604" s="255" t="s">
        <v>240</v>
      </c>
    </row>
    <row r="605" s="14" customFormat="1">
      <c r="A605" s="14"/>
      <c r="B605" s="256"/>
      <c r="C605" s="257"/>
      <c r="D605" s="247" t="s">
        <v>251</v>
      </c>
      <c r="E605" s="258" t="s">
        <v>1</v>
      </c>
      <c r="F605" s="259" t="s">
        <v>3998</v>
      </c>
      <c r="G605" s="257"/>
      <c r="H605" s="260">
        <v>30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251</v>
      </c>
      <c r="AU605" s="266" t="s">
        <v>87</v>
      </c>
      <c r="AV605" s="14" t="s">
        <v>87</v>
      </c>
      <c r="AW605" s="14" t="s">
        <v>32</v>
      </c>
      <c r="AX605" s="14" t="s">
        <v>76</v>
      </c>
      <c r="AY605" s="266" t="s">
        <v>240</v>
      </c>
    </row>
    <row r="606" s="13" customFormat="1">
      <c r="A606" s="13"/>
      <c r="B606" s="245"/>
      <c r="C606" s="246"/>
      <c r="D606" s="247" t="s">
        <v>251</v>
      </c>
      <c r="E606" s="248" t="s">
        <v>1</v>
      </c>
      <c r="F606" s="249" t="s">
        <v>4138</v>
      </c>
      <c r="G606" s="246"/>
      <c r="H606" s="248" t="s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251</v>
      </c>
      <c r="AU606" s="255" t="s">
        <v>87</v>
      </c>
      <c r="AV606" s="13" t="s">
        <v>84</v>
      </c>
      <c r="AW606" s="13" t="s">
        <v>32</v>
      </c>
      <c r="AX606" s="13" t="s">
        <v>76</v>
      </c>
      <c r="AY606" s="255" t="s">
        <v>240</v>
      </c>
    </row>
    <row r="607" s="14" customFormat="1">
      <c r="A607" s="14"/>
      <c r="B607" s="256"/>
      <c r="C607" s="257"/>
      <c r="D607" s="247" t="s">
        <v>251</v>
      </c>
      <c r="E607" s="258" t="s">
        <v>1</v>
      </c>
      <c r="F607" s="259" t="s">
        <v>4139</v>
      </c>
      <c r="G607" s="257"/>
      <c r="H607" s="260">
        <v>105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251</v>
      </c>
      <c r="AU607" s="266" t="s">
        <v>87</v>
      </c>
      <c r="AV607" s="14" t="s">
        <v>87</v>
      </c>
      <c r="AW607" s="14" t="s">
        <v>32</v>
      </c>
      <c r="AX607" s="14" t="s">
        <v>76</v>
      </c>
      <c r="AY607" s="266" t="s">
        <v>240</v>
      </c>
    </row>
    <row r="608" s="16" customFormat="1">
      <c r="A608" s="16"/>
      <c r="B608" s="278"/>
      <c r="C608" s="279"/>
      <c r="D608" s="247" t="s">
        <v>251</v>
      </c>
      <c r="E608" s="280" t="s">
        <v>1</v>
      </c>
      <c r="F608" s="281" t="s">
        <v>265</v>
      </c>
      <c r="G608" s="279"/>
      <c r="H608" s="282">
        <v>135</v>
      </c>
      <c r="I608" s="283"/>
      <c r="J608" s="279"/>
      <c r="K608" s="279"/>
      <c r="L608" s="284"/>
      <c r="M608" s="285"/>
      <c r="N608" s="286"/>
      <c r="O608" s="286"/>
      <c r="P608" s="286"/>
      <c r="Q608" s="286"/>
      <c r="R608" s="286"/>
      <c r="S608" s="286"/>
      <c r="T608" s="287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8" t="s">
        <v>251</v>
      </c>
      <c r="AU608" s="288" t="s">
        <v>87</v>
      </c>
      <c r="AV608" s="16" t="s">
        <v>247</v>
      </c>
      <c r="AW608" s="16" t="s">
        <v>32</v>
      </c>
      <c r="AX608" s="16" t="s">
        <v>84</v>
      </c>
      <c r="AY608" s="288" t="s">
        <v>240</v>
      </c>
    </row>
    <row r="609" s="2" customFormat="1" ht="37.8" customHeight="1">
      <c r="A609" s="39"/>
      <c r="B609" s="40"/>
      <c r="C609" s="227" t="s">
        <v>907</v>
      </c>
      <c r="D609" s="227" t="s">
        <v>242</v>
      </c>
      <c r="E609" s="228" t="s">
        <v>4140</v>
      </c>
      <c r="F609" s="229" t="s">
        <v>4141</v>
      </c>
      <c r="G609" s="230" t="s">
        <v>520</v>
      </c>
      <c r="H609" s="231">
        <v>2</v>
      </c>
      <c r="I609" s="232"/>
      <c r="J609" s="233">
        <f>ROUND(I609*H609,2)</f>
        <v>0</v>
      </c>
      <c r="K609" s="229" t="s">
        <v>246</v>
      </c>
      <c r="L609" s="45"/>
      <c r="M609" s="234" t="s">
        <v>1</v>
      </c>
      <c r="N609" s="235" t="s">
        <v>41</v>
      </c>
      <c r="O609" s="92"/>
      <c r="P609" s="236">
        <f>O609*H609</f>
        <v>0</v>
      </c>
      <c r="Q609" s="236">
        <v>0.00027</v>
      </c>
      <c r="R609" s="236">
        <f>Q609*H609</f>
        <v>0.00054000000000000001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170</v>
      </c>
      <c r="AT609" s="238" t="s">
        <v>242</v>
      </c>
      <c r="AU609" s="238" t="s">
        <v>87</v>
      </c>
      <c r="AY609" s="18" t="s">
        <v>240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84</v>
      </c>
      <c r="BK609" s="239">
        <f>ROUND(I609*H609,2)</f>
        <v>0</v>
      </c>
      <c r="BL609" s="18" t="s">
        <v>170</v>
      </c>
      <c r="BM609" s="238" t="s">
        <v>4142</v>
      </c>
    </row>
    <row r="610" s="2" customFormat="1">
      <c r="A610" s="39"/>
      <c r="B610" s="40"/>
      <c r="C610" s="41"/>
      <c r="D610" s="240" t="s">
        <v>249</v>
      </c>
      <c r="E610" s="41"/>
      <c r="F610" s="241" t="s">
        <v>4143</v>
      </c>
      <c r="G610" s="41"/>
      <c r="H610" s="41"/>
      <c r="I610" s="242"/>
      <c r="J610" s="41"/>
      <c r="K610" s="41"/>
      <c r="L610" s="45"/>
      <c r="M610" s="243"/>
      <c r="N610" s="244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249</v>
      </c>
      <c r="AU610" s="18" t="s">
        <v>87</v>
      </c>
    </row>
    <row r="611" s="13" customFormat="1">
      <c r="A611" s="13"/>
      <c r="B611" s="245"/>
      <c r="C611" s="246"/>
      <c r="D611" s="247" t="s">
        <v>251</v>
      </c>
      <c r="E611" s="248" t="s">
        <v>1</v>
      </c>
      <c r="F611" s="249" t="s">
        <v>4144</v>
      </c>
      <c r="G611" s="246"/>
      <c r="H611" s="248" t="s">
        <v>1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251</v>
      </c>
      <c r="AU611" s="255" t="s">
        <v>87</v>
      </c>
      <c r="AV611" s="13" t="s">
        <v>84</v>
      </c>
      <c r="AW611" s="13" t="s">
        <v>32</v>
      </c>
      <c r="AX611" s="13" t="s">
        <v>76</v>
      </c>
      <c r="AY611" s="255" t="s">
        <v>240</v>
      </c>
    </row>
    <row r="612" s="14" customFormat="1">
      <c r="A612" s="14"/>
      <c r="B612" s="256"/>
      <c r="C612" s="257"/>
      <c r="D612" s="247" t="s">
        <v>251</v>
      </c>
      <c r="E612" s="258" t="s">
        <v>1</v>
      </c>
      <c r="F612" s="259" t="s">
        <v>823</v>
      </c>
      <c r="G612" s="257"/>
      <c r="H612" s="260">
        <v>2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251</v>
      </c>
      <c r="AU612" s="266" t="s">
        <v>87</v>
      </c>
      <c r="AV612" s="14" t="s">
        <v>87</v>
      </c>
      <c r="AW612" s="14" t="s">
        <v>32</v>
      </c>
      <c r="AX612" s="14" t="s">
        <v>84</v>
      </c>
      <c r="AY612" s="266" t="s">
        <v>240</v>
      </c>
    </row>
    <row r="613" s="2" customFormat="1" ht="16.5" customHeight="1">
      <c r="A613" s="39"/>
      <c r="B613" s="40"/>
      <c r="C613" s="227" t="s">
        <v>915</v>
      </c>
      <c r="D613" s="227" t="s">
        <v>242</v>
      </c>
      <c r="E613" s="228" t="s">
        <v>4145</v>
      </c>
      <c r="F613" s="229" t="s">
        <v>4146</v>
      </c>
      <c r="G613" s="230" t="s">
        <v>675</v>
      </c>
      <c r="H613" s="231">
        <v>21</v>
      </c>
      <c r="I613" s="232"/>
      <c r="J613" s="233">
        <f>ROUND(I613*H613,2)</f>
        <v>0</v>
      </c>
      <c r="K613" s="229" t="s">
        <v>246</v>
      </c>
      <c r="L613" s="45"/>
      <c r="M613" s="234" t="s">
        <v>1</v>
      </c>
      <c r="N613" s="235" t="s">
        <v>41</v>
      </c>
      <c r="O613" s="92"/>
      <c r="P613" s="236">
        <f>O613*H613</f>
        <v>0</v>
      </c>
      <c r="Q613" s="236">
        <v>0.00056999999999999998</v>
      </c>
      <c r="R613" s="236">
        <f>Q613*H613</f>
        <v>0.01197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170</v>
      </c>
      <c r="AT613" s="238" t="s">
        <v>242</v>
      </c>
      <c r="AU613" s="238" t="s">
        <v>87</v>
      </c>
      <c r="AY613" s="18" t="s">
        <v>240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84</v>
      </c>
      <c r="BK613" s="239">
        <f>ROUND(I613*H613,2)</f>
        <v>0</v>
      </c>
      <c r="BL613" s="18" t="s">
        <v>170</v>
      </c>
      <c r="BM613" s="238" t="s">
        <v>4147</v>
      </c>
    </row>
    <row r="614" s="2" customFormat="1">
      <c r="A614" s="39"/>
      <c r="B614" s="40"/>
      <c r="C614" s="41"/>
      <c r="D614" s="240" t="s">
        <v>249</v>
      </c>
      <c r="E614" s="41"/>
      <c r="F614" s="241" t="s">
        <v>4148</v>
      </c>
      <c r="G614" s="41"/>
      <c r="H614" s="41"/>
      <c r="I614" s="242"/>
      <c r="J614" s="41"/>
      <c r="K614" s="41"/>
      <c r="L614" s="45"/>
      <c r="M614" s="243"/>
      <c r="N614" s="244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249</v>
      </c>
      <c r="AU614" s="18" t="s">
        <v>87</v>
      </c>
    </row>
    <row r="615" s="13" customFormat="1">
      <c r="A615" s="13"/>
      <c r="B615" s="245"/>
      <c r="C615" s="246"/>
      <c r="D615" s="247" t="s">
        <v>251</v>
      </c>
      <c r="E615" s="248" t="s">
        <v>1</v>
      </c>
      <c r="F615" s="249" t="s">
        <v>4149</v>
      </c>
      <c r="G615" s="246"/>
      <c r="H615" s="248" t="s">
        <v>1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251</v>
      </c>
      <c r="AU615" s="255" t="s">
        <v>87</v>
      </c>
      <c r="AV615" s="13" t="s">
        <v>84</v>
      </c>
      <c r="AW615" s="13" t="s">
        <v>32</v>
      </c>
      <c r="AX615" s="13" t="s">
        <v>76</v>
      </c>
      <c r="AY615" s="255" t="s">
        <v>240</v>
      </c>
    </row>
    <row r="616" s="14" customFormat="1">
      <c r="A616" s="14"/>
      <c r="B616" s="256"/>
      <c r="C616" s="257"/>
      <c r="D616" s="247" t="s">
        <v>251</v>
      </c>
      <c r="E616" s="258" t="s">
        <v>1</v>
      </c>
      <c r="F616" s="259" t="s">
        <v>7</v>
      </c>
      <c r="G616" s="257"/>
      <c r="H616" s="260">
        <v>21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251</v>
      </c>
      <c r="AU616" s="266" t="s">
        <v>87</v>
      </c>
      <c r="AV616" s="14" t="s">
        <v>87</v>
      </c>
      <c r="AW616" s="14" t="s">
        <v>32</v>
      </c>
      <c r="AX616" s="14" t="s">
        <v>84</v>
      </c>
      <c r="AY616" s="266" t="s">
        <v>240</v>
      </c>
    </row>
    <row r="617" s="2" customFormat="1" ht="16.5" customHeight="1">
      <c r="A617" s="39"/>
      <c r="B617" s="40"/>
      <c r="C617" s="227" t="s">
        <v>922</v>
      </c>
      <c r="D617" s="227" t="s">
        <v>242</v>
      </c>
      <c r="E617" s="228" t="s">
        <v>4150</v>
      </c>
      <c r="F617" s="229" t="s">
        <v>4151</v>
      </c>
      <c r="G617" s="230" t="s">
        <v>675</v>
      </c>
      <c r="H617" s="231">
        <v>5</v>
      </c>
      <c r="I617" s="232"/>
      <c r="J617" s="233">
        <f>ROUND(I617*H617,2)</f>
        <v>0</v>
      </c>
      <c r="K617" s="229" t="s">
        <v>246</v>
      </c>
      <c r="L617" s="45"/>
      <c r="M617" s="234" t="s">
        <v>1</v>
      </c>
      <c r="N617" s="235" t="s">
        <v>41</v>
      </c>
      <c r="O617" s="92"/>
      <c r="P617" s="236">
        <f>O617*H617</f>
        <v>0</v>
      </c>
      <c r="Q617" s="236">
        <v>0.00072000000000000005</v>
      </c>
      <c r="R617" s="236">
        <f>Q617*H617</f>
        <v>0.0036000000000000003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170</v>
      </c>
      <c r="AT617" s="238" t="s">
        <v>242</v>
      </c>
      <c r="AU617" s="238" t="s">
        <v>87</v>
      </c>
      <c r="AY617" s="18" t="s">
        <v>240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84</v>
      </c>
      <c r="BK617" s="239">
        <f>ROUND(I617*H617,2)</f>
        <v>0</v>
      </c>
      <c r="BL617" s="18" t="s">
        <v>170</v>
      </c>
      <c r="BM617" s="238" t="s">
        <v>4152</v>
      </c>
    </row>
    <row r="618" s="2" customFormat="1">
      <c r="A618" s="39"/>
      <c r="B618" s="40"/>
      <c r="C618" s="41"/>
      <c r="D618" s="240" t="s">
        <v>249</v>
      </c>
      <c r="E618" s="41"/>
      <c r="F618" s="241" t="s">
        <v>4153</v>
      </c>
      <c r="G618" s="41"/>
      <c r="H618" s="41"/>
      <c r="I618" s="242"/>
      <c r="J618" s="41"/>
      <c r="K618" s="41"/>
      <c r="L618" s="45"/>
      <c r="M618" s="243"/>
      <c r="N618" s="244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249</v>
      </c>
      <c r="AU618" s="18" t="s">
        <v>87</v>
      </c>
    </row>
    <row r="619" s="13" customFormat="1">
      <c r="A619" s="13"/>
      <c r="B619" s="245"/>
      <c r="C619" s="246"/>
      <c r="D619" s="247" t="s">
        <v>251</v>
      </c>
      <c r="E619" s="248" t="s">
        <v>1</v>
      </c>
      <c r="F619" s="249" t="s">
        <v>4154</v>
      </c>
      <c r="G619" s="246"/>
      <c r="H619" s="248" t="s">
        <v>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251</v>
      </c>
      <c r="AU619" s="255" t="s">
        <v>87</v>
      </c>
      <c r="AV619" s="13" t="s">
        <v>84</v>
      </c>
      <c r="AW619" s="13" t="s">
        <v>32</v>
      </c>
      <c r="AX619" s="13" t="s">
        <v>76</v>
      </c>
      <c r="AY619" s="255" t="s">
        <v>240</v>
      </c>
    </row>
    <row r="620" s="14" customFormat="1">
      <c r="A620" s="14"/>
      <c r="B620" s="256"/>
      <c r="C620" s="257"/>
      <c r="D620" s="247" t="s">
        <v>251</v>
      </c>
      <c r="E620" s="258" t="s">
        <v>1</v>
      </c>
      <c r="F620" s="259" t="s">
        <v>289</v>
      </c>
      <c r="G620" s="257"/>
      <c r="H620" s="260">
        <v>5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251</v>
      </c>
      <c r="AU620" s="266" t="s">
        <v>87</v>
      </c>
      <c r="AV620" s="14" t="s">
        <v>87</v>
      </c>
      <c r="AW620" s="14" t="s">
        <v>32</v>
      </c>
      <c r="AX620" s="14" t="s">
        <v>84</v>
      </c>
      <c r="AY620" s="266" t="s">
        <v>240</v>
      </c>
    </row>
    <row r="621" s="2" customFormat="1" ht="16.5" customHeight="1">
      <c r="A621" s="39"/>
      <c r="B621" s="40"/>
      <c r="C621" s="227" t="s">
        <v>973</v>
      </c>
      <c r="D621" s="227" t="s">
        <v>242</v>
      </c>
      <c r="E621" s="228" t="s">
        <v>4155</v>
      </c>
      <c r="F621" s="229" t="s">
        <v>4156</v>
      </c>
      <c r="G621" s="230" t="s">
        <v>675</v>
      </c>
      <c r="H621" s="231">
        <v>6</v>
      </c>
      <c r="I621" s="232"/>
      <c r="J621" s="233">
        <f>ROUND(I621*H621,2)</f>
        <v>0</v>
      </c>
      <c r="K621" s="229" t="s">
        <v>246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0.00132</v>
      </c>
      <c r="R621" s="236">
        <f>Q621*H621</f>
        <v>0.00792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170</v>
      </c>
      <c r="AT621" s="238" t="s">
        <v>242</v>
      </c>
      <c r="AU621" s="238" t="s">
        <v>87</v>
      </c>
      <c r="AY621" s="18" t="s">
        <v>240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84</v>
      </c>
      <c r="BK621" s="239">
        <f>ROUND(I621*H621,2)</f>
        <v>0</v>
      </c>
      <c r="BL621" s="18" t="s">
        <v>170</v>
      </c>
      <c r="BM621" s="238" t="s">
        <v>4157</v>
      </c>
    </row>
    <row r="622" s="2" customFormat="1">
      <c r="A622" s="39"/>
      <c r="B622" s="40"/>
      <c r="C622" s="41"/>
      <c r="D622" s="240" t="s">
        <v>249</v>
      </c>
      <c r="E622" s="41"/>
      <c r="F622" s="241" t="s">
        <v>4158</v>
      </c>
      <c r="G622" s="41"/>
      <c r="H622" s="41"/>
      <c r="I622" s="242"/>
      <c r="J622" s="41"/>
      <c r="K622" s="41"/>
      <c r="L622" s="45"/>
      <c r="M622" s="243"/>
      <c r="N622" s="244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249</v>
      </c>
      <c r="AU622" s="18" t="s">
        <v>87</v>
      </c>
    </row>
    <row r="623" s="13" customFormat="1">
      <c r="A623" s="13"/>
      <c r="B623" s="245"/>
      <c r="C623" s="246"/>
      <c r="D623" s="247" t="s">
        <v>251</v>
      </c>
      <c r="E623" s="248" t="s">
        <v>1</v>
      </c>
      <c r="F623" s="249" t="s">
        <v>4159</v>
      </c>
      <c r="G623" s="246"/>
      <c r="H623" s="248" t="s">
        <v>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251</v>
      </c>
      <c r="AU623" s="255" t="s">
        <v>87</v>
      </c>
      <c r="AV623" s="13" t="s">
        <v>84</v>
      </c>
      <c r="AW623" s="13" t="s">
        <v>32</v>
      </c>
      <c r="AX623" s="13" t="s">
        <v>76</v>
      </c>
      <c r="AY623" s="255" t="s">
        <v>240</v>
      </c>
    </row>
    <row r="624" s="14" customFormat="1">
      <c r="A624" s="14"/>
      <c r="B624" s="256"/>
      <c r="C624" s="257"/>
      <c r="D624" s="247" t="s">
        <v>251</v>
      </c>
      <c r="E624" s="258" t="s">
        <v>1</v>
      </c>
      <c r="F624" s="259" t="s">
        <v>300</v>
      </c>
      <c r="G624" s="257"/>
      <c r="H624" s="260">
        <v>6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251</v>
      </c>
      <c r="AU624" s="266" t="s">
        <v>87</v>
      </c>
      <c r="AV624" s="14" t="s">
        <v>87</v>
      </c>
      <c r="AW624" s="14" t="s">
        <v>32</v>
      </c>
      <c r="AX624" s="14" t="s">
        <v>84</v>
      </c>
      <c r="AY624" s="266" t="s">
        <v>240</v>
      </c>
    </row>
    <row r="625" s="2" customFormat="1" ht="16.5" customHeight="1">
      <c r="A625" s="39"/>
      <c r="B625" s="40"/>
      <c r="C625" s="227" t="s">
        <v>981</v>
      </c>
      <c r="D625" s="227" t="s">
        <v>242</v>
      </c>
      <c r="E625" s="228" t="s">
        <v>4160</v>
      </c>
      <c r="F625" s="229" t="s">
        <v>4161</v>
      </c>
      <c r="G625" s="230" t="s">
        <v>675</v>
      </c>
      <c r="H625" s="231">
        <v>1</v>
      </c>
      <c r="I625" s="232"/>
      <c r="J625" s="233">
        <f>ROUND(I625*H625,2)</f>
        <v>0</v>
      </c>
      <c r="K625" s="229" t="s">
        <v>246</v>
      </c>
      <c r="L625" s="45"/>
      <c r="M625" s="234" t="s">
        <v>1</v>
      </c>
      <c r="N625" s="235" t="s">
        <v>41</v>
      </c>
      <c r="O625" s="92"/>
      <c r="P625" s="236">
        <f>O625*H625</f>
        <v>0</v>
      </c>
      <c r="Q625" s="236">
        <v>0.0026199999999999999</v>
      </c>
      <c r="R625" s="236">
        <f>Q625*H625</f>
        <v>0.0026199999999999999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170</v>
      </c>
      <c r="AT625" s="238" t="s">
        <v>242</v>
      </c>
      <c r="AU625" s="238" t="s">
        <v>87</v>
      </c>
      <c r="AY625" s="18" t="s">
        <v>240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84</v>
      </c>
      <c r="BK625" s="239">
        <f>ROUND(I625*H625,2)</f>
        <v>0</v>
      </c>
      <c r="BL625" s="18" t="s">
        <v>170</v>
      </c>
      <c r="BM625" s="238" t="s">
        <v>4162</v>
      </c>
    </row>
    <row r="626" s="2" customFormat="1">
      <c r="A626" s="39"/>
      <c r="B626" s="40"/>
      <c r="C626" s="41"/>
      <c r="D626" s="240" t="s">
        <v>249</v>
      </c>
      <c r="E626" s="41"/>
      <c r="F626" s="241" t="s">
        <v>4163</v>
      </c>
      <c r="G626" s="41"/>
      <c r="H626" s="41"/>
      <c r="I626" s="242"/>
      <c r="J626" s="41"/>
      <c r="K626" s="41"/>
      <c r="L626" s="45"/>
      <c r="M626" s="243"/>
      <c r="N626" s="244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249</v>
      </c>
      <c r="AU626" s="18" t="s">
        <v>87</v>
      </c>
    </row>
    <row r="627" s="13" customFormat="1">
      <c r="A627" s="13"/>
      <c r="B627" s="245"/>
      <c r="C627" s="246"/>
      <c r="D627" s="247" t="s">
        <v>251</v>
      </c>
      <c r="E627" s="248" t="s">
        <v>1</v>
      </c>
      <c r="F627" s="249" t="s">
        <v>4164</v>
      </c>
      <c r="G627" s="246"/>
      <c r="H627" s="248" t="s">
        <v>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251</v>
      </c>
      <c r="AU627" s="255" t="s">
        <v>87</v>
      </c>
      <c r="AV627" s="13" t="s">
        <v>84</v>
      </c>
      <c r="AW627" s="13" t="s">
        <v>32</v>
      </c>
      <c r="AX627" s="13" t="s">
        <v>76</v>
      </c>
      <c r="AY627" s="255" t="s">
        <v>240</v>
      </c>
    </row>
    <row r="628" s="14" customFormat="1">
      <c r="A628" s="14"/>
      <c r="B628" s="256"/>
      <c r="C628" s="257"/>
      <c r="D628" s="247" t="s">
        <v>251</v>
      </c>
      <c r="E628" s="258" t="s">
        <v>1</v>
      </c>
      <c r="F628" s="259" t="s">
        <v>84</v>
      </c>
      <c r="G628" s="257"/>
      <c r="H628" s="260">
        <v>1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251</v>
      </c>
      <c r="AU628" s="266" t="s">
        <v>87</v>
      </c>
      <c r="AV628" s="14" t="s">
        <v>87</v>
      </c>
      <c r="AW628" s="14" t="s">
        <v>32</v>
      </c>
      <c r="AX628" s="14" t="s">
        <v>84</v>
      </c>
      <c r="AY628" s="266" t="s">
        <v>240</v>
      </c>
    </row>
    <row r="629" s="2" customFormat="1" ht="21.75" customHeight="1">
      <c r="A629" s="39"/>
      <c r="B629" s="40"/>
      <c r="C629" s="227" t="s">
        <v>995</v>
      </c>
      <c r="D629" s="227" t="s">
        <v>242</v>
      </c>
      <c r="E629" s="228" t="s">
        <v>4165</v>
      </c>
      <c r="F629" s="229" t="s">
        <v>4166</v>
      </c>
      <c r="G629" s="230" t="s">
        <v>675</v>
      </c>
      <c r="H629" s="231">
        <v>1</v>
      </c>
      <c r="I629" s="232"/>
      <c r="J629" s="233">
        <f>ROUND(I629*H629,2)</f>
        <v>0</v>
      </c>
      <c r="K629" s="229" t="s">
        <v>246</v>
      </c>
      <c r="L629" s="45"/>
      <c r="M629" s="234" t="s">
        <v>1</v>
      </c>
      <c r="N629" s="235" t="s">
        <v>41</v>
      </c>
      <c r="O629" s="92"/>
      <c r="P629" s="236">
        <f>O629*H629</f>
        <v>0</v>
      </c>
      <c r="Q629" s="236">
        <v>0.00056999999999999998</v>
      </c>
      <c r="R629" s="236">
        <f>Q629*H629</f>
        <v>0.00056999999999999998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170</v>
      </c>
      <c r="AT629" s="238" t="s">
        <v>242</v>
      </c>
      <c r="AU629" s="238" t="s">
        <v>87</v>
      </c>
      <c r="AY629" s="18" t="s">
        <v>240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84</v>
      </c>
      <c r="BK629" s="239">
        <f>ROUND(I629*H629,2)</f>
        <v>0</v>
      </c>
      <c r="BL629" s="18" t="s">
        <v>170</v>
      </c>
      <c r="BM629" s="238" t="s">
        <v>4167</v>
      </c>
    </row>
    <row r="630" s="2" customFormat="1">
      <c r="A630" s="39"/>
      <c r="B630" s="40"/>
      <c r="C630" s="41"/>
      <c r="D630" s="240" t="s">
        <v>249</v>
      </c>
      <c r="E630" s="41"/>
      <c r="F630" s="241" t="s">
        <v>4168</v>
      </c>
      <c r="G630" s="41"/>
      <c r="H630" s="41"/>
      <c r="I630" s="242"/>
      <c r="J630" s="41"/>
      <c r="K630" s="41"/>
      <c r="L630" s="45"/>
      <c r="M630" s="243"/>
      <c r="N630" s="244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249</v>
      </c>
      <c r="AU630" s="18" t="s">
        <v>87</v>
      </c>
    </row>
    <row r="631" s="13" customFormat="1">
      <c r="A631" s="13"/>
      <c r="B631" s="245"/>
      <c r="C631" s="246"/>
      <c r="D631" s="247" t="s">
        <v>251</v>
      </c>
      <c r="E631" s="248" t="s">
        <v>1</v>
      </c>
      <c r="F631" s="249" t="s">
        <v>4169</v>
      </c>
      <c r="G631" s="246"/>
      <c r="H631" s="248" t="s">
        <v>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251</v>
      </c>
      <c r="AU631" s="255" t="s">
        <v>87</v>
      </c>
      <c r="AV631" s="13" t="s">
        <v>84</v>
      </c>
      <c r="AW631" s="13" t="s">
        <v>32</v>
      </c>
      <c r="AX631" s="13" t="s">
        <v>76</v>
      </c>
      <c r="AY631" s="255" t="s">
        <v>240</v>
      </c>
    </row>
    <row r="632" s="14" customFormat="1">
      <c r="A632" s="14"/>
      <c r="B632" s="256"/>
      <c r="C632" s="257"/>
      <c r="D632" s="247" t="s">
        <v>251</v>
      </c>
      <c r="E632" s="258" t="s">
        <v>1</v>
      </c>
      <c r="F632" s="259" t="s">
        <v>84</v>
      </c>
      <c r="G632" s="257"/>
      <c r="H632" s="260">
        <v>1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251</v>
      </c>
      <c r="AU632" s="266" t="s">
        <v>87</v>
      </c>
      <c r="AV632" s="14" t="s">
        <v>87</v>
      </c>
      <c r="AW632" s="14" t="s">
        <v>32</v>
      </c>
      <c r="AX632" s="14" t="s">
        <v>84</v>
      </c>
      <c r="AY632" s="266" t="s">
        <v>240</v>
      </c>
    </row>
    <row r="633" s="2" customFormat="1" ht="21.75" customHeight="1">
      <c r="A633" s="39"/>
      <c r="B633" s="40"/>
      <c r="C633" s="227" t="s">
        <v>1007</v>
      </c>
      <c r="D633" s="227" t="s">
        <v>242</v>
      </c>
      <c r="E633" s="228" t="s">
        <v>4170</v>
      </c>
      <c r="F633" s="229" t="s">
        <v>4171</v>
      </c>
      <c r="G633" s="230" t="s">
        <v>675</v>
      </c>
      <c r="H633" s="231">
        <v>1</v>
      </c>
      <c r="I633" s="232"/>
      <c r="J633" s="233">
        <f>ROUND(I633*H633,2)</f>
        <v>0</v>
      </c>
      <c r="K633" s="229" t="s">
        <v>246</v>
      </c>
      <c r="L633" s="45"/>
      <c r="M633" s="234" t="s">
        <v>1</v>
      </c>
      <c r="N633" s="235" t="s">
        <v>41</v>
      </c>
      <c r="O633" s="92"/>
      <c r="P633" s="236">
        <f>O633*H633</f>
        <v>0</v>
      </c>
      <c r="Q633" s="236">
        <v>0.00132</v>
      </c>
      <c r="R633" s="236">
        <f>Q633*H633</f>
        <v>0.00132</v>
      </c>
      <c r="S633" s="236">
        <v>0</v>
      </c>
      <c r="T633" s="23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8" t="s">
        <v>170</v>
      </c>
      <c r="AT633" s="238" t="s">
        <v>242</v>
      </c>
      <c r="AU633" s="238" t="s">
        <v>87</v>
      </c>
      <c r="AY633" s="18" t="s">
        <v>240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8" t="s">
        <v>84</v>
      </c>
      <c r="BK633" s="239">
        <f>ROUND(I633*H633,2)</f>
        <v>0</v>
      </c>
      <c r="BL633" s="18" t="s">
        <v>170</v>
      </c>
      <c r="BM633" s="238" t="s">
        <v>4172</v>
      </c>
    </row>
    <row r="634" s="2" customFormat="1">
      <c r="A634" s="39"/>
      <c r="B634" s="40"/>
      <c r="C634" s="41"/>
      <c r="D634" s="240" t="s">
        <v>249</v>
      </c>
      <c r="E634" s="41"/>
      <c r="F634" s="241" t="s">
        <v>4173</v>
      </c>
      <c r="G634" s="41"/>
      <c r="H634" s="41"/>
      <c r="I634" s="242"/>
      <c r="J634" s="41"/>
      <c r="K634" s="41"/>
      <c r="L634" s="45"/>
      <c r="M634" s="243"/>
      <c r="N634" s="244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249</v>
      </c>
      <c r="AU634" s="18" t="s">
        <v>87</v>
      </c>
    </row>
    <row r="635" s="13" customFormat="1">
      <c r="A635" s="13"/>
      <c r="B635" s="245"/>
      <c r="C635" s="246"/>
      <c r="D635" s="247" t="s">
        <v>251</v>
      </c>
      <c r="E635" s="248" t="s">
        <v>1</v>
      </c>
      <c r="F635" s="249" t="s">
        <v>4174</v>
      </c>
      <c r="G635" s="246"/>
      <c r="H635" s="248" t="s">
        <v>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251</v>
      </c>
      <c r="AU635" s="255" t="s">
        <v>87</v>
      </c>
      <c r="AV635" s="13" t="s">
        <v>84</v>
      </c>
      <c r="AW635" s="13" t="s">
        <v>32</v>
      </c>
      <c r="AX635" s="13" t="s">
        <v>76</v>
      </c>
      <c r="AY635" s="255" t="s">
        <v>240</v>
      </c>
    </row>
    <row r="636" s="14" customFormat="1">
      <c r="A636" s="14"/>
      <c r="B636" s="256"/>
      <c r="C636" s="257"/>
      <c r="D636" s="247" t="s">
        <v>251</v>
      </c>
      <c r="E636" s="258" t="s">
        <v>1</v>
      </c>
      <c r="F636" s="259" t="s">
        <v>84</v>
      </c>
      <c r="G636" s="257"/>
      <c r="H636" s="260">
        <v>1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251</v>
      </c>
      <c r="AU636" s="266" t="s">
        <v>87</v>
      </c>
      <c r="AV636" s="14" t="s">
        <v>87</v>
      </c>
      <c r="AW636" s="14" t="s">
        <v>32</v>
      </c>
      <c r="AX636" s="14" t="s">
        <v>84</v>
      </c>
      <c r="AY636" s="266" t="s">
        <v>240</v>
      </c>
    </row>
    <row r="637" s="2" customFormat="1" ht="16.5" customHeight="1">
      <c r="A637" s="39"/>
      <c r="B637" s="40"/>
      <c r="C637" s="227" t="s">
        <v>1012</v>
      </c>
      <c r="D637" s="227" t="s">
        <v>242</v>
      </c>
      <c r="E637" s="228" t="s">
        <v>4175</v>
      </c>
      <c r="F637" s="229" t="s">
        <v>4176</v>
      </c>
      <c r="G637" s="230" t="s">
        <v>4177</v>
      </c>
      <c r="H637" s="231">
        <v>8</v>
      </c>
      <c r="I637" s="232"/>
      <c r="J637" s="233">
        <f>ROUND(I637*H637,2)</f>
        <v>0</v>
      </c>
      <c r="K637" s="229" t="s">
        <v>1</v>
      </c>
      <c r="L637" s="45"/>
      <c r="M637" s="234" t="s">
        <v>1</v>
      </c>
      <c r="N637" s="235" t="s">
        <v>41</v>
      </c>
      <c r="O637" s="92"/>
      <c r="P637" s="236">
        <f>O637*H637</f>
        <v>0</v>
      </c>
      <c r="Q637" s="236">
        <v>0.00056999999999999998</v>
      </c>
      <c r="R637" s="236">
        <f>Q637*H637</f>
        <v>0.0045599999999999998</v>
      </c>
      <c r="S637" s="236">
        <v>0</v>
      </c>
      <c r="T637" s="23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8" t="s">
        <v>170</v>
      </c>
      <c r="AT637" s="238" t="s">
        <v>242</v>
      </c>
      <c r="AU637" s="238" t="s">
        <v>87</v>
      </c>
      <c r="AY637" s="18" t="s">
        <v>240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8" t="s">
        <v>84</v>
      </c>
      <c r="BK637" s="239">
        <f>ROUND(I637*H637,2)</f>
        <v>0</v>
      </c>
      <c r="BL637" s="18" t="s">
        <v>170</v>
      </c>
      <c r="BM637" s="238" t="s">
        <v>4178</v>
      </c>
    </row>
    <row r="638" s="2" customFormat="1" ht="16.5" customHeight="1">
      <c r="A638" s="39"/>
      <c r="B638" s="40"/>
      <c r="C638" s="227" t="s">
        <v>1020</v>
      </c>
      <c r="D638" s="227" t="s">
        <v>242</v>
      </c>
      <c r="E638" s="228" t="s">
        <v>4179</v>
      </c>
      <c r="F638" s="229" t="s">
        <v>4180</v>
      </c>
      <c r="G638" s="230" t="s">
        <v>4177</v>
      </c>
      <c r="H638" s="231">
        <v>2</v>
      </c>
      <c r="I638" s="232"/>
      <c r="J638" s="233">
        <f>ROUND(I638*H638,2)</f>
        <v>0</v>
      </c>
      <c r="K638" s="229" t="s">
        <v>1</v>
      </c>
      <c r="L638" s="45"/>
      <c r="M638" s="234" t="s">
        <v>1</v>
      </c>
      <c r="N638" s="235" t="s">
        <v>41</v>
      </c>
      <c r="O638" s="92"/>
      <c r="P638" s="236">
        <f>O638*H638</f>
        <v>0</v>
      </c>
      <c r="Q638" s="236">
        <v>0.00089999999999999998</v>
      </c>
      <c r="R638" s="236">
        <f>Q638*H638</f>
        <v>0.0018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170</v>
      </c>
      <c r="AT638" s="238" t="s">
        <v>242</v>
      </c>
      <c r="AU638" s="238" t="s">
        <v>87</v>
      </c>
      <c r="AY638" s="18" t="s">
        <v>240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84</v>
      </c>
      <c r="BK638" s="239">
        <f>ROUND(I638*H638,2)</f>
        <v>0</v>
      </c>
      <c r="BL638" s="18" t="s">
        <v>170</v>
      </c>
      <c r="BM638" s="238" t="s">
        <v>4181</v>
      </c>
    </row>
    <row r="639" s="2" customFormat="1" ht="24.15" customHeight="1">
      <c r="A639" s="39"/>
      <c r="B639" s="40"/>
      <c r="C639" s="227" t="s">
        <v>1024</v>
      </c>
      <c r="D639" s="227" t="s">
        <v>242</v>
      </c>
      <c r="E639" s="228" t="s">
        <v>4182</v>
      </c>
      <c r="F639" s="229" t="s">
        <v>4183</v>
      </c>
      <c r="G639" s="230" t="s">
        <v>675</v>
      </c>
      <c r="H639" s="231">
        <v>1</v>
      </c>
      <c r="I639" s="232"/>
      <c r="J639" s="233">
        <f>ROUND(I639*H639,2)</f>
        <v>0</v>
      </c>
      <c r="K639" s="229" t="s">
        <v>246</v>
      </c>
      <c r="L639" s="45"/>
      <c r="M639" s="234" t="s">
        <v>1</v>
      </c>
      <c r="N639" s="235" t="s">
        <v>41</v>
      </c>
      <c r="O639" s="92"/>
      <c r="P639" s="236">
        <f>O639*H639</f>
        <v>0</v>
      </c>
      <c r="Q639" s="236">
        <v>0.00017000000000000001</v>
      </c>
      <c r="R639" s="236">
        <f>Q639*H639</f>
        <v>0.00017000000000000001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170</v>
      </c>
      <c r="AT639" s="238" t="s">
        <v>242</v>
      </c>
      <c r="AU639" s="238" t="s">
        <v>87</v>
      </c>
      <c r="AY639" s="18" t="s">
        <v>240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84</v>
      </c>
      <c r="BK639" s="239">
        <f>ROUND(I639*H639,2)</f>
        <v>0</v>
      </c>
      <c r="BL639" s="18" t="s">
        <v>170</v>
      </c>
      <c r="BM639" s="238" t="s">
        <v>4184</v>
      </c>
    </row>
    <row r="640" s="2" customFormat="1">
      <c r="A640" s="39"/>
      <c r="B640" s="40"/>
      <c r="C640" s="41"/>
      <c r="D640" s="240" t="s">
        <v>249</v>
      </c>
      <c r="E640" s="41"/>
      <c r="F640" s="241" t="s">
        <v>4185</v>
      </c>
      <c r="G640" s="41"/>
      <c r="H640" s="41"/>
      <c r="I640" s="242"/>
      <c r="J640" s="41"/>
      <c r="K640" s="41"/>
      <c r="L640" s="45"/>
      <c r="M640" s="243"/>
      <c r="N640" s="244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249</v>
      </c>
      <c r="AU640" s="18" t="s">
        <v>87</v>
      </c>
    </row>
    <row r="641" s="2" customFormat="1" ht="16.5" customHeight="1">
      <c r="A641" s="39"/>
      <c r="B641" s="40"/>
      <c r="C641" s="227" t="s">
        <v>1031</v>
      </c>
      <c r="D641" s="227" t="s">
        <v>242</v>
      </c>
      <c r="E641" s="228" t="s">
        <v>4186</v>
      </c>
      <c r="F641" s="229" t="s">
        <v>4187</v>
      </c>
      <c r="G641" s="230" t="s">
        <v>675</v>
      </c>
      <c r="H641" s="231">
        <v>1</v>
      </c>
      <c r="I641" s="232"/>
      <c r="J641" s="233">
        <f>ROUND(I641*H641,2)</f>
        <v>0</v>
      </c>
      <c r="K641" s="229" t="s">
        <v>1</v>
      </c>
      <c r="L641" s="45"/>
      <c r="M641" s="234" t="s">
        <v>1</v>
      </c>
      <c r="N641" s="235" t="s">
        <v>41</v>
      </c>
      <c r="O641" s="92"/>
      <c r="P641" s="236">
        <f>O641*H641</f>
        <v>0</v>
      </c>
      <c r="Q641" s="236">
        <v>0.00024000000000000001</v>
      </c>
      <c r="R641" s="236">
        <f>Q641*H641</f>
        <v>0.00024000000000000001</v>
      </c>
      <c r="S641" s="236">
        <v>0</v>
      </c>
      <c r="T641" s="23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170</v>
      </c>
      <c r="AT641" s="238" t="s">
        <v>242</v>
      </c>
      <c r="AU641" s="238" t="s">
        <v>87</v>
      </c>
      <c r="AY641" s="18" t="s">
        <v>240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84</v>
      </c>
      <c r="BK641" s="239">
        <f>ROUND(I641*H641,2)</f>
        <v>0</v>
      </c>
      <c r="BL641" s="18" t="s">
        <v>170</v>
      </c>
      <c r="BM641" s="238" t="s">
        <v>4188</v>
      </c>
    </row>
    <row r="642" s="13" customFormat="1">
      <c r="A642" s="13"/>
      <c r="B642" s="245"/>
      <c r="C642" s="246"/>
      <c r="D642" s="247" t="s">
        <v>251</v>
      </c>
      <c r="E642" s="248" t="s">
        <v>1</v>
      </c>
      <c r="F642" s="249" t="s">
        <v>4014</v>
      </c>
      <c r="G642" s="246"/>
      <c r="H642" s="248" t="s">
        <v>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251</v>
      </c>
      <c r="AU642" s="255" t="s">
        <v>87</v>
      </c>
      <c r="AV642" s="13" t="s">
        <v>84</v>
      </c>
      <c r="AW642" s="13" t="s">
        <v>32</v>
      </c>
      <c r="AX642" s="13" t="s">
        <v>76</v>
      </c>
      <c r="AY642" s="255" t="s">
        <v>240</v>
      </c>
    </row>
    <row r="643" s="14" customFormat="1">
      <c r="A643" s="14"/>
      <c r="B643" s="256"/>
      <c r="C643" s="257"/>
      <c r="D643" s="247" t="s">
        <v>251</v>
      </c>
      <c r="E643" s="258" t="s">
        <v>1</v>
      </c>
      <c r="F643" s="259" t="s">
        <v>84</v>
      </c>
      <c r="G643" s="257"/>
      <c r="H643" s="260">
        <v>1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251</v>
      </c>
      <c r="AU643" s="266" t="s">
        <v>87</v>
      </c>
      <c r="AV643" s="14" t="s">
        <v>87</v>
      </c>
      <c r="AW643" s="14" t="s">
        <v>32</v>
      </c>
      <c r="AX643" s="14" t="s">
        <v>84</v>
      </c>
      <c r="AY643" s="266" t="s">
        <v>240</v>
      </c>
    </row>
    <row r="644" s="2" customFormat="1" ht="16.5" customHeight="1">
      <c r="A644" s="39"/>
      <c r="B644" s="40"/>
      <c r="C644" s="227" t="s">
        <v>1042</v>
      </c>
      <c r="D644" s="227" t="s">
        <v>242</v>
      </c>
      <c r="E644" s="228" t="s">
        <v>4189</v>
      </c>
      <c r="F644" s="229" t="s">
        <v>4190</v>
      </c>
      <c r="G644" s="230" t="s">
        <v>675</v>
      </c>
      <c r="H644" s="231">
        <v>2</v>
      </c>
      <c r="I644" s="232"/>
      <c r="J644" s="233">
        <f>ROUND(I644*H644,2)</f>
        <v>0</v>
      </c>
      <c r="K644" s="229" t="s">
        <v>1</v>
      </c>
      <c r="L644" s="45"/>
      <c r="M644" s="234" t="s">
        <v>1</v>
      </c>
      <c r="N644" s="235" t="s">
        <v>41</v>
      </c>
      <c r="O644" s="92"/>
      <c r="P644" s="236">
        <f>O644*H644</f>
        <v>0</v>
      </c>
      <c r="Q644" s="236">
        <v>0.00036000000000000002</v>
      </c>
      <c r="R644" s="236">
        <f>Q644*H644</f>
        <v>0.00072000000000000005</v>
      </c>
      <c r="S644" s="236">
        <v>0</v>
      </c>
      <c r="T644" s="237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170</v>
      </c>
      <c r="AT644" s="238" t="s">
        <v>242</v>
      </c>
      <c r="AU644" s="238" t="s">
        <v>87</v>
      </c>
      <c r="AY644" s="18" t="s">
        <v>240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84</v>
      </c>
      <c r="BK644" s="239">
        <f>ROUND(I644*H644,2)</f>
        <v>0</v>
      </c>
      <c r="BL644" s="18" t="s">
        <v>170</v>
      </c>
      <c r="BM644" s="238" t="s">
        <v>4191</v>
      </c>
    </row>
    <row r="645" s="13" customFormat="1">
      <c r="A645" s="13"/>
      <c r="B645" s="245"/>
      <c r="C645" s="246"/>
      <c r="D645" s="247" t="s">
        <v>251</v>
      </c>
      <c r="E645" s="248" t="s">
        <v>1</v>
      </c>
      <c r="F645" s="249" t="s">
        <v>4014</v>
      </c>
      <c r="G645" s="246"/>
      <c r="H645" s="248" t="s">
        <v>1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251</v>
      </c>
      <c r="AU645" s="255" t="s">
        <v>87</v>
      </c>
      <c r="AV645" s="13" t="s">
        <v>84</v>
      </c>
      <c r="AW645" s="13" t="s">
        <v>32</v>
      </c>
      <c r="AX645" s="13" t="s">
        <v>76</v>
      </c>
      <c r="AY645" s="255" t="s">
        <v>240</v>
      </c>
    </row>
    <row r="646" s="14" customFormat="1">
      <c r="A646" s="14"/>
      <c r="B646" s="256"/>
      <c r="C646" s="257"/>
      <c r="D646" s="247" t="s">
        <v>251</v>
      </c>
      <c r="E646" s="258" t="s">
        <v>1</v>
      </c>
      <c r="F646" s="259" t="s">
        <v>87</v>
      </c>
      <c r="G646" s="257"/>
      <c r="H646" s="260">
        <v>2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6" t="s">
        <v>251</v>
      </c>
      <c r="AU646" s="266" t="s">
        <v>87</v>
      </c>
      <c r="AV646" s="14" t="s">
        <v>87</v>
      </c>
      <c r="AW646" s="14" t="s">
        <v>32</v>
      </c>
      <c r="AX646" s="14" t="s">
        <v>84</v>
      </c>
      <c r="AY646" s="266" t="s">
        <v>240</v>
      </c>
    </row>
    <row r="647" s="2" customFormat="1" ht="24.15" customHeight="1">
      <c r="A647" s="39"/>
      <c r="B647" s="40"/>
      <c r="C647" s="227" t="s">
        <v>1050</v>
      </c>
      <c r="D647" s="227" t="s">
        <v>242</v>
      </c>
      <c r="E647" s="228" t="s">
        <v>4192</v>
      </c>
      <c r="F647" s="229" t="s">
        <v>4193</v>
      </c>
      <c r="G647" s="230" t="s">
        <v>4177</v>
      </c>
      <c r="H647" s="231">
        <v>1</v>
      </c>
      <c r="I647" s="232"/>
      <c r="J647" s="233">
        <f>ROUND(I647*H647,2)</f>
        <v>0</v>
      </c>
      <c r="K647" s="229" t="s">
        <v>246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0.028199999999999999</v>
      </c>
      <c r="R647" s="236">
        <f>Q647*H647</f>
        <v>0.028199999999999999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170</v>
      </c>
      <c r="AT647" s="238" t="s">
        <v>242</v>
      </c>
      <c r="AU647" s="238" t="s">
        <v>87</v>
      </c>
      <c r="AY647" s="18" t="s">
        <v>240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84</v>
      </c>
      <c r="BK647" s="239">
        <f>ROUND(I647*H647,2)</f>
        <v>0</v>
      </c>
      <c r="BL647" s="18" t="s">
        <v>170</v>
      </c>
      <c r="BM647" s="238" t="s">
        <v>4194</v>
      </c>
    </row>
    <row r="648" s="2" customFormat="1">
      <c r="A648" s="39"/>
      <c r="B648" s="40"/>
      <c r="C648" s="41"/>
      <c r="D648" s="240" t="s">
        <v>249</v>
      </c>
      <c r="E648" s="41"/>
      <c r="F648" s="241" t="s">
        <v>4195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249</v>
      </c>
      <c r="AU648" s="18" t="s">
        <v>87</v>
      </c>
    </row>
    <row r="649" s="13" customFormat="1">
      <c r="A649" s="13"/>
      <c r="B649" s="245"/>
      <c r="C649" s="246"/>
      <c r="D649" s="247" t="s">
        <v>251</v>
      </c>
      <c r="E649" s="248" t="s">
        <v>1</v>
      </c>
      <c r="F649" s="249" t="s">
        <v>4196</v>
      </c>
      <c r="G649" s="246"/>
      <c r="H649" s="248" t="s">
        <v>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251</v>
      </c>
      <c r="AU649" s="255" t="s">
        <v>87</v>
      </c>
      <c r="AV649" s="13" t="s">
        <v>84</v>
      </c>
      <c r="AW649" s="13" t="s">
        <v>32</v>
      </c>
      <c r="AX649" s="13" t="s">
        <v>76</v>
      </c>
      <c r="AY649" s="255" t="s">
        <v>240</v>
      </c>
    </row>
    <row r="650" s="14" customFormat="1">
      <c r="A650" s="14"/>
      <c r="B650" s="256"/>
      <c r="C650" s="257"/>
      <c r="D650" s="247" t="s">
        <v>251</v>
      </c>
      <c r="E650" s="258" t="s">
        <v>1</v>
      </c>
      <c r="F650" s="259" t="s">
        <v>84</v>
      </c>
      <c r="G650" s="257"/>
      <c r="H650" s="260">
        <v>1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251</v>
      </c>
      <c r="AU650" s="266" t="s">
        <v>87</v>
      </c>
      <c r="AV650" s="14" t="s">
        <v>87</v>
      </c>
      <c r="AW650" s="14" t="s">
        <v>32</v>
      </c>
      <c r="AX650" s="14" t="s">
        <v>84</v>
      </c>
      <c r="AY650" s="266" t="s">
        <v>240</v>
      </c>
    </row>
    <row r="651" s="2" customFormat="1" ht="24.15" customHeight="1">
      <c r="A651" s="39"/>
      <c r="B651" s="40"/>
      <c r="C651" s="227" t="s">
        <v>1056</v>
      </c>
      <c r="D651" s="227" t="s">
        <v>242</v>
      </c>
      <c r="E651" s="228" t="s">
        <v>4197</v>
      </c>
      <c r="F651" s="229" t="s">
        <v>4198</v>
      </c>
      <c r="G651" s="230" t="s">
        <v>520</v>
      </c>
      <c r="H651" s="231">
        <v>345</v>
      </c>
      <c r="I651" s="232"/>
      <c r="J651" s="233">
        <f>ROUND(I651*H651,2)</f>
        <v>0</v>
      </c>
      <c r="K651" s="229" t="s">
        <v>246</v>
      </c>
      <c r="L651" s="45"/>
      <c r="M651" s="234" t="s">
        <v>1</v>
      </c>
      <c r="N651" s="235" t="s">
        <v>41</v>
      </c>
      <c r="O651" s="92"/>
      <c r="P651" s="236">
        <f>O651*H651</f>
        <v>0</v>
      </c>
      <c r="Q651" s="236">
        <v>0.00040000000000000002</v>
      </c>
      <c r="R651" s="236">
        <f>Q651*H651</f>
        <v>0.13800000000000001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170</v>
      </c>
      <c r="AT651" s="238" t="s">
        <v>242</v>
      </c>
      <c r="AU651" s="238" t="s">
        <v>87</v>
      </c>
      <c r="AY651" s="18" t="s">
        <v>240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84</v>
      </c>
      <c r="BK651" s="239">
        <f>ROUND(I651*H651,2)</f>
        <v>0</v>
      </c>
      <c r="BL651" s="18" t="s">
        <v>170</v>
      </c>
      <c r="BM651" s="238" t="s">
        <v>4199</v>
      </c>
    </row>
    <row r="652" s="2" customFormat="1">
      <c r="A652" s="39"/>
      <c r="B652" s="40"/>
      <c r="C652" s="41"/>
      <c r="D652" s="240" t="s">
        <v>249</v>
      </c>
      <c r="E652" s="41"/>
      <c r="F652" s="241" t="s">
        <v>4200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249</v>
      </c>
      <c r="AU652" s="18" t="s">
        <v>87</v>
      </c>
    </row>
    <row r="653" s="13" customFormat="1">
      <c r="A653" s="13"/>
      <c r="B653" s="245"/>
      <c r="C653" s="246"/>
      <c r="D653" s="247" t="s">
        <v>251</v>
      </c>
      <c r="E653" s="248" t="s">
        <v>1</v>
      </c>
      <c r="F653" s="249" t="s">
        <v>4201</v>
      </c>
      <c r="G653" s="246"/>
      <c r="H653" s="248" t="s">
        <v>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251</v>
      </c>
      <c r="AU653" s="255" t="s">
        <v>87</v>
      </c>
      <c r="AV653" s="13" t="s">
        <v>84</v>
      </c>
      <c r="AW653" s="13" t="s">
        <v>32</v>
      </c>
      <c r="AX653" s="13" t="s">
        <v>76</v>
      </c>
      <c r="AY653" s="255" t="s">
        <v>240</v>
      </c>
    </row>
    <row r="654" s="14" customFormat="1">
      <c r="A654" s="14"/>
      <c r="B654" s="256"/>
      <c r="C654" s="257"/>
      <c r="D654" s="247" t="s">
        <v>251</v>
      </c>
      <c r="E654" s="258" t="s">
        <v>1</v>
      </c>
      <c r="F654" s="259" t="s">
        <v>4202</v>
      </c>
      <c r="G654" s="257"/>
      <c r="H654" s="260">
        <v>345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251</v>
      </c>
      <c r="AU654" s="266" t="s">
        <v>87</v>
      </c>
      <c r="AV654" s="14" t="s">
        <v>87</v>
      </c>
      <c r="AW654" s="14" t="s">
        <v>32</v>
      </c>
      <c r="AX654" s="14" t="s">
        <v>84</v>
      </c>
      <c r="AY654" s="266" t="s">
        <v>240</v>
      </c>
    </row>
    <row r="655" s="2" customFormat="1" ht="24.15" customHeight="1">
      <c r="A655" s="39"/>
      <c r="B655" s="40"/>
      <c r="C655" s="227" t="s">
        <v>1078</v>
      </c>
      <c r="D655" s="227" t="s">
        <v>242</v>
      </c>
      <c r="E655" s="228" t="s">
        <v>4203</v>
      </c>
      <c r="F655" s="229" t="s">
        <v>4204</v>
      </c>
      <c r="G655" s="230" t="s">
        <v>520</v>
      </c>
      <c r="H655" s="231">
        <v>34</v>
      </c>
      <c r="I655" s="232"/>
      <c r="J655" s="233">
        <f>ROUND(I655*H655,2)</f>
        <v>0</v>
      </c>
      <c r="K655" s="229" t="s">
        <v>246</v>
      </c>
      <c r="L655" s="45"/>
      <c r="M655" s="234" t="s">
        <v>1</v>
      </c>
      <c r="N655" s="235" t="s">
        <v>41</v>
      </c>
      <c r="O655" s="92"/>
      <c r="P655" s="236">
        <f>O655*H655</f>
        <v>0</v>
      </c>
      <c r="Q655" s="236">
        <v>0.00019000000000000001</v>
      </c>
      <c r="R655" s="236">
        <f>Q655*H655</f>
        <v>0.0064600000000000005</v>
      </c>
      <c r="S655" s="236">
        <v>0</v>
      </c>
      <c r="T655" s="237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8" t="s">
        <v>170</v>
      </c>
      <c r="AT655" s="238" t="s">
        <v>242</v>
      </c>
      <c r="AU655" s="238" t="s">
        <v>87</v>
      </c>
      <c r="AY655" s="18" t="s">
        <v>240</v>
      </c>
      <c r="BE655" s="239">
        <f>IF(N655="základní",J655,0)</f>
        <v>0</v>
      </c>
      <c r="BF655" s="239">
        <f>IF(N655="snížená",J655,0)</f>
        <v>0</v>
      </c>
      <c r="BG655" s="239">
        <f>IF(N655="zákl. přenesená",J655,0)</f>
        <v>0</v>
      </c>
      <c r="BH655" s="239">
        <f>IF(N655="sníž. přenesená",J655,0)</f>
        <v>0</v>
      </c>
      <c r="BI655" s="239">
        <f>IF(N655="nulová",J655,0)</f>
        <v>0</v>
      </c>
      <c r="BJ655" s="18" t="s">
        <v>84</v>
      </c>
      <c r="BK655" s="239">
        <f>ROUND(I655*H655,2)</f>
        <v>0</v>
      </c>
      <c r="BL655" s="18" t="s">
        <v>170</v>
      </c>
      <c r="BM655" s="238" t="s">
        <v>4205</v>
      </c>
    </row>
    <row r="656" s="2" customFormat="1">
      <c r="A656" s="39"/>
      <c r="B656" s="40"/>
      <c r="C656" s="41"/>
      <c r="D656" s="240" t="s">
        <v>249</v>
      </c>
      <c r="E656" s="41"/>
      <c r="F656" s="241" t="s">
        <v>4206</v>
      </c>
      <c r="G656" s="41"/>
      <c r="H656" s="41"/>
      <c r="I656" s="242"/>
      <c r="J656" s="41"/>
      <c r="K656" s="41"/>
      <c r="L656" s="45"/>
      <c r="M656" s="243"/>
      <c r="N656" s="244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249</v>
      </c>
      <c r="AU656" s="18" t="s">
        <v>87</v>
      </c>
    </row>
    <row r="657" s="13" customFormat="1">
      <c r="A657" s="13"/>
      <c r="B657" s="245"/>
      <c r="C657" s="246"/>
      <c r="D657" s="247" t="s">
        <v>251</v>
      </c>
      <c r="E657" s="248" t="s">
        <v>1</v>
      </c>
      <c r="F657" s="249" t="s">
        <v>4207</v>
      </c>
      <c r="G657" s="246"/>
      <c r="H657" s="248" t="s">
        <v>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251</v>
      </c>
      <c r="AU657" s="255" t="s">
        <v>87</v>
      </c>
      <c r="AV657" s="13" t="s">
        <v>84</v>
      </c>
      <c r="AW657" s="13" t="s">
        <v>32</v>
      </c>
      <c r="AX657" s="13" t="s">
        <v>76</v>
      </c>
      <c r="AY657" s="255" t="s">
        <v>240</v>
      </c>
    </row>
    <row r="658" s="14" customFormat="1">
      <c r="A658" s="14"/>
      <c r="B658" s="256"/>
      <c r="C658" s="257"/>
      <c r="D658" s="247" t="s">
        <v>251</v>
      </c>
      <c r="E658" s="258" t="s">
        <v>1</v>
      </c>
      <c r="F658" s="259" t="s">
        <v>4208</v>
      </c>
      <c r="G658" s="257"/>
      <c r="H658" s="260">
        <v>34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251</v>
      </c>
      <c r="AU658" s="266" t="s">
        <v>87</v>
      </c>
      <c r="AV658" s="14" t="s">
        <v>87</v>
      </c>
      <c r="AW658" s="14" t="s">
        <v>32</v>
      </c>
      <c r="AX658" s="14" t="s">
        <v>84</v>
      </c>
      <c r="AY658" s="266" t="s">
        <v>240</v>
      </c>
    </row>
    <row r="659" s="2" customFormat="1" ht="21.75" customHeight="1">
      <c r="A659" s="39"/>
      <c r="B659" s="40"/>
      <c r="C659" s="227" t="s">
        <v>1084</v>
      </c>
      <c r="D659" s="227" t="s">
        <v>242</v>
      </c>
      <c r="E659" s="228" t="s">
        <v>4209</v>
      </c>
      <c r="F659" s="229" t="s">
        <v>4210</v>
      </c>
      <c r="G659" s="230" t="s">
        <v>520</v>
      </c>
      <c r="H659" s="231">
        <v>379</v>
      </c>
      <c r="I659" s="232"/>
      <c r="J659" s="233">
        <f>ROUND(I659*H659,2)</f>
        <v>0</v>
      </c>
      <c r="K659" s="229" t="s">
        <v>246</v>
      </c>
      <c r="L659" s="45"/>
      <c r="M659" s="234" t="s">
        <v>1</v>
      </c>
      <c r="N659" s="235" t="s">
        <v>41</v>
      </c>
      <c r="O659" s="92"/>
      <c r="P659" s="236">
        <f>O659*H659</f>
        <v>0</v>
      </c>
      <c r="Q659" s="236">
        <v>1.0000000000000001E-05</v>
      </c>
      <c r="R659" s="236">
        <f>Q659*H659</f>
        <v>0.0037900000000000004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170</v>
      </c>
      <c r="AT659" s="238" t="s">
        <v>242</v>
      </c>
      <c r="AU659" s="238" t="s">
        <v>87</v>
      </c>
      <c r="AY659" s="18" t="s">
        <v>240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84</v>
      </c>
      <c r="BK659" s="239">
        <f>ROUND(I659*H659,2)</f>
        <v>0</v>
      </c>
      <c r="BL659" s="18" t="s">
        <v>170</v>
      </c>
      <c r="BM659" s="238" t="s">
        <v>4211</v>
      </c>
    </row>
    <row r="660" s="2" customFormat="1">
      <c r="A660" s="39"/>
      <c r="B660" s="40"/>
      <c r="C660" s="41"/>
      <c r="D660" s="240" t="s">
        <v>249</v>
      </c>
      <c r="E660" s="41"/>
      <c r="F660" s="241" t="s">
        <v>4212</v>
      </c>
      <c r="G660" s="41"/>
      <c r="H660" s="41"/>
      <c r="I660" s="242"/>
      <c r="J660" s="41"/>
      <c r="K660" s="41"/>
      <c r="L660" s="45"/>
      <c r="M660" s="243"/>
      <c r="N660" s="244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249</v>
      </c>
      <c r="AU660" s="18" t="s">
        <v>87</v>
      </c>
    </row>
    <row r="661" s="14" customFormat="1">
      <c r="A661" s="14"/>
      <c r="B661" s="256"/>
      <c r="C661" s="257"/>
      <c r="D661" s="247" t="s">
        <v>251</v>
      </c>
      <c r="E661" s="258" t="s">
        <v>1</v>
      </c>
      <c r="F661" s="259" t="s">
        <v>4213</v>
      </c>
      <c r="G661" s="257"/>
      <c r="H661" s="260">
        <v>379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251</v>
      </c>
      <c r="AU661" s="266" t="s">
        <v>87</v>
      </c>
      <c r="AV661" s="14" t="s">
        <v>87</v>
      </c>
      <c r="AW661" s="14" t="s">
        <v>32</v>
      </c>
      <c r="AX661" s="14" t="s">
        <v>84</v>
      </c>
      <c r="AY661" s="266" t="s">
        <v>240</v>
      </c>
    </row>
    <row r="662" s="2" customFormat="1" ht="16.5" customHeight="1">
      <c r="A662" s="39"/>
      <c r="B662" s="40"/>
      <c r="C662" s="227" t="s">
        <v>1090</v>
      </c>
      <c r="D662" s="227" t="s">
        <v>242</v>
      </c>
      <c r="E662" s="228" t="s">
        <v>4214</v>
      </c>
      <c r="F662" s="229" t="s">
        <v>4215</v>
      </c>
      <c r="G662" s="230" t="s">
        <v>675</v>
      </c>
      <c r="H662" s="231">
        <v>1</v>
      </c>
      <c r="I662" s="232"/>
      <c r="J662" s="233">
        <f>ROUND(I662*H662,2)</f>
        <v>0</v>
      </c>
      <c r="K662" s="229" t="s">
        <v>246</v>
      </c>
      <c r="L662" s="45"/>
      <c r="M662" s="234" t="s">
        <v>1</v>
      </c>
      <c r="N662" s="235" t="s">
        <v>41</v>
      </c>
      <c r="O662" s="92"/>
      <c r="P662" s="236">
        <f>O662*H662</f>
        <v>0</v>
      </c>
      <c r="Q662" s="236">
        <v>0.00029999999999999997</v>
      </c>
      <c r="R662" s="236">
        <f>Q662*H662</f>
        <v>0.00029999999999999997</v>
      </c>
      <c r="S662" s="236">
        <v>0</v>
      </c>
      <c r="T662" s="237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8" t="s">
        <v>170</v>
      </c>
      <c r="AT662" s="238" t="s">
        <v>242</v>
      </c>
      <c r="AU662" s="238" t="s">
        <v>87</v>
      </c>
      <c r="AY662" s="18" t="s">
        <v>240</v>
      </c>
      <c r="BE662" s="239">
        <f>IF(N662="základní",J662,0)</f>
        <v>0</v>
      </c>
      <c r="BF662" s="239">
        <f>IF(N662="snížená",J662,0)</f>
        <v>0</v>
      </c>
      <c r="BG662" s="239">
        <f>IF(N662="zákl. přenesená",J662,0)</f>
        <v>0</v>
      </c>
      <c r="BH662" s="239">
        <f>IF(N662="sníž. přenesená",J662,0)</f>
        <v>0</v>
      </c>
      <c r="BI662" s="239">
        <f>IF(N662="nulová",J662,0)</f>
        <v>0</v>
      </c>
      <c r="BJ662" s="18" t="s">
        <v>84</v>
      </c>
      <c r="BK662" s="239">
        <f>ROUND(I662*H662,2)</f>
        <v>0</v>
      </c>
      <c r="BL662" s="18" t="s">
        <v>170</v>
      </c>
      <c r="BM662" s="238" t="s">
        <v>4216</v>
      </c>
    </row>
    <row r="663" s="2" customFormat="1">
      <c r="A663" s="39"/>
      <c r="B663" s="40"/>
      <c r="C663" s="41"/>
      <c r="D663" s="240" t="s">
        <v>249</v>
      </c>
      <c r="E663" s="41"/>
      <c r="F663" s="241" t="s">
        <v>4217</v>
      </c>
      <c r="G663" s="41"/>
      <c r="H663" s="41"/>
      <c r="I663" s="242"/>
      <c r="J663" s="41"/>
      <c r="K663" s="41"/>
      <c r="L663" s="45"/>
      <c r="M663" s="243"/>
      <c r="N663" s="244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249</v>
      </c>
      <c r="AU663" s="18" t="s">
        <v>87</v>
      </c>
    </row>
    <row r="664" s="2" customFormat="1" ht="16.5" customHeight="1">
      <c r="A664" s="39"/>
      <c r="B664" s="40"/>
      <c r="C664" s="227" t="s">
        <v>1110</v>
      </c>
      <c r="D664" s="227" t="s">
        <v>242</v>
      </c>
      <c r="E664" s="228" t="s">
        <v>4218</v>
      </c>
      <c r="F664" s="229" t="s">
        <v>4219</v>
      </c>
      <c r="G664" s="230" t="s">
        <v>4220</v>
      </c>
      <c r="H664" s="231">
        <v>34</v>
      </c>
      <c r="I664" s="232"/>
      <c r="J664" s="233">
        <f>ROUND(I664*H664,2)</f>
        <v>0</v>
      </c>
      <c r="K664" s="229" t="s">
        <v>246</v>
      </c>
      <c r="L664" s="45"/>
      <c r="M664" s="234" t="s">
        <v>1</v>
      </c>
      <c r="N664" s="235" t="s">
        <v>41</v>
      </c>
      <c r="O664" s="92"/>
      <c r="P664" s="236">
        <f>O664*H664</f>
        <v>0</v>
      </c>
      <c r="Q664" s="236">
        <v>0.00025000000000000001</v>
      </c>
      <c r="R664" s="236">
        <f>Q664*H664</f>
        <v>0.0085000000000000006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170</v>
      </c>
      <c r="AT664" s="238" t="s">
        <v>242</v>
      </c>
      <c r="AU664" s="238" t="s">
        <v>87</v>
      </c>
      <c r="AY664" s="18" t="s">
        <v>240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84</v>
      </c>
      <c r="BK664" s="239">
        <f>ROUND(I664*H664,2)</f>
        <v>0</v>
      </c>
      <c r="BL664" s="18" t="s">
        <v>170</v>
      </c>
      <c r="BM664" s="238" t="s">
        <v>4221</v>
      </c>
    </row>
    <row r="665" s="2" customFormat="1">
      <c r="A665" s="39"/>
      <c r="B665" s="40"/>
      <c r="C665" s="41"/>
      <c r="D665" s="240" t="s">
        <v>249</v>
      </c>
      <c r="E665" s="41"/>
      <c r="F665" s="241" t="s">
        <v>4222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249</v>
      </c>
      <c r="AU665" s="18" t="s">
        <v>87</v>
      </c>
    </row>
    <row r="666" s="13" customFormat="1">
      <c r="A666" s="13"/>
      <c r="B666" s="245"/>
      <c r="C666" s="246"/>
      <c r="D666" s="247" t="s">
        <v>251</v>
      </c>
      <c r="E666" s="248" t="s">
        <v>1</v>
      </c>
      <c r="F666" s="249" t="s">
        <v>4223</v>
      </c>
      <c r="G666" s="246"/>
      <c r="H666" s="248" t="s">
        <v>1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251</v>
      </c>
      <c r="AU666" s="255" t="s">
        <v>87</v>
      </c>
      <c r="AV666" s="13" t="s">
        <v>84</v>
      </c>
      <c r="AW666" s="13" t="s">
        <v>32</v>
      </c>
      <c r="AX666" s="13" t="s">
        <v>76</v>
      </c>
      <c r="AY666" s="255" t="s">
        <v>240</v>
      </c>
    </row>
    <row r="667" s="14" customFormat="1">
      <c r="A667" s="14"/>
      <c r="B667" s="256"/>
      <c r="C667" s="257"/>
      <c r="D667" s="247" t="s">
        <v>251</v>
      </c>
      <c r="E667" s="258" t="s">
        <v>1</v>
      </c>
      <c r="F667" s="259" t="s">
        <v>4224</v>
      </c>
      <c r="G667" s="257"/>
      <c r="H667" s="260">
        <v>16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251</v>
      </c>
      <c r="AU667" s="266" t="s">
        <v>87</v>
      </c>
      <c r="AV667" s="14" t="s">
        <v>87</v>
      </c>
      <c r="AW667" s="14" t="s">
        <v>32</v>
      </c>
      <c r="AX667" s="14" t="s">
        <v>76</v>
      </c>
      <c r="AY667" s="266" t="s">
        <v>240</v>
      </c>
    </row>
    <row r="668" s="13" customFormat="1">
      <c r="A668" s="13"/>
      <c r="B668" s="245"/>
      <c r="C668" s="246"/>
      <c r="D668" s="247" t="s">
        <v>251</v>
      </c>
      <c r="E668" s="248" t="s">
        <v>1</v>
      </c>
      <c r="F668" s="249" t="s">
        <v>4225</v>
      </c>
      <c r="G668" s="246"/>
      <c r="H668" s="248" t="s">
        <v>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251</v>
      </c>
      <c r="AU668" s="255" t="s">
        <v>87</v>
      </c>
      <c r="AV668" s="13" t="s">
        <v>84</v>
      </c>
      <c r="AW668" s="13" t="s">
        <v>32</v>
      </c>
      <c r="AX668" s="13" t="s">
        <v>76</v>
      </c>
      <c r="AY668" s="255" t="s">
        <v>240</v>
      </c>
    </row>
    <row r="669" s="14" customFormat="1">
      <c r="A669" s="14"/>
      <c r="B669" s="256"/>
      <c r="C669" s="257"/>
      <c r="D669" s="247" t="s">
        <v>251</v>
      </c>
      <c r="E669" s="258" t="s">
        <v>1</v>
      </c>
      <c r="F669" s="259" t="s">
        <v>4226</v>
      </c>
      <c r="G669" s="257"/>
      <c r="H669" s="260">
        <v>4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251</v>
      </c>
      <c r="AU669" s="266" t="s">
        <v>87</v>
      </c>
      <c r="AV669" s="14" t="s">
        <v>87</v>
      </c>
      <c r="AW669" s="14" t="s">
        <v>32</v>
      </c>
      <c r="AX669" s="14" t="s">
        <v>76</v>
      </c>
      <c r="AY669" s="266" t="s">
        <v>240</v>
      </c>
    </row>
    <row r="670" s="13" customFormat="1">
      <c r="A670" s="13"/>
      <c r="B670" s="245"/>
      <c r="C670" s="246"/>
      <c r="D670" s="247" t="s">
        <v>251</v>
      </c>
      <c r="E670" s="248" t="s">
        <v>1</v>
      </c>
      <c r="F670" s="249" t="s">
        <v>4227</v>
      </c>
      <c r="G670" s="246"/>
      <c r="H670" s="248" t="s">
        <v>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251</v>
      </c>
      <c r="AU670" s="255" t="s">
        <v>87</v>
      </c>
      <c r="AV670" s="13" t="s">
        <v>84</v>
      </c>
      <c r="AW670" s="13" t="s">
        <v>32</v>
      </c>
      <c r="AX670" s="13" t="s">
        <v>76</v>
      </c>
      <c r="AY670" s="255" t="s">
        <v>240</v>
      </c>
    </row>
    <row r="671" s="14" customFormat="1">
      <c r="A671" s="14"/>
      <c r="B671" s="256"/>
      <c r="C671" s="257"/>
      <c r="D671" s="247" t="s">
        <v>251</v>
      </c>
      <c r="E671" s="258" t="s">
        <v>1</v>
      </c>
      <c r="F671" s="259" t="s">
        <v>4226</v>
      </c>
      <c r="G671" s="257"/>
      <c r="H671" s="260">
        <v>4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251</v>
      </c>
      <c r="AU671" s="266" t="s">
        <v>87</v>
      </c>
      <c r="AV671" s="14" t="s">
        <v>87</v>
      </c>
      <c r="AW671" s="14" t="s">
        <v>32</v>
      </c>
      <c r="AX671" s="14" t="s">
        <v>76</v>
      </c>
      <c r="AY671" s="266" t="s">
        <v>240</v>
      </c>
    </row>
    <row r="672" s="13" customFormat="1">
      <c r="A672" s="13"/>
      <c r="B672" s="245"/>
      <c r="C672" s="246"/>
      <c r="D672" s="247" t="s">
        <v>251</v>
      </c>
      <c r="E672" s="248" t="s">
        <v>1</v>
      </c>
      <c r="F672" s="249" t="s">
        <v>4228</v>
      </c>
      <c r="G672" s="246"/>
      <c r="H672" s="248" t="s">
        <v>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251</v>
      </c>
      <c r="AU672" s="255" t="s">
        <v>87</v>
      </c>
      <c r="AV672" s="13" t="s">
        <v>84</v>
      </c>
      <c r="AW672" s="13" t="s">
        <v>32</v>
      </c>
      <c r="AX672" s="13" t="s">
        <v>76</v>
      </c>
      <c r="AY672" s="255" t="s">
        <v>240</v>
      </c>
    </row>
    <row r="673" s="14" customFormat="1">
      <c r="A673" s="14"/>
      <c r="B673" s="256"/>
      <c r="C673" s="257"/>
      <c r="D673" s="247" t="s">
        <v>251</v>
      </c>
      <c r="E673" s="258" t="s">
        <v>1</v>
      </c>
      <c r="F673" s="259" t="s">
        <v>4226</v>
      </c>
      <c r="G673" s="257"/>
      <c r="H673" s="260">
        <v>4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251</v>
      </c>
      <c r="AU673" s="266" t="s">
        <v>87</v>
      </c>
      <c r="AV673" s="14" t="s">
        <v>87</v>
      </c>
      <c r="AW673" s="14" t="s">
        <v>32</v>
      </c>
      <c r="AX673" s="14" t="s">
        <v>76</v>
      </c>
      <c r="AY673" s="266" t="s">
        <v>240</v>
      </c>
    </row>
    <row r="674" s="13" customFormat="1">
      <c r="A674" s="13"/>
      <c r="B674" s="245"/>
      <c r="C674" s="246"/>
      <c r="D674" s="247" t="s">
        <v>251</v>
      </c>
      <c r="E674" s="248" t="s">
        <v>1</v>
      </c>
      <c r="F674" s="249" t="s">
        <v>4229</v>
      </c>
      <c r="G674" s="246"/>
      <c r="H674" s="248" t="s">
        <v>1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251</v>
      </c>
      <c r="AU674" s="255" t="s">
        <v>87</v>
      </c>
      <c r="AV674" s="13" t="s">
        <v>84</v>
      </c>
      <c r="AW674" s="13" t="s">
        <v>32</v>
      </c>
      <c r="AX674" s="13" t="s">
        <v>76</v>
      </c>
      <c r="AY674" s="255" t="s">
        <v>240</v>
      </c>
    </row>
    <row r="675" s="14" customFormat="1">
      <c r="A675" s="14"/>
      <c r="B675" s="256"/>
      <c r="C675" s="257"/>
      <c r="D675" s="247" t="s">
        <v>251</v>
      </c>
      <c r="E675" s="258" t="s">
        <v>1</v>
      </c>
      <c r="F675" s="259" t="s">
        <v>4230</v>
      </c>
      <c r="G675" s="257"/>
      <c r="H675" s="260">
        <v>2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251</v>
      </c>
      <c r="AU675" s="266" t="s">
        <v>87</v>
      </c>
      <c r="AV675" s="14" t="s">
        <v>87</v>
      </c>
      <c r="AW675" s="14" t="s">
        <v>32</v>
      </c>
      <c r="AX675" s="14" t="s">
        <v>76</v>
      </c>
      <c r="AY675" s="266" t="s">
        <v>240</v>
      </c>
    </row>
    <row r="676" s="13" customFormat="1">
      <c r="A676" s="13"/>
      <c r="B676" s="245"/>
      <c r="C676" s="246"/>
      <c r="D676" s="247" t="s">
        <v>251</v>
      </c>
      <c r="E676" s="248" t="s">
        <v>1</v>
      </c>
      <c r="F676" s="249" t="s">
        <v>4231</v>
      </c>
      <c r="G676" s="246"/>
      <c r="H676" s="248" t="s">
        <v>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251</v>
      </c>
      <c r="AU676" s="255" t="s">
        <v>87</v>
      </c>
      <c r="AV676" s="13" t="s">
        <v>84</v>
      </c>
      <c r="AW676" s="13" t="s">
        <v>32</v>
      </c>
      <c r="AX676" s="13" t="s">
        <v>76</v>
      </c>
      <c r="AY676" s="255" t="s">
        <v>240</v>
      </c>
    </row>
    <row r="677" s="14" customFormat="1">
      <c r="A677" s="14"/>
      <c r="B677" s="256"/>
      <c r="C677" s="257"/>
      <c r="D677" s="247" t="s">
        <v>251</v>
      </c>
      <c r="E677" s="258" t="s">
        <v>1</v>
      </c>
      <c r="F677" s="259" t="s">
        <v>4226</v>
      </c>
      <c r="G677" s="257"/>
      <c r="H677" s="260">
        <v>4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251</v>
      </c>
      <c r="AU677" s="266" t="s">
        <v>87</v>
      </c>
      <c r="AV677" s="14" t="s">
        <v>87</v>
      </c>
      <c r="AW677" s="14" t="s">
        <v>32</v>
      </c>
      <c r="AX677" s="14" t="s">
        <v>76</v>
      </c>
      <c r="AY677" s="266" t="s">
        <v>240</v>
      </c>
    </row>
    <row r="678" s="16" customFormat="1">
      <c r="A678" s="16"/>
      <c r="B678" s="278"/>
      <c r="C678" s="279"/>
      <c r="D678" s="247" t="s">
        <v>251</v>
      </c>
      <c r="E678" s="280" t="s">
        <v>1</v>
      </c>
      <c r="F678" s="281" t="s">
        <v>265</v>
      </c>
      <c r="G678" s="279"/>
      <c r="H678" s="282">
        <v>34</v>
      </c>
      <c r="I678" s="283"/>
      <c r="J678" s="279"/>
      <c r="K678" s="279"/>
      <c r="L678" s="284"/>
      <c r="M678" s="285"/>
      <c r="N678" s="286"/>
      <c r="O678" s="286"/>
      <c r="P678" s="286"/>
      <c r="Q678" s="286"/>
      <c r="R678" s="286"/>
      <c r="S678" s="286"/>
      <c r="T678" s="287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8" t="s">
        <v>251</v>
      </c>
      <c r="AU678" s="288" t="s">
        <v>87</v>
      </c>
      <c r="AV678" s="16" t="s">
        <v>247</v>
      </c>
      <c r="AW678" s="16" t="s">
        <v>32</v>
      </c>
      <c r="AX678" s="16" t="s">
        <v>84</v>
      </c>
      <c r="AY678" s="288" t="s">
        <v>240</v>
      </c>
    </row>
    <row r="679" s="2" customFormat="1" ht="24.15" customHeight="1">
      <c r="A679" s="39"/>
      <c r="B679" s="40"/>
      <c r="C679" s="227" t="s">
        <v>1116</v>
      </c>
      <c r="D679" s="227" t="s">
        <v>242</v>
      </c>
      <c r="E679" s="228" t="s">
        <v>4232</v>
      </c>
      <c r="F679" s="229" t="s">
        <v>4233</v>
      </c>
      <c r="G679" s="230" t="s">
        <v>675</v>
      </c>
      <c r="H679" s="231">
        <v>1</v>
      </c>
      <c r="I679" s="232"/>
      <c r="J679" s="233">
        <f>ROUND(I679*H679,2)</f>
        <v>0</v>
      </c>
      <c r="K679" s="229" t="s">
        <v>246</v>
      </c>
      <c r="L679" s="45"/>
      <c r="M679" s="234" t="s">
        <v>1</v>
      </c>
      <c r="N679" s="235" t="s">
        <v>41</v>
      </c>
      <c r="O679" s="92"/>
      <c r="P679" s="236">
        <f>O679*H679</f>
        <v>0</v>
      </c>
      <c r="Q679" s="236">
        <v>0.00147</v>
      </c>
      <c r="R679" s="236">
        <f>Q679*H679</f>
        <v>0.00147</v>
      </c>
      <c r="S679" s="236">
        <v>0</v>
      </c>
      <c r="T679" s="237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8" t="s">
        <v>170</v>
      </c>
      <c r="AT679" s="238" t="s">
        <v>242</v>
      </c>
      <c r="AU679" s="238" t="s">
        <v>87</v>
      </c>
      <c r="AY679" s="18" t="s">
        <v>240</v>
      </c>
      <c r="BE679" s="239">
        <f>IF(N679="základní",J679,0)</f>
        <v>0</v>
      </c>
      <c r="BF679" s="239">
        <f>IF(N679="snížená",J679,0)</f>
        <v>0</v>
      </c>
      <c r="BG679" s="239">
        <f>IF(N679="zákl. přenesená",J679,0)</f>
        <v>0</v>
      </c>
      <c r="BH679" s="239">
        <f>IF(N679="sníž. přenesená",J679,0)</f>
        <v>0</v>
      </c>
      <c r="BI679" s="239">
        <f>IF(N679="nulová",J679,0)</f>
        <v>0</v>
      </c>
      <c r="BJ679" s="18" t="s">
        <v>84</v>
      </c>
      <c r="BK679" s="239">
        <f>ROUND(I679*H679,2)</f>
        <v>0</v>
      </c>
      <c r="BL679" s="18" t="s">
        <v>170</v>
      </c>
      <c r="BM679" s="238" t="s">
        <v>4234</v>
      </c>
    </row>
    <row r="680" s="2" customFormat="1">
      <c r="A680" s="39"/>
      <c r="B680" s="40"/>
      <c r="C680" s="41"/>
      <c r="D680" s="240" t="s">
        <v>249</v>
      </c>
      <c r="E680" s="41"/>
      <c r="F680" s="241" t="s">
        <v>4235</v>
      </c>
      <c r="G680" s="41"/>
      <c r="H680" s="41"/>
      <c r="I680" s="242"/>
      <c r="J680" s="41"/>
      <c r="K680" s="41"/>
      <c r="L680" s="45"/>
      <c r="M680" s="243"/>
      <c r="N680" s="244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249</v>
      </c>
      <c r="AU680" s="18" t="s">
        <v>87</v>
      </c>
    </row>
    <row r="681" s="2" customFormat="1" ht="24.15" customHeight="1">
      <c r="A681" s="39"/>
      <c r="B681" s="40"/>
      <c r="C681" s="227" t="s">
        <v>1122</v>
      </c>
      <c r="D681" s="227" t="s">
        <v>242</v>
      </c>
      <c r="E681" s="228" t="s">
        <v>4236</v>
      </c>
      <c r="F681" s="229" t="s">
        <v>4237</v>
      </c>
      <c r="G681" s="230" t="s">
        <v>344</v>
      </c>
      <c r="H681" s="231">
        <v>0.67700000000000005</v>
      </c>
      <c r="I681" s="232"/>
      <c r="J681" s="233">
        <f>ROUND(I681*H681,2)</f>
        <v>0</v>
      </c>
      <c r="K681" s="229" t="s">
        <v>246</v>
      </c>
      <c r="L681" s="45"/>
      <c r="M681" s="234" t="s">
        <v>1</v>
      </c>
      <c r="N681" s="235" t="s">
        <v>41</v>
      </c>
      <c r="O681" s="92"/>
      <c r="P681" s="236">
        <f>O681*H681</f>
        <v>0</v>
      </c>
      <c r="Q681" s="236">
        <v>0</v>
      </c>
      <c r="R681" s="236">
        <f>Q681*H681</f>
        <v>0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170</v>
      </c>
      <c r="AT681" s="238" t="s">
        <v>242</v>
      </c>
      <c r="AU681" s="238" t="s">
        <v>87</v>
      </c>
      <c r="AY681" s="18" t="s">
        <v>240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84</v>
      </c>
      <c r="BK681" s="239">
        <f>ROUND(I681*H681,2)</f>
        <v>0</v>
      </c>
      <c r="BL681" s="18" t="s">
        <v>170</v>
      </c>
      <c r="BM681" s="238" t="s">
        <v>4238</v>
      </c>
    </row>
    <row r="682" s="2" customFormat="1">
      <c r="A682" s="39"/>
      <c r="B682" s="40"/>
      <c r="C682" s="41"/>
      <c r="D682" s="240" t="s">
        <v>249</v>
      </c>
      <c r="E682" s="41"/>
      <c r="F682" s="241" t="s">
        <v>4239</v>
      </c>
      <c r="G682" s="41"/>
      <c r="H682" s="41"/>
      <c r="I682" s="242"/>
      <c r="J682" s="41"/>
      <c r="K682" s="41"/>
      <c r="L682" s="45"/>
      <c r="M682" s="243"/>
      <c r="N682" s="244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249</v>
      </c>
      <c r="AU682" s="18" t="s">
        <v>87</v>
      </c>
    </row>
    <row r="683" s="12" customFormat="1" ht="22.8" customHeight="1">
      <c r="A683" s="12"/>
      <c r="B683" s="211"/>
      <c r="C683" s="212"/>
      <c r="D683" s="213" t="s">
        <v>75</v>
      </c>
      <c r="E683" s="225" t="s">
        <v>4240</v>
      </c>
      <c r="F683" s="225" t="s">
        <v>4241</v>
      </c>
      <c r="G683" s="212"/>
      <c r="H683" s="212"/>
      <c r="I683" s="215"/>
      <c r="J683" s="226">
        <f>BK683</f>
        <v>0</v>
      </c>
      <c r="K683" s="212"/>
      <c r="L683" s="217"/>
      <c r="M683" s="218"/>
      <c r="N683" s="219"/>
      <c r="O683" s="219"/>
      <c r="P683" s="220">
        <f>SUM(P684:P744)</f>
        <v>0</v>
      </c>
      <c r="Q683" s="219"/>
      <c r="R683" s="220">
        <f>SUM(R684:R744)</f>
        <v>0.34784000000000004</v>
      </c>
      <c r="S683" s="219"/>
      <c r="T683" s="221">
        <f>SUM(T684:T744)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2" t="s">
        <v>87</v>
      </c>
      <c r="AT683" s="223" t="s">
        <v>75</v>
      </c>
      <c r="AU683" s="223" t="s">
        <v>84</v>
      </c>
      <c r="AY683" s="222" t="s">
        <v>240</v>
      </c>
      <c r="BK683" s="224">
        <f>SUM(BK684:BK744)</f>
        <v>0</v>
      </c>
    </row>
    <row r="684" s="2" customFormat="1" ht="24.15" customHeight="1">
      <c r="A684" s="39"/>
      <c r="B684" s="40"/>
      <c r="C684" s="227" t="s">
        <v>1130</v>
      </c>
      <c r="D684" s="227" t="s">
        <v>242</v>
      </c>
      <c r="E684" s="228" t="s">
        <v>4242</v>
      </c>
      <c r="F684" s="229" t="s">
        <v>4243</v>
      </c>
      <c r="G684" s="230" t="s">
        <v>4177</v>
      </c>
      <c r="H684" s="231">
        <v>3</v>
      </c>
      <c r="I684" s="232"/>
      <c r="J684" s="233">
        <f>ROUND(I684*H684,2)</f>
        <v>0</v>
      </c>
      <c r="K684" s="229" t="s">
        <v>246</v>
      </c>
      <c r="L684" s="45"/>
      <c r="M684" s="234" t="s">
        <v>1</v>
      </c>
      <c r="N684" s="235" t="s">
        <v>41</v>
      </c>
      <c r="O684" s="92"/>
      <c r="P684" s="236">
        <f>O684*H684</f>
        <v>0</v>
      </c>
      <c r="Q684" s="236">
        <v>0.016969999999999999</v>
      </c>
      <c r="R684" s="236">
        <f>Q684*H684</f>
        <v>0.050909999999999997</v>
      </c>
      <c r="S684" s="236">
        <v>0</v>
      </c>
      <c r="T684" s="23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8" t="s">
        <v>170</v>
      </c>
      <c r="AT684" s="238" t="s">
        <v>242</v>
      </c>
      <c r="AU684" s="238" t="s">
        <v>87</v>
      </c>
      <c r="AY684" s="18" t="s">
        <v>240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8" t="s">
        <v>84</v>
      </c>
      <c r="BK684" s="239">
        <f>ROUND(I684*H684,2)</f>
        <v>0</v>
      </c>
      <c r="BL684" s="18" t="s">
        <v>170</v>
      </c>
      <c r="BM684" s="238" t="s">
        <v>4244</v>
      </c>
    </row>
    <row r="685" s="2" customFormat="1">
      <c r="A685" s="39"/>
      <c r="B685" s="40"/>
      <c r="C685" s="41"/>
      <c r="D685" s="240" t="s">
        <v>249</v>
      </c>
      <c r="E685" s="41"/>
      <c r="F685" s="241" t="s">
        <v>4245</v>
      </c>
      <c r="G685" s="41"/>
      <c r="H685" s="41"/>
      <c r="I685" s="242"/>
      <c r="J685" s="41"/>
      <c r="K685" s="41"/>
      <c r="L685" s="45"/>
      <c r="M685" s="243"/>
      <c r="N685" s="244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249</v>
      </c>
      <c r="AU685" s="18" t="s">
        <v>87</v>
      </c>
    </row>
    <row r="686" s="2" customFormat="1" ht="24.15" customHeight="1">
      <c r="A686" s="39"/>
      <c r="B686" s="40"/>
      <c r="C686" s="227" t="s">
        <v>1136</v>
      </c>
      <c r="D686" s="227" t="s">
        <v>242</v>
      </c>
      <c r="E686" s="228" t="s">
        <v>4246</v>
      </c>
      <c r="F686" s="229" t="s">
        <v>4247</v>
      </c>
      <c r="G686" s="230" t="s">
        <v>4177</v>
      </c>
      <c r="H686" s="231">
        <v>2</v>
      </c>
      <c r="I686" s="232"/>
      <c r="J686" s="233">
        <f>ROUND(I686*H686,2)</f>
        <v>0</v>
      </c>
      <c r="K686" s="229" t="s">
        <v>246</v>
      </c>
      <c r="L686" s="45"/>
      <c r="M686" s="234" t="s">
        <v>1</v>
      </c>
      <c r="N686" s="235" t="s">
        <v>41</v>
      </c>
      <c r="O686" s="92"/>
      <c r="P686" s="236">
        <f>O686*H686</f>
        <v>0</v>
      </c>
      <c r="Q686" s="236">
        <v>0.018079999999999999</v>
      </c>
      <c r="R686" s="236">
        <f>Q686*H686</f>
        <v>0.036159999999999998</v>
      </c>
      <c r="S686" s="236">
        <v>0</v>
      </c>
      <c r="T686" s="237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8" t="s">
        <v>170</v>
      </c>
      <c r="AT686" s="238" t="s">
        <v>242</v>
      </c>
      <c r="AU686" s="238" t="s">
        <v>87</v>
      </c>
      <c r="AY686" s="18" t="s">
        <v>240</v>
      </c>
      <c r="BE686" s="239">
        <f>IF(N686="základní",J686,0)</f>
        <v>0</v>
      </c>
      <c r="BF686" s="239">
        <f>IF(N686="snížená",J686,0)</f>
        <v>0</v>
      </c>
      <c r="BG686" s="239">
        <f>IF(N686="zákl. přenesená",J686,0)</f>
        <v>0</v>
      </c>
      <c r="BH686" s="239">
        <f>IF(N686="sníž. přenesená",J686,0)</f>
        <v>0</v>
      </c>
      <c r="BI686" s="239">
        <f>IF(N686="nulová",J686,0)</f>
        <v>0</v>
      </c>
      <c r="BJ686" s="18" t="s">
        <v>84</v>
      </c>
      <c r="BK686" s="239">
        <f>ROUND(I686*H686,2)</f>
        <v>0</v>
      </c>
      <c r="BL686" s="18" t="s">
        <v>170</v>
      </c>
      <c r="BM686" s="238" t="s">
        <v>4248</v>
      </c>
    </row>
    <row r="687" s="2" customFormat="1">
      <c r="A687" s="39"/>
      <c r="B687" s="40"/>
      <c r="C687" s="41"/>
      <c r="D687" s="240" t="s">
        <v>249</v>
      </c>
      <c r="E687" s="41"/>
      <c r="F687" s="241" t="s">
        <v>4249</v>
      </c>
      <c r="G687" s="41"/>
      <c r="H687" s="41"/>
      <c r="I687" s="242"/>
      <c r="J687" s="41"/>
      <c r="K687" s="41"/>
      <c r="L687" s="45"/>
      <c r="M687" s="243"/>
      <c r="N687" s="244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249</v>
      </c>
      <c r="AU687" s="18" t="s">
        <v>87</v>
      </c>
    </row>
    <row r="688" s="2" customFormat="1" ht="33" customHeight="1">
      <c r="A688" s="39"/>
      <c r="B688" s="40"/>
      <c r="C688" s="289" t="s">
        <v>1142</v>
      </c>
      <c r="D688" s="289" t="s">
        <v>341</v>
      </c>
      <c r="E688" s="290" t="s">
        <v>4250</v>
      </c>
      <c r="F688" s="291" t="s">
        <v>4251</v>
      </c>
      <c r="G688" s="292" t="s">
        <v>675</v>
      </c>
      <c r="H688" s="293">
        <v>1</v>
      </c>
      <c r="I688" s="294"/>
      <c r="J688" s="295">
        <f>ROUND(I688*H688,2)</f>
        <v>0</v>
      </c>
      <c r="K688" s="291" t="s">
        <v>246</v>
      </c>
      <c r="L688" s="296"/>
      <c r="M688" s="297" t="s">
        <v>1</v>
      </c>
      <c r="N688" s="298" t="s">
        <v>41</v>
      </c>
      <c r="O688" s="92"/>
      <c r="P688" s="236">
        <f>O688*H688</f>
        <v>0</v>
      </c>
      <c r="Q688" s="236">
        <v>0.0018</v>
      </c>
      <c r="R688" s="236">
        <f>Q688*H688</f>
        <v>0.0018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532</v>
      </c>
      <c r="AT688" s="238" t="s">
        <v>341</v>
      </c>
      <c r="AU688" s="238" t="s">
        <v>87</v>
      </c>
      <c r="AY688" s="18" t="s">
        <v>240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84</v>
      </c>
      <c r="BK688" s="239">
        <f>ROUND(I688*H688,2)</f>
        <v>0</v>
      </c>
      <c r="BL688" s="18" t="s">
        <v>170</v>
      </c>
      <c r="BM688" s="238" t="s">
        <v>4252</v>
      </c>
    </row>
    <row r="689" s="13" customFormat="1">
      <c r="A689" s="13"/>
      <c r="B689" s="245"/>
      <c r="C689" s="246"/>
      <c r="D689" s="247" t="s">
        <v>251</v>
      </c>
      <c r="E689" s="248" t="s">
        <v>1</v>
      </c>
      <c r="F689" s="249" t="s">
        <v>4253</v>
      </c>
      <c r="G689" s="246"/>
      <c r="H689" s="248" t="s">
        <v>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251</v>
      </c>
      <c r="AU689" s="255" t="s">
        <v>87</v>
      </c>
      <c r="AV689" s="13" t="s">
        <v>84</v>
      </c>
      <c r="AW689" s="13" t="s">
        <v>32</v>
      </c>
      <c r="AX689" s="13" t="s">
        <v>76</v>
      </c>
      <c r="AY689" s="255" t="s">
        <v>240</v>
      </c>
    </row>
    <row r="690" s="14" customFormat="1">
      <c r="A690" s="14"/>
      <c r="B690" s="256"/>
      <c r="C690" s="257"/>
      <c r="D690" s="247" t="s">
        <v>251</v>
      </c>
      <c r="E690" s="258" t="s">
        <v>1</v>
      </c>
      <c r="F690" s="259" t="s">
        <v>84</v>
      </c>
      <c r="G690" s="257"/>
      <c r="H690" s="260">
        <v>1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251</v>
      </c>
      <c r="AU690" s="266" t="s">
        <v>87</v>
      </c>
      <c r="AV690" s="14" t="s">
        <v>87</v>
      </c>
      <c r="AW690" s="14" t="s">
        <v>32</v>
      </c>
      <c r="AX690" s="14" t="s">
        <v>84</v>
      </c>
      <c r="AY690" s="266" t="s">
        <v>240</v>
      </c>
    </row>
    <row r="691" s="2" customFormat="1" ht="16.5" customHeight="1">
      <c r="A691" s="39"/>
      <c r="B691" s="40"/>
      <c r="C691" s="227" t="s">
        <v>1149</v>
      </c>
      <c r="D691" s="227" t="s">
        <v>242</v>
      </c>
      <c r="E691" s="228" t="s">
        <v>4254</v>
      </c>
      <c r="F691" s="229" t="s">
        <v>4255</v>
      </c>
      <c r="G691" s="230" t="s">
        <v>675</v>
      </c>
      <c r="H691" s="231">
        <v>2</v>
      </c>
      <c r="I691" s="232"/>
      <c r="J691" s="233">
        <f>ROUND(I691*H691,2)</f>
        <v>0</v>
      </c>
      <c r="K691" s="229" t="s">
        <v>246</v>
      </c>
      <c r="L691" s="45"/>
      <c r="M691" s="234" t="s">
        <v>1</v>
      </c>
      <c r="N691" s="235" t="s">
        <v>41</v>
      </c>
      <c r="O691" s="92"/>
      <c r="P691" s="236">
        <f>O691*H691</f>
        <v>0</v>
      </c>
      <c r="Q691" s="236">
        <v>0.00027999999999999998</v>
      </c>
      <c r="R691" s="236">
        <f>Q691*H691</f>
        <v>0.00055999999999999995</v>
      </c>
      <c r="S691" s="236">
        <v>0</v>
      </c>
      <c r="T691" s="237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8" t="s">
        <v>170</v>
      </c>
      <c r="AT691" s="238" t="s">
        <v>242</v>
      </c>
      <c r="AU691" s="238" t="s">
        <v>87</v>
      </c>
      <c r="AY691" s="18" t="s">
        <v>240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8" t="s">
        <v>84</v>
      </c>
      <c r="BK691" s="239">
        <f>ROUND(I691*H691,2)</f>
        <v>0</v>
      </c>
      <c r="BL691" s="18" t="s">
        <v>170</v>
      </c>
      <c r="BM691" s="238" t="s">
        <v>4256</v>
      </c>
    </row>
    <row r="692" s="2" customFormat="1">
      <c r="A692" s="39"/>
      <c r="B692" s="40"/>
      <c r="C692" s="41"/>
      <c r="D692" s="240" t="s">
        <v>249</v>
      </c>
      <c r="E692" s="41"/>
      <c r="F692" s="241" t="s">
        <v>4257</v>
      </c>
      <c r="G692" s="41"/>
      <c r="H692" s="41"/>
      <c r="I692" s="242"/>
      <c r="J692" s="41"/>
      <c r="K692" s="41"/>
      <c r="L692" s="45"/>
      <c r="M692" s="243"/>
      <c r="N692" s="244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249</v>
      </c>
      <c r="AU692" s="18" t="s">
        <v>87</v>
      </c>
    </row>
    <row r="693" s="2" customFormat="1" ht="24.15" customHeight="1">
      <c r="A693" s="39"/>
      <c r="B693" s="40"/>
      <c r="C693" s="227" t="s">
        <v>1156</v>
      </c>
      <c r="D693" s="227" t="s">
        <v>242</v>
      </c>
      <c r="E693" s="228" t="s">
        <v>4258</v>
      </c>
      <c r="F693" s="229" t="s">
        <v>4259</v>
      </c>
      <c r="G693" s="230" t="s">
        <v>4177</v>
      </c>
      <c r="H693" s="231">
        <v>8</v>
      </c>
      <c r="I693" s="232"/>
      <c r="J693" s="233">
        <f>ROUND(I693*H693,2)</f>
        <v>0</v>
      </c>
      <c r="K693" s="229" t="s">
        <v>246</v>
      </c>
      <c r="L693" s="45"/>
      <c r="M693" s="234" t="s">
        <v>1</v>
      </c>
      <c r="N693" s="235" t="s">
        <v>41</v>
      </c>
      <c r="O693" s="92"/>
      <c r="P693" s="236">
        <f>O693*H693</f>
        <v>0</v>
      </c>
      <c r="Q693" s="236">
        <v>0.02163</v>
      </c>
      <c r="R693" s="236">
        <f>Q693*H693</f>
        <v>0.17304</v>
      </c>
      <c r="S693" s="236">
        <v>0</v>
      </c>
      <c r="T693" s="237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8" t="s">
        <v>170</v>
      </c>
      <c r="AT693" s="238" t="s">
        <v>242</v>
      </c>
      <c r="AU693" s="238" t="s">
        <v>87</v>
      </c>
      <c r="AY693" s="18" t="s">
        <v>240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8" t="s">
        <v>84</v>
      </c>
      <c r="BK693" s="239">
        <f>ROUND(I693*H693,2)</f>
        <v>0</v>
      </c>
      <c r="BL693" s="18" t="s">
        <v>170</v>
      </c>
      <c r="BM693" s="238" t="s">
        <v>4260</v>
      </c>
    </row>
    <row r="694" s="2" customFormat="1">
      <c r="A694" s="39"/>
      <c r="B694" s="40"/>
      <c r="C694" s="41"/>
      <c r="D694" s="240" t="s">
        <v>249</v>
      </c>
      <c r="E694" s="41"/>
      <c r="F694" s="241" t="s">
        <v>4261</v>
      </c>
      <c r="G694" s="41"/>
      <c r="H694" s="41"/>
      <c r="I694" s="242"/>
      <c r="J694" s="41"/>
      <c r="K694" s="41"/>
      <c r="L694" s="45"/>
      <c r="M694" s="243"/>
      <c r="N694" s="244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249</v>
      </c>
      <c r="AU694" s="18" t="s">
        <v>87</v>
      </c>
    </row>
    <row r="695" s="2" customFormat="1" ht="16.5" customHeight="1">
      <c r="A695" s="39"/>
      <c r="B695" s="40"/>
      <c r="C695" s="227" t="s">
        <v>1165</v>
      </c>
      <c r="D695" s="227" t="s">
        <v>242</v>
      </c>
      <c r="E695" s="228" t="s">
        <v>4262</v>
      </c>
      <c r="F695" s="229" t="s">
        <v>4263</v>
      </c>
      <c r="G695" s="230" t="s">
        <v>675</v>
      </c>
      <c r="H695" s="231">
        <v>8</v>
      </c>
      <c r="I695" s="232"/>
      <c r="J695" s="233">
        <f>ROUND(I695*H695,2)</f>
        <v>0</v>
      </c>
      <c r="K695" s="229" t="s">
        <v>246</v>
      </c>
      <c r="L695" s="45"/>
      <c r="M695" s="234" t="s">
        <v>1</v>
      </c>
      <c r="N695" s="235" t="s">
        <v>41</v>
      </c>
      <c r="O695" s="92"/>
      <c r="P695" s="236">
        <f>O695*H695</f>
        <v>0</v>
      </c>
      <c r="Q695" s="236">
        <v>0.00023000000000000001</v>
      </c>
      <c r="R695" s="236">
        <f>Q695*H695</f>
        <v>0.0018400000000000001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170</v>
      </c>
      <c r="AT695" s="238" t="s">
        <v>242</v>
      </c>
      <c r="AU695" s="238" t="s">
        <v>87</v>
      </c>
      <c r="AY695" s="18" t="s">
        <v>240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84</v>
      </c>
      <c r="BK695" s="239">
        <f>ROUND(I695*H695,2)</f>
        <v>0</v>
      </c>
      <c r="BL695" s="18" t="s">
        <v>170</v>
      </c>
      <c r="BM695" s="238" t="s">
        <v>4264</v>
      </c>
    </row>
    <row r="696" s="2" customFormat="1">
      <c r="A696" s="39"/>
      <c r="B696" s="40"/>
      <c r="C696" s="41"/>
      <c r="D696" s="240" t="s">
        <v>249</v>
      </c>
      <c r="E696" s="41"/>
      <c r="F696" s="241" t="s">
        <v>4265</v>
      </c>
      <c r="G696" s="41"/>
      <c r="H696" s="41"/>
      <c r="I696" s="242"/>
      <c r="J696" s="41"/>
      <c r="K696" s="41"/>
      <c r="L696" s="45"/>
      <c r="M696" s="243"/>
      <c r="N696" s="244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249</v>
      </c>
      <c r="AU696" s="18" t="s">
        <v>87</v>
      </c>
    </row>
    <row r="697" s="2" customFormat="1" ht="33" customHeight="1">
      <c r="A697" s="39"/>
      <c r="B697" s="40"/>
      <c r="C697" s="227" t="s">
        <v>1191</v>
      </c>
      <c r="D697" s="227" t="s">
        <v>242</v>
      </c>
      <c r="E697" s="228" t="s">
        <v>4266</v>
      </c>
      <c r="F697" s="229" t="s">
        <v>4267</v>
      </c>
      <c r="G697" s="230" t="s">
        <v>4177</v>
      </c>
      <c r="H697" s="231">
        <v>2</v>
      </c>
      <c r="I697" s="232"/>
      <c r="J697" s="233">
        <f>ROUND(I697*H697,2)</f>
        <v>0</v>
      </c>
      <c r="K697" s="229" t="s">
        <v>246</v>
      </c>
      <c r="L697" s="45"/>
      <c r="M697" s="234" t="s">
        <v>1</v>
      </c>
      <c r="N697" s="235" t="s">
        <v>41</v>
      </c>
      <c r="O697" s="92"/>
      <c r="P697" s="236">
        <f>O697*H697</f>
        <v>0</v>
      </c>
      <c r="Q697" s="236">
        <v>0.0075300000000000002</v>
      </c>
      <c r="R697" s="236">
        <f>Q697*H697</f>
        <v>0.015060000000000001</v>
      </c>
      <c r="S697" s="236">
        <v>0</v>
      </c>
      <c r="T697" s="237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8" t="s">
        <v>170</v>
      </c>
      <c r="AT697" s="238" t="s">
        <v>242</v>
      </c>
      <c r="AU697" s="238" t="s">
        <v>87</v>
      </c>
      <c r="AY697" s="18" t="s">
        <v>240</v>
      </c>
      <c r="BE697" s="239">
        <f>IF(N697="základní",J697,0)</f>
        <v>0</v>
      </c>
      <c r="BF697" s="239">
        <f>IF(N697="snížená",J697,0)</f>
        <v>0</v>
      </c>
      <c r="BG697" s="239">
        <f>IF(N697="zákl. přenesená",J697,0)</f>
        <v>0</v>
      </c>
      <c r="BH697" s="239">
        <f>IF(N697="sníž. přenesená",J697,0)</f>
        <v>0</v>
      </c>
      <c r="BI697" s="239">
        <f>IF(N697="nulová",J697,0)</f>
        <v>0</v>
      </c>
      <c r="BJ697" s="18" t="s">
        <v>84</v>
      </c>
      <c r="BK697" s="239">
        <f>ROUND(I697*H697,2)</f>
        <v>0</v>
      </c>
      <c r="BL697" s="18" t="s">
        <v>170</v>
      </c>
      <c r="BM697" s="238" t="s">
        <v>4268</v>
      </c>
    </row>
    <row r="698" s="2" customFormat="1">
      <c r="A698" s="39"/>
      <c r="B698" s="40"/>
      <c r="C698" s="41"/>
      <c r="D698" s="240" t="s">
        <v>249</v>
      </c>
      <c r="E698" s="41"/>
      <c r="F698" s="241" t="s">
        <v>4269</v>
      </c>
      <c r="G698" s="41"/>
      <c r="H698" s="41"/>
      <c r="I698" s="242"/>
      <c r="J698" s="41"/>
      <c r="K698" s="41"/>
      <c r="L698" s="45"/>
      <c r="M698" s="243"/>
      <c r="N698" s="244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249</v>
      </c>
      <c r="AU698" s="18" t="s">
        <v>87</v>
      </c>
    </row>
    <row r="699" s="13" customFormat="1">
      <c r="A699" s="13"/>
      <c r="B699" s="245"/>
      <c r="C699" s="246"/>
      <c r="D699" s="247" t="s">
        <v>251</v>
      </c>
      <c r="E699" s="248" t="s">
        <v>1</v>
      </c>
      <c r="F699" s="249" t="s">
        <v>4270</v>
      </c>
      <c r="G699" s="246"/>
      <c r="H699" s="248" t="s">
        <v>1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251</v>
      </c>
      <c r="AU699" s="255" t="s">
        <v>87</v>
      </c>
      <c r="AV699" s="13" t="s">
        <v>84</v>
      </c>
      <c r="AW699" s="13" t="s">
        <v>32</v>
      </c>
      <c r="AX699" s="13" t="s">
        <v>76</v>
      </c>
      <c r="AY699" s="255" t="s">
        <v>240</v>
      </c>
    </row>
    <row r="700" s="14" customFormat="1">
      <c r="A700" s="14"/>
      <c r="B700" s="256"/>
      <c r="C700" s="257"/>
      <c r="D700" s="247" t="s">
        <v>251</v>
      </c>
      <c r="E700" s="258" t="s">
        <v>1</v>
      </c>
      <c r="F700" s="259" t="s">
        <v>87</v>
      </c>
      <c r="G700" s="257"/>
      <c r="H700" s="260">
        <v>2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251</v>
      </c>
      <c r="AU700" s="266" t="s">
        <v>87</v>
      </c>
      <c r="AV700" s="14" t="s">
        <v>87</v>
      </c>
      <c r="AW700" s="14" t="s">
        <v>32</v>
      </c>
      <c r="AX700" s="14" t="s">
        <v>84</v>
      </c>
      <c r="AY700" s="266" t="s">
        <v>240</v>
      </c>
    </row>
    <row r="701" s="2" customFormat="1" ht="16.5" customHeight="1">
      <c r="A701" s="39"/>
      <c r="B701" s="40"/>
      <c r="C701" s="227" t="s">
        <v>1198</v>
      </c>
      <c r="D701" s="227" t="s">
        <v>242</v>
      </c>
      <c r="E701" s="228" t="s">
        <v>4271</v>
      </c>
      <c r="F701" s="229" t="s">
        <v>4272</v>
      </c>
      <c r="G701" s="230" t="s">
        <v>675</v>
      </c>
      <c r="H701" s="231">
        <v>2</v>
      </c>
      <c r="I701" s="232"/>
      <c r="J701" s="233">
        <f>ROUND(I701*H701,2)</f>
        <v>0</v>
      </c>
      <c r="K701" s="229" t="s">
        <v>246</v>
      </c>
      <c r="L701" s="45"/>
      <c r="M701" s="234" t="s">
        <v>1</v>
      </c>
      <c r="N701" s="235" t="s">
        <v>41</v>
      </c>
      <c r="O701" s="92"/>
      <c r="P701" s="236">
        <f>O701*H701</f>
        <v>0</v>
      </c>
      <c r="Q701" s="236">
        <v>0.00027999999999999998</v>
      </c>
      <c r="R701" s="236">
        <f>Q701*H701</f>
        <v>0.00055999999999999995</v>
      </c>
      <c r="S701" s="236">
        <v>0</v>
      </c>
      <c r="T701" s="237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8" t="s">
        <v>170</v>
      </c>
      <c r="AT701" s="238" t="s">
        <v>242</v>
      </c>
      <c r="AU701" s="238" t="s">
        <v>87</v>
      </c>
      <c r="AY701" s="18" t="s">
        <v>240</v>
      </c>
      <c r="BE701" s="239">
        <f>IF(N701="základní",J701,0)</f>
        <v>0</v>
      </c>
      <c r="BF701" s="239">
        <f>IF(N701="snížená",J701,0)</f>
        <v>0</v>
      </c>
      <c r="BG701" s="239">
        <f>IF(N701="zákl. přenesená",J701,0)</f>
        <v>0</v>
      </c>
      <c r="BH701" s="239">
        <f>IF(N701="sníž. přenesená",J701,0)</f>
        <v>0</v>
      </c>
      <c r="BI701" s="239">
        <f>IF(N701="nulová",J701,0)</f>
        <v>0</v>
      </c>
      <c r="BJ701" s="18" t="s">
        <v>84</v>
      </c>
      <c r="BK701" s="239">
        <f>ROUND(I701*H701,2)</f>
        <v>0</v>
      </c>
      <c r="BL701" s="18" t="s">
        <v>170</v>
      </c>
      <c r="BM701" s="238" t="s">
        <v>4273</v>
      </c>
    </row>
    <row r="702" s="2" customFormat="1">
      <c r="A702" s="39"/>
      <c r="B702" s="40"/>
      <c r="C702" s="41"/>
      <c r="D702" s="240" t="s">
        <v>249</v>
      </c>
      <c r="E702" s="41"/>
      <c r="F702" s="241" t="s">
        <v>4274</v>
      </c>
      <c r="G702" s="41"/>
      <c r="H702" s="41"/>
      <c r="I702" s="242"/>
      <c r="J702" s="41"/>
      <c r="K702" s="41"/>
      <c r="L702" s="45"/>
      <c r="M702" s="243"/>
      <c r="N702" s="244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249</v>
      </c>
      <c r="AU702" s="18" t="s">
        <v>87</v>
      </c>
    </row>
    <row r="703" s="2" customFormat="1" ht="24.15" customHeight="1">
      <c r="A703" s="39"/>
      <c r="B703" s="40"/>
      <c r="C703" s="227" t="s">
        <v>1204</v>
      </c>
      <c r="D703" s="227" t="s">
        <v>242</v>
      </c>
      <c r="E703" s="228" t="s">
        <v>4275</v>
      </c>
      <c r="F703" s="229" t="s">
        <v>4276</v>
      </c>
      <c r="G703" s="230" t="s">
        <v>4177</v>
      </c>
      <c r="H703" s="231">
        <v>2</v>
      </c>
      <c r="I703" s="232"/>
      <c r="J703" s="233">
        <f>ROUND(I703*H703,2)</f>
        <v>0</v>
      </c>
      <c r="K703" s="229" t="s">
        <v>246</v>
      </c>
      <c r="L703" s="45"/>
      <c r="M703" s="234" t="s">
        <v>1</v>
      </c>
      <c r="N703" s="235" t="s">
        <v>41</v>
      </c>
      <c r="O703" s="92"/>
      <c r="P703" s="236">
        <f>O703*H703</f>
        <v>0</v>
      </c>
      <c r="Q703" s="236">
        <v>0.014749999999999999</v>
      </c>
      <c r="R703" s="236">
        <f>Q703*H703</f>
        <v>0.029499999999999998</v>
      </c>
      <c r="S703" s="236">
        <v>0</v>
      </c>
      <c r="T703" s="237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8" t="s">
        <v>170</v>
      </c>
      <c r="AT703" s="238" t="s">
        <v>242</v>
      </c>
      <c r="AU703" s="238" t="s">
        <v>87</v>
      </c>
      <c r="AY703" s="18" t="s">
        <v>240</v>
      </c>
      <c r="BE703" s="239">
        <f>IF(N703="základní",J703,0)</f>
        <v>0</v>
      </c>
      <c r="BF703" s="239">
        <f>IF(N703="snížená",J703,0)</f>
        <v>0</v>
      </c>
      <c r="BG703" s="239">
        <f>IF(N703="zákl. přenesená",J703,0)</f>
        <v>0</v>
      </c>
      <c r="BH703" s="239">
        <f>IF(N703="sníž. přenesená",J703,0)</f>
        <v>0</v>
      </c>
      <c r="BI703" s="239">
        <f>IF(N703="nulová",J703,0)</f>
        <v>0</v>
      </c>
      <c r="BJ703" s="18" t="s">
        <v>84</v>
      </c>
      <c r="BK703" s="239">
        <f>ROUND(I703*H703,2)</f>
        <v>0</v>
      </c>
      <c r="BL703" s="18" t="s">
        <v>170</v>
      </c>
      <c r="BM703" s="238" t="s">
        <v>4277</v>
      </c>
    </row>
    <row r="704" s="2" customFormat="1">
      <c r="A704" s="39"/>
      <c r="B704" s="40"/>
      <c r="C704" s="41"/>
      <c r="D704" s="240" t="s">
        <v>249</v>
      </c>
      <c r="E704" s="41"/>
      <c r="F704" s="241" t="s">
        <v>4278</v>
      </c>
      <c r="G704" s="41"/>
      <c r="H704" s="41"/>
      <c r="I704" s="242"/>
      <c r="J704" s="41"/>
      <c r="K704" s="41"/>
      <c r="L704" s="45"/>
      <c r="M704" s="243"/>
      <c r="N704" s="244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249</v>
      </c>
      <c r="AU704" s="18" t="s">
        <v>87</v>
      </c>
    </row>
    <row r="705" s="13" customFormat="1">
      <c r="A705" s="13"/>
      <c r="B705" s="245"/>
      <c r="C705" s="246"/>
      <c r="D705" s="247" t="s">
        <v>251</v>
      </c>
      <c r="E705" s="248" t="s">
        <v>1</v>
      </c>
      <c r="F705" s="249" t="s">
        <v>4279</v>
      </c>
      <c r="G705" s="246"/>
      <c r="H705" s="248" t="s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251</v>
      </c>
      <c r="AU705" s="255" t="s">
        <v>87</v>
      </c>
      <c r="AV705" s="13" t="s">
        <v>84</v>
      </c>
      <c r="AW705" s="13" t="s">
        <v>32</v>
      </c>
      <c r="AX705" s="13" t="s">
        <v>76</v>
      </c>
      <c r="AY705" s="255" t="s">
        <v>240</v>
      </c>
    </row>
    <row r="706" s="14" customFormat="1">
      <c r="A706" s="14"/>
      <c r="B706" s="256"/>
      <c r="C706" s="257"/>
      <c r="D706" s="247" t="s">
        <v>251</v>
      </c>
      <c r="E706" s="258" t="s">
        <v>1</v>
      </c>
      <c r="F706" s="259" t="s">
        <v>87</v>
      </c>
      <c r="G706" s="257"/>
      <c r="H706" s="260">
        <v>2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251</v>
      </c>
      <c r="AU706" s="266" t="s">
        <v>87</v>
      </c>
      <c r="AV706" s="14" t="s">
        <v>87</v>
      </c>
      <c r="AW706" s="14" t="s">
        <v>32</v>
      </c>
      <c r="AX706" s="14" t="s">
        <v>84</v>
      </c>
      <c r="AY706" s="266" t="s">
        <v>240</v>
      </c>
    </row>
    <row r="707" s="2" customFormat="1" ht="24.15" customHeight="1">
      <c r="A707" s="39"/>
      <c r="B707" s="40"/>
      <c r="C707" s="227" t="s">
        <v>1210</v>
      </c>
      <c r="D707" s="227" t="s">
        <v>242</v>
      </c>
      <c r="E707" s="228" t="s">
        <v>4280</v>
      </c>
      <c r="F707" s="229" t="s">
        <v>4281</v>
      </c>
      <c r="G707" s="230" t="s">
        <v>4177</v>
      </c>
      <c r="H707" s="231">
        <v>20</v>
      </c>
      <c r="I707" s="232"/>
      <c r="J707" s="233">
        <f>ROUND(I707*H707,2)</f>
        <v>0</v>
      </c>
      <c r="K707" s="229" t="s">
        <v>246</v>
      </c>
      <c r="L707" s="45"/>
      <c r="M707" s="234" t="s">
        <v>1</v>
      </c>
      <c r="N707" s="235" t="s">
        <v>41</v>
      </c>
      <c r="O707" s="92"/>
      <c r="P707" s="236">
        <f>O707*H707</f>
        <v>0</v>
      </c>
      <c r="Q707" s="236">
        <v>0.00024000000000000001</v>
      </c>
      <c r="R707" s="236">
        <f>Q707*H707</f>
        <v>0.0048000000000000004</v>
      </c>
      <c r="S707" s="236">
        <v>0</v>
      </c>
      <c r="T707" s="237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8" t="s">
        <v>170</v>
      </c>
      <c r="AT707" s="238" t="s">
        <v>242</v>
      </c>
      <c r="AU707" s="238" t="s">
        <v>87</v>
      </c>
      <c r="AY707" s="18" t="s">
        <v>240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8" t="s">
        <v>84</v>
      </c>
      <c r="BK707" s="239">
        <f>ROUND(I707*H707,2)</f>
        <v>0</v>
      </c>
      <c r="BL707" s="18" t="s">
        <v>170</v>
      </c>
      <c r="BM707" s="238" t="s">
        <v>4282</v>
      </c>
    </row>
    <row r="708" s="2" customFormat="1">
      <c r="A708" s="39"/>
      <c r="B708" s="40"/>
      <c r="C708" s="41"/>
      <c r="D708" s="240" t="s">
        <v>249</v>
      </c>
      <c r="E708" s="41"/>
      <c r="F708" s="241" t="s">
        <v>4283</v>
      </c>
      <c r="G708" s="41"/>
      <c r="H708" s="41"/>
      <c r="I708" s="242"/>
      <c r="J708" s="41"/>
      <c r="K708" s="41"/>
      <c r="L708" s="45"/>
      <c r="M708" s="243"/>
      <c r="N708" s="244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249</v>
      </c>
      <c r="AU708" s="18" t="s">
        <v>87</v>
      </c>
    </row>
    <row r="709" s="13" customFormat="1">
      <c r="A709" s="13"/>
      <c r="B709" s="245"/>
      <c r="C709" s="246"/>
      <c r="D709" s="247" t="s">
        <v>251</v>
      </c>
      <c r="E709" s="248" t="s">
        <v>1</v>
      </c>
      <c r="F709" s="249" t="s">
        <v>4223</v>
      </c>
      <c r="G709" s="246"/>
      <c r="H709" s="248" t="s">
        <v>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251</v>
      </c>
      <c r="AU709" s="255" t="s">
        <v>87</v>
      </c>
      <c r="AV709" s="13" t="s">
        <v>84</v>
      </c>
      <c r="AW709" s="13" t="s">
        <v>32</v>
      </c>
      <c r="AX709" s="13" t="s">
        <v>76</v>
      </c>
      <c r="AY709" s="255" t="s">
        <v>240</v>
      </c>
    </row>
    <row r="710" s="14" customFormat="1">
      <c r="A710" s="14"/>
      <c r="B710" s="256"/>
      <c r="C710" s="257"/>
      <c r="D710" s="247" t="s">
        <v>251</v>
      </c>
      <c r="E710" s="258" t="s">
        <v>1</v>
      </c>
      <c r="F710" s="259" t="s">
        <v>4224</v>
      </c>
      <c r="G710" s="257"/>
      <c r="H710" s="260">
        <v>16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251</v>
      </c>
      <c r="AU710" s="266" t="s">
        <v>87</v>
      </c>
      <c r="AV710" s="14" t="s">
        <v>87</v>
      </c>
      <c r="AW710" s="14" t="s">
        <v>32</v>
      </c>
      <c r="AX710" s="14" t="s">
        <v>76</v>
      </c>
      <c r="AY710" s="266" t="s">
        <v>240</v>
      </c>
    </row>
    <row r="711" s="13" customFormat="1">
      <c r="A711" s="13"/>
      <c r="B711" s="245"/>
      <c r="C711" s="246"/>
      <c r="D711" s="247" t="s">
        <v>251</v>
      </c>
      <c r="E711" s="248" t="s">
        <v>1</v>
      </c>
      <c r="F711" s="249" t="s">
        <v>4225</v>
      </c>
      <c r="G711" s="246"/>
      <c r="H711" s="248" t="s">
        <v>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251</v>
      </c>
      <c r="AU711" s="255" t="s">
        <v>87</v>
      </c>
      <c r="AV711" s="13" t="s">
        <v>84</v>
      </c>
      <c r="AW711" s="13" t="s">
        <v>32</v>
      </c>
      <c r="AX711" s="13" t="s">
        <v>76</v>
      </c>
      <c r="AY711" s="255" t="s">
        <v>240</v>
      </c>
    </row>
    <row r="712" s="14" customFormat="1">
      <c r="A712" s="14"/>
      <c r="B712" s="256"/>
      <c r="C712" s="257"/>
      <c r="D712" s="247" t="s">
        <v>251</v>
      </c>
      <c r="E712" s="258" t="s">
        <v>1</v>
      </c>
      <c r="F712" s="259" t="s">
        <v>4226</v>
      </c>
      <c r="G712" s="257"/>
      <c r="H712" s="260">
        <v>4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251</v>
      </c>
      <c r="AU712" s="266" t="s">
        <v>87</v>
      </c>
      <c r="AV712" s="14" t="s">
        <v>87</v>
      </c>
      <c r="AW712" s="14" t="s">
        <v>32</v>
      </c>
      <c r="AX712" s="14" t="s">
        <v>76</v>
      </c>
      <c r="AY712" s="266" t="s">
        <v>240</v>
      </c>
    </row>
    <row r="713" s="16" customFormat="1">
      <c r="A713" s="16"/>
      <c r="B713" s="278"/>
      <c r="C713" s="279"/>
      <c r="D713" s="247" t="s">
        <v>251</v>
      </c>
      <c r="E713" s="280" t="s">
        <v>1</v>
      </c>
      <c r="F713" s="281" t="s">
        <v>265</v>
      </c>
      <c r="G713" s="279"/>
      <c r="H713" s="282">
        <v>20</v>
      </c>
      <c r="I713" s="283"/>
      <c r="J713" s="279"/>
      <c r="K713" s="279"/>
      <c r="L713" s="284"/>
      <c r="M713" s="285"/>
      <c r="N713" s="286"/>
      <c r="O713" s="286"/>
      <c r="P713" s="286"/>
      <c r="Q713" s="286"/>
      <c r="R713" s="286"/>
      <c r="S713" s="286"/>
      <c r="T713" s="287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88" t="s">
        <v>251</v>
      </c>
      <c r="AU713" s="288" t="s">
        <v>87</v>
      </c>
      <c r="AV713" s="16" t="s">
        <v>247</v>
      </c>
      <c r="AW713" s="16" t="s">
        <v>32</v>
      </c>
      <c r="AX713" s="16" t="s">
        <v>84</v>
      </c>
      <c r="AY713" s="288" t="s">
        <v>240</v>
      </c>
    </row>
    <row r="714" s="2" customFormat="1" ht="24.15" customHeight="1">
      <c r="A714" s="39"/>
      <c r="B714" s="40"/>
      <c r="C714" s="227" t="s">
        <v>1216</v>
      </c>
      <c r="D714" s="227" t="s">
        <v>242</v>
      </c>
      <c r="E714" s="228" t="s">
        <v>4284</v>
      </c>
      <c r="F714" s="229" t="s">
        <v>4285</v>
      </c>
      <c r="G714" s="230" t="s">
        <v>4177</v>
      </c>
      <c r="H714" s="231">
        <v>2</v>
      </c>
      <c r="I714" s="232"/>
      <c r="J714" s="233">
        <f>ROUND(I714*H714,2)</f>
        <v>0</v>
      </c>
      <c r="K714" s="229" t="s">
        <v>246</v>
      </c>
      <c r="L714" s="45"/>
      <c r="M714" s="234" t="s">
        <v>1</v>
      </c>
      <c r="N714" s="235" t="s">
        <v>41</v>
      </c>
      <c r="O714" s="92"/>
      <c r="P714" s="236">
        <f>O714*H714</f>
        <v>0</v>
      </c>
      <c r="Q714" s="236">
        <v>0.0018</v>
      </c>
      <c r="R714" s="236">
        <f>Q714*H714</f>
        <v>0.0035999999999999999</v>
      </c>
      <c r="S714" s="236">
        <v>0</v>
      </c>
      <c r="T714" s="237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8" t="s">
        <v>170</v>
      </c>
      <c r="AT714" s="238" t="s">
        <v>242</v>
      </c>
      <c r="AU714" s="238" t="s">
        <v>87</v>
      </c>
      <c r="AY714" s="18" t="s">
        <v>240</v>
      </c>
      <c r="BE714" s="239">
        <f>IF(N714="základní",J714,0)</f>
        <v>0</v>
      </c>
      <c r="BF714" s="239">
        <f>IF(N714="snížená",J714,0)</f>
        <v>0</v>
      </c>
      <c r="BG714" s="239">
        <f>IF(N714="zákl. přenesená",J714,0)</f>
        <v>0</v>
      </c>
      <c r="BH714" s="239">
        <f>IF(N714="sníž. přenesená",J714,0)</f>
        <v>0</v>
      </c>
      <c r="BI714" s="239">
        <f>IF(N714="nulová",J714,0)</f>
        <v>0</v>
      </c>
      <c r="BJ714" s="18" t="s">
        <v>84</v>
      </c>
      <c r="BK714" s="239">
        <f>ROUND(I714*H714,2)</f>
        <v>0</v>
      </c>
      <c r="BL714" s="18" t="s">
        <v>170</v>
      </c>
      <c r="BM714" s="238" t="s">
        <v>4286</v>
      </c>
    </row>
    <row r="715" s="2" customFormat="1">
      <c r="A715" s="39"/>
      <c r="B715" s="40"/>
      <c r="C715" s="41"/>
      <c r="D715" s="240" t="s">
        <v>249</v>
      </c>
      <c r="E715" s="41"/>
      <c r="F715" s="241" t="s">
        <v>4287</v>
      </c>
      <c r="G715" s="41"/>
      <c r="H715" s="41"/>
      <c r="I715" s="242"/>
      <c r="J715" s="41"/>
      <c r="K715" s="41"/>
      <c r="L715" s="45"/>
      <c r="M715" s="243"/>
      <c r="N715" s="244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249</v>
      </c>
      <c r="AU715" s="18" t="s">
        <v>87</v>
      </c>
    </row>
    <row r="716" s="2" customFormat="1" ht="21.75" customHeight="1">
      <c r="A716" s="39"/>
      <c r="B716" s="40"/>
      <c r="C716" s="227" t="s">
        <v>1222</v>
      </c>
      <c r="D716" s="227" t="s">
        <v>242</v>
      </c>
      <c r="E716" s="228" t="s">
        <v>4288</v>
      </c>
      <c r="F716" s="229" t="s">
        <v>4289</v>
      </c>
      <c r="G716" s="230" t="s">
        <v>4177</v>
      </c>
      <c r="H716" s="231">
        <v>8</v>
      </c>
      <c r="I716" s="232"/>
      <c r="J716" s="233">
        <f>ROUND(I716*H716,2)</f>
        <v>0</v>
      </c>
      <c r="K716" s="229" t="s">
        <v>246</v>
      </c>
      <c r="L716" s="45"/>
      <c r="M716" s="234" t="s">
        <v>1</v>
      </c>
      <c r="N716" s="235" t="s">
        <v>41</v>
      </c>
      <c r="O716" s="92"/>
      <c r="P716" s="236">
        <f>O716*H716</f>
        <v>0</v>
      </c>
      <c r="Q716" s="236">
        <v>0.0018</v>
      </c>
      <c r="R716" s="236">
        <f>Q716*H716</f>
        <v>0.0144</v>
      </c>
      <c r="S716" s="236">
        <v>0</v>
      </c>
      <c r="T716" s="237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8" t="s">
        <v>170</v>
      </c>
      <c r="AT716" s="238" t="s">
        <v>242</v>
      </c>
      <c r="AU716" s="238" t="s">
        <v>87</v>
      </c>
      <c r="AY716" s="18" t="s">
        <v>240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8" t="s">
        <v>84</v>
      </c>
      <c r="BK716" s="239">
        <f>ROUND(I716*H716,2)</f>
        <v>0</v>
      </c>
      <c r="BL716" s="18" t="s">
        <v>170</v>
      </c>
      <c r="BM716" s="238" t="s">
        <v>4290</v>
      </c>
    </row>
    <row r="717" s="2" customFormat="1">
      <c r="A717" s="39"/>
      <c r="B717" s="40"/>
      <c r="C717" s="41"/>
      <c r="D717" s="240" t="s">
        <v>249</v>
      </c>
      <c r="E717" s="41"/>
      <c r="F717" s="241" t="s">
        <v>4291</v>
      </c>
      <c r="G717" s="41"/>
      <c r="H717" s="41"/>
      <c r="I717" s="242"/>
      <c r="J717" s="41"/>
      <c r="K717" s="41"/>
      <c r="L717" s="45"/>
      <c r="M717" s="243"/>
      <c r="N717" s="244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249</v>
      </c>
      <c r="AU717" s="18" t="s">
        <v>87</v>
      </c>
    </row>
    <row r="718" s="2" customFormat="1" ht="21.75" customHeight="1">
      <c r="A718" s="39"/>
      <c r="B718" s="40"/>
      <c r="C718" s="227" t="s">
        <v>1252</v>
      </c>
      <c r="D718" s="227" t="s">
        <v>242</v>
      </c>
      <c r="E718" s="228" t="s">
        <v>4292</v>
      </c>
      <c r="F718" s="229" t="s">
        <v>4293</v>
      </c>
      <c r="G718" s="230" t="s">
        <v>675</v>
      </c>
      <c r="H718" s="231">
        <v>2</v>
      </c>
      <c r="I718" s="232"/>
      <c r="J718" s="233">
        <f>ROUND(I718*H718,2)</f>
        <v>0</v>
      </c>
      <c r="K718" s="229" t="s">
        <v>246</v>
      </c>
      <c r="L718" s="45"/>
      <c r="M718" s="234" t="s">
        <v>1</v>
      </c>
      <c r="N718" s="235" t="s">
        <v>41</v>
      </c>
      <c r="O718" s="92"/>
      <c r="P718" s="236">
        <f>O718*H718</f>
        <v>0</v>
      </c>
      <c r="Q718" s="236">
        <v>0.00016000000000000001</v>
      </c>
      <c r="R718" s="236">
        <f>Q718*H718</f>
        <v>0.00032000000000000003</v>
      </c>
      <c r="S718" s="236">
        <v>0</v>
      </c>
      <c r="T718" s="237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8" t="s">
        <v>170</v>
      </c>
      <c r="AT718" s="238" t="s">
        <v>242</v>
      </c>
      <c r="AU718" s="238" t="s">
        <v>87</v>
      </c>
      <c r="AY718" s="18" t="s">
        <v>240</v>
      </c>
      <c r="BE718" s="239">
        <f>IF(N718="základní",J718,0)</f>
        <v>0</v>
      </c>
      <c r="BF718" s="239">
        <f>IF(N718="snížená",J718,0)</f>
        <v>0</v>
      </c>
      <c r="BG718" s="239">
        <f>IF(N718="zákl. přenesená",J718,0)</f>
        <v>0</v>
      </c>
      <c r="BH718" s="239">
        <f>IF(N718="sníž. přenesená",J718,0)</f>
        <v>0</v>
      </c>
      <c r="BI718" s="239">
        <f>IF(N718="nulová",J718,0)</f>
        <v>0</v>
      </c>
      <c r="BJ718" s="18" t="s">
        <v>84</v>
      </c>
      <c r="BK718" s="239">
        <f>ROUND(I718*H718,2)</f>
        <v>0</v>
      </c>
      <c r="BL718" s="18" t="s">
        <v>170</v>
      </c>
      <c r="BM718" s="238" t="s">
        <v>4294</v>
      </c>
    </row>
    <row r="719" s="2" customFormat="1">
      <c r="A719" s="39"/>
      <c r="B719" s="40"/>
      <c r="C719" s="41"/>
      <c r="D719" s="240" t="s">
        <v>249</v>
      </c>
      <c r="E719" s="41"/>
      <c r="F719" s="241" t="s">
        <v>4295</v>
      </c>
      <c r="G719" s="41"/>
      <c r="H719" s="41"/>
      <c r="I719" s="242"/>
      <c r="J719" s="41"/>
      <c r="K719" s="41"/>
      <c r="L719" s="45"/>
      <c r="M719" s="243"/>
      <c r="N719" s="244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249</v>
      </c>
      <c r="AU719" s="18" t="s">
        <v>87</v>
      </c>
    </row>
    <row r="720" s="13" customFormat="1">
      <c r="A720" s="13"/>
      <c r="B720" s="245"/>
      <c r="C720" s="246"/>
      <c r="D720" s="247" t="s">
        <v>251</v>
      </c>
      <c r="E720" s="248" t="s">
        <v>1</v>
      </c>
      <c r="F720" s="249" t="s">
        <v>4296</v>
      </c>
      <c r="G720" s="246"/>
      <c r="H720" s="248" t="s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251</v>
      </c>
      <c r="AU720" s="255" t="s">
        <v>87</v>
      </c>
      <c r="AV720" s="13" t="s">
        <v>84</v>
      </c>
      <c r="AW720" s="13" t="s">
        <v>32</v>
      </c>
      <c r="AX720" s="13" t="s">
        <v>76</v>
      </c>
      <c r="AY720" s="255" t="s">
        <v>240</v>
      </c>
    </row>
    <row r="721" s="14" customFormat="1">
      <c r="A721" s="14"/>
      <c r="B721" s="256"/>
      <c r="C721" s="257"/>
      <c r="D721" s="247" t="s">
        <v>251</v>
      </c>
      <c r="E721" s="258" t="s">
        <v>1</v>
      </c>
      <c r="F721" s="259" t="s">
        <v>87</v>
      </c>
      <c r="G721" s="257"/>
      <c r="H721" s="260">
        <v>2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251</v>
      </c>
      <c r="AU721" s="266" t="s">
        <v>87</v>
      </c>
      <c r="AV721" s="14" t="s">
        <v>87</v>
      </c>
      <c r="AW721" s="14" t="s">
        <v>32</v>
      </c>
      <c r="AX721" s="14" t="s">
        <v>84</v>
      </c>
      <c r="AY721" s="266" t="s">
        <v>240</v>
      </c>
    </row>
    <row r="722" s="2" customFormat="1" ht="16.5" customHeight="1">
      <c r="A722" s="39"/>
      <c r="B722" s="40"/>
      <c r="C722" s="289" t="s">
        <v>1258</v>
      </c>
      <c r="D722" s="289" t="s">
        <v>341</v>
      </c>
      <c r="E722" s="290" t="s">
        <v>4297</v>
      </c>
      <c r="F722" s="291" t="s">
        <v>4298</v>
      </c>
      <c r="G722" s="292" t="s">
        <v>675</v>
      </c>
      <c r="H722" s="293">
        <v>1</v>
      </c>
      <c r="I722" s="294"/>
      <c r="J722" s="295">
        <f>ROUND(I722*H722,2)</f>
        <v>0</v>
      </c>
      <c r="K722" s="291" t="s">
        <v>1</v>
      </c>
      <c r="L722" s="296"/>
      <c r="M722" s="297" t="s">
        <v>1</v>
      </c>
      <c r="N722" s="298" t="s">
        <v>41</v>
      </c>
      <c r="O722" s="92"/>
      <c r="P722" s="236">
        <f>O722*H722</f>
        <v>0</v>
      </c>
      <c r="Q722" s="236">
        <v>0</v>
      </c>
      <c r="R722" s="236">
        <f>Q722*H722</f>
        <v>0</v>
      </c>
      <c r="S722" s="236">
        <v>0</v>
      </c>
      <c r="T722" s="23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8" t="s">
        <v>532</v>
      </c>
      <c r="AT722" s="238" t="s">
        <v>341</v>
      </c>
      <c r="AU722" s="238" t="s">
        <v>87</v>
      </c>
      <c r="AY722" s="18" t="s">
        <v>240</v>
      </c>
      <c r="BE722" s="239">
        <f>IF(N722="základní",J722,0)</f>
        <v>0</v>
      </c>
      <c r="BF722" s="239">
        <f>IF(N722="snížená",J722,0)</f>
        <v>0</v>
      </c>
      <c r="BG722" s="239">
        <f>IF(N722="zákl. přenesená",J722,0)</f>
        <v>0</v>
      </c>
      <c r="BH722" s="239">
        <f>IF(N722="sníž. přenesená",J722,0)</f>
        <v>0</v>
      </c>
      <c r="BI722" s="239">
        <f>IF(N722="nulová",J722,0)</f>
        <v>0</v>
      </c>
      <c r="BJ722" s="18" t="s">
        <v>84</v>
      </c>
      <c r="BK722" s="239">
        <f>ROUND(I722*H722,2)</f>
        <v>0</v>
      </c>
      <c r="BL722" s="18" t="s">
        <v>170</v>
      </c>
      <c r="BM722" s="238" t="s">
        <v>4299</v>
      </c>
    </row>
    <row r="723" s="13" customFormat="1">
      <c r="A723" s="13"/>
      <c r="B723" s="245"/>
      <c r="C723" s="246"/>
      <c r="D723" s="247" t="s">
        <v>251</v>
      </c>
      <c r="E723" s="248" t="s">
        <v>1</v>
      </c>
      <c r="F723" s="249" t="s">
        <v>4300</v>
      </c>
      <c r="G723" s="246"/>
      <c r="H723" s="248" t="s">
        <v>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251</v>
      </c>
      <c r="AU723" s="255" t="s">
        <v>87</v>
      </c>
      <c r="AV723" s="13" t="s">
        <v>84</v>
      </c>
      <c r="AW723" s="13" t="s">
        <v>32</v>
      </c>
      <c r="AX723" s="13" t="s">
        <v>76</v>
      </c>
      <c r="AY723" s="255" t="s">
        <v>240</v>
      </c>
    </row>
    <row r="724" s="13" customFormat="1">
      <c r="A724" s="13"/>
      <c r="B724" s="245"/>
      <c r="C724" s="246"/>
      <c r="D724" s="247" t="s">
        <v>251</v>
      </c>
      <c r="E724" s="248" t="s">
        <v>1</v>
      </c>
      <c r="F724" s="249" t="s">
        <v>4301</v>
      </c>
      <c r="G724" s="246"/>
      <c r="H724" s="248" t="s">
        <v>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251</v>
      </c>
      <c r="AU724" s="255" t="s">
        <v>87</v>
      </c>
      <c r="AV724" s="13" t="s">
        <v>84</v>
      </c>
      <c r="AW724" s="13" t="s">
        <v>32</v>
      </c>
      <c r="AX724" s="13" t="s">
        <v>76</v>
      </c>
      <c r="AY724" s="255" t="s">
        <v>240</v>
      </c>
    </row>
    <row r="725" s="14" customFormat="1">
      <c r="A725" s="14"/>
      <c r="B725" s="256"/>
      <c r="C725" s="257"/>
      <c r="D725" s="247" t="s">
        <v>251</v>
      </c>
      <c r="E725" s="258" t="s">
        <v>1</v>
      </c>
      <c r="F725" s="259" t="s">
        <v>84</v>
      </c>
      <c r="G725" s="257"/>
      <c r="H725" s="260">
        <v>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251</v>
      </c>
      <c r="AU725" s="266" t="s">
        <v>87</v>
      </c>
      <c r="AV725" s="14" t="s">
        <v>87</v>
      </c>
      <c r="AW725" s="14" t="s">
        <v>32</v>
      </c>
      <c r="AX725" s="14" t="s">
        <v>84</v>
      </c>
      <c r="AY725" s="266" t="s">
        <v>240</v>
      </c>
    </row>
    <row r="726" s="2" customFormat="1" ht="24.15" customHeight="1">
      <c r="A726" s="39"/>
      <c r="B726" s="40"/>
      <c r="C726" s="289" t="s">
        <v>1264</v>
      </c>
      <c r="D726" s="289" t="s">
        <v>341</v>
      </c>
      <c r="E726" s="290" t="s">
        <v>4302</v>
      </c>
      <c r="F726" s="291" t="s">
        <v>4303</v>
      </c>
      <c r="G726" s="292" t="s">
        <v>675</v>
      </c>
      <c r="H726" s="293">
        <v>1</v>
      </c>
      <c r="I726" s="294"/>
      <c r="J726" s="295">
        <f>ROUND(I726*H726,2)</f>
        <v>0</v>
      </c>
      <c r="K726" s="291" t="s">
        <v>1</v>
      </c>
      <c r="L726" s="296"/>
      <c r="M726" s="297" t="s">
        <v>1</v>
      </c>
      <c r="N726" s="298" t="s">
        <v>41</v>
      </c>
      <c r="O726" s="92"/>
      <c r="P726" s="236">
        <f>O726*H726</f>
        <v>0</v>
      </c>
      <c r="Q726" s="236">
        <v>0</v>
      </c>
      <c r="R726" s="236">
        <f>Q726*H726</f>
        <v>0</v>
      </c>
      <c r="S726" s="236">
        <v>0</v>
      </c>
      <c r="T726" s="237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8" t="s">
        <v>532</v>
      </c>
      <c r="AT726" s="238" t="s">
        <v>341</v>
      </c>
      <c r="AU726" s="238" t="s">
        <v>87</v>
      </c>
      <c r="AY726" s="18" t="s">
        <v>240</v>
      </c>
      <c r="BE726" s="239">
        <f>IF(N726="základní",J726,0)</f>
        <v>0</v>
      </c>
      <c r="BF726" s="239">
        <f>IF(N726="snížená",J726,0)</f>
        <v>0</v>
      </c>
      <c r="BG726" s="239">
        <f>IF(N726="zákl. přenesená",J726,0)</f>
        <v>0</v>
      </c>
      <c r="BH726" s="239">
        <f>IF(N726="sníž. přenesená",J726,0)</f>
        <v>0</v>
      </c>
      <c r="BI726" s="239">
        <f>IF(N726="nulová",J726,0)</f>
        <v>0</v>
      </c>
      <c r="BJ726" s="18" t="s">
        <v>84</v>
      </c>
      <c r="BK726" s="239">
        <f>ROUND(I726*H726,2)</f>
        <v>0</v>
      </c>
      <c r="BL726" s="18" t="s">
        <v>170</v>
      </c>
      <c r="BM726" s="238" t="s">
        <v>4304</v>
      </c>
    </row>
    <row r="727" s="13" customFormat="1">
      <c r="A727" s="13"/>
      <c r="B727" s="245"/>
      <c r="C727" s="246"/>
      <c r="D727" s="247" t="s">
        <v>251</v>
      </c>
      <c r="E727" s="248" t="s">
        <v>1</v>
      </c>
      <c r="F727" s="249" t="s">
        <v>4305</v>
      </c>
      <c r="G727" s="246"/>
      <c r="H727" s="248" t="s">
        <v>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251</v>
      </c>
      <c r="AU727" s="255" t="s">
        <v>87</v>
      </c>
      <c r="AV727" s="13" t="s">
        <v>84</v>
      </c>
      <c r="AW727" s="13" t="s">
        <v>32</v>
      </c>
      <c r="AX727" s="13" t="s">
        <v>76</v>
      </c>
      <c r="AY727" s="255" t="s">
        <v>240</v>
      </c>
    </row>
    <row r="728" s="13" customFormat="1">
      <c r="A728" s="13"/>
      <c r="B728" s="245"/>
      <c r="C728" s="246"/>
      <c r="D728" s="247" t="s">
        <v>251</v>
      </c>
      <c r="E728" s="248" t="s">
        <v>1</v>
      </c>
      <c r="F728" s="249" t="s">
        <v>4301</v>
      </c>
      <c r="G728" s="246"/>
      <c r="H728" s="248" t="s">
        <v>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251</v>
      </c>
      <c r="AU728" s="255" t="s">
        <v>87</v>
      </c>
      <c r="AV728" s="13" t="s">
        <v>84</v>
      </c>
      <c r="AW728" s="13" t="s">
        <v>32</v>
      </c>
      <c r="AX728" s="13" t="s">
        <v>76</v>
      </c>
      <c r="AY728" s="255" t="s">
        <v>240</v>
      </c>
    </row>
    <row r="729" s="14" customFormat="1">
      <c r="A729" s="14"/>
      <c r="B729" s="256"/>
      <c r="C729" s="257"/>
      <c r="D729" s="247" t="s">
        <v>251</v>
      </c>
      <c r="E729" s="258" t="s">
        <v>1</v>
      </c>
      <c r="F729" s="259" t="s">
        <v>84</v>
      </c>
      <c r="G729" s="257"/>
      <c r="H729" s="260">
        <v>1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251</v>
      </c>
      <c r="AU729" s="266" t="s">
        <v>87</v>
      </c>
      <c r="AV729" s="14" t="s">
        <v>87</v>
      </c>
      <c r="AW729" s="14" t="s">
        <v>32</v>
      </c>
      <c r="AX729" s="14" t="s">
        <v>84</v>
      </c>
      <c r="AY729" s="266" t="s">
        <v>240</v>
      </c>
    </row>
    <row r="730" s="2" customFormat="1" ht="24.15" customHeight="1">
      <c r="A730" s="39"/>
      <c r="B730" s="40"/>
      <c r="C730" s="227" t="s">
        <v>1270</v>
      </c>
      <c r="D730" s="227" t="s">
        <v>242</v>
      </c>
      <c r="E730" s="228" t="s">
        <v>4306</v>
      </c>
      <c r="F730" s="229" t="s">
        <v>4307</v>
      </c>
      <c r="G730" s="230" t="s">
        <v>675</v>
      </c>
      <c r="H730" s="231">
        <v>2</v>
      </c>
      <c r="I730" s="232"/>
      <c r="J730" s="233">
        <f>ROUND(I730*H730,2)</f>
        <v>0</v>
      </c>
      <c r="K730" s="229" t="s">
        <v>246</v>
      </c>
      <c r="L730" s="45"/>
      <c r="M730" s="234" t="s">
        <v>1</v>
      </c>
      <c r="N730" s="235" t="s">
        <v>41</v>
      </c>
      <c r="O730" s="92"/>
      <c r="P730" s="236">
        <f>O730*H730</f>
        <v>0</v>
      </c>
      <c r="Q730" s="236">
        <v>0.00016000000000000001</v>
      </c>
      <c r="R730" s="236">
        <f>Q730*H730</f>
        <v>0.00032000000000000003</v>
      </c>
      <c r="S730" s="236">
        <v>0</v>
      </c>
      <c r="T730" s="237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8" t="s">
        <v>170</v>
      </c>
      <c r="AT730" s="238" t="s">
        <v>242</v>
      </c>
      <c r="AU730" s="238" t="s">
        <v>87</v>
      </c>
      <c r="AY730" s="18" t="s">
        <v>240</v>
      </c>
      <c r="BE730" s="239">
        <f>IF(N730="základní",J730,0)</f>
        <v>0</v>
      </c>
      <c r="BF730" s="239">
        <f>IF(N730="snížená",J730,0)</f>
        <v>0</v>
      </c>
      <c r="BG730" s="239">
        <f>IF(N730="zákl. přenesená",J730,0)</f>
        <v>0</v>
      </c>
      <c r="BH730" s="239">
        <f>IF(N730="sníž. přenesená",J730,0)</f>
        <v>0</v>
      </c>
      <c r="BI730" s="239">
        <f>IF(N730="nulová",J730,0)</f>
        <v>0</v>
      </c>
      <c r="BJ730" s="18" t="s">
        <v>84</v>
      </c>
      <c r="BK730" s="239">
        <f>ROUND(I730*H730,2)</f>
        <v>0</v>
      </c>
      <c r="BL730" s="18" t="s">
        <v>170</v>
      </c>
      <c r="BM730" s="238" t="s">
        <v>4308</v>
      </c>
    </row>
    <row r="731" s="2" customFormat="1">
      <c r="A731" s="39"/>
      <c r="B731" s="40"/>
      <c r="C731" s="41"/>
      <c r="D731" s="240" t="s">
        <v>249</v>
      </c>
      <c r="E731" s="41"/>
      <c r="F731" s="241" t="s">
        <v>4309</v>
      </c>
      <c r="G731" s="41"/>
      <c r="H731" s="41"/>
      <c r="I731" s="242"/>
      <c r="J731" s="41"/>
      <c r="K731" s="41"/>
      <c r="L731" s="45"/>
      <c r="M731" s="243"/>
      <c r="N731" s="244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249</v>
      </c>
      <c r="AU731" s="18" t="s">
        <v>87</v>
      </c>
    </row>
    <row r="732" s="13" customFormat="1">
      <c r="A732" s="13"/>
      <c r="B732" s="245"/>
      <c r="C732" s="246"/>
      <c r="D732" s="247" t="s">
        <v>251</v>
      </c>
      <c r="E732" s="248" t="s">
        <v>1</v>
      </c>
      <c r="F732" s="249" t="s">
        <v>4227</v>
      </c>
      <c r="G732" s="246"/>
      <c r="H732" s="248" t="s">
        <v>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251</v>
      </c>
      <c r="AU732" s="255" t="s">
        <v>87</v>
      </c>
      <c r="AV732" s="13" t="s">
        <v>84</v>
      </c>
      <c r="AW732" s="13" t="s">
        <v>32</v>
      </c>
      <c r="AX732" s="13" t="s">
        <v>76</v>
      </c>
      <c r="AY732" s="255" t="s">
        <v>240</v>
      </c>
    </row>
    <row r="733" s="14" customFormat="1">
      <c r="A733" s="14"/>
      <c r="B733" s="256"/>
      <c r="C733" s="257"/>
      <c r="D733" s="247" t="s">
        <v>251</v>
      </c>
      <c r="E733" s="258" t="s">
        <v>1</v>
      </c>
      <c r="F733" s="259" t="s">
        <v>87</v>
      </c>
      <c r="G733" s="257"/>
      <c r="H733" s="260">
        <v>2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251</v>
      </c>
      <c r="AU733" s="266" t="s">
        <v>87</v>
      </c>
      <c r="AV733" s="14" t="s">
        <v>87</v>
      </c>
      <c r="AW733" s="14" t="s">
        <v>32</v>
      </c>
      <c r="AX733" s="14" t="s">
        <v>84</v>
      </c>
      <c r="AY733" s="266" t="s">
        <v>240</v>
      </c>
    </row>
    <row r="734" s="2" customFormat="1" ht="16.5" customHeight="1">
      <c r="A734" s="39"/>
      <c r="B734" s="40"/>
      <c r="C734" s="289" t="s">
        <v>1276</v>
      </c>
      <c r="D734" s="289" t="s">
        <v>341</v>
      </c>
      <c r="E734" s="290" t="s">
        <v>4310</v>
      </c>
      <c r="F734" s="291" t="s">
        <v>4311</v>
      </c>
      <c r="G734" s="292" t="s">
        <v>675</v>
      </c>
      <c r="H734" s="293">
        <v>2</v>
      </c>
      <c r="I734" s="294"/>
      <c r="J734" s="295">
        <f>ROUND(I734*H734,2)</f>
        <v>0</v>
      </c>
      <c r="K734" s="291" t="s">
        <v>1</v>
      </c>
      <c r="L734" s="296"/>
      <c r="M734" s="297" t="s">
        <v>1</v>
      </c>
      <c r="N734" s="298" t="s">
        <v>41</v>
      </c>
      <c r="O734" s="92"/>
      <c r="P734" s="236">
        <f>O734*H734</f>
        <v>0</v>
      </c>
      <c r="Q734" s="236">
        <v>0.0018</v>
      </c>
      <c r="R734" s="236">
        <f>Q734*H734</f>
        <v>0.0035999999999999999</v>
      </c>
      <c r="S734" s="236">
        <v>0</v>
      </c>
      <c r="T734" s="237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8" t="s">
        <v>532</v>
      </c>
      <c r="AT734" s="238" t="s">
        <v>341</v>
      </c>
      <c r="AU734" s="238" t="s">
        <v>87</v>
      </c>
      <c r="AY734" s="18" t="s">
        <v>240</v>
      </c>
      <c r="BE734" s="239">
        <f>IF(N734="základní",J734,0)</f>
        <v>0</v>
      </c>
      <c r="BF734" s="239">
        <f>IF(N734="snížená",J734,0)</f>
        <v>0</v>
      </c>
      <c r="BG734" s="239">
        <f>IF(N734="zákl. přenesená",J734,0)</f>
        <v>0</v>
      </c>
      <c r="BH734" s="239">
        <f>IF(N734="sníž. přenesená",J734,0)</f>
        <v>0</v>
      </c>
      <c r="BI734" s="239">
        <f>IF(N734="nulová",J734,0)</f>
        <v>0</v>
      </c>
      <c r="BJ734" s="18" t="s">
        <v>84</v>
      </c>
      <c r="BK734" s="239">
        <f>ROUND(I734*H734,2)</f>
        <v>0</v>
      </c>
      <c r="BL734" s="18" t="s">
        <v>170</v>
      </c>
      <c r="BM734" s="238" t="s">
        <v>4312</v>
      </c>
    </row>
    <row r="735" s="13" customFormat="1">
      <c r="A735" s="13"/>
      <c r="B735" s="245"/>
      <c r="C735" s="246"/>
      <c r="D735" s="247" t="s">
        <v>251</v>
      </c>
      <c r="E735" s="248" t="s">
        <v>1</v>
      </c>
      <c r="F735" s="249" t="s">
        <v>4313</v>
      </c>
      <c r="G735" s="246"/>
      <c r="H735" s="248" t="s">
        <v>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251</v>
      </c>
      <c r="AU735" s="255" t="s">
        <v>87</v>
      </c>
      <c r="AV735" s="13" t="s">
        <v>84</v>
      </c>
      <c r="AW735" s="13" t="s">
        <v>32</v>
      </c>
      <c r="AX735" s="13" t="s">
        <v>76</v>
      </c>
      <c r="AY735" s="255" t="s">
        <v>240</v>
      </c>
    </row>
    <row r="736" s="14" customFormat="1">
      <c r="A736" s="14"/>
      <c r="B736" s="256"/>
      <c r="C736" s="257"/>
      <c r="D736" s="247" t="s">
        <v>251</v>
      </c>
      <c r="E736" s="258" t="s">
        <v>1</v>
      </c>
      <c r="F736" s="259" t="s">
        <v>87</v>
      </c>
      <c r="G736" s="257"/>
      <c r="H736" s="260">
        <v>2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251</v>
      </c>
      <c r="AU736" s="266" t="s">
        <v>87</v>
      </c>
      <c r="AV736" s="14" t="s">
        <v>87</v>
      </c>
      <c r="AW736" s="14" t="s">
        <v>32</v>
      </c>
      <c r="AX736" s="14" t="s">
        <v>84</v>
      </c>
      <c r="AY736" s="266" t="s">
        <v>240</v>
      </c>
    </row>
    <row r="737" s="2" customFormat="1" ht="37.8" customHeight="1">
      <c r="A737" s="39"/>
      <c r="B737" s="40"/>
      <c r="C737" s="227" t="s">
        <v>1282</v>
      </c>
      <c r="D737" s="227" t="s">
        <v>242</v>
      </c>
      <c r="E737" s="228" t="s">
        <v>4314</v>
      </c>
      <c r="F737" s="229" t="s">
        <v>4315</v>
      </c>
      <c r="G737" s="230" t="s">
        <v>4177</v>
      </c>
      <c r="H737" s="231">
        <v>5</v>
      </c>
      <c r="I737" s="232"/>
      <c r="J737" s="233">
        <f>ROUND(I737*H737,2)</f>
        <v>0</v>
      </c>
      <c r="K737" s="229" t="s">
        <v>1</v>
      </c>
      <c r="L737" s="45"/>
      <c r="M737" s="234" t="s">
        <v>1</v>
      </c>
      <c r="N737" s="235" t="s">
        <v>41</v>
      </c>
      <c r="O737" s="92"/>
      <c r="P737" s="236">
        <f>O737*H737</f>
        <v>0</v>
      </c>
      <c r="Q737" s="236">
        <v>0.0018400000000000001</v>
      </c>
      <c r="R737" s="236">
        <f>Q737*H737</f>
        <v>0.0091999999999999998</v>
      </c>
      <c r="S737" s="236">
        <v>0</v>
      </c>
      <c r="T737" s="237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8" t="s">
        <v>170</v>
      </c>
      <c r="AT737" s="238" t="s">
        <v>242</v>
      </c>
      <c r="AU737" s="238" t="s">
        <v>87</v>
      </c>
      <c r="AY737" s="18" t="s">
        <v>240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8" t="s">
        <v>84</v>
      </c>
      <c r="BK737" s="239">
        <f>ROUND(I737*H737,2)</f>
        <v>0</v>
      </c>
      <c r="BL737" s="18" t="s">
        <v>170</v>
      </c>
      <c r="BM737" s="238" t="s">
        <v>4316</v>
      </c>
    </row>
    <row r="738" s="13" customFormat="1">
      <c r="A738" s="13"/>
      <c r="B738" s="245"/>
      <c r="C738" s="246"/>
      <c r="D738" s="247" t="s">
        <v>251</v>
      </c>
      <c r="E738" s="248" t="s">
        <v>1</v>
      </c>
      <c r="F738" s="249" t="s">
        <v>4014</v>
      </c>
      <c r="G738" s="246"/>
      <c r="H738" s="248" t="s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251</v>
      </c>
      <c r="AU738" s="255" t="s">
        <v>87</v>
      </c>
      <c r="AV738" s="13" t="s">
        <v>84</v>
      </c>
      <c r="AW738" s="13" t="s">
        <v>32</v>
      </c>
      <c r="AX738" s="13" t="s">
        <v>76</v>
      </c>
      <c r="AY738" s="255" t="s">
        <v>240</v>
      </c>
    </row>
    <row r="739" s="14" customFormat="1">
      <c r="A739" s="14"/>
      <c r="B739" s="256"/>
      <c r="C739" s="257"/>
      <c r="D739" s="247" t="s">
        <v>251</v>
      </c>
      <c r="E739" s="258" t="s">
        <v>1</v>
      </c>
      <c r="F739" s="259" t="s">
        <v>289</v>
      </c>
      <c r="G739" s="257"/>
      <c r="H739" s="260">
        <v>5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251</v>
      </c>
      <c r="AU739" s="266" t="s">
        <v>87</v>
      </c>
      <c r="AV739" s="14" t="s">
        <v>87</v>
      </c>
      <c r="AW739" s="14" t="s">
        <v>32</v>
      </c>
      <c r="AX739" s="14" t="s">
        <v>84</v>
      </c>
      <c r="AY739" s="266" t="s">
        <v>240</v>
      </c>
    </row>
    <row r="740" s="2" customFormat="1" ht="16.5" customHeight="1">
      <c r="A740" s="39"/>
      <c r="B740" s="40"/>
      <c r="C740" s="227" t="s">
        <v>1288</v>
      </c>
      <c r="D740" s="227" t="s">
        <v>242</v>
      </c>
      <c r="E740" s="228" t="s">
        <v>4317</v>
      </c>
      <c r="F740" s="229" t="s">
        <v>4318</v>
      </c>
      <c r="G740" s="230" t="s">
        <v>675</v>
      </c>
      <c r="H740" s="231">
        <v>7</v>
      </c>
      <c r="I740" s="232"/>
      <c r="J740" s="233">
        <f>ROUND(I740*H740,2)</f>
        <v>0</v>
      </c>
      <c r="K740" s="229" t="s">
        <v>1</v>
      </c>
      <c r="L740" s="45"/>
      <c r="M740" s="234" t="s">
        <v>1</v>
      </c>
      <c r="N740" s="235" t="s">
        <v>41</v>
      </c>
      <c r="O740" s="92"/>
      <c r="P740" s="236">
        <f>O740*H740</f>
        <v>0</v>
      </c>
      <c r="Q740" s="236">
        <v>0.00031</v>
      </c>
      <c r="R740" s="236">
        <f>Q740*H740</f>
        <v>0.0021700000000000001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170</v>
      </c>
      <c r="AT740" s="238" t="s">
        <v>242</v>
      </c>
      <c r="AU740" s="238" t="s">
        <v>87</v>
      </c>
      <c r="AY740" s="18" t="s">
        <v>240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84</v>
      </c>
      <c r="BK740" s="239">
        <f>ROUND(I740*H740,2)</f>
        <v>0</v>
      </c>
      <c r="BL740" s="18" t="s">
        <v>170</v>
      </c>
      <c r="BM740" s="238" t="s">
        <v>4319</v>
      </c>
    </row>
    <row r="741" s="13" customFormat="1">
      <c r="A741" s="13"/>
      <c r="B741" s="245"/>
      <c r="C741" s="246"/>
      <c r="D741" s="247" t="s">
        <v>251</v>
      </c>
      <c r="E741" s="248" t="s">
        <v>1</v>
      </c>
      <c r="F741" s="249" t="s">
        <v>4014</v>
      </c>
      <c r="G741" s="246"/>
      <c r="H741" s="248" t="s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251</v>
      </c>
      <c r="AU741" s="255" t="s">
        <v>87</v>
      </c>
      <c r="AV741" s="13" t="s">
        <v>84</v>
      </c>
      <c r="AW741" s="13" t="s">
        <v>32</v>
      </c>
      <c r="AX741" s="13" t="s">
        <v>76</v>
      </c>
      <c r="AY741" s="255" t="s">
        <v>240</v>
      </c>
    </row>
    <row r="742" s="14" customFormat="1">
      <c r="A742" s="14"/>
      <c r="B742" s="256"/>
      <c r="C742" s="257"/>
      <c r="D742" s="247" t="s">
        <v>251</v>
      </c>
      <c r="E742" s="258" t="s">
        <v>1</v>
      </c>
      <c r="F742" s="259" t="s">
        <v>310</v>
      </c>
      <c r="G742" s="257"/>
      <c r="H742" s="260">
        <v>7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251</v>
      </c>
      <c r="AU742" s="266" t="s">
        <v>87</v>
      </c>
      <c r="AV742" s="14" t="s">
        <v>87</v>
      </c>
      <c r="AW742" s="14" t="s">
        <v>32</v>
      </c>
      <c r="AX742" s="14" t="s">
        <v>84</v>
      </c>
      <c r="AY742" s="266" t="s">
        <v>240</v>
      </c>
    </row>
    <row r="743" s="2" customFormat="1" ht="24.15" customHeight="1">
      <c r="A743" s="39"/>
      <c r="B743" s="40"/>
      <c r="C743" s="227" t="s">
        <v>1294</v>
      </c>
      <c r="D743" s="227" t="s">
        <v>242</v>
      </c>
      <c r="E743" s="228" t="s">
        <v>4320</v>
      </c>
      <c r="F743" s="229" t="s">
        <v>4321</v>
      </c>
      <c r="G743" s="230" t="s">
        <v>344</v>
      </c>
      <c r="H743" s="231">
        <v>0.34799999999999998</v>
      </c>
      <c r="I743" s="232"/>
      <c r="J743" s="233">
        <f>ROUND(I743*H743,2)</f>
        <v>0</v>
      </c>
      <c r="K743" s="229" t="s">
        <v>246</v>
      </c>
      <c r="L743" s="45"/>
      <c r="M743" s="234" t="s">
        <v>1</v>
      </c>
      <c r="N743" s="235" t="s">
        <v>41</v>
      </c>
      <c r="O743" s="92"/>
      <c r="P743" s="236">
        <f>O743*H743</f>
        <v>0</v>
      </c>
      <c r="Q743" s="236">
        <v>0</v>
      </c>
      <c r="R743" s="236">
        <f>Q743*H743</f>
        <v>0</v>
      </c>
      <c r="S743" s="236">
        <v>0</v>
      </c>
      <c r="T743" s="23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8" t="s">
        <v>170</v>
      </c>
      <c r="AT743" s="238" t="s">
        <v>242</v>
      </c>
      <c r="AU743" s="238" t="s">
        <v>87</v>
      </c>
      <c r="AY743" s="18" t="s">
        <v>240</v>
      </c>
      <c r="BE743" s="239">
        <f>IF(N743="základní",J743,0)</f>
        <v>0</v>
      </c>
      <c r="BF743" s="239">
        <f>IF(N743="snížená",J743,0)</f>
        <v>0</v>
      </c>
      <c r="BG743" s="239">
        <f>IF(N743="zákl. přenesená",J743,0)</f>
        <v>0</v>
      </c>
      <c r="BH743" s="239">
        <f>IF(N743="sníž. přenesená",J743,0)</f>
        <v>0</v>
      </c>
      <c r="BI743" s="239">
        <f>IF(N743="nulová",J743,0)</f>
        <v>0</v>
      </c>
      <c r="BJ743" s="18" t="s">
        <v>84</v>
      </c>
      <c r="BK743" s="239">
        <f>ROUND(I743*H743,2)</f>
        <v>0</v>
      </c>
      <c r="BL743" s="18" t="s">
        <v>170</v>
      </c>
      <c r="BM743" s="238" t="s">
        <v>4322</v>
      </c>
    </row>
    <row r="744" s="2" customFormat="1">
      <c r="A744" s="39"/>
      <c r="B744" s="40"/>
      <c r="C744" s="41"/>
      <c r="D744" s="240" t="s">
        <v>249</v>
      </c>
      <c r="E744" s="41"/>
      <c r="F744" s="241" t="s">
        <v>4323</v>
      </c>
      <c r="G744" s="41"/>
      <c r="H744" s="41"/>
      <c r="I744" s="242"/>
      <c r="J744" s="41"/>
      <c r="K744" s="41"/>
      <c r="L744" s="45"/>
      <c r="M744" s="243"/>
      <c r="N744" s="244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249</v>
      </c>
      <c r="AU744" s="18" t="s">
        <v>87</v>
      </c>
    </row>
    <row r="745" s="12" customFormat="1" ht="22.8" customHeight="1">
      <c r="A745" s="12"/>
      <c r="B745" s="211"/>
      <c r="C745" s="212"/>
      <c r="D745" s="213" t="s">
        <v>75</v>
      </c>
      <c r="E745" s="225" t="s">
        <v>4324</v>
      </c>
      <c r="F745" s="225" t="s">
        <v>4325</v>
      </c>
      <c r="G745" s="212"/>
      <c r="H745" s="212"/>
      <c r="I745" s="215"/>
      <c r="J745" s="226">
        <f>BK745</f>
        <v>0</v>
      </c>
      <c r="K745" s="212"/>
      <c r="L745" s="217"/>
      <c r="M745" s="218"/>
      <c r="N745" s="219"/>
      <c r="O745" s="219"/>
      <c r="P745" s="220">
        <f>SUM(P746:P751)</f>
        <v>0</v>
      </c>
      <c r="Q745" s="219"/>
      <c r="R745" s="220">
        <f>SUM(R746:R751)</f>
        <v>0.025500000000000002</v>
      </c>
      <c r="S745" s="219"/>
      <c r="T745" s="221">
        <f>SUM(T746:T751)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22" t="s">
        <v>87</v>
      </c>
      <c r="AT745" s="223" t="s">
        <v>75</v>
      </c>
      <c r="AU745" s="223" t="s">
        <v>84</v>
      </c>
      <c r="AY745" s="222" t="s">
        <v>240</v>
      </c>
      <c r="BK745" s="224">
        <f>SUM(BK746:BK751)</f>
        <v>0</v>
      </c>
    </row>
    <row r="746" s="2" customFormat="1" ht="24.15" customHeight="1">
      <c r="A746" s="39"/>
      <c r="B746" s="40"/>
      <c r="C746" s="227" t="s">
        <v>1305</v>
      </c>
      <c r="D746" s="227" t="s">
        <v>242</v>
      </c>
      <c r="E746" s="228" t="s">
        <v>4326</v>
      </c>
      <c r="F746" s="229" t="s">
        <v>4327</v>
      </c>
      <c r="G746" s="230" t="s">
        <v>4177</v>
      </c>
      <c r="H746" s="231">
        <v>3</v>
      </c>
      <c r="I746" s="232"/>
      <c r="J746" s="233">
        <f>ROUND(I746*H746,2)</f>
        <v>0</v>
      </c>
      <c r="K746" s="229" t="s">
        <v>246</v>
      </c>
      <c r="L746" s="45"/>
      <c r="M746" s="234" t="s">
        <v>1</v>
      </c>
      <c r="N746" s="235" t="s">
        <v>41</v>
      </c>
      <c r="O746" s="92"/>
      <c r="P746" s="236">
        <f>O746*H746</f>
        <v>0</v>
      </c>
      <c r="Q746" s="236">
        <v>0.0085000000000000006</v>
      </c>
      <c r="R746" s="236">
        <f>Q746*H746</f>
        <v>0.025500000000000002</v>
      </c>
      <c r="S746" s="236">
        <v>0</v>
      </c>
      <c r="T746" s="237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170</v>
      </c>
      <c r="AT746" s="238" t="s">
        <v>242</v>
      </c>
      <c r="AU746" s="238" t="s">
        <v>87</v>
      </c>
      <c r="AY746" s="18" t="s">
        <v>240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84</v>
      </c>
      <c r="BK746" s="239">
        <f>ROUND(I746*H746,2)</f>
        <v>0</v>
      </c>
      <c r="BL746" s="18" t="s">
        <v>170</v>
      </c>
      <c r="BM746" s="238" t="s">
        <v>4328</v>
      </c>
    </row>
    <row r="747" s="2" customFormat="1">
      <c r="A747" s="39"/>
      <c r="B747" s="40"/>
      <c r="C747" s="41"/>
      <c r="D747" s="240" t="s">
        <v>249</v>
      </c>
      <c r="E747" s="41"/>
      <c r="F747" s="241" t="s">
        <v>4329</v>
      </c>
      <c r="G747" s="41"/>
      <c r="H747" s="41"/>
      <c r="I747" s="242"/>
      <c r="J747" s="41"/>
      <c r="K747" s="41"/>
      <c r="L747" s="45"/>
      <c r="M747" s="243"/>
      <c r="N747" s="244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249</v>
      </c>
      <c r="AU747" s="18" t="s">
        <v>87</v>
      </c>
    </row>
    <row r="748" s="13" customFormat="1">
      <c r="A748" s="13"/>
      <c r="B748" s="245"/>
      <c r="C748" s="246"/>
      <c r="D748" s="247" t="s">
        <v>251</v>
      </c>
      <c r="E748" s="248" t="s">
        <v>1</v>
      </c>
      <c r="F748" s="249" t="s">
        <v>4330</v>
      </c>
      <c r="G748" s="246"/>
      <c r="H748" s="248" t="s">
        <v>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251</v>
      </c>
      <c r="AU748" s="255" t="s">
        <v>87</v>
      </c>
      <c r="AV748" s="13" t="s">
        <v>84</v>
      </c>
      <c r="AW748" s="13" t="s">
        <v>32</v>
      </c>
      <c r="AX748" s="13" t="s">
        <v>76</v>
      </c>
      <c r="AY748" s="255" t="s">
        <v>240</v>
      </c>
    </row>
    <row r="749" s="14" customFormat="1">
      <c r="A749" s="14"/>
      <c r="B749" s="256"/>
      <c r="C749" s="257"/>
      <c r="D749" s="247" t="s">
        <v>251</v>
      </c>
      <c r="E749" s="258" t="s">
        <v>1</v>
      </c>
      <c r="F749" s="259" t="s">
        <v>256</v>
      </c>
      <c r="G749" s="257"/>
      <c r="H749" s="260">
        <v>3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251</v>
      </c>
      <c r="AU749" s="266" t="s">
        <v>87</v>
      </c>
      <c r="AV749" s="14" t="s">
        <v>87</v>
      </c>
      <c r="AW749" s="14" t="s">
        <v>32</v>
      </c>
      <c r="AX749" s="14" t="s">
        <v>84</v>
      </c>
      <c r="AY749" s="266" t="s">
        <v>240</v>
      </c>
    </row>
    <row r="750" s="2" customFormat="1" ht="24.15" customHeight="1">
      <c r="A750" s="39"/>
      <c r="B750" s="40"/>
      <c r="C750" s="227" t="s">
        <v>1317</v>
      </c>
      <c r="D750" s="227" t="s">
        <v>242</v>
      </c>
      <c r="E750" s="228" t="s">
        <v>4331</v>
      </c>
      <c r="F750" s="229" t="s">
        <v>4332</v>
      </c>
      <c r="G750" s="230" t="s">
        <v>344</v>
      </c>
      <c r="H750" s="231">
        <v>0.025999999999999999</v>
      </c>
      <c r="I750" s="232"/>
      <c r="J750" s="233">
        <f>ROUND(I750*H750,2)</f>
        <v>0</v>
      </c>
      <c r="K750" s="229" t="s">
        <v>246</v>
      </c>
      <c r="L750" s="45"/>
      <c r="M750" s="234" t="s">
        <v>1</v>
      </c>
      <c r="N750" s="235" t="s">
        <v>41</v>
      </c>
      <c r="O750" s="92"/>
      <c r="P750" s="236">
        <f>O750*H750</f>
        <v>0</v>
      </c>
      <c r="Q750" s="236">
        <v>0</v>
      </c>
      <c r="R750" s="236">
        <f>Q750*H750</f>
        <v>0</v>
      </c>
      <c r="S750" s="236">
        <v>0</v>
      </c>
      <c r="T750" s="237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8" t="s">
        <v>170</v>
      </c>
      <c r="AT750" s="238" t="s">
        <v>242</v>
      </c>
      <c r="AU750" s="238" t="s">
        <v>87</v>
      </c>
      <c r="AY750" s="18" t="s">
        <v>240</v>
      </c>
      <c r="BE750" s="239">
        <f>IF(N750="základní",J750,0)</f>
        <v>0</v>
      </c>
      <c r="BF750" s="239">
        <f>IF(N750="snížená",J750,0)</f>
        <v>0</v>
      </c>
      <c r="BG750" s="239">
        <f>IF(N750="zákl. přenesená",J750,0)</f>
        <v>0</v>
      </c>
      <c r="BH750" s="239">
        <f>IF(N750="sníž. přenesená",J750,0)</f>
        <v>0</v>
      </c>
      <c r="BI750" s="239">
        <f>IF(N750="nulová",J750,0)</f>
        <v>0</v>
      </c>
      <c r="BJ750" s="18" t="s">
        <v>84</v>
      </c>
      <c r="BK750" s="239">
        <f>ROUND(I750*H750,2)</f>
        <v>0</v>
      </c>
      <c r="BL750" s="18" t="s">
        <v>170</v>
      </c>
      <c r="BM750" s="238" t="s">
        <v>4333</v>
      </c>
    </row>
    <row r="751" s="2" customFormat="1">
      <c r="A751" s="39"/>
      <c r="B751" s="40"/>
      <c r="C751" s="41"/>
      <c r="D751" s="240" t="s">
        <v>249</v>
      </c>
      <c r="E751" s="41"/>
      <c r="F751" s="241" t="s">
        <v>4334</v>
      </c>
      <c r="G751" s="41"/>
      <c r="H751" s="41"/>
      <c r="I751" s="242"/>
      <c r="J751" s="41"/>
      <c r="K751" s="41"/>
      <c r="L751" s="45"/>
      <c r="M751" s="243"/>
      <c r="N751" s="244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249</v>
      </c>
      <c r="AU751" s="18" t="s">
        <v>87</v>
      </c>
    </row>
    <row r="752" s="12" customFormat="1" ht="22.8" customHeight="1">
      <c r="A752" s="12"/>
      <c r="B752" s="211"/>
      <c r="C752" s="212"/>
      <c r="D752" s="213" t="s">
        <v>75</v>
      </c>
      <c r="E752" s="225" t="s">
        <v>4335</v>
      </c>
      <c r="F752" s="225" t="s">
        <v>4336</v>
      </c>
      <c r="G752" s="212"/>
      <c r="H752" s="212"/>
      <c r="I752" s="215"/>
      <c r="J752" s="226">
        <f>BK752</f>
        <v>0</v>
      </c>
      <c r="K752" s="212"/>
      <c r="L752" s="217"/>
      <c r="M752" s="218"/>
      <c r="N752" s="219"/>
      <c r="O752" s="219"/>
      <c r="P752" s="220">
        <f>SUM(P753:P758)</f>
        <v>0</v>
      </c>
      <c r="Q752" s="219"/>
      <c r="R752" s="220">
        <f>SUM(R753:R758)</f>
        <v>0.0073400000000000002</v>
      </c>
      <c r="S752" s="219"/>
      <c r="T752" s="221">
        <f>SUM(T753:T758)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2" t="s">
        <v>87</v>
      </c>
      <c r="AT752" s="223" t="s">
        <v>75</v>
      </c>
      <c r="AU752" s="223" t="s">
        <v>84</v>
      </c>
      <c r="AY752" s="222" t="s">
        <v>240</v>
      </c>
      <c r="BK752" s="224">
        <f>SUM(BK753:BK758)</f>
        <v>0</v>
      </c>
    </row>
    <row r="753" s="2" customFormat="1" ht="37.8" customHeight="1">
      <c r="A753" s="39"/>
      <c r="B753" s="40"/>
      <c r="C753" s="227" t="s">
        <v>1325</v>
      </c>
      <c r="D753" s="227" t="s">
        <v>242</v>
      </c>
      <c r="E753" s="228" t="s">
        <v>4337</v>
      </c>
      <c r="F753" s="229" t="s">
        <v>4338</v>
      </c>
      <c r="G753" s="230" t="s">
        <v>4177</v>
      </c>
      <c r="H753" s="231">
        <v>1</v>
      </c>
      <c r="I753" s="232"/>
      <c r="J753" s="233">
        <f>ROUND(I753*H753,2)</f>
        <v>0</v>
      </c>
      <c r="K753" s="229" t="s">
        <v>1</v>
      </c>
      <c r="L753" s="45"/>
      <c r="M753" s="234" t="s">
        <v>1</v>
      </c>
      <c r="N753" s="235" t="s">
        <v>41</v>
      </c>
      <c r="O753" s="92"/>
      <c r="P753" s="236">
        <f>O753*H753</f>
        <v>0</v>
      </c>
      <c r="Q753" s="236">
        <v>0.0051500000000000001</v>
      </c>
      <c r="R753" s="236">
        <f>Q753*H753</f>
        <v>0.0051500000000000001</v>
      </c>
      <c r="S753" s="236">
        <v>0</v>
      </c>
      <c r="T753" s="237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8" t="s">
        <v>170</v>
      </c>
      <c r="AT753" s="238" t="s">
        <v>242</v>
      </c>
      <c r="AU753" s="238" t="s">
        <v>87</v>
      </c>
      <c r="AY753" s="18" t="s">
        <v>240</v>
      </c>
      <c r="BE753" s="239">
        <f>IF(N753="základní",J753,0)</f>
        <v>0</v>
      </c>
      <c r="BF753" s="239">
        <f>IF(N753="snížená",J753,0)</f>
        <v>0</v>
      </c>
      <c r="BG753" s="239">
        <f>IF(N753="zákl. přenesená",J753,0)</f>
        <v>0</v>
      </c>
      <c r="BH753" s="239">
        <f>IF(N753="sníž. přenesená",J753,0)</f>
        <v>0</v>
      </c>
      <c r="BI753" s="239">
        <f>IF(N753="nulová",J753,0)</f>
        <v>0</v>
      </c>
      <c r="BJ753" s="18" t="s">
        <v>84</v>
      </c>
      <c r="BK753" s="239">
        <f>ROUND(I753*H753,2)</f>
        <v>0</v>
      </c>
      <c r="BL753" s="18" t="s">
        <v>170</v>
      </c>
      <c r="BM753" s="238" t="s">
        <v>4339</v>
      </c>
    </row>
    <row r="754" s="2" customFormat="1" ht="24.15" customHeight="1">
      <c r="A754" s="39"/>
      <c r="B754" s="40"/>
      <c r="C754" s="227" t="s">
        <v>1334</v>
      </c>
      <c r="D754" s="227" t="s">
        <v>242</v>
      </c>
      <c r="E754" s="228" t="s">
        <v>4340</v>
      </c>
      <c r="F754" s="229" t="s">
        <v>4341</v>
      </c>
      <c r="G754" s="230" t="s">
        <v>4177</v>
      </c>
      <c r="H754" s="231">
        <v>1</v>
      </c>
      <c r="I754" s="232"/>
      <c r="J754" s="233">
        <f>ROUND(I754*H754,2)</f>
        <v>0</v>
      </c>
      <c r="K754" s="229" t="s">
        <v>1</v>
      </c>
      <c r="L754" s="45"/>
      <c r="M754" s="234" t="s">
        <v>1</v>
      </c>
      <c r="N754" s="235" t="s">
        <v>41</v>
      </c>
      <c r="O754" s="92"/>
      <c r="P754" s="236">
        <f>O754*H754</f>
        <v>0</v>
      </c>
      <c r="Q754" s="236">
        <v>0.0021900000000000001</v>
      </c>
      <c r="R754" s="236">
        <f>Q754*H754</f>
        <v>0.0021900000000000001</v>
      </c>
      <c r="S754" s="236">
        <v>0</v>
      </c>
      <c r="T754" s="237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8" t="s">
        <v>170</v>
      </c>
      <c r="AT754" s="238" t="s">
        <v>242</v>
      </c>
      <c r="AU754" s="238" t="s">
        <v>87</v>
      </c>
      <c r="AY754" s="18" t="s">
        <v>240</v>
      </c>
      <c r="BE754" s="239">
        <f>IF(N754="základní",J754,0)</f>
        <v>0</v>
      </c>
      <c r="BF754" s="239">
        <f>IF(N754="snížená",J754,0)</f>
        <v>0</v>
      </c>
      <c r="BG754" s="239">
        <f>IF(N754="zákl. přenesená",J754,0)</f>
        <v>0</v>
      </c>
      <c r="BH754" s="239">
        <f>IF(N754="sníž. přenesená",J754,0)</f>
        <v>0</v>
      </c>
      <c r="BI754" s="239">
        <f>IF(N754="nulová",J754,0)</f>
        <v>0</v>
      </c>
      <c r="BJ754" s="18" t="s">
        <v>84</v>
      </c>
      <c r="BK754" s="239">
        <f>ROUND(I754*H754,2)</f>
        <v>0</v>
      </c>
      <c r="BL754" s="18" t="s">
        <v>170</v>
      </c>
      <c r="BM754" s="238" t="s">
        <v>4342</v>
      </c>
    </row>
    <row r="755" s="13" customFormat="1">
      <c r="A755" s="13"/>
      <c r="B755" s="245"/>
      <c r="C755" s="246"/>
      <c r="D755" s="247" t="s">
        <v>251</v>
      </c>
      <c r="E755" s="248" t="s">
        <v>1</v>
      </c>
      <c r="F755" s="249" t="s">
        <v>4343</v>
      </c>
      <c r="G755" s="246"/>
      <c r="H755" s="248" t="s">
        <v>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251</v>
      </c>
      <c r="AU755" s="255" t="s">
        <v>87</v>
      </c>
      <c r="AV755" s="13" t="s">
        <v>84</v>
      </c>
      <c r="AW755" s="13" t="s">
        <v>32</v>
      </c>
      <c r="AX755" s="13" t="s">
        <v>76</v>
      </c>
      <c r="AY755" s="255" t="s">
        <v>240</v>
      </c>
    </row>
    <row r="756" s="14" customFormat="1">
      <c r="A756" s="14"/>
      <c r="B756" s="256"/>
      <c r="C756" s="257"/>
      <c r="D756" s="247" t="s">
        <v>251</v>
      </c>
      <c r="E756" s="258" t="s">
        <v>1</v>
      </c>
      <c r="F756" s="259" t="s">
        <v>84</v>
      </c>
      <c r="G756" s="257"/>
      <c r="H756" s="260">
        <v>1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251</v>
      </c>
      <c r="AU756" s="266" t="s">
        <v>87</v>
      </c>
      <c r="AV756" s="14" t="s">
        <v>87</v>
      </c>
      <c r="AW756" s="14" t="s">
        <v>32</v>
      </c>
      <c r="AX756" s="14" t="s">
        <v>84</v>
      </c>
      <c r="AY756" s="266" t="s">
        <v>240</v>
      </c>
    </row>
    <row r="757" s="2" customFormat="1" ht="21.75" customHeight="1">
      <c r="A757" s="39"/>
      <c r="B757" s="40"/>
      <c r="C757" s="227" t="s">
        <v>1339</v>
      </c>
      <c r="D757" s="227" t="s">
        <v>242</v>
      </c>
      <c r="E757" s="228" t="s">
        <v>4344</v>
      </c>
      <c r="F757" s="229" t="s">
        <v>4345</v>
      </c>
      <c r="G757" s="230" t="s">
        <v>344</v>
      </c>
      <c r="H757" s="231">
        <v>0.0070000000000000001</v>
      </c>
      <c r="I757" s="232"/>
      <c r="J757" s="233">
        <f>ROUND(I757*H757,2)</f>
        <v>0</v>
      </c>
      <c r="K757" s="229" t="s">
        <v>246</v>
      </c>
      <c r="L757" s="45"/>
      <c r="M757" s="234" t="s">
        <v>1</v>
      </c>
      <c r="N757" s="235" t="s">
        <v>41</v>
      </c>
      <c r="O757" s="92"/>
      <c r="P757" s="236">
        <f>O757*H757</f>
        <v>0</v>
      </c>
      <c r="Q757" s="236">
        <v>0</v>
      </c>
      <c r="R757" s="236">
        <f>Q757*H757</f>
        <v>0</v>
      </c>
      <c r="S757" s="236">
        <v>0</v>
      </c>
      <c r="T757" s="23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8" t="s">
        <v>170</v>
      </c>
      <c r="AT757" s="238" t="s">
        <v>242</v>
      </c>
      <c r="AU757" s="238" t="s">
        <v>87</v>
      </c>
      <c r="AY757" s="18" t="s">
        <v>240</v>
      </c>
      <c r="BE757" s="239">
        <f>IF(N757="základní",J757,0)</f>
        <v>0</v>
      </c>
      <c r="BF757" s="239">
        <f>IF(N757="snížená",J757,0)</f>
        <v>0</v>
      </c>
      <c r="BG757" s="239">
        <f>IF(N757="zákl. přenesená",J757,0)</f>
        <v>0</v>
      </c>
      <c r="BH757" s="239">
        <f>IF(N757="sníž. přenesená",J757,0)</f>
        <v>0</v>
      </c>
      <c r="BI757" s="239">
        <f>IF(N757="nulová",J757,0)</f>
        <v>0</v>
      </c>
      <c r="BJ757" s="18" t="s">
        <v>84</v>
      </c>
      <c r="BK757" s="239">
        <f>ROUND(I757*H757,2)</f>
        <v>0</v>
      </c>
      <c r="BL757" s="18" t="s">
        <v>170</v>
      </c>
      <c r="BM757" s="238" t="s">
        <v>4346</v>
      </c>
    </row>
    <row r="758" s="2" customFormat="1">
      <c r="A758" s="39"/>
      <c r="B758" s="40"/>
      <c r="C758" s="41"/>
      <c r="D758" s="240" t="s">
        <v>249</v>
      </c>
      <c r="E758" s="41"/>
      <c r="F758" s="241" t="s">
        <v>4347</v>
      </c>
      <c r="G758" s="41"/>
      <c r="H758" s="41"/>
      <c r="I758" s="242"/>
      <c r="J758" s="41"/>
      <c r="K758" s="41"/>
      <c r="L758" s="45"/>
      <c r="M758" s="300"/>
      <c r="N758" s="301"/>
      <c r="O758" s="302"/>
      <c r="P758" s="302"/>
      <c r="Q758" s="302"/>
      <c r="R758" s="302"/>
      <c r="S758" s="302"/>
      <c r="T758" s="30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249</v>
      </c>
      <c r="AU758" s="18" t="s">
        <v>87</v>
      </c>
    </row>
    <row r="759" s="2" customFormat="1" ht="6.96" customHeight="1">
      <c r="A759" s="39"/>
      <c r="B759" s="67"/>
      <c r="C759" s="68"/>
      <c r="D759" s="68"/>
      <c r="E759" s="68"/>
      <c r="F759" s="68"/>
      <c r="G759" s="68"/>
      <c r="H759" s="68"/>
      <c r="I759" s="68"/>
      <c r="J759" s="68"/>
      <c r="K759" s="68"/>
      <c r="L759" s="45"/>
      <c r="M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</sheetData>
  <sheetProtection sheet="1" autoFilter="0" formatColumns="0" formatRows="0" objects="1" scenarios="1" spinCount="100000" saltValue="4ZsqzdOhUVRtmJY+le5kyjritrE8wWrGr6v6Z2o3gxS39XRJf5N29+OHHIH/C3jtn1pElvbPqNlcU+rvJt7RmQ==" hashValue="0TGmAWlTjHckDbcDN1ma9XO8RlKtIoCM5WGOofwoqazAgdABciAouMmlPS4gk6pplLjhdL9tE1sCz9SgxjpuYA==" algorithmName="SHA-512" password="CC35"/>
  <autoFilter ref="C128:K75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2_01/132251255"/>
    <hyperlink ref="F172" r:id="rId2" display="https://podminky.urs.cz/item/CS_URS_2022_01/132351255"/>
    <hyperlink ref="F211" r:id="rId3" display="https://podminky.urs.cz/item/CS_URS_2022_01/151101101"/>
    <hyperlink ref="F242" r:id="rId4" display="https://podminky.urs.cz/item/CS_URS_2022_01/151101111"/>
    <hyperlink ref="F244" r:id="rId5" display="https://podminky.urs.cz/item/CS_URS_2022_01/151101102"/>
    <hyperlink ref="F250" r:id="rId6" display="https://podminky.urs.cz/item/CS_URS_2022_01/151101112"/>
    <hyperlink ref="F252" r:id="rId7" display="https://podminky.urs.cz/item/CS_URS_2022_01/162251102"/>
    <hyperlink ref="F260" r:id="rId8" display="https://podminky.urs.cz/item/CS_URS_2022_01/162751137"/>
    <hyperlink ref="F269" r:id="rId9" display="https://podminky.urs.cz/item/CS_URS_2022_01/162751139"/>
    <hyperlink ref="F273" r:id="rId10" display="https://podminky.urs.cz/item/CS_URS_2022_01/171251201"/>
    <hyperlink ref="F279" r:id="rId11" display="https://podminky.urs.cz/item/CS_URS_2022_01/174101101"/>
    <hyperlink ref="F289" r:id="rId12" display="https://podminky.urs.cz/item/CS_URS_2022_01/175151101"/>
    <hyperlink ref="F325" r:id="rId13" display="https://podminky.urs.cz/item/CS_URS_2022_01/451572111"/>
    <hyperlink ref="F336" r:id="rId14" display="https://podminky.urs.cz/item/CS_URS_2022_01/452112111"/>
    <hyperlink ref="F361" r:id="rId15" display="https://podminky.urs.cz/item/CS_URS_2022_01/871265211"/>
    <hyperlink ref="F366" r:id="rId16" display="https://podminky.urs.cz/item/CS_URS_2022_01/871275211"/>
    <hyperlink ref="F373" r:id="rId17" display="https://podminky.urs.cz/item/CS_URS_2022_01/871315211"/>
    <hyperlink ref="F386" r:id="rId18" display="https://podminky.urs.cz/item/CS_URS_2022_01/877275211"/>
    <hyperlink ref="F412" r:id="rId19" display="https://podminky.urs.cz/item/CS_URS_2022_01/877315211"/>
    <hyperlink ref="F424" r:id="rId20" display="https://podminky.urs.cz/item/CS_URS_2022_01/894411111"/>
    <hyperlink ref="F431" r:id="rId21" display="https://podminky.urs.cz/item/CS_URS_2022_01/894118001"/>
    <hyperlink ref="F453" r:id="rId22" display="https://podminky.urs.cz/item/CS_URS_2022_01/877275211"/>
    <hyperlink ref="F464" r:id="rId23" display="https://podminky.urs.cz/item/CS_URS_2022_01/899104112"/>
    <hyperlink ref="F474" r:id="rId24" display="https://podminky.urs.cz/item/CS_URS_2022_01/892312121"/>
    <hyperlink ref="F476" r:id="rId25" display="https://podminky.urs.cz/item/CS_URS_2022_01/899722114"/>
    <hyperlink ref="F487" r:id="rId26" display="https://podminky.urs.cz/item/CS_URS_2022_01/998276101"/>
    <hyperlink ref="F495" r:id="rId27" display="https://podminky.urs.cz/item/CS_URS_2022_01/721173401"/>
    <hyperlink ref="F499" r:id="rId28" display="https://podminky.urs.cz/item/CS_URS_2022_01/721173402"/>
    <hyperlink ref="F503" r:id="rId29" display="https://podminky.urs.cz/item/CS_URS_2022_01/721174025"/>
    <hyperlink ref="F511" r:id="rId30" display="https://podminky.urs.cz/item/CS_URS_2022_01/721174042"/>
    <hyperlink ref="F515" r:id="rId31" display="https://podminky.urs.cz/item/CS_URS_2022_01/721174043"/>
    <hyperlink ref="F519" r:id="rId32" display="https://podminky.urs.cz/item/CS_URS_2022_01/721174044"/>
    <hyperlink ref="F523" r:id="rId33" display="https://podminky.urs.cz/item/CS_URS_2022_01/721211421"/>
    <hyperlink ref="F529" r:id="rId34" display="https://podminky.urs.cz/item/CS_URS_2022_01/721274126"/>
    <hyperlink ref="F531" r:id="rId35" display="https://podminky.urs.cz/item/CS_URS_2022_01/721194105"/>
    <hyperlink ref="F539" r:id="rId36" display="https://podminky.urs.cz/item/CS_URS_2022_01/721242115"/>
    <hyperlink ref="F543" r:id="rId37" display="https://podminky.urs.cz/item/CS_URS_2022_01/721273153"/>
    <hyperlink ref="F545" r:id="rId38" display="https://podminky.urs.cz/item/CS_URS_2022_01/721290111"/>
    <hyperlink ref="F548" r:id="rId39" display="https://podminky.urs.cz/item/CS_URS_2022_01/998721102"/>
    <hyperlink ref="F551" r:id="rId40" display="https://podminky.urs.cz/item/CS_URS_2022_01/722130233"/>
    <hyperlink ref="F555" r:id="rId41" display="https://podminky.urs.cz/item/CS_URS_2022_01/722130234"/>
    <hyperlink ref="F559" r:id="rId42" display="https://podminky.urs.cz/item/CS_URS_2022_01/722130236"/>
    <hyperlink ref="F563" r:id="rId43" display="https://podminky.urs.cz/item/CS_URS_2022_01/722174002"/>
    <hyperlink ref="F567" r:id="rId44" display="https://podminky.urs.cz/item/CS_URS_2022_01/722174003"/>
    <hyperlink ref="F571" r:id="rId45" display="https://podminky.urs.cz/item/CS_URS_2022_01/733321213"/>
    <hyperlink ref="F576" r:id="rId46" display="https://podminky.urs.cz/item/CS_URS_2022_01/733321214"/>
    <hyperlink ref="F581" r:id="rId47" display="https://podminky.urs.cz/item/CS_URS_2022_01/733321215"/>
    <hyperlink ref="F586" r:id="rId48" display="https://podminky.urs.cz/item/CS_URS_2022_01/733321216"/>
    <hyperlink ref="F591" r:id="rId49" display="https://podminky.urs.cz/item/CS_URS_2022_01/722181231"/>
    <hyperlink ref="F595" r:id="rId50" display="https://podminky.urs.cz/item/CS_URS_2022_01/722181232"/>
    <hyperlink ref="F599" r:id="rId51" display="https://podminky.urs.cz/item/CS_URS_2022_01/722181251"/>
    <hyperlink ref="F603" r:id="rId52" display="https://podminky.urs.cz/item/CS_URS_2022_01/722181252"/>
    <hyperlink ref="F610" r:id="rId53" display="https://podminky.urs.cz/item/CS_URS_2022_01/722181253"/>
    <hyperlink ref="F614" r:id="rId54" display="https://podminky.urs.cz/item/CS_URS_2022_01/722230102"/>
    <hyperlink ref="F618" r:id="rId55" display="https://podminky.urs.cz/item/CS_URS_2022_01/722230103"/>
    <hyperlink ref="F622" r:id="rId56" display="https://podminky.urs.cz/item/CS_URS_2022_01/722230104"/>
    <hyperlink ref="F626" r:id="rId57" display="https://podminky.urs.cz/item/CS_URS_2022_01/722230106"/>
    <hyperlink ref="F630" r:id="rId58" display="https://podminky.urs.cz/item/CS_URS_2022_01/722230112"/>
    <hyperlink ref="F634" r:id="rId59" display="https://podminky.urs.cz/item/CS_URS_2022_01/722230114"/>
    <hyperlink ref="F640" r:id="rId60" display="https://podminky.urs.cz/item/CS_URS_2022_01/722231073"/>
    <hyperlink ref="F648" r:id="rId61" display="https://podminky.urs.cz/item/CS_URS_2022_01/722250132"/>
    <hyperlink ref="F652" r:id="rId62" display="https://podminky.urs.cz/item/CS_URS_2022_01/722290215"/>
    <hyperlink ref="F656" r:id="rId63" display="https://podminky.urs.cz/item/CS_URS_2022_01/722290226"/>
    <hyperlink ref="F660" r:id="rId64" display="https://podminky.urs.cz/item/CS_URS_2022_01/722290234"/>
    <hyperlink ref="F663" r:id="rId65" display="https://podminky.urs.cz/item/CS_URS_2022_01/725535212"/>
    <hyperlink ref="F665" r:id="rId66" display="https://podminky.urs.cz/item/CS_URS_2022_01/722220121"/>
    <hyperlink ref="F680" r:id="rId67" display="https://podminky.urs.cz/item/CS_URS_2022_01/734421101"/>
    <hyperlink ref="F682" r:id="rId68" display="https://podminky.urs.cz/item/CS_URS_2022_01/998722102"/>
    <hyperlink ref="F685" r:id="rId69" display="https://podminky.urs.cz/item/CS_URS_2022_01/725112022"/>
    <hyperlink ref="F687" r:id="rId70" display="https://podminky.urs.cz/item/CS_URS_2022_01/725121525"/>
    <hyperlink ref="F692" r:id="rId71" display="https://podminky.urs.cz/item/CS_URS_2022_01/725865411"/>
    <hyperlink ref="F694" r:id="rId72" display="https://podminky.urs.cz/item/CS_URS_2022_01/725211621"/>
    <hyperlink ref="F696" r:id="rId73" display="https://podminky.urs.cz/item/CS_URS_2022_01/725861101"/>
    <hyperlink ref="F698" r:id="rId74" display="https://podminky.urs.cz/item/CS_URS_2022_01/725311125"/>
    <hyperlink ref="F702" r:id="rId75" display="https://podminky.urs.cz/item/CS_URS_2022_01/725862103"/>
    <hyperlink ref="F704" r:id="rId76" display="https://podminky.urs.cz/item/CS_URS_2022_01/725331111"/>
    <hyperlink ref="F708" r:id="rId77" display="https://podminky.urs.cz/item/CS_URS_2022_01/725813111"/>
    <hyperlink ref="F715" r:id="rId78" display="https://podminky.urs.cz/item/CS_URS_2022_01/725821325"/>
    <hyperlink ref="F717" r:id="rId79" display="https://podminky.urs.cz/item/CS_URS_2022_01/725822611"/>
    <hyperlink ref="F719" r:id="rId80" display="https://podminky.urs.cz/item/CS_URS_2022_01/725829101"/>
    <hyperlink ref="F731" r:id="rId81" display="https://podminky.urs.cz/item/CS_URS_2022_01/725829121"/>
    <hyperlink ref="F744" r:id="rId82" display="https://podminky.urs.cz/item/CS_URS_2022_01/998725102"/>
    <hyperlink ref="F747" r:id="rId83" display="https://podminky.urs.cz/item/CS_URS_2022_01/726111041"/>
    <hyperlink ref="F751" r:id="rId84" display="https://podminky.urs.cz/item/CS_URS_2022_01/998726112"/>
    <hyperlink ref="F758" r:id="rId85" display="https://podminky.urs.cz/item/CS_URS_2022_01/99873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4348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4350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4351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4352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ROUND((SUM(BE129:BE224)),  2)</f>
        <v>0</v>
      </c>
      <c r="G35" s="39"/>
      <c r="H35" s="39"/>
      <c r="I35" s="165">
        <v>0.20999999999999999</v>
      </c>
      <c r="J35" s="164">
        <f>ROUND(((SUM(BE129:BE224))*I35),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ROUND((SUM(BF129:BF224)),  2)</f>
        <v>0</v>
      </c>
      <c r="G36" s="39"/>
      <c r="H36" s="39"/>
      <c r="I36" s="165">
        <v>0.14999999999999999</v>
      </c>
      <c r="J36" s="164">
        <f>ROUND(((SUM(BF129:BF224))*I36),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ROUND((SUM(BG129:BG224)),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ROUND((SUM(BH129:BH224)),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ROUND((SUM(BI129:BI224)),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4348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03-1 - Topný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BPO s.r.o.Ostrov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189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204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207</v>
      </c>
      <c r="E102" s="197"/>
      <c r="F102" s="197"/>
      <c r="G102" s="197"/>
      <c r="H102" s="197"/>
      <c r="I102" s="197"/>
      <c r="J102" s="198">
        <f>J134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4353</v>
      </c>
      <c r="E103" s="197"/>
      <c r="F103" s="197"/>
      <c r="G103" s="197"/>
      <c r="H103" s="197"/>
      <c r="I103" s="197"/>
      <c r="J103" s="198">
        <f>J146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4354</v>
      </c>
      <c r="E104" s="197"/>
      <c r="F104" s="197"/>
      <c r="G104" s="197"/>
      <c r="H104" s="197"/>
      <c r="I104" s="197"/>
      <c r="J104" s="198">
        <f>J148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4355</v>
      </c>
      <c r="E105" s="197"/>
      <c r="F105" s="197"/>
      <c r="G105" s="197"/>
      <c r="H105" s="197"/>
      <c r="I105" s="197"/>
      <c r="J105" s="198">
        <f>J194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4356</v>
      </c>
      <c r="E106" s="197"/>
      <c r="F106" s="197"/>
      <c r="G106" s="197"/>
      <c r="H106" s="197"/>
      <c r="I106" s="197"/>
      <c r="J106" s="198">
        <f>J202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4357</v>
      </c>
      <c r="E107" s="197"/>
      <c r="F107" s="197"/>
      <c r="G107" s="197"/>
      <c r="H107" s="197"/>
      <c r="I107" s="197"/>
      <c r="J107" s="198">
        <f>J221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Areál IZS Ostrov - stanice JSDH - revize 2022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4348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4349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03-1 - Topný systém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2. 5. 2022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BPO s.r.o.Ostrov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Neubauerová Soňa, SK-Projekt Ostrov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226</v>
      </c>
      <c r="D128" s="203" t="s">
        <v>61</v>
      </c>
      <c r="E128" s="203" t="s">
        <v>57</v>
      </c>
      <c r="F128" s="203" t="s">
        <v>58</v>
      </c>
      <c r="G128" s="203" t="s">
        <v>227</v>
      </c>
      <c r="H128" s="203" t="s">
        <v>228</v>
      </c>
      <c r="I128" s="203" t="s">
        <v>229</v>
      </c>
      <c r="J128" s="203" t="s">
        <v>186</v>
      </c>
      <c r="K128" s="204" t="s">
        <v>230</v>
      </c>
      <c r="L128" s="205"/>
      <c r="M128" s="101" t="s">
        <v>1</v>
      </c>
      <c r="N128" s="102" t="s">
        <v>40</v>
      </c>
      <c r="O128" s="102" t="s">
        <v>231</v>
      </c>
      <c r="P128" s="102" t="s">
        <v>232</v>
      </c>
      <c r="Q128" s="102" t="s">
        <v>233</v>
      </c>
      <c r="R128" s="102" t="s">
        <v>234</v>
      </c>
      <c r="S128" s="102" t="s">
        <v>235</v>
      </c>
      <c r="T128" s="103" t="s">
        <v>236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237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P130+P133</f>
        <v>0</v>
      </c>
      <c r="Q129" s="105"/>
      <c r="R129" s="208">
        <f>R130+R133</f>
        <v>1.8590100000000001</v>
      </c>
      <c r="S129" s="105"/>
      <c r="T129" s="209">
        <f>T130+T133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188</v>
      </c>
      <c r="BK129" s="210">
        <f>BK130+BK133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238</v>
      </c>
      <c r="F130" s="214" t="s">
        <v>239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75</v>
      </c>
      <c r="AU130" s="223" t="s">
        <v>76</v>
      </c>
      <c r="AY130" s="222" t="s">
        <v>240</v>
      </c>
      <c r="BK130" s="224">
        <f>BK131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256</v>
      </c>
      <c r="F131" s="225" t="s">
        <v>553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84</v>
      </c>
      <c r="AY131" s="222" t="s">
        <v>240</v>
      </c>
      <c r="BK131" s="224">
        <f>BK132</f>
        <v>0</v>
      </c>
    </row>
    <row r="132" s="2" customFormat="1" ht="16.5" customHeight="1">
      <c r="A132" s="39"/>
      <c r="B132" s="40"/>
      <c r="C132" s="227" t="s">
        <v>84</v>
      </c>
      <c r="D132" s="227" t="s">
        <v>242</v>
      </c>
      <c r="E132" s="228" t="s">
        <v>3840</v>
      </c>
      <c r="F132" s="229" t="s">
        <v>4358</v>
      </c>
      <c r="G132" s="230" t="s">
        <v>1607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247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247</v>
      </c>
      <c r="BM132" s="238" t="s">
        <v>4359</v>
      </c>
    </row>
    <row r="133" s="12" customFormat="1" ht="25.92" customHeight="1">
      <c r="A133" s="12"/>
      <c r="B133" s="211"/>
      <c r="C133" s="212"/>
      <c r="D133" s="213" t="s">
        <v>75</v>
      </c>
      <c r="E133" s="214" t="s">
        <v>1812</v>
      </c>
      <c r="F133" s="214" t="s">
        <v>1813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P134+P146+P148+P194+P202+P221</f>
        <v>0</v>
      </c>
      <c r="Q133" s="219"/>
      <c r="R133" s="220">
        <f>R134+R146+R148+R194+R202+R221</f>
        <v>1.8590100000000001</v>
      </c>
      <c r="S133" s="219"/>
      <c r="T133" s="221">
        <f>T134+T146+T148+T194+T202+T221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87</v>
      </c>
      <c r="AT133" s="223" t="s">
        <v>75</v>
      </c>
      <c r="AU133" s="223" t="s">
        <v>76</v>
      </c>
      <c r="AY133" s="222" t="s">
        <v>240</v>
      </c>
      <c r="BK133" s="224">
        <f>BK134+BK146+BK148+BK194+BK202+BK221</f>
        <v>0</v>
      </c>
    </row>
    <row r="134" s="12" customFormat="1" ht="22.8" customHeight="1">
      <c r="A134" s="12"/>
      <c r="B134" s="211"/>
      <c r="C134" s="212"/>
      <c r="D134" s="213" t="s">
        <v>75</v>
      </c>
      <c r="E134" s="225" t="s">
        <v>2033</v>
      </c>
      <c r="F134" s="225" t="s">
        <v>2034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SUM(P135:P145)</f>
        <v>0</v>
      </c>
      <c r="Q134" s="219"/>
      <c r="R134" s="220">
        <f>SUM(R135:R145)</f>
        <v>0.1759</v>
      </c>
      <c r="S134" s="219"/>
      <c r="T134" s="221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75</v>
      </c>
      <c r="AU134" s="223" t="s">
        <v>84</v>
      </c>
      <c r="AY134" s="222" t="s">
        <v>240</v>
      </c>
      <c r="BK134" s="224">
        <f>SUM(BK135:BK145)</f>
        <v>0</v>
      </c>
    </row>
    <row r="135" s="2" customFormat="1" ht="33" customHeight="1">
      <c r="A135" s="39"/>
      <c r="B135" s="40"/>
      <c r="C135" s="227" t="s">
        <v>87</v>
      </c>
      <c r="D135" s="227" t="s">
        <v>242</v>
      </c>
      <c r="E135" s="228" t="s">
        <v>4360</v>
      </c>
      <c r="F135" s="229" t="s">
        <v>4361</v>
      </c>
      <c r="G135" s="230" t="s">
        <v>520</v>
      </c>
      <c r="H135" s="231">
        <v>329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0.00019000000000000001</v>
      </c>
      <c r="R135" s="236">
        <f>Q135*H135</f>
        <v>0.06251000000000001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4362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4363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13" customFormat="1">
      <c r="A137" s="13"/>
      <c r="B137" s="245"/>
      <c r="C137" s="246"/>
      <c r="D137" s="247" t="s">
        <v>251</v>
      </c>
      <c r="E137" s="248" t="s">
        <v>1</v>
      </c>
      <c r="F137" s="249" t="s">
        <v>4364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251</v>
      </c>
      <c r="AU137" s="255" t="s">
        <v>87</v>
      </c>
      <c r="AV137" s="13" t="s">
        <v>84</v>
      </c>
      <c r="AW137" s="13" t="s">
        <v>32</v>
      </c>
      <c r="AX137" s="13" t="s">
        <v>76</v>
      </c>
      <c r="AY137" s="255" t="s">
        <v>240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4365</v>
      </c>
      <c r="G138" s="257"/>
      <c r="H138" s="260">
        <v>329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84</v>
      </c>
      <c r="AY138" s="266" t="s">
        <v>240</v>
      </c>
    </row>
    <row r="139" s="2" customFormat="1" ht="24.15" customHeight="1">
      <c r="A139" s="39"/>
      <c r="B139" s="40"/>
      <c r="C139" s="289" t="s">
        <v>256</v>
      </c>
      <c r="D139" s="289" t="s">
        <v>341</v>
      </c>
      <c r="E139" s="290" t="s">
        <v>4366</v>
      </c>
      <c r="F139" s="291" t="s">
        <v>4367</v>
      </c>
      <c r="G139" s="292" t="s">
        <v>520</v>
      </c>
      <c r="H139" s="293">
        <v>44</v>
      </c>
      <c r="I139" s="294"/>
      <c r="J139" s="295">
        <f>ROUND(I139*H139,2)</f>
        <v>0</v>
      </c>
      <c r="K139" s="291" t="s">
        <v>246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0.00023000000000000001</v>
      </c>
      <c r="R139" s="236">
        <f>Q139*H139</f>
        <v>0.010120000000000001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4368</v>
      </c>
    </row>
    <row r="140" s="2" customFormat="1" ht="24.15" customHeight="1">
      <c r="A140" s="39"/>
      <c r="B140" s="40"/>
      <c r="C140" s="289" t="s">
        <v>247</v>
      </c>
      <c r="D140" s="289" t="s">
        <v>341</v>
      </c>
      <c r="E140" s="290" t="s">
        <v>4369</v>
      </c>
      <c r="F140" s="291" t="s">
        <v>4370</v>
      </c>
      <c r="G140" s="292" t="s">
        <v>520</v>
      </c>
      <c r="H140" s="293">
        <v>91</v>
      </c>
      <c r="I140" s="294"/>
      <c r="J140" s="295">
        <f>ROUND(I140*H140,2)</f>
        <v>0</v>
      </c>
      <c r="K140" s="291" t="s">
        <v>246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0.00025000000000000001</v>
      </c>
      <c r="R140" s="236">
        <f>Q140*H140</f>
        <v>0.022749999999999999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4371</v>
      </c>
    </row>
    <row r="141" s="2" customFormat="1" ht="24.15" customHeight="1">
      <c r="A141" s="39"/>
      <c r="B141" s="40"/>
      <c r="C141" s="289" t="s">
        <v>289</v>
      </c>
      <c r="D141" s="289" t="s">
        <v>341</v>
      </c>
      <c r="E141" s="290" t="s">
        <v>4372</v>
      </c>
      <c r="F141" s="291" t="s">
        <v>4373</v>
      </c>
      <c r="G141" s="292" t="s">
        <v>520</v>
      </c>
      <c r="H141" s="293">
        <v>110</v>
      </c>
      <c r="I141" s="294"/>
      <c r="J141" s="295">
        <f>ROUND(I141*H141,2)</f>
        <v>0</v>
      </c>
      <c r="K141" s="291" t="s">
        <v>246</v>
      </c>
      <c r="L141" s="296"/>
      <c r="M141" s="297" t="s">
        <v>1</v>
      </c>
      <c r="N141" s="298" t="s">
        <v>41</v>
      </c>
      <c r="O141" s="92"/>
      <c r="P141" s="236">
        <f>O141*H141</f>
        <v>0</v>
      </c>
      <c r="Q141" s="236">
        <v>0.00027</v>
      </c>
      <c r="R141" s="236">
        <f>Q141*H141</f>
        <v>0.029700000000000001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532</v>
      </c>
      <c r="AT141" s="238" t="s">
        <v>341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4374</v>
      </c>
    </row>
    <row r="142" s="2" customFormat="1" ht="24.15" customHeight="1">
      <c r="A142" s="39"/>
      <c r="B142" s="40"/>
      <c r="C142" s="289" t="s">
        <v>300</v>
      </c>
      <c r="D142" s="289" t="s">
        <v>341</v>
      </c>
      <c r="E142" s="290" t="s">
        <v>4375</v>
      </c>
      <c r="F142" s="291" t="s">
        <v>4376</v>
      </c>
      <c r="G142" s="292" t="s">
        <v>520</v>
      </c>
      <c r="H142" s="293">
        <v>63</v>
      </c>
      <c r="I142" s="294"/>
      <c r="J142" s="295">
        <f>ROUND(I142*H142,2)</f>
        <v>0</v>
      </c>
      <c r="K142" s="291" t="s">
        <v>246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0.00059000000000000003</v>
      </c>
      <c r="R142" s="236">
        <f>Q142*H142</f>
        <v>0.037170000000000002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532</v>
      </c>
      <c r="AT142" s="238" t="s">
        <v>341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4377</v>
      </c>
    </row>
    <row r="143" s="2" customFormat="1" ht="24.15" customHeight="1">
      <c r="A143" s="39"/>
      <c r="B143" s="40"/>
      <c r="C143" s="289" t="s">
        <v>310</v>
      </c>
      <c r="D143" s="289" t="s">
        <v>341</v>
      </c>
      <c r="E143" s="290" t="s">
        <v>4378</v>
      </c>
      <c r="F143" s="291" t="s">
        <v>4379</v>
      </c>
      <c r="G143" s="292" t="s">
        <v>520</v>
      </c>
      <c r="H143" s="293">
        <v>21</v>
      </c>
      <c r="I143" s="294"/>
      <c r="J143" s="295">
        <f>ROUND(I143*H143,2)</f>
        <v>0</v>
      </c>
      <c r="K143" s="291" t="s">
        <v>246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0.00064999999999999997</v>
      </c>
      <c r="R143" s="236">
        <f>Q143*H143</f>
        <v>0.013649999999999999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4380</v>
      </c>
    </row>
    <row r="144" s="2" customFormat="1" ht="24.15" customHeight="1">
      <c r="A144" s="39"/>
      <c r="B144" s="40"/>
      <c r="C144" s="227" t="s">
        <v>320</v>
      </c>
      <c r="D144" s="227" t="s">
        <v>242</v>
      </c>
      <c r="E144" s="228" t="s">
        <v>4381</v>
      </c>
      <c r="F144" s="229" t="s">
        <v>4382</v>
      </c>
      <c r="G144" s="230" t="s">
        <v>344</v>
      </c>
      <c r="H144" s="231">
        <v>0.14999999999999999</v>
      </c>
      <c r="I144" s="232"/>
      <c r="J144" s="233">
        <f>ROUND(I144*H144,2)</f>
        <v>0</v>
      </c>
      <c r="K144" s="229" t="s">
        <v>246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4383</v>
      </c>
    </row>
    <row r="145" s="2" customFormat="1">
      <c r="A145" s="39"/>
      <c r="B145" s="40"/>
      <c r="C145" s="41"/>
      <c r="D145" s="240" t="s">
        <v>249</v>
      </c>
      <c r="E145" s="41"/>
      <c r="F145" s="241" t="s">
        <v>4384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87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4385</v>
      </c>
      <c r="F146" s="225" t="s">
        <v>4386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P147</f>
        <v>0</v>
      </c>
      <c r="Q146" s="219"/>
      <c r="R146" s="220">
        <f>R147</f>
        <v>0</v>
      </c>
      <c r="S146" s="219"/>
      <c r="T146" s="22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87</v>
      </c>
      <c r="AT146" s="223" t="s">
        <v>75</v>
      </c>
      <c r="AU146" s="223" t="s">
        <v>84</v>
      </c>
      <c r="AY146" s="222" t="s">
        <v>240</v>
      </c>
      <c r="BK146" s="224">
        <f>BK147</f>
        <v>0</v>
      </c>
    </row>
    <row r="147" s="2" customFormat="1" ht="24.15" customHeight="1">
      <c r="A147" s="39"/>
      <c r="B147" s="40"/>
      <c r="C147" s="227" t="s">
        <v>328</v>
      </c>
      <c r="D147" s="227" t="s">
        <v>242</v>
      </c>
      <c r="E147" s="228" t="s">
        <v>4387</v>
      </c>
      <c r="F147" s="229" t="s">
        <v>4388</v>
      </c>
      <c r="G147" s="230" t="s">
        <v>675</v>
      </c>
      <c r="H147" s="231">
        <v>5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170</v>
      </c>
      <c r="AT147" s="238" t="s">
        <v>242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4389</v>
      </c>
    </row>
    <row r="148" s="12" customFormat="1" ht="22.8" customHeight="1">
      <c r="A148" s="12"/>
      <c r="B148" s="211"/>
      <c r="C148" s="212"/>
      <c r="D148" s="213" t="s">
        <v>75</v>
      </c>
      <c r="E148" s="225" t="s">
        <v>4390</v>
      </c>
      <c r="F148" s="225" t="s">
        <v>4391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SUM(P149:P193)</f>
        <v>0</v>
      </c>
      <c r="Q148" s="219"/>
      <c r="R148" s="220">
        <f>SUM(R149:R193)</f>
        <v>0.32803000000000004</v>
      </c>
      <c r="S148" s="219"/>
      <c r="T148" s="221">
        <f>SUM(T149:T193)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87</v>
      </c>
      <c r="AT148" s="223" t="s">
        <v>75</v>
      </c>
      <c r="AU148" s="223" t="s">
        <v>84</v>
      </c>
      <c r="AY148" s="222" t="s">
        <v>240</v>
      </c>
      <c r="BK148" s="224">
        <f>SUM(BK149:BK193)</f>
        <v>0</v>
      </c>
    </row>
    <row r="149" s="2" customFormat="1" ht="33" customHeight="1">
      <c r="A149" s="39"/>
      <c r="B149" s="40"/>
      <c r="C149" s="227" t="s">
        <v>152</v>
      </c>
      <c r="D149" s="227" t="s">
        <v>242</v>
      </c>
      <c r="E149" s="228" t="s">
        <v>4392</v>
      </c>
      <c r="F149" s="229" t="s">
        <v>4393</v>
      </c>
      <c r="G149" s="230" t="s">
        <v>520</v>
      </c>
      <c r="H149" s="231">
        <v>282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0.00012999999999999999</v>
      </c>
      <c r="R149" s="236">
        <f>Q149*H149</f>
        <v>0.036659999999999998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170</v>
      </c>
      <c r="AT149" s="238" t="s">
        <v>242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4394</v>
      </c>
    </row>
    <row r="150" s="2" customFormat="1">
      <c r="A150" s="39"/>
      <c r="B150" s="40"/>
      <c r="C150" s="41"/>
      <c r="D150" s="247" t="s">
        <v>742</v>
      </c>
      <c r="E150" s="41"/>
      <c r="F150" s="299" t="s">
        <v>4395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742</v>
      </c>
      <c r="AU150" s="18" t="s">
        <v>87</v>
      </c>
    </row>
    <row r="151" s="2" customFormat="1" ht="33" customHeight="1">
      <c r="A151" s="39"/>
      <c r="B151" s="40"/>
      <c r="C151" s="227" t="s">
        <v>155</v>
      </c>
      <c r="D151" s="227" t="s">
        <v>242</v>
      </c>
      <c r="E151" s="228" t="s">
        <v>4396</v>
      </c>
      <c r="F151" s="229" t="s">
        <v>4397</v>
      </c>
      <c r="G151" s="230" t="s">
        <v>520</v>
      </c>
      <c r="H151" s="231">
        <v>34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0.00012999999999999999</v>
      </c>
      <c r="R151" s="236">
        <f>Q151*H151</f>
        <v>0.0044199999999999994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170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4398</v>
      </c>
    </row>
    <row r="152" s="2" customFormat="1">
      <c r="A152" s="39"/>
      <c r="B152" s="40"/>
      <c r="C152" s="41"/>
      <c r="D152" s="247" t="s">
        <v>742</v>
      </c>
      <c r="E152" s="41"/>
      <c r="F152" s="299" t="s">
        <v>4395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742</v>
      </c>
      <c r="AU152" s="18" t="s">
        <v>87</v>
      </c>
    </row>
    <row r="153" s="2" customFormat="1" ht="33" customHeight="1">
      <c r="A153" s="39"/>
      <c r="B153" s="40"/>
      <c r="C153" s="227" t="s">
        <v>158</v>
      </c>
      <c r="D153" s="227" t="s">
        <v>242</v>
      </c>
      <c r="E153" s="228" t="s">
        <v>4399</v>
      </c>
      <c r="F153" s="229" t="s">
        <v>4400</v>
      </c>
      <c r="G153" s="230" t="s">
        <v>520</v>
      </c>
      <c r="H153" s="231">
        <v>36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0.00012999999999999999</v>
      </c>
      <c r="R153" s="236">
        <f>Q153*H153</f>
        <v>0.0046799999999999993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170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4401</v>
      </c>
    </row>
    <row r="154" s="2" customFormat="1">
      <c r="A154" s="39"/>
      <c r="B154" s="40"/>
      <c r="C154" s="41"/>
      <c r="D154" s="247" t="s">
        <v>742</v>
      </c>
      <c r="E154" s="41"/>
      <c r="F154" s="299" t="s">
        <v>4402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742</v>
      </c>
      <c r="AU154" s="18" t="s">
        <v>87</v>
      </c>
    </row>
    <row r="155" s="2" customFormat="1" ht="33" customHeight="1">
      <c r="A155" s="39"/>
      <c r="B155" s="40"/>
      <c r="C155" s="227" t="s">
        <v>162</v>
      </c>
      <c r="D155" s="227" t="s">
        <v>242</v>
      </c>
      <c r="E155" s="228" t="s">
        <v>4403</v>
      </c>
      <c r="F155" s="229" t="s">
        <v>4404</v>
      </c>
      <c r="G155" s="230" t="s">
        <v>520</v>
      </c>
      <c r="H155" s="231">
        <v>58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0.00012999999999999999</v>
      </c>
      <c r="R155" s="236">
        <f>Q155*H155</f>
        <v>0.007539999999999999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170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4405</v>
      </c>
    </row>
    <row r="156" s="2" customFormat="1">
      <c r="A156" s="39"/>
      <c r="B156" s="40"/>
      <c r="C156" s="41"/>
      <c r="D156" s="247" t="s">
        <v>742</v>
      </c>
      <c r="E156" s="41"/>
      <c r="F156" s="299" t="s">
        <v>4402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742</v>
      </c>
      <c r="AU156" s="18" t="s">
        <v>87</v>
      </c>
    </row>
    <row r="157" s="2" customFormat="1" ht="33" customHeight="1">
      <c r="A157" s="39"/>
      <c r="B157" s="40"/>
      <c r="C157" s="227" t="s">
        <v>165</v>
      </c>
      <c r="D157" s="227" t="s">
        <v>242</v>
      </c>
      <c r="E157" s="228" t="s">
        <v>4406</v>
      </c>
      <c r="F157" s="229" t="s">
        <v>4407</v>
      </c>
      <c r="G157" s="230" t="s">
        <v>520</v>
      </c>
      <c r="H157" s="231">
        <v>9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0.00012999999999999999</v>
      </c>
      <c r="R157" s="236">
        <f>Q157*H157</f>
        <v>0.0011699999999999998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4408</v>
      </c>
    </row>
    <row r="158" s="2" customFormat="1">
      <c r="A158" s="39"/>
      <c r="B158" s="40"/>
      <c r="C158" s="41"/>
      <c r="D158" s="247" t="s">
        <v>742</v>
      </c>
      <c r="E158" s="41"/>
      <c r="F158" s="299" t="s">
        <v>4395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742</v>
      </c>
      <c r="AU158" s="18" t="s">
        <v>87</v>
      </c>
    </row>
    <row r="159" s="2" customFormat="1" ht="33" customHeight="1">
      <c r="A159" s="39"/>
      <c r="B159" s="40"/>
      <c r="C159" s="227" t="s">
        <v>8</v>
      </c>
      <c r="D159" s="227" t="s">
        <v>242</v>
      </c>
      <c r="E159" s="228" t="s">
        <v>4409</v>
      </c>
      <c r="F159" s="229" t="s">
        <v>4410</v>
      </c>
      <c r="G159" s="230" t="s">
        <v>520</v>
      </c>
      <c r="H159" s="231">
        <v>9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0.00012999999999999999</v>
      </c>
      <c r="R159" s="236">
        <f>Q159*H159</f>
        <v>0.0011699999999999998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170</v>
      </c>
      <c r="AT159" s="238" t="s">
        <v>242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4411</v>
      </c>
    </row>
    <row r="160" s="2" customFormat="1">
      <c r="A160" s="39"/>
      <c r="B160" s="40"/>
      <c r="C160" s="41"/>
      <c r="D160" s="247" t="s">
        <v>742</v>
      </c>
      <c r="E160" s="41"/>
      <c r="F160" s="299" t="s">
        <v>4395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742</v>
      </c>
      <c r="AU160" s="18" t="s">
        <v>87</v>
      </c>
    </row>
    <row r="161" s="2" customFormat="1" ht="24.15" customHeight="1">
      <c r="A161" s="39"/>
      <c r="B161" s="40"/>
      <c r="C161" s="227" t="s">
        <v>170</v>
      </c>
      <c r="D161" s="227" t="s">
        <v>242</v>
      </c>
      <c r="E161" s="228" t="s">
        <v>4412</v>
      </c>
      <c r="F161" s="229" t="s">
        <v>4413</v>
      </c>
      <c r="G161" s="230" t="s">
        <v>520</v>
      </c>
      <c r="H161" s="231">
        <v>44</v>
      </c>
      <c r="I161" s="232"/>
      <c r="J161" s="233">
        <f>ROUND(I161*H161,2)</f>
        <v>0</v>
      </c>
      <c r="K161" s="229" t="s">
        <v>246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0.00048000000000000001</v>
      </c>
      <c r="R161" s="236">
        <f>Q161*H161</f>
        <v>0.02112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170</v>
      </c>
      <c r="AT161" s="238" t="s">
        <v>242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4414</v>
      </c>
    </row>
    <row r="162" s="2" customFormat="1">
      <c r="A162" s="39"/>
      <c r="B162" s="40"/>
      <c r="C162" s="41"/>
      <c r="D162" s="240" t="s">
        <v>249</v>
      </c>
      <c r="E162" s="41"/>
      <c r="F162" s="241" t="s">
        <v>4415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87</v>
      </c>
    </row>
    <row r="163" s="2" customFormat="1" ht="24.15" customHeight="1">
      <c r="A163" s="39"/>
      <c r="B163" s="40"/>
      <c r="C163" s="227" t="s">
        <v>173</v>
      </c>
      <c r="D163" s="227" t="s">
        <v>242</v>
      </c>
      <c r="E163" s="228" t="s">
        <v>4416</v>
      </c>
      <c r="F163" s="229" t="s">
        <v>4417</v>
      </c>
      <c r="G163" s="230" t="s">
        <v>520</v>
      </c>
      <c r="H163" s="231">
        <v>91</v>
      </c>
      <c r="I163" s="232"/>
      <c r="J163" s="233">
        <f>ROUND(I163*H163,2)</f>
        <v>0</v>
      </c>
      <c r="K163" s="229" t="s">
        <v>246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0.00059000000000000003</v>
      </c>
      <c r="R163" s="236">
        <f>Q163*H163</f>
        <v>0.053690000000000002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4418</v>
      </c>
    </row>
    <row r="164" s="2" customFormat="1">
      <c r="A164" s="39"/>
      <c r="B164" s="40"/>
      <c r="C164" s="41"/>
      <c r="D164" s="240" t="s">
        <v>249</v>
      </c>
      <c r="E164" s="41"/>
      <c r="F164" s="241" t="s">
        <v>4419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87</v>
      </c>
    </row>
    <row r="165" s="13" customFormat="1">
      <c r="A165" s="13"/>
      <c r="B165" s="245"/>
      <c r="C165" s="246"/>
      <c r="D165" s="247" t="s">
        <v>251</v>
      </c>
      <c r="E165" s="248" t="s">
        <v>1</v>
      </c>
      <c r="F165" s="249" t="s">
        <v>4420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251</v>
      </c>
      <c r="AU165" s="255" t="s">
        <v>87</v>
      </c>
      <c r="AV165" s="13" t="s">
        <v>84</v>
      </c>
      <c r="AW165" s="13" t="s">
        <v>32</v>
      </c>
      <c r="AX165" s="13" t="s">
        <v>76</v>
      </c>
      <c r="AY165" s="255" t="s">
        <v>240</v>
      </c>
    </row>
    <row r="166" s="14" customFormat="1">
      <c r="A166" s="14"/>
      <c r="B166" s="256"/>
      <c r="C166" s="257"/>
      <c r="D166" s="247" t="s">
        <v>251</v>
      </c>
      <c r="E166" s="258" t="s">
        <v>1</v>
      </c>
      <c r="F166" s="259" t="s">
        <v>328</v>
      </c>
      <c r="G166" s="257"/>
      <c r="H166" s="260">
        <v>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251</v>
      </c>
      <c r="AU166" s="266" t="s">
        <v>87</v>
      </c>
      <c r="AV166" s="14" t="s">
        <v>87</v>
      </c>
      <c r="AW166" s="14" t="s">
        <v>32</v>
      </c>
      <c r="AX166" s="14" t="s">
        <v>76</v>
      </c>
      <c r="AY166" s="266" t="s">
        <v>240</v>
      </c>
    </row>
    <row r="167" s="13" customFormat="1">
      <c r="A167" s="13"/>
      <c r="B167" s="245"/>
      <c r="C167" s="246"/>
      <c r="D167" s="247" t="s">
        <v>251</v>
      </c>
      <c r="E167" s="248" t="s">
        <v>1</v>
      </c>
      <c r="F167" s="249" t="s">
        <v>4421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251</v>
      </c>
      <c r="AU167" s="255" t="s">
        <v>87</v>
      </c>
      <c r="AV167" s="13" t="s">
        <v>84</v>
      </c>
      <c r="AW167" s="13" t="s">
        <v>32</v>
      </c>
      <c r="AX167" s="13" t="s">
        <v>76</v>
      </c>
      <c r="AY167" s="255" t="s">
        <v>240</v>
      </c>
    </row>
    <row r="168" s="14" customFormat="1">
      <c r="A168" s="14"/>
      <c r="B168" s="256"/>
      <c r="C168" s="257"/>
      <c r="D168" s="247" t="s">
        <v>251</v>
      </c>
      <c r="E168" s="258" t="s">
        <v>1</v>
      </c>
      <c r="F168" s="259" t="s">
        <v>973</v>
      </c>
      <c r="G168" s="257"/>
      <c r="H168" s="260">
        <v>82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251</v>
      </c>
      <c r="AU168" s="266" t="s">
        <v>87</v>
      </c>
      <c r="AV168" s="14" t="s">
        <v>87</v>
      </c>
      <c r="AW168" s="14" t="s">
        <v>32</v>
      </c>
      <c r="AX168" s="14" t="s">
        <v>76</v>
      </c>
      <c r="AY168" s="266" t="s">
        <v>240</v>
      </c>
    </row>
    <row r="169" s="16" customFormat="1">
      <c r="A169" s="16"/>
      <c r="B169" s="278"/>
      <c r="C169" s="279"/>
      <c r="D169" s="247" t="s">
        <v>251</v>
      </c>
      <c r="E169" s="280" t="s">
        <v>1</v>
      </c>
      <c r="F169" s="281" t="s">
        <v>265</v>
      </c>
      <c r="G169" s="279"/>
      <c r="H169" s="282">
        <v>91</v>
      </c>
      <c r="I169" s="283"/>
      <c r="J169" s="279"/>
      <c r="K169" s="279"/>
      <c r="L169" s="284"/>
      <c r="M169" s="285"/>
      <c r="N169" s="286"/>
      <c r="O169" s="286"/>
      <c r="P169" s="286"/>
      <c r="Q169" s="286"/>
      <c r="R169" s="286"/>
      <c r="S169" s="286"/>
      <c r="T169" s="28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8" t="s">
        <v>251</v>
      </c>
      <c r="AU169" s="288" t="s">
        <v>87</v>
      </c>
      <c r="AV169" s="16" t="s">
        <v>247</v>
      </c>
      <c r="AW169" s="16" t="s">
        <v>32</v>
      </c>
      <c r="AX169" s="16" t="s">
        <v>84</v>
      </c>
      <c r="AY169" s="288" t="s">
        <v>240</v>
      </c>
    </row>
    <row r="170" s="2" customFormat="1" ht="24.15" customHeight="1">
      <c r="A170" s="39"/>
      <c r="B170" s="40"/>
      <c r="C170" s="227" t="s">
        <v>395</v>
      </c>
      <c r="D170" s="227" t="s">
        <v>242</v>
      </c>
      <c r="E170" s="228" t="s">
        <v>4422</v>
      </c>
      <c r="F170" s="229" t="s">
        <v>4423</v>
      </c>
      <c r="G170" s="230" t="s">
        <v>520</v>
      </c>
      <c r="H170" s="231">
        <v>110</v>
      </c>
      <c r="I170" s="232"/>
      <c r="J170" s="233">
        <f>ROUND(I170*H170,2)</f>
        <v>0</v>
      </c>
      <c r="K170" s="229" t="s">
        <v>246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0.00075000000000000002</v>
      </c>
      <c r="R170" s="236">
        <f>Q170*H170</f>
        <v>0.082500000000000004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170</v>
      </c>
      <c r="AT170" s="238" t="s">
        <v>242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4424</v>
      </c>
    </row>
    <row r="171" s="2" customFormat="1">
      <c r="A171" s="39"/>
      <c r="B171" s="40"/>
      <c r="C171" s="41"/>
      <c r="D171" s="240" t="s">
        <v>249</v>
      </c>
      <c r="E171" s="41"/>
      <c r="F171" s="241" t="s">
        <v>4425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87</v>
      </c>
    </row>
    <row r="172" s="13" customFormat="1">
      <c r="A172" s="13"/>
      <c r="B172" s="245"/>
      <c r="C172" s="246"/>
      <c r="D172" s="247" t="s">
        <v>251</v>
      </c>
      <c r="E172" s="248" t="s">
        <v>1</v>
      </c>
      <c r="F172" s="249" t="s">
        <v>4420</v>
      </c>
      <c r="G172" s="246"/>
      <c r="H172" s="248" t="s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251</v>
      </c>
      <c r="AU172" s="255" t="s">
        <v>87</v>
      </c>
      <c r="AV172" s="13" t="s">
        <v>84</v>
      </c>
      <c r="AW172" s="13" t="s">
        <v>32</v>
      </c>
      <c r="AX172" s="13" t="s">
        <v>76</v>
      </c>
      <c r="AY172" s="255" t="s">
        <v>240</v>
      </c>
    </row>
    <row r="173" s="14" customFormat="1">
      <c r="A173" s="14"/>
      <c r="B173" s="256"/>
      <c r="C173" s="257"/>
      <c r="D173" s="247" t="s">
        <v>251</v>
      </c>
      <c r="E173" s="258" t="s">
        <v>1</v>
      </c>
      <c r="F173" s="259" t="s">
        <v>762</v>
      </c>
      <c r="G173" s="257"/>
      <c r="H173" s="260">
        <v>62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251</v>
      </c>
      <c r="AU173" s="266" t="s">
        <v>87</v>
      </c>
      <c r="AV173" s="14" t="s">
        <v>87</v>
      </c>
      <c r="AW173" s="14" t="s">
        <v>32</v>
      </c>
      <c r="AX173" s="14" t="s">
        <v>76</v>
      </c>
      <c r="AY173" s="266" t="s">
        <v>240</v>
      </c>
    </row>
    <row r="174" s="13" customFormat="1">
      <c r="A174" s="13"/>
      <c r="B174" s="245"/>
      <c r="C174" s="246"/>
      <c r="D174" s="247" t="s">
        <v>251</v>
      </c>
      <c r="E174" s="248" t="s">
        <v>1</v>
      </c>
      <c r="F174" s="249" t="s">
        <v>4421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251</v>
      </c>
      <c r="AU174" s="255" t="s">
        <v>87</v>
      </c>
      <c r="AV174" s="13" t="s">
        <v>84</v>
      </c>
      <c r="AW174" s="13" t="s">
        <v>32</v>
      </c>
      <c r="AX174" s="13" t="s">
        <v>76</v>
      </c>
      <c r="AY174" s="255" t="s">
        <v>240</v>
      </c>
    </row>
    <row r="175" s="14" customFormat="1">
      <c r="A175" s="14"/>
      <c r="B175" s="256"/>
      <c r="C175" s="257"/>
      <c r="D175" s="247" t="s">
        <v>251</v>
      </c>
      <c r="E175" s="258" t="s">
        <v>1</v>
      </c>
      <c r="F175" s="259" t="s">
        <v>678</v>
      </c>
      <c r="G175" s="257"/>
      <c r="H175" s="260">
        <v>48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251</v>
      </c>
      <c r="AU175" s="266" t="s">
        <v>87</v>
      </c>
      <c r="AV175" s="14" t="s">
        <v>87</v>
      </c>
      <c r="AW175" s="14" t="s">
        <v>32</v>
      </c>
      <c r="AX175" s="14" t="s">
        <v>76</v>
      </c>
      <c r="AY175" s="266" t="s">
        <v>240</v>
      </c>
    </row>
    <row r="176" s="16" customFormat="1">
      <c r="A176" s="16"/>
      <c r="B176" s="278"/>
      <c r="C176" s="279"/>
      <c r="D176" s="247" t="s">
        <v>251</v>
      </c>
      <c r="E176" s="280" t="s">
        <v>1</v>
      </c>
      <c r="F176" s="281" t="s">
        <v>265</v>
      </c>
      <c r="G176" s="279"/>
      <c r="H176" s="282">
        <v>110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8" t="s">
        <v>251</v>
      </c>
      <c r="AU176" s="288" t="s">
        <v>87</v>
      </c>
      <c r="AV176" s="16" t="s">
        <v>247</v>
      </c>
      <c r="AW176" s="16" t="s">
        <v>32</v>
      </c>
      <c r="AX176" s="16" t="s">
        <v>84</v>
      </c>
      <c r="AY176" s="288" t="s">
        <v>240</v>
      </c>
    </row>
    <row r="177" s="2" customFormat="1" ht="24.15" customHeight="1">
      <c r="A177" s="39"/>
      <c r="B177" s="40"/>
      <c r="C177" s="227" t="s">
        <v>397</v>
      </c>
      <c r="D177" s="227" t="s">
        <v>242</v>
      </c>
      <c r="E177" s="228" t="s">
        <v>4426</v>
      </c>
      <c r="F177" s="229" t="s">
        <v>4427</v>
      </c>
      <c r="G177" s="230" t="s">
        <v>520</v>
      </c>
      <c r="H177" s="231">
        <v>63</v>
      </c>
      <c r="I177" s="232"/>
      <c r="J177" s="233">
        <f>ROUND(I177*H177,2)</f>
        <v>0</v>
      </c>
      <c r="K177" s="229" t="s">
        <v>246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0.0012899999999999999</v>
      </c>
      <c r="R177" s="236">
        <f>Q177*H177</f>
        <v>0.081269999999999995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170</v>
      </c>
      <c r="AT177" s="238" t="s">
        <v>242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4428</v>
      </c>
    </row>
    <row r="178" s="2" customFormat="1">
      <c r="A178" s="39"/>
      <c r="B178" s="40"/>
      <c r="C178" s="41"/>
      <c r="D178" s="240" t="s">
        <v>249</v>
      </c>
      <c r="E178" s="41"/>
      <c r="F178" s="241" t="s">
        <v>4429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87</v>
      </c>
    </row>
    <row r="179" s="13" customFormat="1">
      <c r="A179" s="13"/>
      <c r="B179" s="245"/>
      <c r="C179" s="246"/>
      <c r="D179" s="247" t="s">
        <v>251</v>
      </c>
      <c r="E179" s="248" t="s">
        <v>1</v>
      </c>
      <c r="F179" s="249" t="s">
        <v>4420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251</v>
      </c>
      <c r="AU179" s="255" t="s">
        <v>87</v>
      </c>
      <c r="AV179" s="13" t="s">
        <v>84</v>
      </c>
      <c r="AW179" s="13" t="s">
        <v>32</v>
      </c>
      <c r="AX179" s="13" t="s">
        <v>76</v>
      </c>
      <c r="AY179" s="255" t="s">
        <v>240</v>
      </c>
    </row>
    <row r="180" s="14" customFormat="1">
      <c r="A180" s="14"/>
      <c r="B180" s="256"/>
      <c r="C180" s="257"/>
      <c r="D180" s="247" t="s">
        <v>251</v>
      </c>
      <c r="E180" s="258" t="s">
        <v>1</v>
      </c>
      <c r="F180" s="259" t="s">
        <v>591</v>
      </c>
      <c r="G180" s="257"/>
      <c r="H180" s="260">
        <v>39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251</v>
      </c>
      <c r="AU180" s="266" t="s">
        <v>87</v>
      </c>
      <c r="AV180" s="14" t="s">
        <v>87</v>
      </c>
      <c r="AW180" s="14" t="s">
        <v>32</v>
      </c>
      <c r="AX180" s="14" t="s">
        <v>76</v>
      </c>
      <c r="AY180" s="266" t="s">
        <v>240</v>
      </c>
    </row>
    <row r="181" s="13" customFormat="1">
      <c r="A181" s="13"/>
      <c r="B181" s="245"/>
      <c r="C181" s="246"/>
      <c r="D181" s="247" t="s">
        <v>251</v>
      </c>
      <c r="E181" s="248" t="s">
        <v>1</v>
      </c>
      <c r="F181" s="249" t="s">
        <v>4421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251</v>
      </c>
      <c r="AU181" s="255" t="s">
        <v>87</v>
      </c>
      <c r="AV181" s="13" t="s">
        <v>84</v>
      </c>
      <c r="AW181" s="13" t="s">
        <v>32</v>
      </c>
      <c r="AX181" s="13" t="s">
        <v>76</v>
      </c>
      <c r="AY181" s="255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455</v>
      </c>
      <c r="G182" s="257"/>
      <c r="H182" s="260">
        <v>24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76</v>
      </c>
      <c r="AY182" s="266" t="s">
        <v>240</v>
      </c>
    </row>
    <row r="183" s="16" customFormat="1">
      <c r="A183" s="16"/>
      <c r="B183" s="278"/>
      <c r="C183" s="279"/>
      <c r="D183" s="247" t="s">
        <v>251</v>
      </c>
      <c r="E183" s="280" t="s">
        <v>1</v>
      </c>
      <c r="F183" s="281" t="s">
        <v>265</v>
      </c>
      <c r="G183" s="279"/>
      <c r="H183" s="282">
        <v>63</v>
      </c>
      <c r="I183" s="283"/>
      <c r="J183" s="279"/>
      <c r="K183" s="279"/>
      <c r="L183" s="284"/>
      <c r="M183" s="285"/>
      <c r="N183" s="286"/>
      <c r="O183" s="286"/>
      <c r="P183" s="286"/>
      <c r="Q183" s="286"/>
      <c r="R183" s="286"/>
      <c r="S183" s="286"/>
      <c r="T183" s="287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8" t="s">
        <v>251</v>
      </c>
      <c r="AU183" s="288" t="s">
        <v>87</v>
      </c>
      <c r="AV183" s="16" t="s">
        <v>247</v>
      </c>
      <c r="AW183" s="16" t="s">
        <v>32</v>
      </c>
      <c r="AX183" s="16" t="s">
        <v>84</v>
      </c>
      <c r="AY183" s="288" t="s">
        <v>240</v>
      </c>
    </row>
    <row r="184" s="2" customFormat="1" ht="24.15" customHeight="1">
      <c r="A184" s="39"/>
      <c r="B184" s="40"/>
      <c r="C184" s="227" t="s">
        <v>402</v>
      </c>
      <c r="D184" s="227" t="s">
        <v>242</v>
      </c>
      <c r="E184" s="228" t="s">
        <v>4430</v>
      </c>
      <c r="F184" s="229" t="s">
        <v>4431</v>
      </c>
      <c r="G184" s="230" t="s">
        <v>520</v>
      </c>
      <c r="H184" s="231">
        <v>21</v>
      </c>
      <c r="I184" s="232"/>
      <c r="J184" s="233">
        <f>ROUND(I184*H184,2)</f>
        <v>0</v>
      </c>
      <c r="K184" s="229" t="s">
        <v>246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0.0016100000000000001</v>
      </c>
      <c r="R184" s="236">
        <f>Q184*H184</f>
        <v>0.03381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170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4432</v>
      </c>
    </row>
    <row r="185" s="2" customFormat="1">
      <c r="A185" s="39"/>
      <c r="B185" s="40"/>
      <c r="C185" s="41"/>
      <c r="D185" s="240" t="s">
        <v>249</v>
      </c>
      <c r="E185" s="41"/>
      <c r="F185" s="241" t="s">
        <v>4433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87</v>
      </c>
    </row>
    <row r="186" s="2" customFormat="1" ht="16.5" customHeight="1">
      <c r="A186" s="39"/>
      <c r="B186" s="40"/>
      <c r="C186" s="227" t="s">
        <v>7</v>
      </c>
      <c r="D186" s="227" t="s">
        <v>242</v>
      </c>
      <c r="E186" s="228" t="s">
        <v>4434</v>
      </c>
      <c r="F186" s="229" t="s">
        <v>4435</v>
      </c>
      <c r="G186" s="230" t="s">
        <v>520</v>
      </c>
      <c r="H186" s="231">
        <v>329</v>
      </c>
      <c r="I186" s="232"/>
      <c r="J186" s="233">
        <f>ROUND(I186*H186,2)</f>
        <v>0</v>
      </c>
      <c r="K186" s="229" t="s">
        <v>246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170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4436</v>
      </c>
    </row>
    <row r="187" s="2" customFormat="1">
      <c r="A187" s="39"/>
      <c r="B187" s="40"/>
      <c r="C187" s="41"/>
      <c r="D187" s="240" t="s">
        <v>249</v>
      </c>
      <c r="E187" s="41"/>
      <c r="F187" s="241" t="s">
        <v>4437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87</v>
      </c>
    </row>
    <row r="188" s="2" customFormat="1" ht="16.5" customHeight="1">
      <c r="A188" s="39"/>
      <c r="B188" s="40"/>
      <c r="C188" s="227" t="s">
        <v>427</v>
      </c>
      <c r="D188" s="227" t="s">
        <v>242</v>
      </c>
      <c r="E188" s="228" t="s">
        <v>4438</v>
      </c>
      <c r="F188" s="229" t="s">
        <v>4439</v>
      </c>
      <c r="G188" s="230" t="s">
        <v>520</v>
      </c>
      <c r="H188" s="231">
        <v>410</v>
      </c>
      <c r="I188" s="232"/>
      <c r="J188" s="233">
        <f>ROUND(I188*H188,2)</f>
        <v>0</v>
      </c>
      <c r="K188" s="229" t="s">
        <v>246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170</v>
      </c>
      <c r="AT188" s="238" t="s">
        <v>242</v>
      </c>
      <c r="AU188" s="238" t="s">
        <v>87</v>
      </c>
      <c r="AY188" s="18" t="s">
        <v>240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170</v>
      </c>
      <c r="BM188" s="238" t="s">
        <v>4440</v>
      </c>
    </row>
    <row r="189" s="2" customFormat="1">
      <c r="A189" s="39"/>
      <c r="B189" s="40"/>
      <c r="C189" s="41"/>
      <c r="D189" s="240" t="s">
        <v>249</v>
      </c>
      <c r="E189" s="41"/>
      <c r="F189" s="241" t="s">
        <v>4441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87</v>
      </c>
    </row>
    <row r="190" s="2" customFormat="1" ht="24.15" customHeight="1">
      <c r="A190" s="39"/>
      <c r="B190" s="40"/>
      <c r="C190" s="227" t="s">
        <v>442</v>
      </c>
      <c r="D190" s="227" t="s">
        <v>242</v>
      </c>
      <c r="E190" s="228" t="s">
        <v>4442</v>
      </c>
      <c r="F190" s="229" t="s">
        <v>4443</v>
      </c>
      <c r="G190" s="230" t="s">
        <v>520</v>
      </c>
      <c r="H190" s="231">
        <v>18</v>
      </c>
      <c r="I190" s="232"/>
      <c r="J190" s="233">
        <f>ROUND(I190*H190,2)</f>
        <v>0</v>
      </c>
      <c r="K190" s="229" t="s">
        <v>246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4444</v>
      </c>
    </row>
    <row r="191" s="2" customFormat="1">
      <c r="A191" s="39"/>
      <c r="B191" s="40"/>
      <c r="C191" s="41"/>
      <c r="D191" s="240" t="s">
        <v>249</v>
      </c>
      <c r="E191" s="41"/>
      <c r="F191" s="241" t="s">
        <v>4445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87</v>
      </c>
    </row>
    <row r="192" s="2" customFormat="1" ht="24.15" customHeight="1">
      <c r="A192" s="39"/>
      <c r="B192" s="40"/>
      <c r="C192" s="227" t="s">
        <v>455</v>
      </c>
      <c r="D192" s="227" t="s">
        <v>242</v>
      </c>
      <c r="E192" s="228" t="s">
        <v>4446</v>
      </c>
      <c r="F192" s="229" t="s">
        <v>4447</v>
      </c>
      <c r="G192" s="230" t="s">
        <v>344</v>
      </c>
      <c r="H192" s="231">
        <v>0.32000000000000001</v>
      </c>
      <c r="I192" s="232"/>
      <c r="J192" s="233">
        <f>ROUND(I192*H192,2)</f>
        <v>0</v>
      </c>
      <c r="K192" s="229" t="s">
        <v>246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4448</v>
      </c>
    </row>
    <row r="193" s="2" customFormat="1">
      <c r="A193" s="39"/>
      <c r="B193" s="40"/>
      <c r="C193" s="41"/>
      <c r="D193" s="240" t="s">
        <v>249</v>
      </c>
      <c r="E193" s="41"/>
      <c r="F193" s="241" t="s">
        <v>4449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249</v>
      </c>
      <c r="AU193" s="18" t="s">
        <v>87</v>
      </c>
    </row>
    <row r="194" s="12" customFormat="1" ht="22.8" customHeight="1">
      <c r="A194" s="12"/>
      <c r="B194" s="211"/>
      <c r="C194" s="212"/>
      <c r="D194" s="213" t="s">
        <v>75</v>
      </c>
      <c r="E194" s="225" t="s">
        <v>4450</v>
      </c>
      <c r="F194" s="225" t="s">
        <v>4451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SUM(P195:P201)</f>
        <v>0</v>
      </c>
      <c r="Q194" s="219"/>
      <c r="R194" s="220">
        <f>SUM(R195:R201)</f>
        <v>0.018779999999999998</v>
      </c>
      <c r="S194" s="219"/>
      <c r="T194" s="221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87</v>
      </c>
      <c r="AT194" s="223" t="s">
        <v>75</v>
      </c>
      <c r="AU194" s="223" t="s">
        <v>84</v>
      </c>
      <c r="AY194" s="222" t="s">
        <v>240</v>
      </c>
      <c r="BK194" s="224">
        <f>SUM(BK195:BK201)</f>
        <v>0</v>
      </c>
    </row>
    <row r="195" s="2" customFormat="1" ht="24.15" customHeight="1">
      <c r="A195" s="39"/>
      <c r="B195" s="40"/>
      <c r="C195" s="227" t="s">
        <v>460</v>
      </c>
      <c r="D195" s="227" t="s">
        <v>242</v>
      </c>
      <c r="E195" s="228" t="s">
        <v>4452</v>
      </c>
      <c r="F195" s="229" t="s">
        <v>4453</v>
      </c>
      <c r="G195" s="230" t="s">
        <v>675</v>
      </c>
      <c r="H195" s="231">
        <v>44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0.00012</v>
      </c>
      <c r="R195" s="236">
        <f>Q195*H195</f>
        <v>0.00528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170</v>
      </c>
      <c r="AT195" s="238" t="s">
        <v>242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4454</v>
      </c>
    </row>
    <row r="196" s="2" customFormat="1" ht="16.5" customHeight="1">
      <c r="A196" s="39"/>
      <c r="B196" s="40"/>
      <c r="C196" s="227" t="s">
        <v>476</v>
      </c>
      <c r="D196" s="227" t="s">
        <v>242</v>
      </c>
      <c r="E196" s="228" t="s">
        <v>4455</v>
      </c>
      <c r="F196" s="229" t="s">
        <v>4456</v>
      </c>
      <c r="G196" s="230" t="s">
        <v>4177</v>
      </c>
      <c r="H196" s="231">
        <v>2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0.00027</v>
      </c>
      <c r="R196" s="236">
        <f>Q196*H196</f>
        <v>0.00054000000000000001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170</v>
      </c>
      <c r="AT196" s="238" t="s">
        <v>242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4457</v>
      </c>
    </row>
    <row r="197" s="2" customFormat="1" ht="24.15" customHeight="1">
      <c r="A197" s="39"/>
      <c r="B197" s="40"/>
      <c r="C197" s="227" t="s">
        <v>489</v>
      </c>
      <c r="D197" s="227" t="s">
        <v>242</v>
      </c>
      <c r="E197" s="228" t="s">
        <v>4458</v>
      </c>
      <c r="F197" s="229" t="s">
        <v>4459</v>
      </c>
      <c r="G197" s="230" t="s">
        <v>675</v>
      </c>
      <c r="H197" s="231">
        <v>2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0.00027</v>
      </c>
      <c r="R197" s="236">
        <f>Q197*H197</f>
        <v>0.00054000000000000001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170</v>
      </c>
      <c r="AT197" s="238" t="s">
        <v>242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4460</v>
      </c>
    </row>
    <row r="198" s="2" customFormat="1" ht="24.15" customHeight="1">
      <c r="A198" s="39"/>
      <c r="B198" s="40"/>
      <c r="C198" s="227" t="s">
        <v>494</v>
      </c>
      <c r="D198" s="227" t="s">
        <v>242</v>
      </c>
      <c r="E198" s="228" t="s">
        <v>4461</v>
      </c>
      <c r="F198" s="229" t="s">
        <v>4462</v>
      </c>
      <c r="G198" s="230" t="s">
        <v>675</v>
      </c>
      <c r="H198" s="231">
        <v>2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0.00027</v>
      </c>
      <c r="R198" s="236">
        <f>Q198*H198</f>
        <v>0.00054000000000000001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170</v>
      </c>
      <c r="AT198" s="238" t="s">
        <v>242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4463</v>
      </c>
    </row>
    <row r="199" s="2" customFormat="1" ht="24.15" customHeight="1">
      <c r="A199" s="39"/>
      <c r="B199" s="40"/>
      <c r="C199" s="227" t="s">
        <v>502</v>
      </c>
      <c r="D199" s="227" t="s">
        <v>242</v>
      </c>
      <c r="E199" s="228" t="s">
        <v>4464</v>
      </c>
      <c r="F199" s="229" t="s">
        <v>4465</v>
      </c>
      <c r="G199" s="230" t="s">
        <v>675</v>
      </c>
      <c r="H199" s="231">
        <v>44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0.00027</v>
      </c>
      <c r="R199" s="236">
        <f>Q199*H199</f>
        <v>0.01188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170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4466</v>
      </c>
    </row>
    <row r="200" s="2" customFormat="1" ht="21.75" customHeight="1">
      <c r="A200" s="39"/>
      <c r="B200" s="40"/>
      <c r="C200" s="227" t="s">
        <v>511</v>
      </c>
      <c r="D200" s="227" t="s">
        <v>242</v>
      </c>
      <c r="E200" s="228" t="s">
        <v>4467</v>
      </c>
      <c r="F200" s="229" t="s">
        <v>4468</v>
      </c>
      <c r="G200" s="230" t="s">
        <v>344</v>
      </c>
      <c r="H200" s="231">
        <v>0.02</v>
      </c>
      <c r="I200" s="232"/>
      <c r="J200" s="233">
        <f>ROUND(I200*H200,2)</f>
        <v>0</v>
      </c>
      <c r="K200" s="229" t="s">
        <v>246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170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4469</v>
      </c>
    </row>
    <row r="201" s="2" customFormat="1">
      <c r="A201" s="39"/>
      <c r="B201" s="40"/>
      <c r="C201" s="41"/>
      <c r="D201" s="240" t="s">
        <v>249</v>
      </c>
      <c r="E201" s="41"/>
      <c r="F201" s="241" t="s">
        <v>4470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87</v>
      </c>
    </row>
    <row r="202" s="12" customFormat="1" ht="22.8" customHeight="1">
      <c r="A202" s="12"/>
      <c r="B202" s="211"/>
      <c r="C202" s="212"/>
      <c r="D202" s="213" t="s">
        <v>75</v>
      </c>
      <c r="E202" s="225" t="s">
        <v>4471</v>
      </c>
      <c r="F202" s="225" t="s">
        <v>4472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SUM(P203:P220)</f>
        <v>0</v>
      </c>
      <c r="Q202" s="219"/>
      <c r="R202" s="220">
        <f>SUM(R203:R220)</f>
        <v>1.3363</v>
      </c>
      <c r="S202" s="219"/>
      <c r="T202" s="221">
        <f>SUM(T203:T220)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87</v>
      </c>
      <c r="AT202" s="223" t="s">
        <v>75</v>
      </c>
      <c r="AU202" s="223" t="s">
        <v>84</v>
      </c>
      <c r="AY202" s="222" t="s">
        <v>240</v>
      </c>
      <c r="BK202" s="224">
        <f>SUM(BK203:BK220)</f>
        <v>0</v>
      </c>
    </row>
    <row r="203" s="2" customFormat="1" ht="37.8" customHeight="1">
      <c r="A203" s="39"/>
      <c r="B203" s="40"/>
      <c r="C203" s="227" t="s">
        <v>517</v>
      </c>
      <c r="D203" s="227" t="s">
        <v>242</v>
      </c>
      <c r="E203" s="228" t="s">
        <v>4473</v>
      </c>
      <c r="F203" s="229" t="s">
        <v>4474</v>
      </c>
      <c r="G203" s="230" t="s">
        <v>675</v>
      </c>
      <c r="H203" s="231">
        <v>3</v>
      </c>
      <c r="I203" s="232"/>
      <c r="J203" s="233">
        <f>ROUND(I203*H203,2)</f>
        <v>0</v>
      </c>
      <c r="K203" s="229" t="s">
        <v>246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0.013400000000000001</v>
      </c>
      <c r="R203" s="236">
        <f>Q203*H203</f>
        <v>0.0402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170</v>
      </c>
      <c r="AT203" s="238" t="s">
        <v>242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4475</v>
      </c>
    </row>
    <row r="204" s="2" customFormat="1">
      <c r="A204" s="39"/>
      <c r="B204" s="40"/>
      <c r="C204" s="41"/>
      <c r="D204" s="240" t="s">
        <v>249</v>
      </c>
      <c r="E204" s="41"/>
      <c r="F204" s="241" t="s">
        <v>4476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249</v>
      </c>
      <c r="AU204" s="18" t="s">
        <v>87</v>
      </c>
    </row>
    <row r="205" s="2" customFormat="1" ht="37.8" customHeight="1">
      <c r="A205" s="39"/>
      <c r="B205" s="40"/>
      <c r="C205" s="227" t="s">
        <v>532</v>
      </c>
      <c r="D205" s="227" t="s">
        <v>242</v>
      </c>
      <c r="E205" s="228" t="s">
        <v>4477</v>
      </c>
      <c r="F205" s="229" t="s">
        <v>4478</v>
      </c>
      <c r="G205" s="230" t="s">
        <v>675</v>
      </c>
      <c r="H205" s="231">
        <v>20</v>
      </c>
      <c r="I205" s="232"/>
      <c r="J205" s="233">
        <f>ROUND(I205*H205,2)</f>
        <v>0</v>
      </c>
      <c r="K205" s="229" t="s">
        <v>246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0.01942</v>
      </c>
      <c r="R205" s="236">
        <f>Q205*H205</f>
        <v>0.38839999999999997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170</v>
      </c>
      <c r="AT205" s="238" t="s">
        <v>242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4479</v>
      </c>
    </row>
    <row r="206" s="2" customFormat="1">
      <c r="A206" s="39"/>
      <c r="B206" s="40"/>
      <c r="C206" s="41"/>
      <c r="D206" s="240" t="s">
        <v>249</v>
      </c>
      <c r="E206" s="41"/>
      <c r="F206" s="241" t="s">
        <v>4480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249</v>
      </c>
      <c r="AU206" s="18" t="s">
        <v>87</v>
      </c>
    </row>
    <row r="207" s="2" customFormat="1" ht="37.8" customHeight="1">
      <c r="A207" s="39"/>
      <c r="B207" s="40"/>
      <c r="C207" s="227" t="s">
        <v>538</v>
      </c>
      <c r="D207" s="227" t="s">
        <v>242</v>
      </c>
      <c r="E207" s="228" t="s">
        <v>4481</v>
      </c>
      <c r="F207" s="229" t="s">
        <v>4482</v>
      </c>
      <c r="G207" s="230" t="s">
        <v>675</v>
      </c>
      <c r="H207" s="231">
        <v>7</v>
      </c>
      <c r="I207" s="232"/>
      <c r="J207" s="233">
        <f>ROUND(I207*H207,2)</f>
        <v>0</v>
      </c>
      <c r="K207" s="229" t="s">
        <v>246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0.025159999999999998</v>
      </c>
      <c r="R207" s="236">
        <f>Q207*H207</f>
        <v>0.17612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170</v>
      </c>
      <c r="AT207" s="238" t="s">
        <v>242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4483</v>
      </c>
    </row>
    <row r="208" s="2" customFormat="1">
      <c r="A208" s="39"/>
      <c r="B208" s="40"/>
      <c r="C208" s="41"/>
      <c r="D208" s="240" t="s">
        <v>249</v>
      </c>
      <c r="E208" s="41"/>
      <c r="F208" s="241" t="s">
        <v>4484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87</v>
      </c>
    </row>
    <row r="209" s="2" customFormat="1" ht="37.8" customHeight="1">
      <c r="A209" s="39"/>
      <c r="B209" s="40"/>
      <c r="C209" s="227" t="s">
        <v>542</v>
      </c>
      <c r="D209" s="227" t="s">
        <v>242</v>
      </c>
      <c r="E209" s="228" t="s">
        <v>4485</v>
      </c>
      <c r="F209" s="229" t="s">
        <v>4486</v>
      </c>
      <c r="G209" s="230" t="s">
        <v>675</v>
      </c>
      <c r="H209" s="231">
        <v>5</v>
      </c>
      <c r="I209" s="232"/>
      <c r="J209" s="233">
        <f>ROUND(I209*H209,2)</f>
        <v>0</v>
      </c>
      <c r="K209" s="229" t="s">
        <v>246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0.0309</v>
      </c>
      <c r="R209" s="236">
        <f>Q209*H209</f>
        <v>0.1545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170</v>
      </c>
      <c r="AT209" s="238" t="s">
        <v>242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4487</v>
      </c>
    </row>
    <row r="210" s="2" customFormat="1">
      <c r="A210" s="39"/>
      <c r="B210" s="40"/>
      <c r="C210" s="41"/>
      <c r="D210" s="240" t="s">
        <v>249</v>
      </c>
      <c r="E210" s="41"/>
      <c r="F210" s="241" t="s">
        <v>4488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87</v>
      </c>
    </row>
    <row r="211" s="2" customFormat="1" ht="37.8" customHeight="1">
      <c r="A211" s="39"/>
      <c r="B211" s="40"/>
      <c r="C211" s="227" t="s">
        <v>547</v>
      </c>
      <c r="D211" s="227" t="s">
        <v>242</v>
      </c>
      <c r="E211" s="228" t="s">
        <v>4489</v>
      </c>
      <c r="F211" s="229" t="s">
        <v>4490</v>
      </c>
      <c r="G211" s="230" t="s">
        <v>675</v>
      </c>
      <c r="H211" s="231">
        <v>3</v>
      </c>
      <c r="I211" s="232"/>
      <c r="J211" s="233">
        <f>ROUND(I211*H211,2)</f>
        <v>0</v>
      </c>
      <c r="K211" s="229" t="s">
        <v>246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0.058599999999999999</v>
      </c>
      <c r="R211" s="236">
        <f>Q211*H211</f>
        <v>0.17580000000000001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170</v>
      </c>
      <c r="AT211" s="238" t="s">
        <v>242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4491</v>
      </c>
    </row>
    <row r="212" s="2" customFormat="1">
      <c r="A212" s="39"/>
      <c r="B212" s="40"/>
      <c r="C212" s="41"/>
      <c r="D212" s="240" t="s">
        <v>249</v>
      </c>
      <c r="E212" s="41"/>
      <c r="F212" s="241" t="s">
        <v>4492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249</v>
      </c>
      <c r="AU212" s="18" t="s">
        <v>87</v>
      </c>
    </row>
    <row r="213" s="2" customFormat="1" ht="37.8" customHeight="1">
      <c r="A213" s="39"/>
      <c r="B213" s="40"/>
      <c r="C213" s="227" t="s">
        <v>554</v>
      </c>
      <c r="D213" s="227" t="s">
        <v>242</v>
      </c>
      <c r="E213" s="228" t="s">
        <v>4493</v>
      </c>
      <c r="F213" s="229" t="s">
        <v>4494</v>
      </c>
      <c r="G213" s="230" t="s">
        <v>675</v>
      </c>
      <c r="H213" s="231">
        <v>6</v>
      </c>
      <c r="I213" s="232"/>
      <c r="J213" s="233">
        <f>ROUND(I213*H213,2)</f>
        <v>0</v>
      </c>
      <c r="K213" s="229" t="s">
        <v>246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0.066879999999999995</v>
      </c>
      <c r="R213" s="236">
        <f>Q213*H213</f>
        <v>0.40127999999999997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170</v>
      </c>
      <c r="AT213" s="238" t="s">
        <v>242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4495</v>
      </c>
    </row>
    <row r="214" s="2" customFormat="1">
      <c r="A214" s="39"/>
      <c r="B214" s="40"/>
      <c r="C214" s="41"/>
      <c r="D214" s="240" t="s">
        <v>249</v>
      </c>
      <c r="E214" s="41"/>
      <c r="F214" s="241" t="s">
        <v>4496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249</v>
      </c>
      <c r="AU214" s="18" t="s">
        <v>87</v>
      </c>
    </row>
    <row r="215" s="2" customFormat="1" ht="24.15" customHeight="1">
      <c r="A215" s="39"/>
      <c r="B215" s="40"/>
      <c r="C215" s="227" t="s">
        <v>569</v>
      </c>
      <c r="D215" s="227" t="s">
        <v>242</v>
      </c>
      <c r="E215" s="228" t="s">
        <v>4497</v>
      </c>
      <c r="F215" s="229" t="s">
        <v>4498</v>
      </c>
      <c r="G215" s="230" t="s">
        <v>675</v>
      </c>
      <c r="H215" s="231">
        <v>2</v>
      </c>
      <c r="I215" s="232"/>
      <c r="J215" s="233">
        <f>ROUND(I215*H215,2)</f>
        <v>0</v>
      </c>
      <c r="K215" s="229" t="s">
        <v>246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170</v>
      </c>
      <c r="AT215" s="238" t="s">
        <v>242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4499</v>
      </c>
    </row>
    <row r="216" s="2" customFormat="1">
      <c r="A216" s="39"/>
      <c r="B216" s="40"/>
      <c r="C216" s="41"/>
      <c r="D216" s="240" t="s">
        <v>249</v>
      </c>
      <c r="E216" s="41"/>
      <c r="F216" s="241" t="s">
        <v>4500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249</v>
      </c>
      <c r="AU216" s="18" t="s">
        <v>87</v>
      </c>
    </row>
    <row r="217" s="2" customFormat="1" ht="16.5" customHeight="1">
      <c r="A217" s="39"/>
      <c r="B217" s="40"/>
      <c r="C217" s="289" t="s">
        <v>579</v>
      </c>
      <c r="D217" s="289" t="s">
        <v>341</v>
      </c>
      <c r="E217" s="290" t="s">
        <v>4501</v>
      </c>
      <c r="F217" s="291" t="s">
        <v>4502</v>
      </c>
      <c r="G217" s="292" t="s">
        <v>675</v>
      </c>
      <c r="H217" s="293">
        <v>1</v>
      </c>
      <c r="I217" s="294"/>
      <c r="J217" s="295">
        <f>ROUND(I217*H217,2)</f>
        <v>0</v>
      </c>
      <c r="K217" s="291" t="s">
        <v>1</v>
      </c>
      <c r="L217" s="296"/>
      <c r="M217" s="297" t="s">
        <v>1</v>
      </c>
      <c r="N217" s="298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532</v>
      </c>
      <c r="AT217" s="238" t="s">
        <v>341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4503</v>
      </c>
    </row>
    <row r="218" s="2" customFormat="1" ht="16.5" customHeight="1">
      <c r="A218" s="39"/>
      <c r="B218" s="40"/>
      <c r="C218" s="289" t="s">
        <v>591</v>
      </c>
      <c r="D218" s="289" t="s">
        <v>341</v>
      </c>
      <c r="E218" s="290" t="s">
        <v>4504</v>
      </c>
      <c r="F218" s="291" t="s">
        <v>4505</v>
      </c>
      <c r="G218" s="292" t="s">
        <v>675</v>
      </c>
      <c r="H218" s="293">
        <v>1</v>
      </c>
      <c r="I218" s="294"/>
      <c r="J218" s="295">
        <f>ROUND(I218*H218,2)</f>
        <v>0</v>
      </c>
      <c r="K218" s="291" t="s">
        <v>1</v>
      </c>
      <c r="L218" s="296"/>
      <c r="M218" s="297" t="s">
        <v>1</v>
      </c>
      <c r="N218" s="298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532</v>
      </c>
      <c r="AT218" s="238" t="s">
        <v>341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170</v>
      </c>
      <c r="BM218" s="238" t="s">
        <v>4506</v>
      </c>
    </row>
    <row r="219" s="2" customFormat="1" ht="24.15" customHeight="1">
      <c r="A219" s="39"/>
      <c r="B219" s="40"/>
      <c r="C219" s="227" t="s">
        <v>605</v>
      </c>
      <c r="D219" s="227" t="s">
        <v>242</v>
      </c>
      <c r="E219" s="228" t="s">
        <v>4507</v>
      </c>
      <c r="F219" s="229" t="s">
        <v>4508</v>
      </c>
      <c r="G219" s="230" t="s">
        <v>344</v>
      </c>
      <c r="H219" s="231">
        <v>1.3400000000000001</v>
      </c>
      <c r="I219" s="232"/>
      <c r="J219" s="233">
        <f>ROUND(I219*H219,2)</f>
        <v>0</v>
      </c>
      <c r="K219" s="229" t="s">
        <v>246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170</v>
      </c>
      <c r="AT219" s="238" t="s">
        <v>242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4509</v>
      </c>
    </row>
    <row r="220" s="2" customFormat="1">
      <c r="A220" s="39"/>
      <c r="B220" s="40"/>
      <c r="C220" s="41"/>
      <c r="D220" s="240" t="s">
        <v>249</v>
      </c>
      <c r="E220" s="41"/>
      <c r="F220" s="241" t="s">
        <v>4510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249</v>
      </c>
      <c r="AU220" s="18" t="s">
        <v>87</v>
      </c>
    </row>
    <row r="221" s="12" customFormat="1" ht="22.8" customHeight="1">
      <c r="A221" s="12"/>
      <c r="B221" s="211"/>
      <c r="C221" s="212"/>
      <c r="D221" s="213" t="s">
        <v>75</v>
      </c>
      <c r="E221" s="225" t="s">
        <v>4511</v>
      </c>
      <c r="F221" s="225" t="s">
        <v>4512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SUM(P222:P224)</f>
        <v>0</v>
      </c>
      <c r="Q221" s="219"/>
      <c r="R221" s="220">
        <f>SUM(R222:R224)</f>
        <v>0</v>
      </c>
      <c r="S221" s="219"/>
      <c r="T221" s="221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87</v>
      </c>
      <c r="AT221" s="223" t="s">
        <v>75</v>
      </c>
      <c r="AU221" s="223" t="s">
        <v>84</v>
      </c>
      <c r="AY221" s="222" t="s">
        <v>240</v>
      </c>
      <c r="BK221" s="224">
        <f>SUM(BK222:BK224)</f>
        <v>0</v>
      </c>
    </row>
    <row r="222" s="2" customFormat="1" ht="16.5" customHeight="1">
      <c r="A222" s="39"/>
      <c r="B222" s="40"/>
      <c r="C222" s="227" t="s">
        <v>612</v>
      </c>
      <c r="D222" s="227" t="s">
        <v>242</v>
      </c>
      <c r="E222" s="228" t="s">
        <v>81</v>
      </c>
      <c r="F222" s="229" t="s">
        <v>4513</v>
      </c>
      <c r="G222" s="230" t="s">
        <v>1607</v>
      </c>
      <c r="H222" s="231">
        <v>2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170</v>
      </c>
      <c r="AT222" s="238" t="s">
        <v>242</v>
      </c>
      <c r="AU222" s="238" t="s">
        <v>87</v>
      </c>
      <c r="AY222" s="18" t="s">
        <v>240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170</v>
      </c>
      <c r="BM222" s="238" t="s">
        <v>4514</v>
      </c>
    </row>
    <row r="223" s="2" customFormat="1" ht="16.5" customHeight="1">
      <c r="A223" s="39"/>
      <c r="B223" s="40"/>
      <c r="C223" s="227" t="s">
        <v>628</v>
      </c>
      <c r="D223" s="227" t="s">
        <v>242</v>
      </c>
      <c r="E223" s="228" t="s">
        <v>88</v>
      </c>
      <c r="F223" s="229" t="s">
        <v>4515</v>
      </c>
      <c r="G223" s="230" t="s">
        <v>1607</v>
      </c>
      <c r="H223" s="231">
        <v>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170</v>
      </c>
      <c r="AT223" s="238" t="s">
        <v>242</v>
      </c>
      <c r="AU223" s="238" t="s">
        <v>87</v>
      </c>
      <c r="AY223" s="18" t="s">
        <v>240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170</v>
      </c>
      <c r="BM223" s="238" t="s">
        <v>4516</v>
      </c>
    </row>
    <row r="224" s="2" customFormat="1" ht="16.5" customHeight="1">
      <c r="A224" s="39"/>
      <c r="B224" s="40"/>
      <c r="C224" s="227" t="s">
        <v>644</v>
      </c>
      <c r="D224" s="227" t="s">
        <v>242</v>
      </c>
      <c r="E224" s="228" t="s">
        <v>140</v>
      </c>
      <c r="F224" s="229" t="s">
        <v>4517</v>
      </c>
      <c r="G224" s="230" t="s">
        <v>1607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304" t="s">
        <v>1</v>
      </c>
      <c r="N224" s="305" t="s">
        <v>41</v>
      </c>
      <c r="O224" s="302"/>
      <c r="P224" s="306">
        <f>O224*H224</f>
        <v>0</v>
      </c>
      <c r="Q224" s="306">
        <v>0</v>
      </c>
      <c r="R224" s="306">
        <f>Q224*H224</f>
        <v>0</v>
      </c>
      <c r="S224" s="306">
        <v>0</v>
      </c>
      <c r="T224" s="30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170</v>
      </c>
      <c r="AT224" s="238" t="s">
        <v>242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170</v>
      </c>
      <c r="BM224" s="238" t="s">
        <v>4518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g2LogWLBJH4L8a0QIynG9VF+q7JqQJSc2EsSpA4kHnOZU3HhLpEm0Slgv5eIi7LK94Fp1pIfyO7JmRwPJsD+Cw==" hashValue="HmQYLk0UxUZX7Mqqvu+GT2NExc/1aKBI01yOvV4QmvZDj1ZzKlFKkSKUw7EM3Ctx2llzivj1kowNad0aU1Zlmg==" algorithmName="SHA-512" password="CC35"/>
  <autoFilter ref="C128:K2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6" r:id="rId1" display="https://podminky.urs.cz/item/CS_URS_2022_01/713463211"/>
    <hyperlink ref="F145" r:id="rId2" display="https://podminky.urs.cz/item/CS_URS_2022_01/998713101"/>
    <hyperlink ref="F162" r:id="rId3" display="https://podminky.urs.cz/item/CS_URS_2022_01/733223202"/>
    <hyperlink ref="F164" r:id="rId4" display="https://podminky.urs.cz/item/CS_URS_2022_01/733223203"/>
    <hyperlink ref="F171" r:id="rId5" display="https://podminky.urs.cz/item/CS_URS_2022_01/733223204"/>
    <hyperlink ref="F178" r:id="rId6" display="https://podminky.urs.cz/item/CS_URS_2022_01/733223205"/>
    <hyperlink ref="F185" r:id="rId7" display="https://podminky.urs.cz/item/CS_URS_2022_01/733223206"/>
    <hyperlink ref="F187" r:id="rId8" display="https://podminky.urs.cz/item/CS_URS_2022_01/733291101"/>
    <hyperlink ref="F189" r:id="rId9" display="https://podminky.urs.cz/item/CS_URS_2022_01/733391101"/>
    <hyperlink ref="F191" r:id="rId10" display="https://podminky.urs.cz/item/CS_URS_2022_01/733391102"/>
    <hyperlink ref="F193" r:id="rId11" display="https://podminky.urs.cz/item/CS_URS_2022_01/998733101"/>
    <hyperlink ref="F201" r:id="rId12" display="https://podminky.urs.cz/item/CS_URS_2022_01/998734101"/>
    <hyperlink ref="F204" r:id="rId13" display="https://podminky.urs.cz/item/CS_URS_2022_01/735152471"/>
    <hyperlink ref="F206" r:id="rId14" display="https://podminky.urs.cz/item/CS_URS_2022_01/735152473"/>
    <hyperlink ref="F208" r:id="rId15" display="https://podminky.urs.cz/item/CS_URS_2022_01/735152475"/>
    <hyperlink ref="F210" r:id="rId16" display="https://podminky.urs.cz/item/CS_URS_2022_01/735152477"/>
    <hyperlink ref="F212" r:id="rId17" display="https://podminky.urs.cz/item/CS_URS_2022_01/735152499"/>
    <hyperlink ref="F214" r:id="rId18" display="https://podminky.urs.cz/item/CS_URS_2022_01/735152599"/>
    <hyperlink ref="F216" r:id="rId19" display="https://podminky.urs.cz/item/CS_URS_2022_01/735164511"/>
    <hyperlink ref="F220" r:id="rId20" display="https://podminky.urs.cz/item/CS_URS_2022_01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4348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4351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ROUND((SUM(BE129:BE216)),  2)</f>
        <v>0</v>
      </c>
      <c r="G35" s="39"/>
      <c r="H35" s="39"/>
      <c r="I35" s="165">
        <v>0.20999999999999999</v>
      </c>
      <c r="J35" s="164">
        <f>ROUND(((SUM(BE129:BE216))*I35),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ROUND((SUM(BF129:BF216)),  2)</f>
        <v>0</v>
      </c>
      <c r="G36" s="39"/>
      <c r="H36" s="39"/>
      <c r="I36" s="165">
        <v>0.14999999999999999</v>
      </c>
      <c r="J36" s="164">
        <f>ROUND(((SUM(BF129:BF216))*I36),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ROUND((SUM(BG129:BG216)),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ROUND((SUM(BH129:BH216)),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ROUND((SUM(BI129:BI216)),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4348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03-2 - Výměníková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BPO s.r.o.Ostrov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189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204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207</v>
      </c>
      <c r="E102" s="197"/>
      <c r="F102" s="197"/>
      <c r="G102" s="197"/>
      <c r="H102" s="197"/>
      <c r="I102" s="197"/>
      <c r="J102" s="198">
        <f>J134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3668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4354</v>
      </c>
      <c r="E104" s="197"/>
      <c r="F104" s="197"/>
      <c r="G104" s="197"/>
      <c r="H104" s="197"/>
      <c r="I104" s="197"/>
      <c r="J104" s="198">
        <f>J156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4355</v>
      </c>
      <c r="E105" s="197"/>
      <c r="F105" s="197"/>
      <c r="G105" s="197"/>
      <c r="H105" s="197"/>
      <c r="I105" s="197"/>
      <c r="J105" s="198">
        <f>J175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217</v>
      </c>
      <c r="E106" s="197"/>
      <c r="F106" s="197"/>
      <c r="G106" s="197"/>
      <c r="H106" s="197"/>
      <c r="I106" s="197"/>
      <c r="J106" s="198">
        <f>J199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4357</v>
      </c>
      <c r="E107" s="197"/>
      <c r="F107" s="197"/>
      <c r="G107" s="197"/>
      <c r="H107" s="197"/>
      <c r="I107" s="197"/>
      <c r="J107" s="198">
        <f>J212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Areál IZS Ostrov - stanice JSDH - revize 2022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4348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4349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03-2 - Výměníková stanice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2. 5. 2022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BPO s.r.o.Ostrov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226</v>
      </c>
      <c r="D128" s="203" t="s">
        <v>61</v>
      </c>
      <c r="E128" s="203" t="s">
        <v>57</v>
      </c>
      <c r="F128" s="203" t="s">
        <v>58</v>
      </c>
      <c r="G128" s="203" t="s">
        <v>227</v>
      </c>
      <c r="H128" s="203" t="s">
        <v>228</v>
      </c>
      <c r="I128" s="203" t="s">
        <v>229</v>
      </c>
      <c r="J128" s="203" t="s">
        <v>186</v>
      </c>
      <c r="K128" s="204" t="s">
        <v>230</v>
      </c>
      <c r="L128" s="205"/>
      <c r="M128" s="101" t="s">
        <v>1</v>
      </c>
      <c r="N128" s="102" t="s">
        <v>40</v>
      </c>
      <c r="O128" s="102" t="s">
        <v>231</v>
      </c>
      <c r="P128" s="102" t="s">
        <v>232</v>
      </c>
      <c r="Q128" s="102" t="s">
        <v>233</v>
      </c>
      <c r="R128" s="102" t="s">
        <v>234</v>
      </c>
      <c r="S128" s="102" t="s">
        <v>235</v>
      </c>
      <c r="T128" s="103" t="s">
        <v>236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237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P130+P133</f>
        <v>0</v>
      </c>
      <c r="Q129" s="105"/>
      <c r="R129" s="208">
        <f>R130+R133</f>
        <v>0.53038999999999992</v>
      </c>
      <c r="S129" s="105"/>
      <c r="T129" s="209">
        <f>T130+T133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188</v>
      </c>
      <c r="BK129" s="210">
        <f>BK130+BK133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238</v>
      </c>
      <c r="F130" s="214" t="s">
        <v>239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75</v>
      </c>
      <c r="AU130" s="223" t="s">
        <v>76</v>
      </c>
      <c r="AY130" s="222" t="s">
        <v>240</v>
      </c>
      <c r="BK130" s="224">
        <f>BK131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256</v>
      </c>
      <c r="F131" s="225" t="s">
        <v>553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0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84</v>
      </c>
      <c r="AY131" s="222" t="s">
        <v>240</v>
      </c>
      <c r="BK131" s="224">
        <f>BK132</f>
        <v>0</v>
      </c>
    </row>
    <row r="132" s="2" customFormat="1" ht="16.5" customHeight="1">
      <c r="A132" s="39"/>
      <c r="B132" s="40"/>
      <c r="C132" s="227" t="s">
        <v>84</v>
      </c>
      <c r="D132" s="227" t="s">
        <v>242</v>
      </c>
      <c r="E132" s="228" t="s">
        <v>3840</v>
      </c>
      <c r="F132" s="229" t="s">
        <v>4520</v>
      </c>
      <c r="G132" s="230" t="s">
        <v>1607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247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247</v>
      </c>
      <c r="BM132" s="238" t="s">
        <v>4521</v>
      </c>
    </row>
    <row r="133" s="12" customFormat="1" ht="25.92" customHeight="1">
      <c r="A133" s="12"/>
      <c r="B133" s="211"/>
      <c r="C133" s="212"/>
      <c r="D133" s="213" t="s">
        <v>75</v>
      </c>
      <c r="E133" s="214" t="s">
        <v>1812</v>
      </c>
      <c r="F133" s="214" t="s">
        <v>1813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P134+P152+P156+P175+P199+P212</f>
        <v>0</v>
      </c>
      <c r="Q133" s="219"/>
      <c r="R133" s="220">
        <f>R134+R152+R156+R175+R199+R212</f>
        <v>0.53038999999999992</v>
      </c>
      <c r="S133" s="219"/>
      <c r="T133" s="221">
        <f>T134+T152+T156+T175+T199+T212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87</v>
      </c>
      <c r="AT133" s="223" t="s">
        <v>75</v>
      </c>
      <c r="AU133" s="223" t="s">
        <v>76</v>
      </c>
      <c r="AY133" s="222" t="s">
        <v>240</v>
      </c>
      <c r="BK133" s="224">
        <f>BK134+BK152+BK156+BK175+BK199+BK212</f>
        <v>0</v>
      </c>
    </row>
    <row r="134" s="12" customFormat="1" ht="22.8" customHeight="1">
      <c r="A134" s="12"/>
      <c r="B134" s="211"/>
      <c r="C134" s="212"/>
      <c r="D134" s="213" t="s">
        <v>75</v>
      </c>
      <c r="E134" s="225" t="s">
        <v>2033</v>
      </c>
      <c r="F134" s="225" t="s">
        <v>2034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SUM(P135:P151)</f>
        <v>0</v>
      </c>
      <c r="Q134" s="219"/>
      <c r="R134" s="220">
        <f>SUM(R135:R151)</f>
        <v>0.081519999999999995</v>
      </c>
      <c r="S134" s="219"/>
      <c r="T134" s="221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75</v>
      </c>
      <c r="AU134" s="223" t="s">
        <v>84</v>
      </c>
      <c r="AY134" s="222" t="s">
        <v>240</v>
      </c>
      <c r="BK134" s="224">
        <f>SUM(BK135:BK151)</f>
        <v>0</v>
      </c>
    </row>
    <row r="135" s="2" customFormat="1" ht="24.15" customHeight="1">
      <c r="A135" s="39"/>
      <c r="B135" s="40"/>
      <c r="C135" s="227" t="s">
        <v>87</v>
      </c>
      <c r="D135" s="227" t="s">
        <v>242</v>
      </c>
      <c r="E135" s="228" t="s">
        <v>4522</v>
      </c>
      <c r="F135" s="229" t="s">
        <v>4523</v>
      </c>
      <c r="G135" s="230" t="s">
        <v>1607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4524</v>
      </c>
    </row>
    <row r="136" s="2" customFormat="1" ht="33" customHeight="1">
      <c r="A136" s="39"/>
      <c r="B136" s="40"/>
      <c r="C136" s="227" t="s">
        <v>256</v>
      </c>
      <c r="D136" s="227" t="s">
        <v>242</v>
      </c>
      <c r="E136" s="228" t="s">
        <v>4360</v>
      </c>
      <c r="F136" s="229" t="s">
        <v>4361</v>
      </c>
      <c r="G136" s="230" t="s">
        <v>520</v>
      </c>
      <c r="H136" s="231">
        <v>72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0.00019000000000000001</v>
      </c>
      <c r="R136" s="236">
        <f>Q136*H136</f>
        <v>0.013680000000000001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170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4525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4363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13" customFormat="1">
      <c r="A138" s="13"/>
      <c r="B138" s="245"/>
      <c r="C138" s="246"/>
      <c r="D138" s="247" t="s">
        <v>251</v>
      </c>
      <c r="E138" s="248" t="s">
        <v>1</v>
      </c>
      <c r="F138" s="249" t="s">
        <v>4526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251</v>
      </c>
      <c r="AU138" s="255" t="s">
        <v>87</v>
      </c>
      <c r="AV138" s="13" t="s">
        <v>84</v>
      </c>
      <c r="AW138" s="13" t="s">
        <v>32</v>
      </c>
      <c r="AX138" s="13" t="s">
        <v>76</v>
      </c>
      <c r="AY138" s="255" t="s">
        <v>240</v>
      </c>
    </row>
    <row r="139" s="14" customFormat="1">
      <c r="A139" s="14"/>
      <c r="B139" s="256"/>
      <c r="C139" s="257"/>
      <c r="D139" s="247" t="s">
        <v>251</v>
      </c>
      <c r="E139" s="258" t="s">
        <v>1</v>
      </c>
      <c r="F139" s="259" t="s">
        <v>4527</v>
      </c>
      <c r="G139" s="257"/>
      <c r="H139" s="260">
        <v>72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251</v>
      </c>
      <c r="AU139" s="266" t="s">
        <v>87</v>
      </c>
      <c r="AV139" s="14" t="s">
        <v>87</v>
      </c>
      <c r="AW139" s="14" t="s">
        <v>32</v>
      </c>
      <c r="AX139" s="14" t="s">
        <v>84</v>
      </c>
      <c r="AY139" s="266" t="s">
        <v>240</v>
      </c>
    </row>
    <row r="140" s="2" customFormat="1" ht="24.15" customHeight="1">
      <c r="A140" s="39"/>
      <c r="B140" s="40"/>
      <c r="C140" s="289" t="s">
        <v>247</v>
      </c>
      <c r="D140" s="289" t="s">
        <v>341</v>
      </c>
      <c r="E140" s="290" t="s">
        <v>4528</v>
      </c>
      <c r="F140" s="291" t="s">
        <v>4529</v>
      </c>
      <c r="G140" s="292" t="s">
        <v>520</v>
      </c>
      <c r="H140" s="293">
        <v>14</v>
      </c>
      <c r="I140" s="294"/>
      <c r="J140" s="295">
        <f>ROUND(I140*H140,2)</f>
        <v>0</v>
      </c>
      <c r="K140" s="291" t="s">
        <v>246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0.00027</v>
      </c>
      <c r="R140" s="236">
        <f>Q140*H140</f>
        <v>0.0037799999999999999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4530</v>
      </c>
    </row>
    <row r="141" s="14" customFormat="1">
      <c r="A141" s="14"/>
      <c r="B141" s="256"/>
      <c r="C141" s="257"/>
      <c r="D141" s="247" t="s">
        <v>251</v>
      </c>
      <c r="E141" s="258" t="s">
        <v>1</v>
      </c>
      <c r="F141" s="259" t="s">
        <v>4531</v>
      </c>
      <c r="G141" s="257"/>
      <c r="H141" s="260">
        <v>14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251</v>
      </c>
      <c r="AU141" s="266" t="s">
        <v>87</v>
      </c>
      <c r="AV141" s="14" t="s">
        <v>87</v>
      </c>
      <c r="AW141" s="14" t="s">
        <v>32</v>
      </c>
      <c r="AX141" s="14" t="s">
        <v>84</v>
      </c>
      <c r="AY141" s="266" t="s">
        <v>240</v>
      </c>
    </row>
    <row r="142" s="2" customFormat="1" ht="24.15" customHeight="1">
      <c r="A142" s="39"/>
      <c r="B142" s="40"/>
      <c r="C142" s="289" t="s">
        <v>289</v>
      </c>
      <c r="D142" s="289" t="s">
        <v>341</v>
      </c>
      <c r="E142" s="290" t="s">
        <v>4532</v>
      </c>
      <c r="F142" s="291" t="s">
        <v>4533</v>
      </c>
      <c r="G142" s="292" t="s">
        <v>520</v>
      </c>
      <c r="H142" s="293">
        <v>8</v>
      </c>
      <c r="I142" s="294"/>
      <c r="J142" s="295">
        <f>ROUND(I142*H142,2)</f>
        <v>0</v>
      </c>
      <c r="K142" s="291" t="s">
        <v>246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0.00032000000000000003</v>
      </c>
      <c r="R142" s="236">
        <f>Q142*H142</f>
        <v>0.0025600000000000002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532</v>
      </c>
      <c r="AT142" s="238" t="s">
        <v>341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4534</v>
      </c>
    </row>
    <row r="143" s="2" customFormat="1" ht="24.15" customHeight="1">
      <c r="A143" s="39"/>
      <c r="B143" s="40"/>
      <c r="C143" s="289" t="s">
        <v>300</v>
      </c>
      <c r="D143" s="289" t="s">
        <v>341</v>
      </c>
      <c r="E143" s="290" t="s">
        <v>4535</v>
      </c>
      <c r="F143" s="291" t="s">
        <v>4536</v>
      </c>
      <c r="G143" s="292" t="s">
        <v>520</v>
      </c>
      <c r="H143" s="293">
        <v>38</v>
      </c>
      <c r="I143" s="294"/>
      <c r="J143" s="295">
        <f>ROUND(I143*H143,2)</f>
        <v>0</v>
      </c>
      <c r="K143" s="291" t="s">
        <v>246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0.00072000000000000005</v>
      </c>
      <c r="R143" s="236">
        <f>Q143*H143</f>
        <v>0.027360000000000002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4537</v>
      </c>
    </row>
    <row r="144" s="2" customFormat="1" ht="24.15" customHeight="1">
      <c r="A144" s="39"/>
      <c r="B144" s="40"/>
      <c r="C144" s="289" t="s">
        <v>310</v>
      </c>
      <c r="D144" s="289" t="s">
        <v>341</v>
      </c>
      <c r="E144" s="290" t="s">
        <v>4538</v>
      </c>
      <c r="F144" s="291" t="s">
        <v>4539</v>
      </c>
      <c r="G144" s="292" t="s">
        <v>520</v>
      </c>
      <c r="H144" s="293">
        <v>12</v>
      </c>
      <c r="I144" s="294"/>
      <c r="J144" s="295">
        <f>ROUND(I144*H144,2)</f>
        <v>0</v>
      </c>
      <c r="K144" s="291" t="s">
        <v>246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0.00077999999999999999</v>
      </c>
      <c r="R144" s="236">
        <f>Q144*H144</f>
        <v>0.0093600000000000003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4540</v>
      </c>
    </row>
    <row r="145" s="2" customFormat="1" ht="33" customHeight="1">
      <c r="A145" s="39"/>
      <c r="B145" s="40"/>
      <c r="C145" s="227" t="s">
        <v>320</v>
      </c>
      <c r="D145" s="227" t="s">
        <v>242</v>
      </c>
      <c r="E145" s="228" t="s">
        <v>4541</v>
      </c>
      <c r="F145" s="229" t="s">
        <v>4542</v>
      </c>
      <c r="G145" s="230" t="s">
        <v>520</v>
      </c>
      <c r="H145" s="231">
        <v>14</v>
      </c>
      <c r="I145" s="232"/>
      <c r="J145" s="233">
        <f>ROUND(I145*H145,2)</f>
        <v>0</v>
      </c>
      <c r="K145" s="229" t="s">
        <v>246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0.00027</v>
      </c>
      <c r="R145" s="236">
        <f>Q145*H145</f>
        <v>0.0037799999999999999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170</v>
      </c>
      <c r="AT145" s="238" t="s">
        <v>242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4543</v>
      </c>
    </row>
    <row r="146" s="2" customFormat="1">
      <c r="A146" s="39"/>
      <c r="B146" s="40"/>
      <c r="C146" s="41"/>
      <c r="D146" s="240" t="s">
        <v>249</v>
      </c>
      <c r="E146" s="41"/>
      <c r="F146" s="241" t="s">
        <v>4544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87</v>
      </c>
    </row>
    <row r="147" s="13" customFormat="1">
      <c r="A147" s="13"/>
      <c r="B147" s="245"/>
      <c r="C147" s="246"/>
      <c r="D147" s="247" t="s">
        <v>251</v>
      </c>
      <c r="E147" s="248" t="s">
        <v>1</v>
      </c>
      <c r="F147" s="249" t="s">
        <v>4526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251</v>
      </c>
      <c r="AU147" s="255" t="s">
        <v>87</v>
      </c>
      <c r="AV147" s="13" t="s">
        <v>84</v>
      </c>
      <c r="AW147" s="13" t="s">
        <v>32</v>
      </c>
      <c r="AX147" s="13" t="s">
        <v>76</v>
      </c>
      <c r="AY147" s="255" t="s">
        <v>240</v>
      </c>
    </row>
    <row r="148" s="14" customFormat="1">
      <c r="A148" s="14"/>
      <c r="B148" s="256"/>
      <c r="C148" s="257"/>
      <c r="D148" s="247" t="s">
        <v>251</v>
      </c>
      <c r="E148" s="258" t="s">
        <v>1</v>
      </c>
      <c r="F148" s="259" t="s">
        <v>165</v>
      </c>
      <c r="G148" s="257"/>
      <c r="H148" s="260">
        <v>14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251</v>
      </c>
      <c r="AU148" s="266" t="s">
        <v>87</v>
      </c>
      <c r="AV148" s="14" t="s">
        <v>87</v>
      </c>
      <c r="AW148" s="14" t="s">
        <v>32</v>
      </c>
      <c r="AX148" s="14" t="s">
        <v>84</v>
      </c>
      <c r="AY148" s="266" t="s">
        <v>240</v>
      </c>
    </row>
    <row r="149" s="2" customFormat="1" ht="24.15" customHeight="1">
      <c r="A149" s="39"/>
      <c r="B149" s="40"/>
      <c r="C149" s="289" t="s">
        <v>328</v>
      </c>
      <c r="D149" s="289" t="s">
        <v>341</v>
      </c>
      <c r="E149" s="290" t="s">
        <v>4545</v>
      </c>
      <c r="F149" s="291" t="s">
        <v>4546</v>
      </c>
      <c r="G149" s="292" t="s">
        <v>520</v>
      </c>
      <c r="H149" s="293">
        <v>14</v>
      </c>
      <c r="I149" s="294"/>
      <c r="J149" s="295">
        <f>ROUND(I149*H149,2)</f>
        <v>0</v>
      </c>
      <c r="K149" s="291" t="s">
        <v>246</v>
      </c>
      <c r="L149" s="296"/>
      <c r="M149" s="297" t="s">
        <v>1</v>
      </c>
      <c r="N149" s="298" t="s">
        <v>41</v>
      </c>
      <c r="O149" s="92"/>
      <c r="P149" s="236">
        <f>O149*H149</f>
        <v>0</v>
      </c>
      <c r="Q149" s="236">
        <v>0.0015</v>
      </c>
      <c r="R149" s="236">
        <f>Q149*H149</f>
        <v>0.021000000000000001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532</v>
      </c>
      <c r="AT149" s="238" t="s">
        <v>341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4547</v>
      </c>
    </row>
    <row r="150" s="2" customFormat="1" ht="24.15" customHeight="1">
      <c r="A150" s="39"/>
      <c r="B150" s="40"/>
      <c r="C150" s="227" t="s">
        <v>152</v>
      </c>
      <c r="D150" s="227" t="s">
        <v>242</v>
      </c>
      <c r="E150" s="228" t="s">
        <v>4381</v>
      </c>
      <c r="F150" s="229" t="s">
        <v>4382</v>
      </c>
      <c r="G150" s="230" t="s">
        <v>344</v>
      </c>
      <c r="H150" s="231">
        <v>0.080000000000000002</v>
      </c>
      <c r="I150" s="232"/>
      <c r="J150" s="233">
        <f>ROUND(I150*H150,2)</f>
        <v>0</v>
      </c>
      <c r="K150" s="229" t="s">
        <v>246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170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4548</v>
      </c>
    </row>
    <row r="151" s="2" customFormat="1">
      <c r="A151" s="39"/>
      <c r="B151" s="40"/>
      <c r="C151" s="41"/>
      <c r="D151" s="240" t="s">
        <v>249</v>
      </c>
      <c r="E151" s="41"/>
      <c r="F151" s="241" t="s">
        <v>4384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87</v>
      </c>
    </row>
    <row r="152" s="12" customFormat="1" ht="22.8" customHeight="1">
      <c r="A152" s="12"/>
      <c r="B152" s="211"/>
      <c r="C152" s="212"/>
      <c r="D152" s="213" t="s">
        <v>75</v>
      </c>
      <c r="E152" s="225" t="s">
        <v>4335</v>
      </c>
      <c r="F152" s="225" t="s">
        <v>4336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SUM(P153:P155)</f>
        <v>0</v>
      </c>
      <c r="Q152" s="219"/>
      <c r="R152" s="220">
        <f>SUM(R153:R155)</f>
        <v>0.00564</v>
      </c>
      <c r="S152" s="219"/>
      <c r="T152" s="22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75</v>
      </c>
      <c r="AU152" s="223" t="s">
        <v>84</v>
      </c>
      <c r="AY152" s="222" t="s">
        <v>240</v>
      </c>
      <c r="BK152" s="224">
        <f>SUM(BK153:BK155)</f>
        <v>0</v>
      </c>
    </row>
    <row r="153" s="2" customFormat="1" ht="37.8" customHeight="1">
      <c r="A153" s="39"/>
      <c r="B153" s="40"/>
      <c r="C153" s="227" t="s">
        <v>155</v>
      </c>
      <c r="D153" s="227" t="s">
        <v>242</v>
      </c>
      <c r="E153" s="228" t="s">
        <v>4549</v>
      </c>
      <c r="F153" s="229" t="s">
        <v>4550</v>
      </c>
      <c r="G153" s="230" t="s">
        <v>1607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170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4551</v>
      </c>
    </row>
    <row r="154" s="2" customFormat="1" ht="33" customHeight="1">
      <c r="A154" s="39"/>
      <c r="B154" s="40"/>
      <c r="C154" s="227" t="s">
        <v>158</v>
      </c>
      <c r="D154" s="227" t="s">
        <v>242</v>
      </c>
      <c r="E154" s="228" t="s">
        <v>4552</v>
      </c>
      <c r="F154" s="229" t="s">
        <v>4553</v>
      </c>
      <c r="G154" s="230" t="s">
        <v>4177</v>
      </c>
      <c r="H154" s="231">
        <v>3</v>
      </c>
      <c r="I154" s="232"/>
      <c r="J154" s="233">
        <f>ROUND(I154*H154,2)</f>
        <v>0</v>
      </c>
      <c r="K154" s="229" t="s">
        <v>246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0.0018799999999999999</v>
      </c>
      <c r="R154" s="236">
        <f>Q154*H154</f>
        <v>0.00564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170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4554</v>
      </c>
    </row>
    <row r="155" s="2" customFormat="1">
      <c r="A155" s="39"/>
      <c r="B155" s="40"/>
      <c r="C155" s="41"/>
      <c r="D155" s="240" t="s">
        <v>249</v>
      </c>
      <c r="E155" s="41"/>
      <c r="F155" s="241" t="s">
        <v>4555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87</v>
      </c>
    </row>
    <row r="156" s="12" customFormat="1" ht="22.8" customHeight="1">
      <c r="A156" s="12"/>
      <c r="B156" s="211"/>
      <c r="C156" s="212"/>
      <c r="D156" s="213" t="s">
        <v>75</v>
      </c>
      <c r="E156" s="225" t="s">
        <v>4390</v>
      </c>
      <c r="F156" s="225" t="s">
        <v>4391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SUM(P157:P174)</f>
        <v>0</v>
      </c>
      <c r="Q156" s="219"/>
      <c r="R156" s="220">
        <f>SUM(R157:R174)</f>
        <v>0.42647999999999991</v>
      </c>
      <c r="S156" s="219"/>
      <c r="T156" s="221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87</v>
      </c>
      <c r="AT156" s="223" t="s">
        <v>75</v>
      </c>
      <c r="AU156" s="223" t="s">
        <v>84</v>
      </c>
      <c r="AY156" s="222" t="s">
        <v>240</v>
      </c>
      <c r="BK156" s="224">
        <f>SUM(BK157:BK174)</f>
        <v>0</v>
      </c>
    </row>
    <row r="157" s="2" customFormat="1" ht="24.15" customHeight="1">
      <c r="A157" s="39"/>
      <c r="B157" s="40"/>
      <c r="C157" s="227" t="s">
        <v>162</v>
      </c>
      <c r="D157" s="227" t="s">
        <v>242</v>
      </c>
      <c r="E157" s="228" t="s">
        <v>4556</v>
      </c>
      <c r="F157" s="229" t="s">
        <v>4557</v>
      </c>
      <c r="G157" s="230" t="s">
        <v>520</v>
      </c>
      <c r="H157" s="231">
        <v>14</v>
      </c>
      <c r="I157" s="232"/>
      <c r="J157" s="233">
        <f>ROUND(I157*H157,2)</f>
        <v>0</v>
      </c>
      <c r="K157" s="229" t="s">
        <v>246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0.0016999999999999999</v>
      </c>
      <c r="R157" s="236">
        <f>Q157*H157</f>
        <v>0.023799999999999998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4558</v>
      </c>
    </row>
    <row r="158" s="2" customFormat="1">
      <c r="A158" s="39"/>
      <c r="B158" s="40"/>
      <c r="C158" s="41"/>
      <c r="D158" s="240" t="s">
        <v>249</v>
      </c>
      <c r="E158" s="41"/>
      <c r="F158" s="241" t="s">
        <v>4559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87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4531</v>
      </c>
      <c r="G159" s="257"/>
      <c r="H159" s="260">
        <v>14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84</v>
      </c>
      <c r="AY159" s="266" t="s">
        <v>240</v>
      </c>
    </row>
    <row r="160" s="2" customFormat="1" ht="24.15" customHeight="1">
      <c r="A160" s="39"/>
      <c r="B160" s="40"/>
      <c r="C160" s="227" t="s">
        <v>165</v>
      </c>
      <c r="D160" s="227" t="s">
        <v>242</v>
      </c>
      <c r="E160" s="228" t="s">
        <v>4560</v>
      </c>
      <c r="F160" s="229" t="s">
        <v>4561</v>
      </c>
      <c r="G160" s="230" t="s">
        <v>520</v>
      </c>
      <c r="H160" s="231">
        <v>8</v>
      </c>
      <c r="I160" s="232"/>
      <c r="J160" s="233">
        <f>ROUND(I160*H160,2)</f>
        <v>0</v>
      </c>
      <c r="K160" s="229" t="s">
        <v>246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0.0041599999999999996</v>
      </c>
      <c r="R160" s="236">
        <f>Q160*H160</f>
        <v>0.033279999999999997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170</v>
      </c>
      <c r="AT160" s="238" t="s">
        <v>242</v>
      </c>
      <c r="AU160" s="238" t="s">
        <v>87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170</v>
      </c>
      <c r="BM160" s="238" t="s">
        <v>4562</v>
      </c>
    </row>
    <row r="161" s="2" customFormat="1">
      <c r="A161" s="39"/>
      <c r="B161" s="40"/>
      <c r="C161" s="41"/>
      <c r="D161" s="240" t="s">
        <v>249</v>
      </c>
      <c r="E161" s="41"/>
      <c r="F161" s="241" t="s">
        <v>4563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87</v>
      </c>
    </row>
    <row r="162" s="2" customFormat="1" ht="33" customHeight="1">
      <c r="A162" s="39"/>
      <c r="B162" s="40"/>
      <c r="C162" s="227" t="s">
        <v>8</v>
      </c>
      <c r="D162" s="227" t="s">
        <v>242</v>
      </c>
      <c r="E162" s="228" t="s">
        <v>4564</v>
      </c>
      <c r="F162" s="229" t="s">
        <v>4565</v>
      </c>
      <c r="G162" s="230" t="s">
        <v>520</v>
      </c>
      <c r="H162" s="231">
        <v>38</v>
      </c>
      <c r="I162" s="232"/>
      <c r="J162" s="233">
        <f>ROUND(I162*H162,2)</f>
        <v>0</v>
      </c>
      <c r="K162" s="229" t="s">
        <v>246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0.0051799999999999997</v>
      </c>
      <c r="R162" s="236">
        <f>Q162*H162</f>
        <v>0.19683999999999999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170</v>
      </c>
      <c r="AT162" s="238" t="s">
        <v>242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4566</v>
      </c>
    </row>
    <row r="163" s="2" customFormat="1">
      <c r="A163" s="39"/>
      <c r="B163" s="40"/>
      <c r="C163" s="41"/>
      <c r="D163" s="240" t="s">
        <v>249</v>
      </c>
      <c r="E163" s="41"/>
      <c r="F163" s="241" t="s">
        <v>4567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87</v>
      </c>
    </row>
    <row r="164" s="2" customFormat="1" ht="24.15" customHeight="1">
      <c r="A164" s="39"/>
      <c r="B164" s="40"/>
      <c r="C164" s="227" t="s">
        <v>170</v>
      </c>
      <c r="D164" s="227" t="s">
        <v>242</v>
      </c>
      <c r="E164" s="228" t="s">
        <v>4568</v>
      </c>
      <c r="F164" s="229" t="s">
        <v>4569</v>
      </c>
      <c r="G164" s="230" t="s">
        <v>520</v>
      </c>
      <c r="H164" s="231">
        <v>12</v>
      </c>
      <c r="I164" s="232"/>
      <c r="J164" s="233">
        <f>ROUND(I164*H164,2)</f>
        <v>0</v>
      </c>
      <c r="K164" s="229" t="s">
        <v>246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0.0051399999999999996</v>
      </c>
      <c r="R164" s="236">
        <f>Q164*H164</f>
        <v>0.061679999999999999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170</v>
      </c>
      <c r="AT164" s="238" t="s">
        <v>242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4570</v>
      </c>
    </row>
    <row r="165" s="2" customFormat="1">
      <c r="A165" s="39"/>
      <c r="B165" s="40"/>
      <c r="C165" s="41"/>
      <c r="D165" s="240" t="s">
        <v>249</v>
      </c>
      <c r="E165" s="41"/>
      <c r="F165" s="241" t="s">
        <v>4571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87</v>
      </c>
    </row>
    <row r="166" s="2" customFormat="1" ht="24.15" customHeight="1">
      <c r="A166" s="39"/>
      <c r="B166" s="40"/>
      <c r="C166" s="227" t="s">
        <v>173</v>
      </c>
      <c r="D166" s="227" t="s">
        <v>242</v>
      </c>
      <c r="E166" s="228" t="s">
        <v>4572</v>
      </c>
      <c r="F166" s="229" t="s">
        <v>4573</v>
      </c>
      <c r="G166" s="230" t="s">
        <v>520</v>
      </c>
      <c r="H166" s="231">
        <v>14</v>
      </c>
      <c r="I166" s="232"/>
      <c r="J166" s="233">
        <f>ROUND(I166*H166,2)</f>
        <v>0</v>
      </c>
      <c r="K166" s="229" t="s">
        <v>246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0.00792</v>
      </c>
      <c r="R166" s="236">
        <f>Q166*H166</f>
        <v>0.11088000000000001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4574</v>
      </c>
    </row>
    <row r="167" s="2" customFormat="1">
      <c r="A167" s="39"/>
      <c r="B167" s="40"/>
      <c r="C167" s="41"/>
      <c r="D167" s="240" t="s">
        <v>249</v>
      </c>
      <c r="E167" s="41"/>
      <c r="F167" s="241" t="s">
        <v>4575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87</v>
      </c>
    </row>
    <row r="168" s="2" customFormat="1" ht="21.75" customHeight="1">
      <c r="A168" s="39"/>
      <c r="B168" s="40"/>
      <c r="C168" s="227" t="s">
        <v>395</v>
      </c>
      <c r="D168" s="227" t="s">
        <v>242</v>
      </c>
      <c r="E168" s="228" t="s">
        <v>4576</v>
      </c>
      <c r="F168" s="229" t="s">
        <v>4577</v>
      </c>
      <c r="G168" s="230" t="s">
        <v>520</v>
      </c>
      <c r="H168" s="231">
        <v>72</v>
      </c>
      <c r="I168" s="232"/>
      <c r="J168" s="233">
        <f>ROUND(I168*H168,2)</f>
        <v>0</v>
      </c>
      <c r="K168" s="229" t="s">
        <v>246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170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4578</v>
      </c>
    </row>
    <row r="169" s="2" customFormat="1">
      <c r="A169" s="39"/>
      <c r="B169" s="40"/>
      <c r="C169" s="41"/>
      <c r="D169" s="240" t="s">
        <v>249</v>
      </c>
      <c r="E169" s="41"/>
      <c r="F169" s="241" t="s">
        <v>4579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87</v>
      </c>
    </row>
    <row r="170" s="14" customFormat="1">
      <c r="A170" s="14"/>
      <c r="B170" s="256"/>
      <c r="C170" s="257"/>
      <c r="D170" s="247" t="s">
        <v>251</v>
      </c>
      <c r="E170" s="258" t="s">
        <v>1</v>
      </c>
      <c r="F170" s="259" t="s">
        <v>4527</v>
      </c>
      <c r="G170" s="257"/>
      <c r="H170" s="260">
        <v>72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251</v>
      </c>
      <c r="AU170" s="266" t="s">
        <v>87</v>
      </c>
      <c r="AV170" s="14" t="s">
        <v>87</v>
      </c>
      <c r="AW170" s="14" t="s">
        <v>32</v>
      </c>
      <c r="AX170" s="14" t="s">
        <v>84</v>
      </c>
      <c r="AY170" s="266" t="s">
        <v>240</v>
      </c>
    </row>
    <row r="171" s="2" customFormat="1" ht="24.15" customHeight="1">
      <c r="A171" s="39"/>
      <c r="B171" s="40"/>
      <c r="C171" s="227" t="s">
        <v>397</v>
      </c>
      <c r="D171" s="227" t="s">
        <v>242</v>
      </c>
      <c r="E171" s="228" t="s">
        <v>4580</v>
      </c>
      <c r="F171" s="229" t="s">
        <v>4581</v>
      </c>
      <c r="G171" s="230" t="s">
        <v>520</v>
      </c>
      <c r="H171" s="231">
        <v>14</v>
      </c>
      <c r="I171" s="232"/>
      <c r="J171" s="233">
        <f>ROUND(I171*H171,2)</f>
        <v>0</v>
      </c>
      <c r="K171" s="229" t="s">
        <v>246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170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4582</v>
      </c>
    </row>
    <row r="172" s="2" customFormat="1">
      <c r="A172" s="39"/>
      <c r="B172" s="40"/>
      <c r="C172" s="41"/>
      <c r="D172" s="240" t="s">
        <v>249</v>
      </c>
      <c r="E172" s="41"/>
      <c r="F172" s="241" t="s">
        <v>4583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87</v>
      </c>
    </row>
    <row r="173" s="2" customFormat="1" ht="24.15" customHeight="1">
      <c r="A173" s="39"/>
      <c r="B173" s="40"/>
      <c r="C173" s="227" t="s">
        <v>402</v>
      </c>
      <c r="D173" s="227" t="s">
        <v>242</v>
      </c>
      <c r="E173" s="228" t="s">
        <v>4446</v>
      </c>
      <c r="F173" s="229" t="s">
        <v>4447</v>
      </c>
      <c r="G173" s="230" t="s">
        <v>344</v>
      </c>
      <c r="H173" s="231">
        <v>0.41999999999999998</v>
      </c>
      <c r="I173" s="232"/>
      <c r="J173" s="233">
        <f>ROUND(I173*H173,2)</f>
        <v>0</v>
      </c>
      <c r="K173" s="229" t="s">
        <v>246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170</v>
      </c>
      <c r="AT173" s="238" t="s">
        <v>242</v>
      </c>
      <c r="AU173" s="238" t="s">
        <v>87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4584</v>
      </c>
    </row>
    <row r="174" s="2" customFormat="1">
      <c r="A174" s="39"/>
      <c r="B174" s="40"/>
      <c r="C174" s="41"/>
      <c r="D174" s="240" t="s">
        <v>249</v>
      </c>
      <c r="E174" s="41"/>
      <c r="F174" s="241" t="s">
        <v>4449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87</v>
      </c>
    </row>
    <row r="175" s="12" customFormat="1" ht="22.8" customHeight="1">
      <c r="A175" s="12"/>
      <c r="B175" s="211"/>
      <c r="C175" s="212"/>
      <c r="D175" s="213" t="s">
        <v>75</v>
      </c>
      <c r="E175" s="225" t="s">
        <v>4450</v>
      </c>
      <c r="F175" s="225" t="s">
        <v>4451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SUM(P176:P198)</f>
        <v>0</v>
      </c>
      <c r="Q175" s="219"/>
      <c r="R175" s="220">
        <f>SUM(R176:R198)</f>
        <v>0.012750000000000001</v>
      </c>
      <c r="S175" s="219"/>
      <c r="T175" s="221">
        <f>SUM(T176:T198)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87</v>
      </c>
      <c r="AT175" s="223" t="s">
        <v>75</v>
      </c>
      <c r="AU175" s="223" t="s">
        <v>84</v>
      </c>
      <c r="AY175" s="222" t="s">
        <v>240</v>
      </c>
      <c r="BK175" s="224">
        <f>SUM(BK176:BK198)</f>
        <v>0</v>
      </c>
    </row>
    <row r="176" s="2" customFormat="1" ht="24.15" customHeight="1">
      <c r="A176" s="39"/>
      <c r="B176" s="40"/>
      <c r="C176" s="227" t="s">
        <v>7</v>
      </c>
      <c r="D176" s="227" t="s">
        <v>242</v>
      </c>
      <c r="E176" s="228" t="s">
        <v>4585</v>
      </c>
      <c r="F176" s="229" t="s">
        <v>4586</v>
      </c>
      <c r="G176" s="230" t="s">
        <v>675</v>
      </c>
      <c r="H176" s="231">
        <v>13</v>
      </c>
      <c r="I176" s="232"/>
      <c r="J176" s="233">
        <f>ROUND(I176*H176,2)</f>
        <v>0</v>
      </c>
      <c r="K176" s="229" t="s">
        <v>246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0.00024000000000000001</v>
      </c>
      <c r="R176" s="236">
        <f>Q176*H176</f>
        <v>0.0031199999999999999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170</v>
      </c>
      <c r="AT176" s="238" t="s">
        <v>242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4587</v>
      </c>
    </row>
    <row r="177" s="2" customFormat="1">
      <c r="A177" s="39"/>
      <c r="B177" s="40"/>
      <c r="C177" s="41"/>
      <c r="D177" s="240" t="s">
        <v>249</v>
      </c>
      <c r="E177" s="41"/>
      <c r="F177" s="241" t="s">
        <v>4588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87</v>
      </c>
    </row>
    <row r="178" s="2" customFormat="1" ht="21.75" customHeight="1">
      <c r="A178" s="39"/>
      <c r="B178" s="40"/>
      <c r="C178" s="227" t="s">
        <v>427</v>
      </c>
      <c r="D178" s="227" t="s">
        <v>242</v>
      </c>
      <c r="E178" s="228" t="s">
        <v>4589</v>
      </c>
      <c r="F178" s="229" t="s">
        <v>4590</v>
      </c>
      <c r="G178" s="230" t="s">
        <v>675</v>
      </c>
      <c r="H178" s="231">
        <v>13</v>
      </c>
      <c r="I178" s="232"/>
      <c r="J178" s="233">
        <f>ROUND(I178*H178,2)</f>
        <v>0</v>
      </c>
      <c r="K178" s="229" t="s">
        <v>246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0.00021000000000000001</v>
      </c>
      <c r="R178" s="236">
        <f>Q178*H178</f>
        <v>0.0027300000000000002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170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4591</v>
      </c>
    </row>
    <row r="179" s="2" customFormat="1">
      <c r="A179" s="39"/>
      <c r="B179" s="40"/>
      <c r="C179" s="41"/>
      <c r="D179" s="240" t="s">
        <v>249</v>
      </c>
      <c r="E179" s="41"/>
      <c r="F179" s="241" t="s">
        <v>4592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249</v>
      </c>
      <c r="AU179" s="18" t="s">
        <v>87</v>
      </c>
    </row>
    <row r="180" s="2" customFormat="1" ht="24.15" customHeight="1">
      <c r="A180" s="39"/>
      <c r="B180" s="40"/>
      <c r="C180" s="227" t="s">
        <v>442</v>
      </c>
      <c r="D180" s="227" t="s">
        <v>242</v>
      </c>
      <c r="E180" s="228" t="s">
        <v>4593</v>
      </c>
      <c r="F180" s="229" t="s">
        <v>4594</v>
      </c>
      <c r="G180" s="230" t="s">
        <v>675</v>
      </c>
      <c r="H180" s="231">
        <v>3</v>
      </c>
      <c r="I180" s="232"/>
      <c r="J180" s="233">
        <f>ROUND(I180*H180,2)</f>
        <v>0</v>
      </c>
      <c r="K180" s="229" t="s">
        <v>246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0.00022000000000000001</v>
      </c>
      <c r="R180" s="236">
        <f>Q180*H180</f>
        <v>0.00066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4595</v>
      </c>
    </row>
    <row r="181" s="2" customFormat="1">
      <c r="A181" s="39"/>
      <c r="B181" s="40"/>
      <c r="C181" s="41"/>
      <c r="D181" s="240" t="s">
        <v>249</v>
      </c>
      <c r="E181" s="41"/>
      <c r="F181" s="241" t="s">
        <v>4596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87</v>
      </c>
    </row>
    <row r="182" s="2" customFormat="1" ht="21.75" customHeight="1">
      <c r="A182" s="39"/>
      <c r="B182" s="40"/>
      <c r="C182" s="227" t="s">
        <v>455</v>
      </c>
      <c r="D182" s="227" t="s">
        <v>242</v>
      </c>
      <c r="E182" s="228" t="s">
        <v>4597</v>
      </c>
      <c r="F182" s="229" t="s">
        <v>4598</v>
      </c>
      <c r="G182" s="230" t="s">
        <v>675</v>
      </c>
      <c r="H182" s="231">
        <v>3</v>
      </c>
      <c r="I182" s="232"/>
      <c r="J182" s="233">
        <f>ROUND(I182*H182,2)</f>
        <v>0</v>
      </c>
      <c r="K182" s="229" t="s">
        <v>246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0.00012999999999999999</v>
      </c>
      <c r="R182" s="236">
        <f>Q182*H182</f>
        <v>0.00038999999999999994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4599</v>
      </c>
    </row>
    <row r="183" s="2" customFormat="1">
      <c r="A183" s="39"/>
      <c r="B183" s="40"/>
      <c r="C183" s="41"/>
      <c r="D183" s="240" t="s">
        <v>249</v>
      </c>
      <c r="E183" s="41"/>
      <c r="F183" s="241" t="s">
        <v>4600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87</v>
      </c>
    </row>
    <row r="184" s="2" customFormat="1" ht="24.15" customHeight="1">
      <c r="A184" s="39"/>
      <c r="B184" s="40"/>
      <c r="C184" s="227" t="s">
        <v>460</v>
      </c>
      <c r="D184" s="227" t="s">
        <v>242</v>
      </c>
      <c r="E184" s="228" t="s">
        <v>4601</v>
      </c>
      <c r="F184" s="229" t="s">
        <v>4602</v>
      </c>
      <c r="G184" s="230" t="s">
        <v>675</v>
      </c>
      <c r="H184" s="231">
        <v>9</v>
      </c>
      <c r="I184" s="232"/>
      <c r="J184" s="233">
        <f>ROUND(I184*H184,2)</f>
        <v>0</v>
      </c>
      <c r="K184" s="229" t="s">
        <v>246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0.00023000000000000001</v>
      </c>
      <c r="R184" s="236">
        <f>Q184*H184</f>
        <v>0.0020700000000000002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170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4603</v>
      </c>
    </row>
    <row r="185" s="2" customFormat="1">
      <c r="A185" s="39"/>
      <c r="B185" s="40"/>
      <c r="C185" s="41"/>
      <c r="D185" s="240" t="s">
        <v>249</v>
      </c>
      <c r="E185" s="41"/>
      <c r="F185" s="241" t="s">
        <v>4604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87</v>
      </c>
    </row>
    <row r="186" s="2" customFormat="1" ht="16.5" customHeight="1">
      <c r="A186" s="39"/>
      <c r="B186" s="40"/>
      <c r="C186" s="227" t="s">
        <v>476</v>
      </c>
      <c r="D186" s="227" t="s">
        <v>242</v>
      </c>
      <c r="E186" s="228" t="s">
        <v>4605</v>
      </c>
      <c r="F186" s="229" t="s">
        <v>4606</v>
      </c>
      <c r="G186" s="230" t="s">
        <v>675</v>
      </c>
      <c r="H186" s="231">
        <v>6</v>
      </c>
      <c r="I186" s="232"/>
      <c r="J186" s="233">
        <f>ROUND(I186*H186,2)</f>
        <v>0</v>
      </c>
      <c r="K186" s="229" t="s">
        <v>246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6.0000000000000002E-05</v>
      </c>
      <c r="R186" s="236">
        <f>Q186*H186</f>
        <v>0.00036000000000000002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170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4607</v>
      </c>
    </row>
    <row r="187" s="2" customFormat="1">
      <c r="A187" s="39"/>
      <c r="B187" s="40"/>
      <c r="C187" s="41"/>
      <c r="D187" s="240" t="s">
        <v>249</v>
      </c>
      <c r="E187" s="41"/>
      <c r="F187" s="241" t="s">
        <v>4608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87</v>
      </c>
    </row>
    <row r="188" s="13" customFormat="1">
      <c r="A188" s="13"/>
      <c r="B188" s="245"/>
      <c r="C188" s="246"/>
      <c r="D188" s="247" t="s">
        <v>251</v>
      </c>
      <c r="E188" s="248" t="s">
        <v>1</v>
      </c>
      <c r="F188" s="249" t="s">
        <v>4609</v>
      </c>
      <c r="G188" s="246"/>
      <c r="H188" s="248" t="s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251</v>
      </c>
      <c r="AU188" s="255" t="s">
        <v>87</v>
      </c>
      <c r="AV188" s="13" t="s">
        <v>84</v>
      </c>
      <c r="AW188" s="13" t="s">
        <v>32</v>
      </c>
      <c r="AX188" s="13" t="s">
        <v>76</v>
      </c>
      <c r="AY188" s="255" t="s">
        <v>240</v>
      </c>
    </row>
    <row r="189" s="14" customFormat="1">
      <c r="A189" s="14"/>
      <c r="B189" s="256"/>
      <c r="C189" s="257"/>
      <c r="D189" s="247" t="s">
        <v>251</v>
      </c>
      <c r="E189" s="258" t="s">
        <v>1</v>
      </c>
      <c r="F189" s="259" t="s">
        <v>300</v>
      </c>
      <c r="G189" s="257"/>
      <c r="H189" s="260">
        <v>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251</v>
      </c>
      <c r="AU189" s="266" t="s">
        <v>87</v>
      </c>
      <c r="AV189" s="14" t="s">
        <v>87</v>
      </c>
      <c r="AW189" s="14" t="s">
        <v>32</v>
      </c>
      <c r="AX189" s="14" t="s">
        <v>84</v>
      </c>
      <c r="AY189" s="266" t="s">
        <v>240</v>
      </c>
    </row>
    <row r="190" s="2" customFormat="1" ht="37.8" customHeight="1">
      <c r="A190" s="39"/>
      <c r="B190" s="40"/>
      <c r="C190" s="289" t="s">
        <v>489</v>
      </c>
      <c r="D190" s="289" t="s">
        <v>341</v>
      </c>
      <c r="E190" s="290" t="s">
        <v>4610</v>
      </c>
      <c r="F190" s="291" t="s">
        <v>4611</v>
      </c>
      <c r="G190" s="292" t="s">
        <v>675</v>
      </c>
      <c r="H190" s="293">
        <v>6</v>
      </c>
      <c r="I190" s="294"/>
      <c r="J190" s="295">
        <f>ROUND(I190*H190,2)</f>
        <v>0</v>
      </c>
      <c r="K190" s="291" t="s">
        <v>1</v>
      </c>
      <c r="L190" s="296"/>
      <c r="M190" s="297" t="s">
        <v>1</v>
      </c>
      <c r="N190" s="298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532</v>
      </c>
      <c r="AT190" s="238" t="s">
        <v>341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4612</v>
      </c>
    </row>
    <row r="191" s="2" customFormat="1" ht="24.15" customHeight="1">
      <c r="A191" s="39"/>
      <c r="B191" s="40"/>
      <c r="C191" s="227" t="s">
        <v>494</v>
      </c>
      <c r="D191" s="227" t="s">
        <v>242</v>
      </c>
      <c r="E191" s="228" t="s">
        <v>4613</v>
      </c>
      <c r="F191" s="229" t="s">
        <v>4614</v>
      </c>
      <c r="G191" s="230" t="s">
        <v>675</v>
      </c>
      <c r="H191" s="231">
        <v>6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170</v>
      </c>
      <c r="AT191" s="238" t="s">
        <v>242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4615</v>
      </c>
    </row>
    <row r="192" s="2" customFormat="1" ht="16.5" customHeight="1">
      <c r="A192" s="39"/>
      <c r="B192" s="40"/>
      <c r="C192" s="227" t="s">
        <v>502</v>
      </c>
      <c r="D192" s="227" t="s">
        <v>242</v>
      </c>
      <c r="E192" s="228" t="s">
        <v>4616</v>
      </c>
      <c r="F192" s="229" t="s">
        <v>4617</v>
      </c>
      <c r="G192" s="230" t="s">
        <v>675</v>
      </c>
      <c r="H192" s="231">
        <v>3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4618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4619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256</v>
      </c>
      <c r="G194" s="257"/>
      <c r="H194" s="260">
        <v>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84</v>
      </c>
      <c r="AY194" s="266" t="s">
        <v>240</v>
      </c>
    </row>
    <row r="195" s="2" customFormat="1" ht="24.15" customHeight="1">
      <c r="A195" s="39"/>
      <c r="B195" s="40"/>
      <c r="C195" s="227" t="s">
        <v>511</v>
      </c>
      <c r="D195" s="227" t="s">
        <v>242</v>
      </c>
      <c r="E195" s="228" t="s">
        <v>4620</v>
      </c>
      <c r="F195" s="229" t="s">
        <v>4621</v>
      </c>
      <c r="G195" s="230" t="s">
        <v>675</v>
      </c>
      <c r="H195" s="231">
        <v>6</v>
      </c>
      <c r="I195" s="232"/>
      <c r="J195" s="233">
        <f>ROUND(I195*H195,2)</f>
        <v>0</v>
      </c>
      <c r="K195" s="229" t="s">
        <v>246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0.00056999999999999998</v>
      </c>
      <c r="R195" s="236">
        <f>Q195*H195</f>
        <v>0.0034199999999999999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170</v>
      </c>
      <c r="AT195" s="238" t="s">
        <v>242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4622</v>
      </c>
    </row>
    <row r="196" s="2" customFormat="1">
      <c r="A196" s="39"/>
      <c r="B196" s="40"/>
      <c r="C196" s="41"/>
      <c r="D196" s="240" t="s">
        <v>249</v>
      </c>
      <c r="E196" s="41"/>
      <c r="F196" s="241" t="s">
        <v>4623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87</v>
      </c>
    </row>
    <row r="197" s="2" customFormat="1" ht="21.75" customHeight="1">
      <c r="A197" s="39"/>
      <c r="B197" s="40"/>
      <c r="C197" s="227" t="s">
        <v>517</v>
      </c>
      <c r="D197" s="227" t="s">
        <v>242</v>
      </c>
      <c r="E197" s="228" t="s">
        <v>4467</v>
      </c>
      <c r="F197" s="229" t="s">
        <v>4468</v>
      </c>
      <c r="G197" s="230" t="s">
        <v>344</v>
      </c>
      <c r="H197" s="231">
        <v>0.01</v>
      </c>
      <c r="I197" s="232"/>
      <c r="J197" s="233">
        <f>ROUND(I197*H197,2)</f>
        <v>0</v>
      </c>
      <c r="K197" s="229" t="s">
        <v>246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170</v>
      </c>
      <c r="AT197" s="238" t="s">
        <v>242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4624</v>
      </c>
    </row>
    <row r="198" s="2" customFormat="1">
      <c r="A198" s="39"/>
      <c r="B198" s="40"/>
      <c r="C198" s="41"/>
      <c r="D198" s="240" t="s">
        <v>249</v>
      </c>
      <c r="E198" s="41"/>
      <c r="F198" s="241" t="s">
        <v>4470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249</v>
      </c>
      <c r="AU198" s="18" t="s">
        <v>87</v>
      </c>
    </row>
    <row r="199" s="12" customFormat="1" ht="22.8" customHeight="1">
      <c r="A199" s="12"/>
      <c r="B199" s="211"/>
      <c r="C199" s="212"/>
      <c r="D199" s="213" t="s">
        <v>75</v>
      </c>
      <c r="E199" s="225" t="s">
        <v>306</v>
      </c>
      <c r="F199" s="225" t="s">
        <v>3318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SUM(P200:P211)</f>
        <v>0</v>
      </c>
      <c r="Q199" s="219"/>
      <c r="R199" s="220">
        <f>SUM(R200:R211)</f>
        <v>0.0040000000000000001</v>
      </c>
      <c r="S199" s="219"/>
      <c r="T199" s="221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87</v>
      </c>
      <c r="AT199" s="223" t="s">
        <v>75</v>
      </c>
      <c r="AU199" s="223" t="s">
        <v>84</v>
      </c>
      <c r="AY199" s="222" t="s">
        <v>240</v>
      </c>
      <c r="BK199" s="224">
        <f>SUM(BK200:BK211)</f>
        <v>0</v>
      </c>
    </row>
    <row r="200" s="2" customFormat="1" ht="24.15" customHeight="1">
      <c r="A200" s="39"/>
      <c r="B200" s="40"/>
      <c r="C200" s="227" t="s">
        <v>532</v>
      </c>
      <c r="D200" s="227" t="s">
        <v>242</v>
      </c>
      <c r="E200" s="228" t="s">
        <v>4625</v>
      </c>
      <c r="F200" s="229" t="s">
        <v>4626</v>
      </c>
      <c r="G200" s="230" t="s">
        <v>520</v>
      </c>
      <c r="H200" s="231">
        <v>72</v>
      </c>
      <c r="I200" s="232"/>
      <c r="J200" s="233">
        <f>ROUND(I200*H200,2)</f>
        <v>0</v>
      </c>
      <c r="K200" s="229" t="s">
        <v>246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2.0000000000000002E-05</v>
      </c>
      <c r="R200" s="236">
        <f>Q200*H200</f>
        <v>0.0014400000000000001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170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4627</v>
      </c>
    </row>
    <row r="201" s="2" customFormat="1">
      <c r="A201" s="39"/>
      <c r="B201" s="40"/>
      <c r="C201" s="41"/>
      <c r="D201" s="240" t="s">
        <v>249</v>
      </c>
      <c r="E201" s="41"/>
      <c r="F201" s="241" t="s">
        <v>4628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87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4629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4" customFormat="1">
      <c r="A203" s="14"/>
      <c r="B203" s="256"/>
      <c r="C203" s="257"/>
      <c r="D203" s="247" t="s">
        <v>251</v>
      </c>
      <c r="E203" s="258" t="s">
        <v>1</v>
      </c>
      <c r="F203" s="259" t="s">
        <v>4527</v>
      </c>
      <c r="G203" s="257"/>
      <c r="H203" s="260">
        <v>72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251</v>
      </c>
      <c r="AU203" s="266" t="s">
        <v>87</v>
      </c>
      <c r="AV203" s="14" t="s">
        <v>87</v>
      </c>
      <c r="AW203" s="14" t="s">
        <v>32</v>
      </c>
      <c r="AX203" s="14" t="s">
        <v>84</v>
      </c>
      <c r="AY203" s="266" t="s">
        <v>240</v>
      </c>
    </row>
    <row r="204" s="2" customFormat="1" ht="24.15" customHeight="1">
      <c r="A204" s="39"/>
      <c r="B204" s="40"/>
      <c r="C204" s="227" t="s">
        <v>538</v>
      </c>
      <c r="D204" s="227" t="s">
        <v>242</v>
      </c>
      <c r="E204" s="228" t="s">
        <v>4630</v>
      </c>
      <c r="F204" s="229" t="s">
        <v>4631</v>
      </c>
      <c r="G204" s="230" t="s">
        <v>520</v>
      </c>
      <c r="H204" s="231">
        <v>72</v>
      </c>
      <c r="I204" s="232"/>
      <c r="J204" s="233">
        <f>ROUND(I204*H204,2)</f>
        <v>0</v>
      </c>
      <c r="K204" s="229" t="s">
        <v>246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2.0000000000000002E-05</v>
      </c>
      <c r="R204" s="236">
        <f>Q204*H204</f>
        <v>0.0014400000000000001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170</v>
      </c>
      <c r="AT204" s="238" t="s">
        <v>242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4632</v>
      </c>
    </row>
    <row r="205" s="2" customFormat="1">
      <c r="A205" s="39"/>
      <c r="B205" s="40"/>
      <c r="C205" s="41"/>
      <c r="D205" s="240" t="s">
        <v>249</v>
      </c>
      <c r="E205" s="41"/>
      <c r="F205" s="241" t="s">
        <v>4633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87</v>
      </c>
    </row>
    <row r="206" s="2" customFormat="1" ht="24.15" customHeight="1">
      <c r="A206" s="39"/>
      <c r="B206" s="40"/>
      <c r="C206" s="227" t="s">
        <v>542</v>
      </c>
      <c r="D206" s="227" t="s">
        <v>242</v>
      </c>
      <c r="E206" s="228" t="s">
        <v>4634</v>
      </c>
      <c r="F206" s="229" t="s">
        <v>4635</v>
      </c>
      <c r="G206" s="230" t="s">
        <v>520</v>
      </c>
      <c r="H206" s="231">
        <v>14</v>
      </c>
      <c r="I206" s="232"/>
      <c r="J206" s="233">
        <f>ROUND(I206*H206,2)</f>
        <v>0</v>
      </c>
      <c r="K206" s="229" t="s">
        <v>246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4.0000000000000003E-05</v>
      </c>
      <c r="R206" s="236">
        <f>Q206*H206</f>
        <v>0.00056000000000000006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170</v>
      </c>
      <c r="AT206" s="238" t="s">
        <v>242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4636</v>
      </c>
    </row>
    <row r="207" s="2" customFormat="1">
      <c r="A207" s="39"/>
      <c r="B207" s="40"/>
      <c r="C207" s="41"/>
      <c r="D207" s="240" t="s">
        <v>249</v>
      </c>
      <c r="E207" s="41"/>
      <c r="F207" s="241" t="s">
        <v>4637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87</v>
      </c>
    </row>
    <row r="208" s="13" customFormat="1">
      <c r="A208" s="13"/>
      <c r="B208" s="245"/>
      <c r="C208" s="246"/>
      <c r="D208" s="247" t="s">
        <v>251</v>
      </c>
      <c r="E208" s="248" t="s">
        <v>1</v>
      </c>
      <c r="F208" s="249" t="s">
        <v>4629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251</v>
      </c>
      <c r="AU208" s="255" t="s">
        <v>87</v>
      </c>
      <c r="AV208" s="13" t="s">
        <v>84</v>
      </c>
      <c r="AW208" s="13" t="s">
        <v>32</v>
      </c>
      <c r="AX208" s="13" t="s">
        <v>76</v>
      </c>
      <c r="AY208" s="255" t="s">
        <v>240</v>
      </c>
    </row>
    <row r="209" s="14" customFormat="1">
      <c r="A209" s="14"/>
      <c r="B209" s="256"/>
      <c r="C209" s="257"/>
      <c r="D209" s="247" t="s">
        <v>251</v>
      </c>
      <c r="E209" s="258" t="s">
        <v>1</v>
      </c>
      <c r="F209" s="259" t="s">
        <v>165</v>
      </c>
      <c r="G209" s="257"/>
      <c r="H209" s="260">
        <v>14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251</v>
      </c>
      <c r="AU209" s="266" t="s">
        <v>87</v>
      </c>
      <c r="AV209" s="14" t="s">
        <v>87</v>
      </c>
      <c r="AW209" s="14" t="s">
        <v>32</v>
      </c>
      <c r="AX209" s="14" t="s">
        <v>84</v>
      </c>
      <c r="AY209" s="266" t="s">
        <v>240</v>
      </c>
    </row>
    <row r="210" s="2" customFormat="1" ht="24.15" customHeight="1">
      <c r="A210" s="39"/>
      <c r="B210" s="40"/>
      <c r="C210" s="227" t="s">
        <v>547</v>
      </c>
      <c r="D210" s="227" t="s">
        <v>242</v>
      </c>
      <c r="E210" s="228" t="s">
        <v>4638</v>
      </c>
      <c r="F210" s="229" t="s">
        <v>4639</v>
      </c>
      <c r="G210" s="230" t="s">
        <v>520</v>
      </c>
      <c r="H210" s="231">
        <v>14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4.0000000000000003E-05</v>
      </c>
      <c r="R210" s="236">
        <f>Q210*H210</f>
        <v>0.00056000000000000006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170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4640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4641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12" customFormat="1" ht="22.8" customHeight="1">
      <c r="A212" s="12"/>
      <c r="B212" s="211"/>
      <c r="C212" s="212"/>
      <c r="D212" s="213" t="s">
        <v>75</v>
      </c>
      <c r="E212" s="225" t="s">
        <v>4511</v>
      </c>
      <c r="F212" s="225" t="s">
        <v>4512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SUM(P213:P216)</f>
        <v>0</v>
      </c>
      <c r="Q212" s="219"/>
      <c r="R212" s="220">
        <f>SUM(R213:R216)</f>
        <v>0</v>
      </c>
      <c r="S212" s="219"/>
      <c r="T212" s="221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87</v>
      </c>
      <c r="AT212" s="223" t="s">
        <v>75</v>
      </c>
      <c r="AU212" s="223" t="s">
        <v>84</v>
      </c>
      <c r="AY212" s="222" t="s">
        <v>240</v>
      </c>
      <c r="BK212" s="224">
        <f>SUM(BK213:BK216)</f>
        <v>0</v>
      </c>
    </row>
    <row r="213" s="2" customFormat="1" ht="16.5" customHeight="1">
      <c r="A213" s="39"/>
      <c r="B213" s="40"/>
      <c r="C213" s="227" t="s">
        <v>554</v>
      </c>
      <c r="D213" s="227" t="s">
        <v>242</v>
      </c>
      <c r="E213" s="228" t="s">
        <v>81</v>
      </c>
      <c r="F213" s="229" t="s">
        <v>4642</v>
      </c>
      <c r="G213" s="230" t="s">
        <v>1607</v>
      </c>
      <c r="H213" s="231">
        <v>2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170</v>
      </c>
      <c r="AT213" s="238" t="s">
        <v>242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4643</v>
      </c>
    </row>
    <row r="214" s="2" customFormat="1" ht="16.5" customHeight="1">
      <c r="A214" s="39"/>
      <c r="B214" s="40"/>
      <c r="C214" s="227" t="s">
        <v>569</v>
      </c>
      <c r="D214" s="227" t="s">
        <v>242</v>
      </c>
      <c r="E214" s="228" t="s">
        <v>88</v>
      </c>
      <c r="F214" s="229" t="s">
        <v>4644</v>
      </c>
      <c r="G214" s="230" t="s">
        <v>1607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170</v>
      </c>
      <c r="AT214" s="238" t="s">
        <v>242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4645</v>
      </c>
    </row>
    <row r="215" s="2" customFormat="1" ht="16.5" customHeight="1">
      <c r="A215" s="39"/>
      <c r="B215" s="40"/>
      <c r="C215" s="227" t="s">
        <v>579</v>
      </c>
      <c r="D215" s="227" t="s">
        <v>242</v>
      </c>
      <c r="E215" s="228" t="s">
        <v>140</v>
      </c>
      <c r="F215" s="229" t="s">
        <v>4517</v>
      </c>
      <c r="G215" s="230" t="s">
        <v>1607</v>
      </c>
      <c r="H215" s="231">
        <v>1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170</v>
      </c>
      <c r="AT215" s="238" t="s">
        <v>242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4646</v>
      </c>
    </row>
    <row r="216" s="2" customFormat="1" ht="16.5" customHeight="1">
      <c r="A216" s="39"/>
      <c r="B216" s="40"/>
      <c r="C216" s="227" t="s">
        <v>591</v>
      </c>
      <c r="D216" s="227" t="s">
        <v>242</v>
      </c>
      <c r="E216" s="228" t="s">
        <v>143</v>
      </c>
      <c r="F216" s="229" t="s">
        <v>4647</v>
      </c>
      <c r="G216" s="230" t="s">
        <v>1607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304" t="s">
        <v>1</v>
      </c>
      <c r="N216" s="305" t="s">
        <v>41</v>
      </c>
      <c r="O216" s="302"/>
      <c r="P216" s="306">
        <f>O216*H216</f>
        <v>0</v>
      </c>
      <c r="Q216" s="306">
        <v>0</v>
      </c>
      <c r="R216" s="306">
        <f>Q216*H216</f>
        <v>0</v>
      </c>
      <c r="S216" s="306">
        <v>0</v>
      </c>
      <c r="T216" s="30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170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4648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jHZODohWUdoVsEBr4bV+vwymqaDUe8My0YYjWq7CbNRCx/acXj/rEsS68nqfYo3duWNTW6zkUSDNTDqLjlcRpQ==" hashValue="v1EHvZcLzwyCGalRjHfSvAhWmIXzjlTMXA+d+HtVhuiS1ZdFYGAFD+lcK0wrB6bz8BXLd+DBGqW9gXricZdsPw==" algorithmName="SHA-512" password="CC35"/>
  <autoFilter ref="C128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7" r:id="rId1" display="https://podminky.urs.cz/item/CS_URS_2022_01/713463211"/>
    <hyperlink ref="F146" r:id="rId2" display="https://podminky.urs.cz/item/CS_URS_2022_01/713463212"/>
    <hyperlink ref="F151" r:id="rId3" display="https://podminky.urs.cz/item/CS_URS_2022_01/998713101"/>
    <hyperlink ref="F155" r:id="rId4" display="https://podminky.urs.cz/item/CS_URS_2022_01/732421201"/>
    <hyperlink ref="F158" r:id="rId5" display="https://podminky.urs.cz/item/CS_URS_2022_01/733121210"/>
    <hyperlink ref="F161" r:id="rId6" display="https://podminky.urs.cz/item/CS_URS_2022_01/733121215"/>
    <hyperlink ref="F163" r:id="rId7" display="https://podminky.urs.cz/item/CS_URS_2022_01/733121216"/>
    <hyperlink ref="F165" r:id="rId8" display="https://podminky.urs.cz/item/CS_URS_2022_01/733121217"/>
    <hyperlink ref="F167" r:id="rId9" display="https://podminky.urs.cz/item/CS_URS_2022_01/733121222"/>
    <hyperlink ref="F169" r:id="rId10" display="https://podminky.urs.cz/item/CS_URS_2022_01/733190217"/>
    <hyperlink ref="F172" r:id="rId11" display="https://podminky.urs.cz/item/CS_URS_2022_01/733190225"/>
    <hyperlink ref="F174" r:id="rId12" display="https://podminky.urs.cz/item/CS_URS_2022_01/998733101"/>
    <hyperlink ref="F177" r:id="rId13" display="https://podminky.urs.cz/item/CS_URS_2022_01/734211120"/>
    <hyperlink ref="F179" r:id="rId14" display="https://podminky.urs.cz/item/CS_URS_2022_01/734292713"/>
    <hyperlink ref="F181" r:id="rId15" display="https://podminky.urs.cz/item/CS_URS_2022_01/734291123"/>
    <hyperlink ref="F183" r:id="rId16" display="https://podminky.urs.cz/item/CS_URS_2022_01/734242412"/>
    <hyperlink ref="F185" r:id="rId17" display="https://podminky.urs.cz/item/CS_URS_2022_01/734292772"/>
    <hyperlink ref="F187" r:id="rId18" display="https://podminky.urs.cz/item/CS_URS_2022_01/734209112"/>
    <hyperlink ref="F196" r:id="rId19" display="https://podminky.urs.cz/item/CS_URS_2022_01/734411123"/>
    <hyperlink ref="F198" r:id="rId20" display="https://podminky.urs.cz/item/CS_URS_2022_01/998734101"/>
    <hyperlink ref="F201" r:id="rId21" display="https://podminky.urs.cz/item/CS_URS_2022_01/783614551"/>
    <hyperlink ref="F205" r:id="rId22" display="https://podminky.urs.cz/item/CS_URS_2022_01/783617601"/>
    <hyperlink ref="F207" r:id="rId23" display="https://podminky.urs.cz/item/CS_URS_2022_01/783614561"/>
    <hyperlink ref="F211" r:id="rId24" display="https://podminky.urs.cz/item/CS_URS_2022_01/7836176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4348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4649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4351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ROUND((SUM(BE127:BE223)),  2)</f>
        <v>0</v>
      </c>
      <c r="G35" s="39"/>
      <c r="H35" s="39"/>
      <c r="I35" s="165">
        <v>0.20999999999999999</v>
      </c>
      <c r="J35" s="164">
        <f>ROUND(((SUM(BE127:BE223))*I35),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ROUND((SUM(BF127:BF223)),  2)</f>
        <v>0</v>
      </c>
      <c r="G36" s="39"/>
      <c r="H36" s="39"/>
      <c r="I36" s="165">
        <v>0.14999999999999999</v>
      </c>
      <c r="J36" s="164">
        <f>ROUND(((SUM(BF127:BF223))*I36),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ROUND((SUM(BG127:BG223)),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ROUND((SUM(BH127:BH223)),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ROUND((SUM(BI127:BI223)),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4348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03-3 - Horkovodní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BPO s.r.o.Ostrov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189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190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192</v>
      </c>
      <c r="E101" s="197"/>
      <c r="F101" s="197"/>
      <c r="G101" s="197"/>
      <c r="H101" s="197"/>
      <c r="I101" s="197"/>
      <c r="J101" s="198">
        <f>J177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3660</v>
      </c>
      <c r="E102" s="197"/>
      <c r="F102" s="197"/>
      <c r="G102" s="197"/>
      <c r="H102" s="197"/>
      <c r="I102" s="197"/>
      <c r="J102" s="198">
        <f>J179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4650</v>
      </c>
      <c r="E103" s="197"/>
      <c r="F103" s="197"/>
      <c r="G103" s="197"/>
      <c r="H103" s="197"/>
      <c r="I103" s="197"/>
      <c r="J103" s="198">
        <f>J184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3662</v>
      </c>
      <c r="E104" s="197"/>
      <c r="F104" s="197"/>
      <c r="G104" s="197"/>
      <c r="H104" s="197"/>
      <c r="I104" s="197"/>
      <c r="J104" s="198">
        <f>J215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203</v>
      </c>
      <c r="E105" s="197"/>
      <c r="F105" s="197"/>
      <c r="G105" s="197"/>
      <c r="H105" s="197"/>
      <c r="I105" s="197"/>
      <c r="J105" s="198">
        <f>J221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Areál IZS Ostrov - stanice JSDH - revize 2022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4348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4349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03-3 - Horkovodní přípojka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2. 5. 2022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30</v>
      </c>
      <c r="J123" s="37" t="str">
        <f>E23</f>
        <v>BPO s.r.o.Ostrov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226</v>
      </c>
      <c r="D126" s="203" t="s">
        <v>61</v>
      </c>
      <c r="E126" s="203" t="s">
        <v>57</v>
      </c>
      <c r="F126" s="203" t="s">
        <v>58</v>
      </c>
      <c r="G126" s="203" t="s">
        <v>227</v>
      </c>
      <c r="H126" s="203" t="s">
        <v>228</v>
      </c>
      <c r="I126" s="203" t="s">
        <v>229</v>
      </c>
      <c r="J126" s="203" t="s">
        <v>186</v>
      </c>
      <c r="K126" s="204" t="s">
        <v>230</v>
      </c>
      <c r="L126" s="205"/>
      <c r="M126" s="101" t="s">
        <v>1</v>
      </c>
      <c r="N126" s="102" t="s">
        <v>40</v>
      </c>
      <c r="O126" s="102" t="s">
        <v>231</v>
      </c>
      <c r="P126" s="102" t="s">
        <v>232</v>
      </c>
      <c r="Q126" s="102" t="s">
        <v>233</v>
      </c>
      <c r="R126" s="102" t="s">
        <v>234</v>
      </c>
      <c r="S126" s="102" t="s">
        <v>235</v>
      </c>
      <c r="T126" s="103" t="s">
        <v>236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237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71.605312999999995</v>
      </c>
      <c r="S127" s="105"/>
      <c r="T127" s="209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188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238</v>
      </c>
      <c r="F128" s="214" t="s">
        <v>239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P129+P177+P179+P184+P215+P221</f>
        <v>0</v>
      </c>
      <c r="Q128" s="219"/>
      <c r="R128" s="220">
        <f>R129+R177+R179+R184+R215+R221</f>
        <v>71.605312999999995</v>
      </c>
      <c r="S128" s="219"/>
      <c r="T128" s="221">
        <f>T129+T177+T179+T184+T215+T221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75</v>
      </c>
      <c r="AU128" s="223" t="s">
        <v>76</v>
      </c>
      <c r="AY128" s="222" t="s">
        <v>240</v>
      </c>
      <c r="BK128" s="224">
        <f>BK129+BK177+BK179+BK184+BK215+BK221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84</v>
      </c>
      <c r="F129" s="225" t="s">
        <v>241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SUM(P130:P176)</f>
        <v>0</v>
      </c>
      <c r="Q129" s="219"/>
      <c r="R129" s="220">
        <f>SUM(R130:R176)</f>
        <v>66.596928000000005</v>
      </c>
      <c r="S129" s="219"/>
      <c r="T129" s="221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75</v>
      </c>
      <c r="AU129" s="223" t="s">
        <v>84</v>
      </c>
      <c r="AY129" s="222" t="s">
        <v>240</v>
      </c>
      <c r="BK129" s="224">
        <f>SUM(BK130:BK176)</f>
        <v>0</v>
      </c>
    </row>
    <row r="130" s="2" customFormat="1" ht="24.15" customHeight="1">
      <c r="A130" s="39"/>
      <c r="B130" s="40"/>
      <c r="C130" s="227" t="s">
        <v>84</v>
      </c>
      <c r="D130" s="227" t="s">
        <v>242</v>
      </c>
      <c r="E130" s="228" t="s">
        <v>4651</v>
      </c>
      <c r="F130" s="229" t="s">
        <v>4652</v>
      </c>
      <c r="G130" s="230" t="s">
        <v>520</v>
      </c>
      <c r="H130" s="231">
        <v>3.6000000000000001</v>
      </c>
      <c r="I130" s="232"/>
      <c r="J130" s="233">
        <f>ROUND(I130*H130,2)</f>
        <v>0</v>
      </c>
      <c r="K130" s="229" t="s">
        <v>246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0.0086800000000000002</v>
      </c>
      <c r="R130" s="236">
        <f>Q130*H130</f>
        <v>0.031248000000000001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247</v>
      </c>
      <c r="AT130" s="238" t="s">
        <v>242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247</v>
      </c>
      <c r="BM130" s="238" t="s">
        <v>4653</v>
      </c>
    </row>
    <row r="131" s="2" customFormat="1">
      <c r="A131" s="39"/>
      <c r="B131" s="40"/>
      <c r="C131" s="41"/>
      <c r="D131" s="240" t="s">
        <v>249</v>
      </c>
      <c r="E131" s="41"/>
      <c r="F131" s="241" t="s">
        <v>4654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249</v>
      </c>
      <c r="AU131" s="18" t="s">
        <v>87</v>
      </c>
    </row>
    <row r="132" s="14" customFormat="1">
      <c r="A132" s="14"/>
      <c r="B132" s="256"/>
      <c r="C132" s="257"/>
      <c r="D132" s="247" t="s">
        <v>251</v>
      </c>
      <c r="E132" s="258" t="s">
        <v>1</v>
      </c>
      <c r="F132" s="259" t="s">
        <v>4655</v>
      </c>
      <c r="G132" s="257"/>
      <c r="H132" s="260">
        <v>3.6000000000000001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251</v>
      </c>
      <c r="AU132" s="266" t="s">
        <v>87</v>
      </c>
      <c r="AV132" s="14" t="s">
        <v>87</v>
      </c>
      <c r="AW132" s="14" t="s">
        <v>32</v>
      </c>
      <c r="AX132" s="14" t="s">
        <v>84</v>
      </c>
      <c r="AY132" s="266" t="s">
        <v>240</v>
      </c>
    </row>
    <row r="133" s="2" customFormat="1" ht="24.15" customHeight="1">
      <c r="A133" s="39"/>
      <c r="B133" s="40"/>
      <c r="C133" s="227" t="s">
        <v>87</v>
      </c>
      <c r="D133" s="227" t="s">
        <v>242</v>
      </c>
      <c r="E133" s="228" t="s">
        <v>4656</v>
      </c>
      <c r="F133" s="229" t="s">
        <v>4657</v>
      </c>
      <c r="G133" s="230" t="s">
        <v>520</v>
      </c>
      <c r="H133" s="231">
        <v>7.2000000000000002</v>
      </c>
      <c r="I133" s="232"/>
      <c r="J133" s="233">
        <f>ROUND(I133*H133,2)</f>
        <v>0</v>
      </c>
      <c r="K133" s="229" t="s">
        <v>246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0.036900000000000002</v>
      </c>
      <c r="R133" s="236">
        <f>Q133*H133</f>
        <v>0.26568000000000003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247</v>
      </c>
      <c r="AT133" s="238" t="s">
        <v>242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247</v>
      </c>
      <c r="BM133" s="238" t="s">
        <v>4658</v>
      </c>
    </row>
    <row r="134" s="2" customFormat="1">
      <c r="A134" s="39"/>
      <c r="B134" s="40"/>
      <c r="C134" s="41"/>
      <c r="D134" s="240" t="s">
        <v>249</v>
      </c>
      <c r="E134" s="41"/>
      <c r="F134" s="241" t="s">
        <v>4659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87</v>
      </c>
    </row>
    <row r="135" s="14" customFormat="1">
      <c r="A135" s="14"/>
      <c r="B135" s="256"/>
      <c r="C135" s="257"/>
      <c r="D135" s="247" t="s">
        <v>251</v>
      </c>
      <c r="E135" s="258" t="s">
        <v>1</v>
      </c>
      <c r="F135" s="259" t="s">
        <v>4660</v>
      </c>
      <c r="G135" s="257"/>
      <c r="H135" s="260">
        <v>7.2000000000000002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251</v>
      </c>
      <c r="AU135" s="266" t="s">
        <v>87</v>
      </c>
      <c r="AV135" s="14" t="s">
        <v>87</v>
      </c>
      <c r="AW135" s="14" t="s">
        <v>32</v>
      </c>
      <c r="AX135" s="14" t="s">
        <v>84</v>
      </c>
      <c r="AY135" s="266" t="s">
        <v>240</v>
      </c>
    </row>
    <row r="136" s="2" customFormat="1" ht="24.15" customHeight="1">
      <c r="A136" s="39"/>
      <c r="B136" s="40"/>
      <c r="C136" s="227" t="s">
        <v>256</v>
      </c>
      <c r="D136" s="227" t="s">
        <v>242</v>
      </c>
      <c r="E136" s="228" t="s">
        <v>4661</v>
      </c>
      <c r="F136" s="229" t="s">
        <v>4662</v>
      </c>
      <c r="G136" s="230" t="s">
        <v>245</v>
      </c>
      <c r="H136" s="231">
        <v>6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247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247</v>
      </c>
      <c r="BM136" s="238" t="s">
        <v>4663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4664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4665</v>
      </c>
      <c r="G138" s="257"/>
      <c r="H138" s="260">
        <v>6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84</v>
      </c>
      <c r="AY138" s="266" t="s">
        <v>240</v>
      </c>
    </row>
    <row r="139" s="2" customFormat="1" ht="33" customHeight="1">
      <c r="A139" s="39"/>
      <c r="B139" s="40"/>
      <c r="C139" s="227" t="s">
        <v>247</v>
      </c>
      <c r="D139" s="227" t="s">
        <v>242</v>
      </c>
      <c r="E139" s="228" t="s">
        <v>4666</v>
      </c>
      <c r="F139" s="229" t="s">
        <v>4667</v>
      </c>
      <c r="G139" s="230" t="s">
        <v>245</v>
      </c>
      <c r="H139" s="231">
        <v>35</v>
      </c>
      <c r="I139" s="232"/>
      <c r="J139" s="233">
        <f>ROUND(I139*H139,2)</f>
        <v>0</v>
      </c>
      <c r="K139" s="229" t="s">
        <v>246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247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247</v>
      </c>
      <c r="BM139" s="238" t="s">
        <v>4668</v>
      </c>
    </row>
    <row r="140" s="2" customFormat="1">
      <c r="A140" s="39"/>
      <c r="B140" s="40"/>
      <c r="C140" s="41"/>
      <c r="D140" s="240" t="s">
        <v>249</v>
      </c>
      <c r="E140" s="41"/>
      <c r="F140" s="241" t="s">
        <v>4669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87</v>
      </c>
    </row>
    <row r="141" s="13" customFormat="1">
      <c r="A141" s="13"/>
      <c r="B141" s="245"/>
      <c r="C141" s="246"/>
      <c r="D141" s="247" t="s">
        <v>251</v>
      </c>
      <c r="E141" s="248" t="s">
        <v>1</v>
      </c>
      <c r="F141" s="249" t="s">
        <v>4670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251</v>
      </c>
      <c r="AU141" s="255" t="s">
        <v>87</v>
      </c>
      <c r="AV141" s="13" t="s">
        <v>84</v>
      </c>
      <c r="AW141" s="13" t="s">
        <v>32</v>
      </c>
      <c r="AX141" s="13" t="s">
        <v>76</v>
      </c>
      <c r="AY141" s="255" t="s">
        <v>240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4671</v>
      </c>
      <c r="G142" s="257"/>
      <c r="H142" s="260">
        <v>25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3" customFormat="1">
      <c r="A143" s="13"/>
      <c r="B143" s="245"/>
      <c r="C143" s="246"/>
      <c r="D143" s="247" t="s">
        <v>251</v>
      </c>
      <c r="E143" s="248" t="s">
        <v>1</v>
      </c>
      <c r="F143" s="249" t="s">
        <v>4672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251</v>
      </c>
      <c r="AU143" s="255" t="s">
        <v>87</v>
      </c>
      <c r="AV143" s="13" t="s">
        <v>84</v>
      </c>
      <c r="AW143" s="13" t="s">
        <v>32</v>
      </c>
      <c r="AX143" s="13" t="s">
        <v>76</v>
      </c>
      <c r="AY143" s="255" t="s">
        <v>240</v>
      </c>
    </row>
    <row r="144" s="14" customFormat="1">
      <c r="A144" s="14"/>
      <c r="B144" s="256"/>
      <c r="C144" s="257"/>
      <c r="D144" s="247" t="s">
        <v>251</v>
      </c>
      <c r="E144" s="258" t="s">
        <v>1</v>
      </c>
      <c r="F144" s="259" t="s">
        <v>4673</v>
      </c>
      <c r="G144" s="257"/>
      <c r="H144" s="260">
        <v>10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251</v>
      </c>
      <c r="AU144" s="266" t="s">
        <v>87</v>
      </c>
      <c r="AV144" s="14" t="s">
        <v>87</v>
      </c>
      <c r="AW144" s="14" t="s">
        <v>32</v>
      </c>
      <c r="AX144" s="14" t="s">
        <v>76</v>
      </c>
      <c r="AY144" s="266" t="s">
        <v>240</v>
      </c>
    </row>
    <row r="145" s="16" customFormat="1">
      <c r="A145" s="16"/>
      <c r="B145" s="278"/>
      <c r="C145" s="279"/>
      <c r="D145" s="247" t="s">
        <v>251</v>
      </c>
      <c r="E145" s="280" t="s">
        <v>1</v>
      </c>
      <c r="F145" s="281" t="s">
        <v>265</v>
      </c>
      <c r="G145" s="279"/>
      <c r="H145" s="282">
        <v>35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8" t="s">
        <v>251</v>
      </c>
      <c r="AU145" s="288" t="s">
        <v>87</v>
      </c>
      <c r="AV145" s="16" t="s">
        <v>247</v>
      </c>
      <c r="AW145" s="16" t="s">
        <v>32</v>
      </c>
      <c r="AX145" s="16" t="s">
        <v>84</v>
      </c>
      <c r="AY145" s="288" t="s">
        <v>240</v>
      </c>
    </row>
    <row r="146" s="2" customFormat="1" ht="24.15" customHeight="1">
      <c r="A146" s="39"/>
      <c r="B146" s="40"/>
      <c r="C146" s="227" t="s">
        <v>289</v>
      </c>
      <c r="D146" s="227" t="s">
        <v>242</v>
      </c>
      <c r="E146" s="228" t="s">
        <v>3795</v>
      </c>
      <c r="F146" s="229" t="s">
        <v>3796</v>
      </c>
      <c r="G146" s="230" t="s">
        <v>245</v>
      </c>
      <c r="H146" s="231">
        <v>10</v>
      </c>
      <c r="I146" s="232"/>
      <c r="J146" s="233">
        <f>ROUND(I146*H146,2)</f>
        <v>0</v>
      </c>
      <c r="K146" s="229" t="s">
        <v>246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247</v>
      </c>
      <c r="AT146" s="238" t="s">
        <v>242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247</v>
      </c>
      <c r="BM146" s="238" t="s">
        <v>4674</v>
      </c>
    </row>
    <row r="147" s="2" customFormat="1">
      <c r="A147" s="39"/>
      <c r="B147" s="40"/>
      <c r="C147" s="41"/>
      <c r="D147" s="240" t="s">
        <v>249</v>
      </c>
      <c r="E147" s="41"/>
      <c r="F147" s="241" t="s">
        <v>3798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87</v>
      </c>
    </row>
    <row r="148" s="13" customFormat="1">
      <c r="A148" s="13"/>
      <c r="B148" s="245"/>
      <c r="C148" s="246"/>
      <c r="D148" s="247" t="s">
        <v>251</v>
      </c>
      <c r="E148" s="248" t="s">
        <v>1</v>
      </c>
      <c r="F148" s="249" t="s">
        <v>4675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251</v>
      </c>
      <c r="AU148" s="255" t="s">
        <v>87</v>
      </c>
      <c r="AV148" s="13" t="s">
        <v>84</v>
      </c>
      <c r="AW148" s="13" t="s">
        <v>32</v>
      </c>
      <c r="AX148" s="13" t="s">
        <v>76</v>
      </c>
      <c r="AY148" s="255" t="s">
        <v>240</v>
      </c>
    </row>
    <row r="149" s="14" customFormat="1">
      <c r="A149" s="14"/>
      <c r="B149" s="256"/>
      <c r="C149" s="257"/>
      <c r="D149" s="247" t="s">
        <v>251</v>
      </c>
      <c r="E149" s="258" t="s">
        <v>1</v>
      </c>
      <c r="F149" s="259" t="s">
        <v>4676</v>
      </c>
      <c r="G149" s="257"/>
      <c r="H149" s="260">
        <v>10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251</v>
      </c>
      <c r="AU149" s="266" t="s">
        <v>87</v>
      </c>
      <c r="AV149" s="14" t="s">
        <v>87</v>
      </c>
      <c r="AW149" s="14" t="s">
        <v>32</v>
      </c>
      <c r="AX149" s="14" t="s">
        <v>84</v>
      </c>
      <c r="AY149" s="266" t="s">
        <v>240</v>
      </c>
    </row>
    <row r="150" s="2" customFormat="1" ht="16.5" customHeight="1">
      <c r="A150" s="39"/>
      <c r="B150" s="40"/>
      <c r="C150" s="289" t="s">
        <v>300</v>
      </c>
      <c r="D150" s="289" t="s">
        <v>341</v>
      </c>
      <c r="E150" s="290" t="s">
        <v>4677</v>
      </c>
      <c r="F150" s="291" t="s">
        <v>4678</v>
      </c>
      <c r="G150" s="292" t="s">
        <v>344</v>
      </c>
      <c r="H150" s="293">
        <v>20.399999999999999</v>
      </c>
      <c r="I150" s="294"/>
      <c r="J150" s="295">
        <f>ROUND(I150*H150,2)</f>
        <v>0</v>
      </c>
      <c r="K150" s="291" t="s">
        <v>246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1</v>
      </c>
      <c r="R150" s="236">
        <f>Q150*H150</f>
        <v>20.399999999999999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320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247</v>
      </c>
      <c r="BM150" s="238" t="s">
        <v>4679</v>
      </c>
    </row>
    <row r="151" s="13" customFormat="1">
      <c r="A151" s="13"/>
      <c r="B151" s="245"/>
      <c r="C151" s="246"/>
      <c r="D151" s="247" t="s">
        <v>251</v>
      </c>
      <c r="E151" s="248" t="s">
        <v>1</v>
      </c>
      <c r="F151" s="249" t="s">
        <v>4680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251</v>
      </c>
      <c r="AU151" s="255" t="s">
        <v>87</v>
      </c>
      <c r="AV151" s="13" t="s">
        <v>84</v>
      </c>
      <c r="AW151" s="13" t="s">
        <v>32</v>
      </c>
      <c r="AX151" s="13" t="s">
        <v>76</v>
      </c>
      <c r="AY151" s="255" t="s">
        <v>240</v>
      </c>
    </row>
    <row r="152" s="14" customFormat="1">
      <c r="A152" s="14"/>
      <c r="B152" s="256"/>
      <c r="C152" s="257"/>
      <c r="D152" s="247" t="s">
        <v>251</v>
      </c>
      <c r="E152" s="258" t="s">
        <v>1</v>
      </c>
      <c r="F152" s="259" t="s">
        <v>4681</v>
      </c>
      <c r="G152" s="257"/>
      <c r="H152" s="260">
        <v>20.399999999999999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251</v>
      </c>
      <c r="AU152" s="266" t="s">
        <v>87</v>
      </c>
      <c r="AV152" s="14" t="s">
        <v>87</v>
      </c>
      <c r="AW152" s="14" t="s">
        <v>32</v>
      </c>
      <c r="AX152" s="14" t="s">
        <v>84</v>
      </c>
      <c r="AY152" s="266" t="s">
        <v>240</v>
      </c>
    </row>
    <row r="153" s="13" customFormat="1">
      <c r="A153" s="13"/>
      <c r="B153" s="245"/>
      <c r="C153" s="246"/>
      <c r="D153" s="247" t="s">
        <v>251</v>
      </c>
      <c r="E153" s="248" t="s">
        <v>1</v>
      </c>
      <c r="F153" s="249" t="s">
        <v>4682</v>
      </c>
      <c r="G153" s="246"/>
      <c r="H153" s="248" t="s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251</v>
      </c>
      <c r="AU153" s="255" t="s">
        <v>87</v>
      </c>
      <c r="AV153" s="13" t="s">
        <v>84</v>
      </c>
      <c r="AW153" s="13" t="s">
        <v>32</v>
      </c>
      <c r="AX153" s="13" t="s">
        <v>76</v>
      </c>
      <c r="AY153" s="255" t="s">
        <v>240</v>
      </c>
    </row>
    <row r="154" s="2" customFormat="1" ht="24.15" customHeight="1">
      <c r="A154" s="39"/>
      <c r="B154" s="40"/>
      <c r="C154" s="227" t="s">
        <v>310</v>
      </c>
      <c r="D154" s="227" t="s">
        <v>242</v>
      </c>
      <c r="E154" s="228" t="s">
        <v>378</v>
      </c>
      <c r="F154" s="229" t="s">
        <v>349</v>
      </c>
      <c r="G154" s="230" t="s">
        <v>245</v>
      </c>
      <c r="H154" s="231">
        <v>22.5</v>
      </c>
      <c r="I154" s="232"/>
      <c r="J154" s="233">
        <f>ROUND(I154*H154,2)</f>
        <v>0</v>
      </c>
      <c r="K154" s="229" t="s">
        <v>246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247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247</v>
      </c>
      <c r="BM154" s="238" t="s">
        <v>4683</v>
      </c>
    </row>
    <row r="155" s="2" customFormat="1">
      <c r="A155" s="39"/>
      <c r="B155" s="40"/>
      <c r="C155" s="41"/>
      <c r="D155" s="240" t="s">
        <v>249</v>
      </c>
      <c r="E155" s="41"/>
      <c r="F155" s="241" t="s">
        <v>380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87</v>
      </c>
    </row>
    <row r="156" s="13" customFormat="1">
      <c r="A156" s="13"/>
      <c r="B156" s="245"/>
      <c r="C156" s="246"/>
      <c r="D156" s="247" t="s">
        <v>251</v>
      </c>
      <c r="E156" s="248" t="s">
        <v>1</v>
      </c>
      <c r="F156" s="249" t="s">
        <v>4684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251</v>
      </c>
      <c r="AU156" s="255" t="s">
        <v>87</v>
      </c>
      <c r="AV156" s="13" t="s">
        <v>84</v>
      </c>
      <c r="AW156" s="13" t="s">
        <v>32</v>
      </c>
      <c r="AX156" s="13" t="s">
        <v>76</v>
      </c>
      <c r="AY156" s="255" t="s">
        <v>240</v>
      </c>
    </row>
    <row r="157" s="13" customFormat="1">
      <c r="A157" s="13"/>
      <c r="B157" s="245"/>
      <c r="C157" s="246"/>
      <c r="D157" s="247" t="s">
        <v>251</v>
      </c>
      <c r="E157" s="248" t="s">
        <v>1</v>
      </c>
      <c r="F157" s="249" t="s">
        <v>4685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251</v>
      </c>
      <c r="AU157" s="255" t="s">
        <v>87</v>
      </c>
      <c r="AV157" s="13" t="s">
        <v>84</v>
      </c>
      <c r="AW157" s="13" t="s">
        <v>32</v>
      </c>
      <c r="AX157" s="13" t="s">
        <v>76</v>
      </c>
      <c r="AY157" s="255" t="s">
        <v>240</v>
      </c>
    </row>
    <row r="158" s="14" customFormat="1">
      <c r="A158" s="14"/>
      <c r="B158" s="256"/>
      <c r="C158" s="257"/>
      <c r="D158" s="247" t="s">
        <v>251</v>
      </c>
      <c r="E158" s="258" t="s">
        <v>1</v>
      </c>
      <c r="F158" s="259" t="s">
        <v>547</v>
      </c>
      <c r="G158" s="257"/>
      <c r="H158" s="260">
        <v>35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251</v>
      </c>
      <c r="AU158" s="266" t="s">
        <v>87</v>
      </c>
      <c r="AV158" s="14" t="s">
        <v>87</v>
      </c>
      <c r="AW158" s="14" t="s">
        <v>32</v>
      </c>
      <c r="AX158" s="14" t="s">
        <v>76</v>
      </c>
      <c r="AY158" s="266" t="s">
        <v>240</v>
      </c>
    </row>
    <row r="159" s="13" customFormat="1">
      <c r="A159" s="13"/>
      <c r="B159" s="245"/>
      <c r="C159" s="246"/>
      <c r="D159" s="247" t="s">
        <v>251</v>
      </c>
      <c r="E159" s="248" t="s">
        <v>1</v>
      </c>
      <c r="F159" s="249" t="s">
        <v>4686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251</v>
      </c>
      <c r="AU159" s="255" t="s">
        <v>87</v>
      </c>
      <c r="AV159" s="13" t="s">
        <v>84</v>
      </c>
      <c r="AW159" s="13" t="s">
        <v>32</v>
      </c>
      <c r="AX159" s="13" t="s">
        <v>76</v>
      </c>
      <c r="AY159" s="255" t="s">
        <v>240</v>
      </c>
    </row>
    <row r="160" s="14" customFormat="1">
      <c r="A160" s="14"/>
      <c r="B160" s="256"/>
      <c r="C160" s="257"/>
      <c r="D160" s="247" t="s">
        <v>251</v>
      </c>
      <c r="E160" s="258" t="s">
        <v>1</v>
      </c>
      <c r="F160" s="259" t="s">
        <v>4687</v>
      </c>
      <c r="G160" s="257"/>
      <c r="H160" s="260">
        <v>-12.5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251</v>
      </c>
      <c r="AU160" s="266" t="s">
        <v>87</v>
      </c>
      <c r="AV160" s="14" t="s">
        <v>87</v>
      </c>
      <c r="AW160" s="14" t="s">
        <v>32</v>
      </c>
      <c r="AX160" s="14" t="s">
        <v>76</v>
      </c>
      <c r="AY160" s="266" t="s">
        <v>240</v>
      </c>
    </row>
    <row r="161" s="16" customFormat="1">
      <c r="A161" s="16"/>
      <c r="B161" s="278"/>
      <c r="C161" s="279"/>
      <c r="D161" s="247" t="s">
        <v>251</v>
      </c>
      <c r="E161" s="280" t="s">
        <v>1</v>
      </c>
      <c r="F161" s="281" t="s">
        <v>265</v>
      </c>
      <c r="G161" s="279"/>
      <c r="H161" s="282">
        <v>22.5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251</v>
      </c>
      <c r="AU161" s="288" t="s">
        <v>87</v>
      </c>
      <c r="AV161" s="16" t="s">
        <v>247</v>
      </c>
      <c r="AW161" s="16" t="s">
        <v>32</v>
      </c>
      <c r="AX161" s="16" t="s">
        <v>84</v>
      </c>
      <c r="AY161" s="288" t="s">
        <v>240</v>
      </c>
    </row>
    <row r="162" s="2" customFormat="1" ht="16.5" customHeight="1">
      <c r="A162" s="39"/>
      <c r="B162" s="40"/>
      <c r="C162" s="289" t="s">
        <v>320</v>
      </c>
      <c r="D162" s="289" t="s">
        <v>341</v>
      </c>
      <c r="E162" s="290" t="s">
        <v>4688</v>
      </c>
      <c r="F162" s="291" t="s">
        <v>4689</v>
      </c>
      <c r="G162" s="292" t="s">
        <v>344</v>
      </c>
      <c r="H162" s="293">
        <v>45.899999999999999</v>
      </c>
      <c r="I162" s="294"/>
      <c r="J162" s="295">
        <f>ROUND(I162*H162,2)</f>
        <v>0</v>
      </c>
      <c r="K162" s="291" t="s">
        <v>246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1</v>
      </c>
      <c r="R162" s="236">
        <f>Q162*H162</f>
        <v>45.899999999999999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320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247</v>
      </c>
      <c r="BM162" s="238" t="s">
        <v>4690</v>
      </c>
    </row>
    <row r="163" s="14" customFormat="1">
      <c r="A163" s="14"/>
      <c r="B163" s="256"/>
      <c r="C163" s="257"/>
      <c r="D163" s="247" t="s">
        <v>251</v>
      </c>
      <c r="E163" s="258" t="s">
        <v>1</v>
      </c>
      <c r="F163" s="259" t="s">
        <v>4691</v>
      </c>
      <c r="G163" s="257"/>
      <c r="H163" s="260">
        <v>45.899999999999999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251</v>
      </c>
      <c r="AU163" s="266" t="s">
        <v>87</v>
      </c>
      <c r="AV163" s="14" t="s">
        <v>87</v>
      </c>
      <c r="AW163" s="14" t="s">
        <v>32</v>
      </c>
      <c r="AX163" s="14" t="s">
        <v>84</v>
      </c>
      <c r="AY163" s="266" t="s">
        <v>240</v>
      </c>
    </row>
    <row r="164" s="13" customFormat="1">
      <c r="A164" s="13"/>
      <c r="B164" s="245"/>
      <c r="C164" s="246"/>
      <c r="D164" s="247" t="s">
        <v>251</v>
      </c>
      <c r="E164" s="248" t="s">
        <v>1</v>
      </c>
      <c r="F164" s="249" t="s">
        <v>4682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251</v>
      </c>
      <c r="AU164" s="255" t="s">
        <v>87</v>
      </c>
      <c r="AV164" s="13" t="s">
        <v>84</v>
      </c>
      <c r="AW164" s="13" t="s">
        <v>32</v>
      </c>
      <c r="AX164" s="13" t="s">
        <v>76</v>
      </c>
      <c r="AY164" s="255" t="s">
        <v>240</v>
      </c>
    </row>
    <row r="165" s="2" customFormat="1" ht="37.8" customHeight="1">
      <c r="A165" s="39"/>
      <c r="B165" s="40"/>
      <c r="C165" s="227" t="s">
        <v>328</v>
      </c>
      <c r="D165" s="227" t="s">
        <v>242</v>
      </c>
      <c r="E165" s="228" t="s">
        <v>311</v>
      </c>
      <c r="F165" s="229" t="s">
        <v>312</v>
      </c>
      <c r="G165" s="230" t="s">
        <v>245</v>
      </c>
      <c r="H165" s="231">
        <v>35</v>
      </c>
      <c r="I165" s="232"/>
      <c r="J165" s="233">
        <f>ROUND(I165*H165,2)</f>
        <v>0</v>
      </c>
      <c r="K165" s="229" t="s">
        <v>246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247</v>
      </c>
      <c r="AT165" s="238" t="s">
        <v>242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247</v>
      </c>
      <c r="BM165" s="238" t="s">
        <v>4692</v>
      </c>
    </row>
    <row r="166" s="2" customFormat="1">
      <c r="A166" s="39"/>
      <c r="B166" s="40"/>
      <c r="C166" s="41"/>
      <c r="D166" s="240" t="s">
        <v>249</v>
      </c>
      <c r="E166" s="41"/>
      <c r="F166" s="241" t="s">
        <v>314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87</v>
      </c>
    </row>
    <row r="167" s="13" customFormat="1">
      <c r="A167" s="13"/>
      <c r="B167" s="245"/>
      <c r="C167" s="246"/>
      <c r="D167" s="247" t="s">
        <v>251</v>
      </c>
      <c r="E167" s="248" t="s">
        <v>1</v>
      </c>
      <c r="F167" s="249" t="s">
        <v>4693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251</v>
      </c>
      <c r="AU167" s="255" t="s">
        <v>87</v>
      </c>
      <c r="AV167" s="13" t="s">
        <v>84</v>
      </c>
      <c r="AW167" s="13" t="s">
        <v>32</v>
      </c>
      <c r="AX167" s="13" t="s">
        <v>76</v>
      </c>
      <c r="AY167" s="255" t="s">
        <v>240</v>
      </c>
    </row>
    <row r="168" s="14" customFormat="1">
      <c r="A168" s="14"/>
      <c r="B168" s="256"/>
      <c r="C168" s="257"/>
      <c r="D168" s="247" t="s">
        <v>251</v>
      </c>
      <c r="E168" s="258" t="s">
        <v>1</v>
      </c>
      <c r="F168" s="259" t="s">
        <v>547</v>
      </c>
      <c r="G168" s="257"/>
      <c r="H168" s="260">
        <v>35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251</v>
      </c>
      <c r="AU168" s="266" t="s">
        <v>87</v>
      </c>
      <c r="AV168" s="14" t="s">
        <v>87</v>
      </c>
      <c r="AW168" s="14" t="s">
        <v>32</v>
      </c>
      <c r="AX168" s="14" t="s">
        <v>84</v>
      </c>
      <c r="AY168" s="266" t="s">
        <v>240</v>
      </c>
    </row>
    <row r="169" s="2" customFormat="1" ht="37.8" customHeight="1">
      <c r="A169" s="39"/>
      <c r="B169" s="40"/>
      <c r="C169" s="227" t="s">
        <v>152</v>
      </c>
      <c r="D169" s="227" t="s">
        <v>242</v>
      </c>
      <c r="E169" s="228" t="s">
        <v>321</v>
      </c>
      <c r="F169" s="229" t="s">
        <v>322</v>
      </c>
      <c r="G169" s="230" t="s">
        <v>245</v>
      </c>
      <c r="H169" s="231">
        <v>175</v>
      </c>
      <c r="I169" s="232"/>
      <c r="J169" s="233">
        <f>ROUND(I169*H169,2)</f>
        <v>0</v>
      </c>
      <c r="K169" s="229" t="s">
        <v>246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247</v>
      </c>
      <c r="AT169" s="238" t="s">
        <v>242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247</v>
      </c>
      <c r="BM169" s="238" t="s">
        <v>4694</v>
      </c>
    </row>
    <row r="170" s="2" customFormat="1">
      <c r="A170" s="39"/>
      <c r="B170" s="40"/>
      <c r="C170" s="41"/>
      <c r="D170" s="240" t="s">
        <v>249</v>
      </c>
      <c r="E170" s="41"/>
      <c r="F170" s="241" t="s">
        <v>324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87</v>
      </c>
    </row>
    <row r="171" s="14" customFormat="1">
      <c r="A171" s="14"/>
      <c r="B171" s="256"/>
      <c r="C171" s="257"/>
      <c r="D171" s="247" t="s">
        <v>251</v>
      </c>
      <c r="E171" s="258" t="s">
        <v>1</v>
      </c>
      <c r="F171" s="259" t="s">
        <v>4695</v>
      </c>
      <c r="G171" s="257"/>
      <c r="H171" s="260">
        <v>175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251</v>
      </c>
      <c r="AU171" s="266" t="s">
        <v>87</v>
      </c>
      <c r="AV171" s="14" t="s">
        <v>87</v>
      </c>
      <c r="AW171" s="14" t="s">
        <v>32</v>
      </c>
      <c r="AX171" s="14" t="s">
        <v>84</v>
      </c>
      <c r="AY171" s="266" t="s">
        <v>240</v>
      </c>
    </row>
    <row r="172" s="2" customFormat="1" ht="16.5" customHeight="1">
      <c r="A172" s="39"/>
      <c r="B172" s="40"/>
      <c r="C172" s="227" t="s">
        <v>155</v>
      </c>
      <c r="D172" s="227" t="s">
        <v>242</v>
      </c>
      <c r="E172" s="228" t="s">
        <v>398</v>
      </c>
      <c r="F172" s="229" t="s">
        <v>399</v>
      </c>
      <c r="G172" s="230" t="s">
        <v>245</v>
      </c>
      <c r="H172" s="231">
        <v>35</v>
      </c>
      <c r="I172" s="232"/>
      <c r="J172" s="233">
        <f>ROUND(I172*H172,2)</f>
        <v>0</v>
      </c>
      <c r="K172" s="229" t="s">
        <v>246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247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247</v>
      </c>
      <c r="BM172" s="238" t="s">
        <v>4696</v>
      </c>
    </row>
    <row r="173" s="2" customFormat="1">
      <c r="A173" s="39"/>
      <c r="B173" s="40"/>
      <c r="C173" s="41"/>
      <c r="D173" s="240" t="s">
        <v>249</v>
      </c>
      <c r="E173" s="41"/>
      <c r="F173" s="241" t="s">
        <v>401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87</v>
      </c>
    </row>
    <row r="174" s="2" customFormat="1" ht="33" customHeight="1">
      <c r="A174" s="39"/>
      <c r="B174" s="40"/>
      <c r="C174" s="227" t="s">
        <v>158</v>
      </c>
      <c r="D174" s="227" t="s">
        <v>242</v>
      </c>
      <c r="E174" s="228" t="s">
        <v>403</v>
      </c>
      <c r="F174" s="229" t="s">
        <v>404</v>
      </c>
      <c r="G174" s="230" t="s">
        <v>344</v>
      </c>
      <c r="H174" s="231">
        <v>70</v>
      </c>
      <c r="I174" s="232"/>
      <c r="J174" s="233">
        <f>ROUND(I174*H174,2)</f>
        <v>0</v>
      </c>
      <c r="K174" s="229" t="s">
        <v>246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247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247</v>
      </c>
      <c r="BM174" s="238" t="s">
        <v>4697</v>
      </c>
    </row>
    <row r="175" s="2" customFormat="1">
      <c r="A175" s="39"/>
      <c r="B175" s="40"/>
      <c r="C175" s="41"/>
      <c r="D175" s="240" t="s">
        <v>249</v>
      </c>
      <c r="E175" s="41"/>
      <c r="F175" s="241" t="s">
        <v>406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87</v>
      </c>
    </row>
    <row r="176" s="14" customFormat="1">
      <c r="A176" s="14"/>
      <c r="B176" s="256"/>
      <c r="C176" s="257"/>
      <c r="D176" s="247" t="s">
        <v>251</v>
      </c>
      <c r="E176" s="258" t="s">
        <v>1</v>
      </c>
      <c r="F176" s="259" t="s">
        <v>4698</v>
      </c>
      <c r="G176" s="257"/>
      <c r="H176" s="260">
        <v>70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251</v>
      </c>
      <c r="AU176" s="266" t="s">
        <v>87</v>
      </c>
      <c r="AV176" s="14" t="s">
        <v>87</v>
      </c>
      <c r="AW176" s="14" t="s">
        <v>32</v>
      </c>
      <c r="AX176" s="14" t="s">
        <v>84</v>
      </c>
      <c r="AY176" s="266" t="s">
        <v>240</v>
      </c>
    </row>
    <row r="177" s="12" customFormat="1" ht="22.8" customHeight="1">
      <c r="A177" s="12"/>
      <c r="B177" s="211"/>
      <c r="C177" s="212"/>
      <c r="D177" s="213" t="s">
        <v>75</v>
      </c>
      <c r="E177" s="225" t="s">
        <v>256</v>
      </c>
      <c r="F177" s="225" t="s">
        <v>553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P178</f>
        <v>0</v>
      </c>
      <c r="Q177" s="219"/>
      <c r="R177" s="220">
        <f>R178</f>
        <v>0</v>
      </c>
      <c r="S177" s="219"/>
      <c r="T177" s="22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84</v>
      </c>
      <c r="AT177" s="223" t="s">
        <v>75</v>
      </c>
      <c r="AU177" s="223" t="s">
        <v>84</v>
      </c>
      <c r="AY177" s="222" t="s">
        <v>240</v>
      </c>
      <c r="BK177" s="224">
        <f>BK178</f>
        <v>0</v>
      </c>
    </row>
    <row r="178" s="2" customFormat="1" ht="16.5" customHeight="1">
      <c r="A178" s="39"/>
      <c r="B178" s="40"/>
      <c r="C178" s="227" t="s">
        <v>162</v>
      </c>
      <c r="D178" s="227" t="s">
        <v>242</v>
      </c>
      <c r="E178" s="228" t="s">
        <v>3840</v>
      </c>
      <c r="F178" s="229" t="s">
        <v>4699</v>
      </c>
      <c r="G178" s="230" t="s">
        <v>1607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247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247</v>
      </c>
      <c r="BM178" s="238" t="s">
        <v>4700</v>
      </c>
    </row>
    <row r="179" s="12" customFormat="1" ht="22.8" customHeight="1">
      <c r="A179" s="12"/>
      <c r="B179" s="211"/>
      <c r="C179" s="212"/>
      <c r="D179" s="213" t="s">
        <v>75</v>
      </c>
      <c r="E179" s="225" t="s">
        <v>656</v>
      </c>
      <c r="F179" s="225" t="s">
        <v>3845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SUM(P180:P183)</f>
        <v>0</v>
      </c>
      <c r="Q179" s="219"/>
      <c r="R179" s="220">
        <f>SUM(R180:R183)</f>
        <v>4.7269250000000005</v>
      </c>
      <c r="S179" s="219"/>
      <c r="T179" s="221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84</v>
      </c>
      <c r="AT179" s="223" t="s">
        <v>75</v>
      </c>
      <c r="AU179" s="223" t="s">
        <v>84</v>
      </c>
      <c r="AY179" s="222" t="s">
        <v>240</v>
      </c>
      <c r="BK179" s="224">
        <f>SUM(BK180:BK183)</f>
        <v>0</v>
      </c>
    </row>
    <row r="180" s="2" customFormat="1" ht="24.15" customHeight="1">
      <c r="A180" s="39"/>
      <c r="B180" s="40"/>
      <c r="C180" s="227" t="s">
        <v>165</v>
      </c>
      <c r="D180" s="227" t="s">
        <v>242</v>
      </c>
      <c r="E180" s="228" t="s">
        <v>3846</v>
      </c>
      <c r="F180" s="229" t="s">
        <v>3847</v>
      </c>
      <c r="G180" s="230" t="s">
        <v>245</v>
      </c>
      <c r="H180" s="231">
        <v>2.5</v>
      </c>
      <c r="I180" s="232"/>
      <c r="J180" s="233">
        <f>ROUND(I180*H180,2)</f>
        <v>0</v>
      </c>
      <c r="K180" s="229" t="s">
        <v>246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1.8907700000000001</v>
      </c>
      <c r="R180" s="236">
        <f>Q180*H180</f>
        <v>4.7269250000000005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247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247</v>
      </c>
      <c r="BM180" s="238" t="s">
        <v>4701</v>
      </c>
    </row>
    <row r="181" s="2" customFormat="1">
      <c r="A181" s="39"/>
      <c r="B181" s="40"/>
      <c r="C181" s="41"/>
      <c r="D181" s="240" t="s">
        <v>249</v>
      </c>
      <c r="E181" s="41"/>
      <c r="F181" s="241" t="s">
        <v>3849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87</v>
      </c>
    </row>
    <row r="182" s="13" customFormat="1">
      <c r="A182" s="13"/>
      <c r="B182" s="245"/>
      <c r="C182" s="246"/>
      <c r="D182" s="247" t="s">
        <v>251</v>
      </c>
      <c r="E182" s="248" t="s">
        <v>1</v>
      </c>
      <c r="F182" s="249" t="s">
        <v>4702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251</v>
      </c>
      <c r="AU182" s="255" t="s">
        <v>87</v>
      </c>
      <c r="AV182" s="13" t="s">
        <v>84</v>
      </c>
      <c r="AW182" s="13" t="s">
        <v>32</v>
      </c>
      <c r="AX182" s="13" t="s">
        <v>76</v>
      </c>
      <c r="AY182" s="255" t="s">
        <v>240</v>
      </c>
    </row>
    <row r="183" s="14" customFormat="1">
      <c r="A183" s="14"/>
      <c r="B183" s="256"/>
      <c r="C183" s="257"/>
      <c r="D183" s="247" t="s">
        <v>251</v>
      </c>
      <c r="E183" s="258" t="s">
        <v>1</v>
      </c>
      <c r="F183" s="259" t="s">
        <v>4703</v>
      </c>
      <c r="G183" s="257"/>
      <c r="H183" s="260">
        <v>2.5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251</v>
      </c>
      <c r="AU183" s="266" t="s">
        <v>87</v>
      </c>
      <c r="AV183" s="14" t="s">
        <v>87</v>
      </c>
      <c r="AW183" s="14" t="s">
        <v>32</v>
      </c>
      <c r="AX183" s="14" t="s">
        <v>84</v>
      </c>
      <c r="AY183" s="266" t="s">
        <v>240</v>
      </c>
    </row>
    <row r="184" s="12" customFormat="1" ht="22.8" customHeight="1">
      <c r="A184" s="12"/>
      <c r="B184" s="211"/>
      <c r="C184" s="212"/>
      <c r="D184" s="213" t="s">
        <v>75</v>
      </c>
      <c r="E184" s="225" t="s">
        <v>1012</v>
      </c>
      <c r="F184" s="225" t="s">
        <v>4704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SUM(P185:P214)</f>
        <v>0</v>
      </c>
      <c r="Q184" s="219"/>
      <c r="R184" s="220">
        <f>SUM(R185:R214)</f>
        <v>0.27495999999999998</v>
      </c>
      <c r="S184" s="219"/>
      <c r="T184" s="221">
        <f>SUM(T185:T214)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84</v>
      </c>
      <c r="AT184" s="223" t="s">
        <v>75</v>
      </c>
      <c r="AU184" s="223" t="s">
        <v>84</v>
      </c>
      <c r="AY184" s="222" t="s">
        <v>240</v>
      </c>
      <c r="BK184" s="224">
        <f>SUM(BK185:BK214)</f>
        <v>0</v>
      </c>
    </row>
    <row r="185" s="2" customFormat="1" ht="24.15" customHeight="1">
      <c r="A185" s="39"/>
      <c r="B185" s="40"/>
      <c r="C185" s="227" t="s">
        <v>8</v>
      </c>
      <c r="D185" s="227" t="s">
        <v>242</v>
      </c>
      <c r="E185" s="228" t="s">
        <v>4705</v>
      </c>
      <c r="F185" s="229" t="s">
        <v>4706</v>
      </c>
      <c r="G185" s="230" t="s">
        <v>520</v>
      </c>
      <c r="H185" s="231">
        <v>48</v>
      </c>
      <c r="I185" s="232"/>
      <c r="J185" s="233">
        <f>ROUND(I185*H185,2)</f>
        <v>0</v>
      </c>
      <c r="K185" s="229" t="s">
        <v>246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0.00040999999999999999</v>
      </c>
      <c r="R185" s="236">
        <f>Q185*H185</f>
        <v>0.01968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247</v>
      </c>
      <c r="AT185" s="238" t="s">
        <v>242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247</v>
      </c>
      <c r="BM185" s="238" t="s">
        <v>4707</v>
      </c>
    </row>
    <row r="186" s="2" customFormat="1">
      <c r="A186" s="39"/>
      <c r="B186" s="40"/>
      <c r="C186" s="41"/>
      <c r="D186" s="240" t="s">
        <v>249</v>
      </c>
      <c r="E186" s="41"/>
      <c r="F186" s="241" t="s">
        <v>4708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87</v>
      </c>
    </row>
    <row r="187" s="2" customFormat="1" ht="21.75" customHeight="1">
      <c r="A187" s="39"/>
      <c r="B187" s="40"/>
      <c r="C187" s="227" t="s">
        <v>170</v>
      </c>
      <c r="D187" s="227" t="s">
        <v>242</v>
      </c>
      <c r="E187" s="228" t="s">
        <v>4709</v>
      </c>
      <c r="F187" s="229" t="s">
        <v>4710</v>
      </c>
      <c r="G187" s="230" t="s">
        <v>1607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247</v>
      </c>
      <c r="AT187" s="238" t="s">
        <v>242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247</v>
      </c>
      <c r="BM187" s="238" t="s">
        <v>4711</v>
      </c>
    </row>
    <row r="188" s="13" customFormat="1">
      <c r="A188" s="13"/>
      <c r="B188" s="245"/>
      <c r="C188" s="246"/>
      <c r="D188" s="247" t="s">
        <v>251</v>
      </c>
      <c r="E188" s="248" t="s">
        <v>1</v>
      </c>
      <c r="F188" s="249" t="s">
        <v>4712</v>
      </c>
      <c r="G188" s="246"/>
      <c r="H188" s="248" t="s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251</v>
      </c>
      <c r="AU188" s="255" t="s">
        <v>87</v>
      </c>
      <c r="AV188" s="13" t="s">
        <v>84</v>
      </c>
      <c r="AW188" s="13" t="s">
        <v>32</v>
      </c>
      <c r="AX188" s="13" t="s">
        <v>76</v>
      </c>
      <c r="AY188" s="255" t="s">
        <v>240</v>
      </c>
    </row>
    <row r="189" s="13" customFormat="1">
      <c r="A189" s="13"/>
      <c r="B189" s="245"/>
      <c r="C189" s="246"/>
      <c r="D189" s="247" t="s">
        <v>251</v>
      </c>
      <c r="E189" s="248" t="s">
        <v>1</v>
      </c>
      <c r="F189" s="249" t="s">
        <v>4713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251</v>
      </c>
      <c r="AU189" s="255" t="s">
        <v>87</v>
      </c>
      <c r="AV189" s="13" t="s">
        <v>84</v>
      </c>
      <c r="AW189" s="13" t="s">
        <v>32</v>
      </c>
      <c r="AX189" s="13" t="s">
        <v>76</v>
      </c>
      <c r="AY189" s="255" t="s">
        <v>240</v>
      </c>
    </row>
    <row r="190" s="13" customFormat="1">
      <c r="A190" s="13"/>
      <c r="B190" s="245"/>
      <c r="C190" s="246"/>
      <c r="D190" s="247" t="s">
        <v>251</v>
      </c>
      <c r="E190" s="248" t="s">
        <v>1</v>
      </c>
      <c r="F190" s="249" t="s">
        <v>4714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251</v>
      </c>
      <c r="AU190" s="255" t="s">
        <v>87</v>
      </c>
      <c r="AV190" s="13" t="s">
        <v>84</v>
      </c>
      <c r="AW190" s="13" t="s">
        <v>32</v>
      </c>
      <c r="AX190" s="13" t="s">
        <v>76</v>
      </c>
      <c r="AY190" s="255" t="s">
        <v>240</v>
      </c>
    </row>
    <row r="191" s="13" customFormat="1">
      <c r="A191" s="13"/>
      <c r="B191" s="245"/>
      <c r="C191" s="246"/>
      <c r="D191" s="247" t="s">
        <v>251</v>
      </c>
      <c r="E191" s="248" t="s">
        <v>1</v>
      </c>
      <c r="F191" s="249" t="s">
        <v>4715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251</v>
      </c>
      <c r="AU191" s="255" t="s">
        <v>87</v>
      </c>
      <c r="AV191" s="13" t="s">
        <v>84</v>
      </c>
      <c r="AW191" s="13" t="s">
        <v>32</v>
      </c>
      <c r="AX191" s="13" t="s">
        <v>76</v>
      </c>
      <c r="AY191" s="255" t="s">
        <v>240</v>
      </c>
    </row>
    <row r="192" s="13" customFormat="1">
      <c r="A192" s="13"/>
      <c r="B192" s="245"/>
      <c r="C192" s="246"/>
      <c r="D192" s="247" t="s">
        <v>251</v>
      </c>
      <c r="E192" s="248" t="s">
        <v>1</v>
      </c>
      <c r="F192" s="249" t="s">
        <v>4716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251</v>
      </c>
      <c r="AU192" s="255" t="s">
        <v>87</v>
      </c>
      <c r="AV192" s="13" t="s">
        <v>84</v>
      </c>
      <c r="AW192" s="13" t="s">
        <v>32</v>
      </c>
      <c r="AX192" s="13" t="s">
        <v>76</v>
      </c>
      <c r="AY192" s="255" t="s">
        <v>240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4717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3" customFormat="1">
      <c r="A194" s="13"/>
      <c r="B194" s="245"/>
      <c r="C194" s="246"/>
      <c r="D194" s="247" t="s">
        <v>251</v>
      </c>
      <c r="E194" s="248" t="s">
        <v>1</v>
      </c>
      <c r="F194" s="249" t="s">
        <v>4718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251</v>
      </c>
      <c r="AU194" s="255" t="s">
        <v>87</v>
      </c>
      <c r="AV194" s="13" t="s">
        <v>84</v>
      </c>
      <c r="AW194" s="13" t="s">
        <v>32</v>
      </c>
      <c r="AX194" s="13" t="s">
        <v>76</v>
      </c>
      <c r="AY194" s="255" t="s">
        <v>240</v>
      </c>
    </row>
    <row r="195" s="14" customFormat="1">
      <c r="A195" s="14"/>
      <c r="B195" s="256"/>
      <c r="C195" s="257"/>
      <c r="D195" s="247" t="s">
        <v>251</v>
      </c>
      <c r="E195" s="258" t="s">
        <v>1</v>
      </c>
      <c r="F195" s="259" t="s">
        <v>84</v>
      </c>
      <c r="G195" s="257"/>
      <c r="H195" s="260">
        <v>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251</v>
      </c>
      <c r="AU195" s="266" t="s">
        <v>87</v>
      </c>
      <c r="AV195" s="14" t="s">
        <v>87</v>
      </c>
      <c r="AW195" s="14" t="s">
        <v>32</v>
      </c>
      <c r="AX195" s="14" t="s">
        <v>84</v>
      </c>
      <c r="AY195" s="266" t="s">
        <v>240</v>
      </c>
    </row>
    <row r="196" s="2" customFormat="1" ht="33" customHeight="1">
      <c r="A196" s="39"/>
      <c r="B196" s="40"/>
      <c r="C196" s="289" t="s">
        <v>173</v>
      </c>
      <c r="D196" s="289" t="s">
        <v>341</v>
      </c>
      <c r="E196" s="290" t="s">
        <v>4719</v>
      </c>
      <c r="F196" s="291" t="s">
        <v>4720</v>
      </c>
      <c r="G196" s="292" t="s">
        <v>1607</v>
      </c>
      <c r="H196" s="293">
        <v>1</v>
      </c>
      <c r="I196" s="294"/>
      <c r="J196" s="295">
        <f>ROUND(I196*H196,2)</f>
        <v>0</v>
      </c>
      <c r="K196" s="291" t="s">
        <v>1</v>
      </c>
      <c r="L196" s="296"/>
      <c r="M196" s="297" t="s">
        <v>1</v>
      </c>
      <c r="N196" s="298" t="s">
        <v>41</v>
      </c>
      <c r="O196" s="92"/>
      <c r="P196" s="236">
        <f>O196*H196</f>
        <v>0</v>
      </c>
      <c r="Q196" s="236">
        <v>0.22</v>
      </c>
      <c r="R196" s="236">
        <f>Q196*H196</f>
        <v>0.22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320</v>
      </c>
      <c r="AT196" s="238" t="s">
        <v>341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247</v>
      </c>
      <c r="BM196" s="238" t="s">
        <v>4721</v>
      </c>
    </row>
    <row r="197" s="2" customFormat="1">
      <c r="A197" s="39"/>
      <c r="B197" s="40"/>
      <c r="C197" s="41"/>
      <c r="D197" s="247" t="s">
        <v>742</v>
      </c>
      <c r="E197" s="41"/>
      <c r="F197" s="299" t="s">
        <v>4722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742</v>
      </c>
      <c r="AU197" s="18" t="s">
        <v>87</v>
      </c>
    </row>
    <row r="198" s="13" customFormat="1">
      <c r="A198" s="13"/>
      <c r="B198" s="245"/>
      <c r="C198" s="246"/>
      <c r="D198" s="247" t="s">
        <v>251</v>
      </c>
      <c r="E198" s="248" t="s">
        <v>1</v>
      </c>
      <c r="F198" s="249" t="s">
        <v>4723</v>
      </c>
      <c r="G198" s="246"/>
      <c r="H198" s="248" t="s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251</v>
      </c>
      <c r="AU198" s="255" t="s">
        <v>87</v>
      </c>
      <c r="AV198" s="13" t="s">
        <v>84</v>
      </c>
      <c r="AW198" s="13" t="s">
        <v>32</v>
      </c>
      <c r="AX198" s="13" t="s">
        <v>76</v>
      </c>
      <c r="AY198" s="255" t="s">
        <v>240</v>
      </c>
    </row>
    <row r="199" s="13" customFormat="1">
      <c r="A199" s="13"/>
      <c r="B199" s="245"/>
      <c r="C199" s="246"/>
      <c r="D199" s="247" t="s">
        <v>251</v>
      </c>
      <c r="E199" s="248" t="s">
        <v>1</v>
      </c>
      <c r="F199" s="249" t="s">
        <v>4724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251</v>
      </c>
      <c r="AU199" s="255" t="s">
        <v>87</v>
      </c>
      <c r="AV199" s="13" t="s">
        <v>84</v>
      </c>
      <c r="AW199" s="13" t="s">
        <v>32</v>
      </c>
      <c r="AX199" s="13" t="s">
        <v>76</v>
      </c>
      <c r="AY199" s="255" t="s">
        <v>240</v>
      </c>
    </row>
    <row r="200" s="13" customFormat="1">
      <c r="A200" s="13"/>
      <c r="B200" s="245"/>
      <c r="C200" s="246"/>
      <c r="D200" s="247" t="s">
        <v>251</v>
      </c>
      <c r="E200" s="248" t="s">
        <v>1</v>
      </c>
      <c r="F200" s="249" t="s">
        <v>4712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251</v>
      </c>
      <c r="AU200" s="255" t="s">
        <v>87</v>
      </c>
      <c r="AV200" s="13" t="s">
        <v>84</v>
      </c>
      <c r="AW200" s="13" t="s">
        <v>32</v>
      </c>
      <c r="AX200" s="13" t="s">
        <v>76</v>
      </c>
      <c r="AY200" s="255" t="s">
        <v>240</v>
      </c>
    </row>
    <row r="201" s="13" customFormat="1">
      <c r="A201" s="13"/>
      <c r="B201" s="245"/>
      <c r="C201" s="246"/>
      <c r="D201" s="247" t="s">
        <v>251</v>
      </c>
      <c r="E201" s="248" t="s">
        <v>1</v>
      </c>
      <c r="F201" s="249" t="s">
        <v>4713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251</v>
      </c>
      <c r="AU201" s="255" t="s">
        <v>87</v>
      </c>
      <c r="AV201" s="13" t="s">
        <v>84</v>
      </c>
      <c r="AW201" s="13" t="s">
        <v>32</v>
      </c>
      <c r="AX201" s="13" t="s">
        <v>76</v>
      </c>
      <c r="AY201" s="255" t="s">
        <v>240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4714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3" customFormat="1">
      <c r="A203" s="13"/>
      <c r="B203" s="245"/>
      <c r="C203" s="246"/>
      <c r="D203" s="247" t="s">
        <v>251</v>
      </c>
      <c r="E203" s="248" t="s">
        <v>1</v>
      </c>
      <c r="F203" s="249" t="s">
        <v>4715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251</v>
      </c>
      <c r="AU203" s="255" t="s">
        <v>87</v>
      </c>
      <c r="AV203" s="13" t="s">
        <v>84</v>
      </c>
      <c r="AW203" s="13" t="s">
        <v>32</v>
      </c>
      <c r="AX203" s="13" t="s">
        <v>76</v>
      </c>
      <c r="AY203" s="255" t="s">
        <v>240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4716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4717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3" customFormat="1">
      <c r="A206" s="13"/>
      <c r="B206" s="245"/>
      <c r="C206" s="246"/>
      <c r="D206" s="247" t="s">
        <v>251</v>
      </c>
      <c r="E206" s="248" t="s">
        <v>1</v>
      </c>
      <c r="F206" s="249" t="s">
        <v>4718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251</v>
      </c>
      <c r="AU206" s="255" t="s">
        <v>87</v>
      </c>
      <c r="AV206" s="13" t="s">
        <v>84</v>
      </c>
      <c r="AW206" s="13" t="s">
        <v>32</v>
      </c>
      <c r="AX206" s="13" t="s">
        <v>76</v>
      </c>
      <c r="AY206" s="255" t="s">
        <v>240</v>
      </c>
    </row>
    <row r="207" s="14" customFormat="1">
      <c r="A207" s="14"/>
      <c r="B207" s="256"/>
      <c r="C207" s="257"/>
      <c r="D207" s="247" t="s">
        <v>251</v>
      </c>
      <c r="E207" s="258" t="s">
        <v>1</v>
      </c>
      <c r="F207" s="259" t="s">
        <v>84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251</v>
      </c>
      <c r="AU207" s="266" t="s">
        <v>87</v>
      </c>
      <c r="AV207" s="14" t="s">
        <v>87</v>
      </c>
      <c r="AW207" s="14" t="s">
        <v>32</v>
      </c>
      <c r="AX207" s="14" t="s">
        <v>84</v>
      </c>
      <c r="AY207" s="266" t="s">
        <v>240</v>
      </c>
    </row>
    <row r="208" s="2" customFormat="1" ht="16.5" customHeight="1">
      <c r="A208" s="39"/>
      <c r="B208" s="40"/>
      <c r="C208" s="227" t="s">
        <v>395</v>
      </c>
      <c r="D208" s="227" t="s">
        <v>242</v>
      </c>
      <c r="E208" s="228" t="s">
        <v>4725</v>
      </c>
      <c r="F208" s="229" t="s">
        <v>4726</v>
      </c>
      <c r="G208" s="230" t="s">
        <v>520</v>
      </c>
      <c r="H208" s="231">
        <v>1</v>
      </c>
      <c r="I208" s="232"/>
      <c r="J208" s="233">
        <f>ROUND(I208*H208,2)</f>
        <v>0</v>
      </c>
      <c r="K208" s="229" t="s">
        <v>246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0.035279999999999999</v>
      </c>
      <c r="R208" s="236">
        <f>Q208*H208</f>
        <v>0.035279999999999999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247</v>
      </c>
      <c r="AT208" s="238" t="s">
        <v>242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247</v>
      </c>
      <c r="BM208" s="238" t="s">
        <v>4727</v>
      </c>
    </row>
    <row r="209" s="2" customFormat="1">
      <c r="A209" s="39"/>
      <c r="B209" s="40"/>
      <c r="C209" s="41"/>
      <c r="D209" s="240" t="s">
        <v>249</v>
      </c>
      <c r="E209" s="41"/>
      <c r="F209" s="241" t="s">
        <v>4728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87</v>
      </c>
    </row>
    <row r="210" s="13" customFormat="1">
      <c r="A210" s="13"/>
      <c r="B210" s="245"/>
      <c r="C210" s="246"/>
      <c r="D210" s="247" t="s">
        <v>251</v>
      </c>
      <c r="E210" s="248" t="s">
        <v>1</v>
      </c>
      <c r="F210" s="249" t="s">
        <v>4729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251</v>
      </c>
      <c r="AU210" s="255" t="s">
        <v>87</v>
      </c>
      <c r="AV210" s="13" t="s">
        <v>84</v>
      </c>
      <c r="AW210" s="13" t="s">
        <v>32</v>
      </c>
      <c r="AX210" s="13" t="s">
        <v>76</v>
      </c>
      <c r="AY210" s="255" t="s">
        <v>240</v>
      </c>
    </row>
    <row r="211" s="14" customFormat="1">
      <c r="A211" s="14"/>
      <c r="B211" s="256"/>
      <c r="C211" s="257"/>
      <c r="D211" s="247" t="s">
        <v>251</v>
      </c>
      <c r="E211" s="258" t="s">
        <v>1</v>
      </c>
      <c r="F211" s="259" t="s">
        <v>4730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251</v>
      </c>
      <c r="AU211" s="266" t="s">
        <v>87</v>
      </c>
      <c r="AV211" s="14" t="s">
        <v>87</v>
      </c>
      <c r="AW211" s="14" t="s">
        <v>32</v>
      </c>
      <c r="AX211" s="14" t="s">
        <v>84</v>
      </c>
      <c r="AY211" s="266" t="s">
        <v>240</v>
      </c>
    </row>
    <row r="212" s="2" customFormat="1" ht="24.15" customHeight="1">
      <c r="A212" s="39"/>
      <c r="B212" s="40"/>
      <c r="C212" s="227" t="s">
        <v>397</v>
      </c>
      <c r="D212" s="227" t="s">
        <v>242</v>
      </c>
      <c r="E212" s="228" t="s">
        <v>4731</v>
      </c>
      <c r="F212" s="229" t="s">
        <v>4732</v>
      </c>
      <c r="G212" s="230" t="s">
        <v>675</v>
      </c>
      <c r="H212" s="231">
        <v>2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247</v>
      </c>
      <c r="AT212" s="238" t="s">
        <v>242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247</v>
      </c>
      <c r="BM212" s="238" t="s">
        <v>4733</v>
      </c>
    </row>
    <row r="213" s="2" customFormat="1" ht="24.15" customHeight="1">
      <c r="A213" s="39"/>
      <c r="B213" s="40"/>
      <c r="C213" s="227" t="s">
        <v>402</v>
      </c>
      <c r="D213" s="227" t="s">
        <v>242</v>
      </c>
      <c r="E213" s="228" t="s">
        <v>4734</v>
      </c>
      <c r="F213" s="229" t="s">
        <v>4735</v>
      </c>
      <c r="G213" s="230" t="s">
        <v>675</v>
      </c>
      <c r="H213" s="231">
        <v>3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247</v>
      </c>
      <c r="AT213" s="238" t="s">
        <v>242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247</v>
      </c>
      <c r="BM213" s="238" t="s">
        <v>4736</v>
      </c>
    </row>
    <row r="214" s="2" customFormat="1" ht="24.15" customHeight="1">
      <c r="A214" s="39"/>
      <c r="B214" s="40"/>
      <c r="C214" s="227" t="s">
        <v>7</v>
      </c>
      <c r="D214" s="227" t="s">
        <v>242</v>
      </c>
      <c r="E214" s="228" t="s">
        <v>4737</v>
      </c>
      <c r="F214" s="229" t="s">
        <v>4738</v>
      </c>
      <c r="G214" s="230" t="s">
        <v>675</v>
      </c>
      <c r="H214" s="231">
        <v>2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247</v>
      </c>
      <c r="AT214" s="238" t="s">
        <v>242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247</v>
      </c>
      <c r="BM214" s="238" t="s">
        <v>4739</v>
      </c>
    </row>
    <row r="215" s="12" customFormat="1" ht="22.8" customHeight="1">
      <c r="A215" s="12"/>
      <c r="B215" s="211"/>
      <c r="C215" s="212"/>
      <c r="D215" s="213" t="s">
        <v>75</v>
      </c>
      <c r="E215" s="225" t="s">
        <v>1031</v>
      </c>
      <c r="F215" s="225" t="s">
        <v>3938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SUM(P216:P220)</f>
        <v>0</v>
      </c>
      <c r="Q215" s="219"/>
      <c r="R215" s="220">
        <f>SUM(R216:R220)</f>
        <v>0.0064999999999999997</v>
      </c>
      <c r="S215" s="219"/>
      <c r="T215" s="221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84</v>
      </c>
      <c r="AT215" s="223" t="s">
        <v>75</v>
      </c>
      <c r="AU215" s="223" t="s">
        <v>84</v>
      </c>
      <c r="AY215" s="222" t="s">
        <v>240</v>
      </c>
      <c r="BK215" s="224">
        <f>SUM(BK216:BK220)</f>
        <v>0</v>
      </c>
    </row>
    <row r="216" s="2" customFormat="1" ht="21.75" customHeight="1">
      <c r="A216" s="39"/>
      <c r="B216" s="40"/>
      <c r="C216" s="227" t="s">
        <v>427</v>
      </c>
      <c r="D216" s="227" t="s">
        <v>242</v>
      </c>
      <c r="E216" s="228" t="s">
        <v>3977</v>
      </c>
      <c r="F216" s="229" t="s">
        <v>3978</v>
      </c>
      <c r="G216" s="230" t="s">
        <v>520</v>
      </c>
      <c r="H216" s="231">
        <v>50</v>
      </c>
      <c r="I216" s="232"/>
      <c r="J216" s="233">
        <f>ROUND(I216*H216,2)</f>
        <v>0</v>
      </c>
      <c r="K216" s="229" t="s">
        <v>246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0.00012999999999999999</v>
      </c>
      <c r="R216" s="236">
        <f>Q216*H216</f>
        <v>0.0064999999999999997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247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247</v>
      </c>
      <c r="BM216" s="238" t="s">
        <v>4740</v>
      </c>
    </row>
    <row r="217" s="2" customFormat="1">
      <c r="A217" s="39"/>
      <c r="B217" s="40"/>
      <c r="C217" s="41"/>
      <c r="D217" s="240" t="s">
        <v>249</v>
      </c>
      <c r="E217" s="41"/>
      <c r="F217" s="241" t="s">
        <v>3980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87</v>
      </c>
    </row>
    <row r="218" s="14" customFormat="1">
      <c r="A218" s="14"/>
      <c r="B218" s="256"/>
      <c r="C218" s="257"/>
      <c r="D218" s="247" t="s">
        <v>251</v>
      </c>
      <c r="E218" s="258" t="s">
        <v>1</v>
      </c>
      <c r="F218" s="259" t="s">
        <v>4741</v>
      </c>
      <c r="G218" s="257"/>
      <c r="H218" s="260">
        <v>50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251</v>
      </c>
      <c r="AU218" s="266" t="s">
        <v>87</v>
      </c>
      <c r="AV218" s="14" t="s">
        <v>87</v>
      </c>
      <c r="AW218" s="14" t="s">
        <v>32</v>
      </c>
      <c r="AX218" s="14" t="s">
        <v>84</v>
      </c>
      <c r="AY218" s="266" t="s">
        <v>240</v>
      </c>
    </row>
    <row r="219" s="2" customFormat="1" ht="16.5" customHeight="1">
      <c r="A219" s="39"/>
      <c r="B219" s="40"/>
      <c r="C219" s="227" t="s">
        <v>442</v>
      </c>
      <c r="D219" s="227" t="s">
        <v>242</v>
      </c>
      <c r="E219" s="228" t="s">
        <v>4742</v>
      </c>
      <c r="F219" s="229" t="s">
        <v>4743</v>
      </c>
      <c r="G219" s="230" t="s">
        <v>1607</v>
      </c>
      <c r="H219" s="231">
        <v>2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247</v>
      </c>
      <c r="AT219" s="238" t="s">
        <v>242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247</v>
      </c>
      <c r="BM219" s="238" t="s">
        <v>4744</v>
      </c>
    </row>
    <row r="220" s="2" customFormat="1" ht="16.5" customHeight="1">
      <c r="A220" s="39"/>
      <c r="B220" s="40"/>
      <c r="C220" s="227" t="s">
        <v>455</v>
      </c>
      <c r="D220" s="227" t="s">
        <v>242</v>
      </c>
      <c r="E220" s="228" t="s">
        <v>4745</v>
      </c>
      <c r="F220" s="229" t="s">
        <v>4746</v>
      </c>
      <c r="G220" s="230" t="s">
        <v>4747</v>
      </c>
      <c r="H220" s="231">
        <v>4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247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247</v>
      </c>
      <c r="BM220" s="238" t="s">
        <v>4748</v>
      </c>
    </row>
    <row r="221" s="12" customFormat="1" ht="22.8" customHeight="1">
      <c r="A221" s="12"/>
      <c r="B221" s="211"/>
      <c r="C221" s="212"/>
      <c r="D221" s="213" t="s">
        <v>75</v>
      </c>
      <c r="E221" s="225" t="s">
        <v>1805</v>
      </c>
      <c r="F221" s="225" t="s">
        <v>1806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SUM(P222:P223)</f>
        <v>0</v>
      </c>
      <c r="Q221" s="219"/>
      <c r="R221" s="220">
        <f>SUM(R222:R223)</f>
        <v>0</v>
      </c>
      <c r="S221" s="219"/>
      <c r="T221" s="221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84</v>
      </c>
      <c r="AT221" s="223" t="s">
        <v>75</v>
      </c>
      <c r="AU221" s="223" t="s">
        <v>84</v>
      </c>
      <c r="AY221" s="222" t="s">
        <v>240</v>
      </c>
      <c r="BK221" s="224">
        <f>SUM(BK222:BK223)</f>
        <v>0</v>
      </c>
    </row>
    <row r="222" s="2" customFormat="1" ht="24.15" customHeight="1">
      <c r="A222" s="39"/>
      <c r="B222" s="40"/>
      <c r="C222" s="227" t="s">
        <v>460</v>
      </c>
      <c r="D222" s="227" t="s">
        <v>242</v>
      </c>
      <c r="E222" s="228" t="s">
        <v>4749</v>
      </c>
      <c r="F222" s="229" t="s">
        <v>4750</v>
      </c>
      <c r="G222" s="230" t="s">
        <v>344</v>
      </c>
      <c r="H222" s="231">
        <v>0.57999999999999996</v>
      </c>
      <c r="I222" s="232"/>
      <c r="J222" s="233">
        <f>ROUND(I222*H222,2)</f>
        <v>0</v>
      </c>
      <c r="K222" s="229" t="s">
        <v>246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247</v>
      </c>
      <c r="AT222" s="238" t="s">
        <v>242</v>
      </c>
      <c r="AU222" s="238" t="s">
        <v>87</v>
      </c>
      <c r="AY222" s="18" t="s">
        <v>240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247</v>
      </c>
      <c r="BM222" s="238" t="s">
        <v>4751</v>
      </c>
    </row>
    <row r="223" s="2" customFormat="1">
      <c r="A223" s="39"/>
      <c r="B223" s="40"/>
      <c r="C223" s="41"/>
      <c r="D223" s="240" t="s">
        <v>249</v>
      </c>
      <c r="E223" s="41"/>
      <c r="F223" s="241" t="s">
        <v>4752</v>
      </c>
      <c r="G223" s="41"/>
      <c r="H223" s="41"/>
      <c r="I223" s="242"/>
      <c r="J223" s="41"/>
      <c r="K223" s="41"/>
      <c r="L223" s="45"/>
      <c r="M223" s="300"/>
      <c r="N223" s="301"/>
      <c r="O223" s="302"/>
      <c r="P223" s="302"/>
      <c r="Q223" s="302"/>
      <c r="R223" s="302"/>
      <c r="S223" s="302"/>
      <c r="T223" s="30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249</v>
      </c>
      <c r="AU223" s="18" t="s">
        <v>87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vLYtnYrv9ba8nzS+oPbsj2R8JASOOIOiNDujgpM8FxT9mSimtUehQ2K8zzqSxYFc4b1WHCxrxQ/KhtYZ4wQCFw==" hashValue="bpk7nsPVQI6NqxeIYqsO6Hi6nxz6XodxCegzdBqbC+/4vGA9XKsrR6oinOnnYdoZh3mjHp/BVCh1E44nRrzv+w==" algorithmName="SHA-512" password="CC35"/>
  <autoFilter ref="C126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1" r:id="rId1" display="https://podminky.urs.cz/item/CS_URS_2022_01/119001406"/>
    <hyperlink ref="F134" r:id="rId2" display="https://podminky.urs.cz/item/CS_URS_2022_01/119001421"/>
    <hyperlink ref="F137" r:id="rId3" display="https://podminky.urs.cz/item/CS_URS_2022_01/139001101"/>
    <hyperlink ref="F140" r:id="rId4" display="https://podminky.urs.cz/item/CS_URS_2022_01/132251252"/>
    <hyperlink ref="F147" r:id="rId5" display="https://podminky.urs.cz/item/CS_URS_2022_01/175151101"/>
    <hyperlink ref="F155" r:id="rId6" display="https://podminky.urs.cz/item/CS_URS_2022_01/174151101"/>
    <hyperlink ref="F166" r:id="rId7" display="https://podminky.urs.cz/item/CS_URS_2022_01/162751117"/>
    <hyperlink ref="F170" r:id="rId8" display="https://podminky.urs.cz/item/CS_URS_2022_01/162751119"/>
    <hyperlink ref="F173" r:id="rId9" display="https://podminky.urs.cz/item/CS_URS_2022_01/171251201"/>
    <hyperlink ref="F175" r:id="rId10" display="https://podminky.urs.cz/item/CS_URS_2022_01/171201231"/>
    <hyperlink ref="F181" r:id="rId11" display="https://podminky.urs.cz/item/CS_URS_2022_01/451572111"/>
    <hyperlink ref="F186" r:id="rId12" display="https://podminky.urs.cz/item/CS_URS_2022_01/866171003"/>
    <hyperlink ref="F209" r:id="rId13" display="https://podminky.urs.cz/item/CS_URS_2022_01/723150374"/>
    <hyperlink ref="F217" r:id="rId14" display="https://podminky.urs.cz/item/CS_URS_2022_01/899722114"/>
    <hyperlink ref="F223" r:id="rId15" display="https://podminky.urs.cz/item/CS_URS_2022_01/998272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ROUND((SUM(BE122:BE234)),  2)</f>
        <v>0</v>
      </c>
      <c r="G35" s="39"/>
      <c r="H35" s="39"/>
      <c r="I35" s="165">
        <v>0.20999999999999999</v>
      </c>
      <c r="J35" s="164">
        <f>ROUND(((SUM(BE122:BE234))*I35),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ROUND((SUM(BF122:BF234)),  2)</f>
        <v>0</v>
      </c>
      <c r="G36" s="39"/>
      <c r="H36" s="39"/>
      <c r="I36" s="165">
        <v>0.14999999999999999</v>
      </c>
      <c r="J36" s="164">
        <f>ROUND(((SUM(BF122:BF234))*I36),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ROUND((SUM(BG122:BG234)),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ROUND((SUM(BH122:BH234)),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ROUND((SUM(BI122:BI234)),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VZT-01 - Zařízení č.1 - Šatny a technické zázemí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4756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VZT-01 - Zařízení č.1 - Šatny a technické zázemí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0.89088000000000001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0.89088000000000001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4757</v>
      </c>
      <c r="F124" s="225" t="s">
        <v>4758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SUM(P125:P234)</f>
        <v>0</v>
      </c>
      <c r="Q124" s="219"/>
      <c r="R124" s="220">
        <f>SUM(R125:R234)</f>
        <v>0.89088000000000001</v>
      </c>
      <c r="S124" s="219"/>
      <c r="T124" s="221">
        <f>SUM(T125:T234)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SUM(BK125:BK234)</f>
        <v>0</v>
      </c>
    </row>
    <row r="125" s="2" customFormat="1" ht="37.8" customHeight="1">
      <c r="A125" s="39"/>
      <c r="B125" s="40"/>
      <c r="C125" s="227" t="s">
        <v>84</v>
      </c>
      <c r="D125" s="227" t="s">
        <v>242</v>
      </c>
      <c r="E125" s="228" t="s">
        <v>4759</v>
      </c>
      <c r="F125" s="229" t="s">
        <v>4760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4761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4762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62.7" customHeight="1">
      <c r="A127" s="39"/>
      <c r="B127" s="40"/>
      <c r="C127" s="289" t="s">
        <v>87</v>
      </c>
      <c r="D127" s="289" t="s">
        <v>341</v>
      </c>
      <c r="E127" s="290" t="s">
        <v>4763</v>
      </c>
      <c r="F127" s="291" t="s">
        <v>4764</v>
      </c>
      <c r="G127" s="292" t="s">
        <v>1607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4765</v>
      </c>
    </row>
    <row r="128" s="2" customFormat="1" ht="24.15" customHeight="1">
      <c r="A128" s="39"/>
      <c r="B128" s="40"/>
      <c r="C128" s="227" t="s">
        <v>256</v>
      </c>
      <c r="D128" s="227" t="s">
        <v>242</v>
      </c>
      <c r="E128" s="228" t="s">
        <v>4766</v>
      </c>
      <c r="F128" s="229" t="s">
        <v>4767</v>
      </c>
      <c r="G128" s="230" t="s">
        <v>675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170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4768</v>
      </c>
    </row>
    <row r="129" s="2" customFormat="1" ht="37.8" customHeight="1">
      <c r="A129" s="39"/>
      <c r="B129" s="40"/>
      <c r="C129" s="289" t="s">
        <v>247</v>
      </c>
      <c r="D129" s="289" t="s">
        <v>341</v>
      </c>
      <c r="E129" s="290" t="s">
        <v>4769</v>
      </c>
      <c r="F129" s="291" t="s">
        <v>4770</v>
      </c>
      <c r="G129" s="292" t="s">
        <v>1607</v>
      </c>
      <c r="H129" s="293">
        <v>1</v>
      </c>
      <c r="I129" s="294"/>
      <c r="J129" s="295">
        <f>ROUND(I129*H129,2)</f>
        <v>0</v>
      </c>
      <c r="K129" s="291" t="s">
        <v>1</v>
      </c>
      <c r="L129" s="296"/>
      <c r="M129" s="297" t="s">
        <v>1</v>
      </c>
      <c r="N129" s="298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532</v>
      </c>
      <c r="AT129" s="238" t="s">
        <v>341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4771</v>
      </c>
    </row>
    <row r="130" s="2" customFormat="1" ht="16.5" customHeight="1">
      <c r="A130" s="39"/>
      <c r="B130" s="40"/>
      <c r="C130" s="289" t="s">
        <v>289</v>
      </c>
      <c r="D130" s="289" t="s">
        <v>341</v>
      </c>
      <c r="E130" s="290" t="s">
        <v>4772</v>
      </c>
      <c r="F130" s="291" t="s">
        <v>4773</v>
      </c>
      <c r="G130" s="292" t="s">
        <v>675</v>
      </c>
      <c r="H130" s="293">
        <v>1</v>
      </c>
      <c r="I130" s="294"/>
      <c r="J130" s="295">
        <f>ROUND(I130*H130,2)</f>
        <v>0</v>
      </c>
      <c r="K130" s="291" t="s">
        <v>1</v>
      </c>
      <c r="L130" s="296"/>
      <c r="M130" s="297" t="s">
        <v>1</v>
      </c>
      <c r="N130" s="298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532</v>
      </c>
      <c r="AT130" s="238" t="s">
        <v>341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170</v>
      </c>
      <c r="BM130" s="238" t="s">
        <v>4774</v>
      </c>
    </row>
    <row r="131" s="2" customFormat="1" ht="33" customHeight="1">
      <c r="A131" s="39"/>
      <c r="B131" s="40"/>
      <c r="C131" s="289" t="s">
        <v>300</v>
      </c>
      <c r="D131" s="289" t="s">
        <v>341</v>
      </c>
      <c r="E131" s="290" t="s">
        <v>4775</v>
      </c>
      <c r="F131" s="291" t="s">
        <v>4776</v>
      </c>
      <c r="G131" s="292" t="s">
        <v>520</v>
      </c>
      <c r="H131" s="293">
        <v>15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4777</v>
      </c>
    </row>
    <row r="132" s="2" customFormat="1" ht="16.5" customHeight="1">
      <c r="A132" s="39"/>
      <c r="B132" s="40"/>
      <c r="C132" s="289" t="s">
        <v>310</v>
      </c>
      <c r="D132" s="289" t="s">
        <v>341</v>
      </c>
      <c r="E132" s="290" t="s">
        <v>4778</v>
      </c>
      <c r="F132" s="291" t="s">
        <v>4779</v>
      </c>
      <c r="G132" s="292" t="s">
        <v>520</v>
      </c>
      <c r="H132" s="293">
        <v>15</v>
      </c>
      <c r="I132" s="294"/>
      <c r="J132" s="295">
        <f>ROUND(I132*H132,2)</f>
        <v>0</v>
      </c>
      <c r="K132" s="291" t="s">
        <v>1</v>
      </c>
      <c r="L132" s="296"/>
      <c r="M132" s="297" t="s">
        <v>1</v>
      </c>
      <c r="N132" s="298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532</v>
      </c>
      <c r="AT132" s="238" t="s">
        <v>341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4780</v>
      </c>
    </row>
    <row r="133" s="2" customFormat="1" ht="16.5" customHeight="1">
      <c r="A133" s="39"/>
      <c r="B133" s="40"/>
      <c r="C133" s="289" t="s">
        <v>320</v>
      </c>
      <c r="D133" s="289" t="s">
        <v>341</v>
      </c>
      <c r="E133" s="290" t="s">
        <v>4781</v>
      </c>
      <c r="F133" s="291" t="s">
        <v>4782</v>
      </c>
      <c r="G133" s="292" t="s">
        <v>520</v>
      </c>
      <c r="H133" s="293">
        <v>15</v>
      </c>
      <c r="I133" s="294"/>
      <c r="J133" s="295">
        <f>ROUND(I133*H133,2)</f>
        <v>0</v>
      </c>
      <c r="K133" s="291" t="s">
        <v>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4783</v>
      </c>
    </row>
    <row r="134" s="2" customFormat="1" ht="16.5" customHeight="1">
      <c r="A134" s="39"/>
      <c r="B134" s="40"/>
      <c r="C134" s="289" t="s">
        <v>328</v>
      </c>
      <c r="D134" s="289" t="s">
        <v>341</v>
      </c>
      <c r="E134" s="290" t="s">
        <v>4784</v>
      </c>
      <c r="F134" s="291" t="s">
        <v>4785</v>
      </c>
      <c r="G134" s="292" t="s">
        <v>4786</v>
      </c>
      <c r="H134" s="293">
        <v>200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4787</v>
      </c>
    </row>
    <row r="135" s="2" customFormat="1" ht="24.15" customHeight="1">
      <c r="A135" s="39"/>
      <c r="B135" s="40"/>
      <c r="C135" s="227" t="s">
        <v>152</v>
      </c>
      <c r="D135" s="227" t="s">
        <v>242</v>
      </c>
      <c r="E135" s="228" t="s">
        <v>4788</v>
      </c>
      <c r="F135" s="229" t="s">
        <v>4789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4790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4791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33" customHeight="1">
      <c r="A137" s="39"/>
      <c r="B137" s="40"/>
      <c r="C137" s="289" t="s">
        <v>155</v>
      </c>
      <c r="D137" s="289" t="s">
        <v>341</v>
      </c>
      <c r="E137" s="290" t="s">
        <v>4792</v>
      </c>
      <c r="F137" s="291" t="s">
        <v>4793</v>
      </c>
      <c r="G137" s="292" t="s">
        <v>675</v>
      </c>
      <c r="H137" s="293">
        <v>1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4794</v>
      </c>
    </row>
    <row r="138" s="2" customFormat="1" ht="16.5" customHeight="1">
      <c r="A138" s="39"/>
      <c r="B138" s="40"/>
      <c r="C138" s="227" t="s">
        <v>158</v>
      </c>
      <c r="D138" s="227" t="s">
        <v>242</v>
      </c>
      <c r="E138" s="228" t="s">
        <v>4795</v>
      </c>
      <c r="F138" s="229" t="s">
        <v>4796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4797</v>
      </c>
    </row>
    <row r="139" s="2" customFormat="1" ht="16.5" customHeight="1">
      <c r="A139" s="39"/>
      <c r="B139" s="40"/>
      <c r="C139" s="289" t="s">
        <v>162</v>
      </c>
      <c r="D139" s="289" t="s">
        <v>341</v>
      </c>
      <c r="E139" s="290" t="s">
        <v>4798</v>
      </c>
      <c r="F139" s="291" t="s">
        <v>4799</v>
      </c>
      <c r="G139" s="292" t="s">
        <v>675</v>
      </c>
      <c r="H139" s="293">
        <v>1</v>
      </c>
      <c r="I139" s="294"/>
      <c r="J139" s="295">
        <f>ROUND(I139*H139,2)</f>
        <v>0</v>
      </c>
      <c r="K139" s="291" t="s">
        <v>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4800</v>
      </c>
    </row>
    <row r="140" s="2" customFormat="1" ht="24.15" customHeight="1">
      <c r="A140" s="39"/>
      <c r="B140" s="40"/>
      <c r="C140" s="227" t="s">
        <v>165</v>
      </c>
      <c r="D140" s="227" t="s">
        <v>242</v>
      </c>
      <c r="E140" s="228" t="s">
        <v>4801</v>
      </c>
      <c r="F140" s="229" t="s">
        <v>4802</v>
      </c>
      <c r="G140" s="230" t="s">
        <v>675</v>
      </c>
      <c r="H140" s="231">
        <v>4</v>
      </c>
      <c r="I140" s="232"/>
      <c r="J140" s="233">
        <f>ROUND(I140*H140,2)</f>
        <v>0</v>
      </c>
      <c r="K140" s="229" t="s">
        <v>246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170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4803</v>
      </c>
    </row>
    <row r="141" s="2" customFormat="1">
      <c r="A141" s="39"/>
      <c r="B141" s="40"/>
      <c r="C141" s="41"/>
      <c r="D141" s="240" t="s">
        <v>249</v>
      </c>
      <c r="E141" s="41"/>
      <c r="F141" s="241" t="s">
        <v>4804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87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3943</v>
      </c>
      <c r="G142" s="257"/>
      <c r="H142" s="260">
        <v>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6" customFormat="1">
      <c r="A143" s="16"/>
      <c r="B143" s="278"/>
      <c r="C143" s="279"/>
      <c r="D143" s="247" t="s">
        <v>251</v>
      </c>
      <c r="E143" s="280" t="s">
        <v>1</v>
      </c>
      <c r="F143" s="281" t="s">
        <v>265</v>
      </c>
      <c r="G143" s="279"/>
      <c r="H143" s="282">
        <v>4</v>
      </c>
      <c r="I143" s="283"/>
      <c r="J143" s="279"/>
      <c r="K143" s="279"/>
      <c r="L143" s="284"/>
      <c r="M143" s="285"/>
      <c r="N143" s="286"/>
      <c r="O143" s="286"/>
      <c r="P143" s="286"/>
      <c r="Q143" s="286"/>
      <c r="R143" s="286"/>
      <c r="S143" s="286"/>
      <c r="T143" s="28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8" t="s">
        <v>251</v>
      </c>
      <c r="AU143" s="288" t="s">
        <v>87</v>
      </c>
      <c r="AV143" s="16" t="s">
        <v>247</v>
      </c>
      <c r="AW143" s="16" t="s">
        <v>32</v>
      </c>
      <c r="AX143" s="16" t="s">
        <v>84</v>
      </c>
      <c r="AY143" s="288" t="s">
        <v>240</v>
      </c>
    </row>
    <row r="144" s="2" customFormat="1" ht="21.75" customHeight="1">
      <c r="A144" s="39"/>
      <c r="B144" s="40"/>
      <c r="C144" s="289" t="s">
        <v>8</v>
      </c>
      <c r="D144" s="289" t="s">
        <v>341</v>
      </c>
      <c r="E144" s="290" t="s">
        <v>4805</v>
      </c>
      <c r="F144" s="291" t="s">
        <v>4806</v>
      </c>
      <c r="G144" s="292" t="s">
        <v>675</v>
      </c>
      <c r="H144" s="293">
        <v>1</v>
      </c>
      <c r="I144" s="294"/>
      <c r="J144" s="295">
        <f>ROUND(I144*H144,2)</f>
        <v>0</v>
      </c>
      <c r="K144" s="291" t="s">
        <v>1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4807</v>
      </c>
    </row>
    <row r="145" s="2" customFormat="1" ht="21.75" customHeight="1">
      <c r="A145" s="39"/>
      <c r="B145" s="40"/>
      <c r="C145" s="289" t="s">
        <v>170</v>
      </c>
      <c r="D145" s="289" t="s">
        <v>341</v>
      </c>
      <c r="E145" s="290" t="s">
        <v>4808</v>
      </c>
      <c r="F145" s="291" t="s">
        <v>4809</v>
      </c>
      <c r="G145" s="292" t="s">
        <v>675</v>
      </c>
      <c r="H145" s="293">
        <v>1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4810</v>
      </c>
    </row>
    <row r="146" s="2" customFormat="1" ht="21.75" customHeight="1">
      <c r="A146" s="39"/>
      <c r="B146" s="40"/>
      <c r="C146" s="289" t="s">
        <v>173</v>
      </c>
      <c r="D146" s="289" t="s">
        <v>341</v>
      </c>
      <c r="E146" s="290" t="s">
        <v>4811</v>
      </c>
      <c r="F146" s="291" t="s">
        <v>4812</v>
      </c>
      <c r="G146" s="292" t="s">
        <v>675</v>
      </c>
      <c r="H146" s="293">
        <v>1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4813</v>
      </c>
    </row>
    <row r="147" s="2" customFormat="1" ht="21.75" customHeight="1">
      <c r="A147" s="39"/>
      <c r="B147" s="40"/>
      <c r="C147" s="289" t="s">
        <v>395</v>
      </c>
      <c r="D147" s="289" t="s">
        <v>341</v>
      </c>
      <c r="E147" s="290" t="s">
        <v>4814</v>
      </c>
      <c r="F147" s="291" t="s">
        <v>4815</v>
      </c>
      <c r="G147" s="292" t="s">
        <v>675</v>
      </c>
      <c r="H147" s="293">
        <v>1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4816</v>
      </c>
    </row>
    <row r="148" s="2" customFormat="1" ht="24.15" customHeight="1">
      <c r="A148" s="39"/>
      <c r="B148" s="40"/>
      <c r="C148" s="227" t="s">
        <v>397</v>
      </c>
      <c r="D148" s="227" t="s">
        <v>242</v>
      </c>
      <c r="E148" s="228" t="s">
        <v>4817</v>
      </c>
      <c r="F148" s="229" t="s">
        <v>4818</v>
      </c>
      <c r="G148" s="230" t="s">
        <v>675</v>
      </c>
      <c r="H148" s="231">
        <v>8</v>
      </c>
      <c r="I148" s="232"/>
      <c r="J148" s="233">
        <f>ROUND(I148*H148,2)</f>
        <v>0</v>
      </c>
      <c r="K148" s="229" t="s">
        <v>246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4819</v>
      </c>
    </row>
    <row r="149" s="2" customFormat="1">
      <c r="A149" s="39"/>
      <c r="B149" s="40"/>
      <c r="C149" s="41"/>
      <c r="D149" s="240" t="s">
        <v>249</v>
      </c>
      <c r="E149" s="41"/>
      <c r="F149" s="241" t="s">
        <v>4820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87</v>
      </c>
    </row>
    <row r="150" s="14" customFormat="1">
      <c r="A150" s="14"/>
      <c r="B150" s="256"/>
      <c r="C150" s="257"/>
      <c r="D150" s="247" t="s">
        <v>251</v>
      </c>
      <c r="E150" s="258" t="s">
        <v>1</v>
      </c>
      <c r="F150" s="259" t="s">
        <v>4821</v>
      </c>
      <c r="G150" s="257"/>
      <c r="H150" s="260">
        <v>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251</v>
      </c>
      <c r="AU150" s="266" t="s">
        <v>87</v>
      </c>
      <c r="AV150" s="14" t="s">
        <v>87</v>
      </c>
      <c r="AW150" s="14" t="s">
        <v>32</v>
      </c>
      <c r="AX150" s="14" t="s">
        <v>76</v>
      </c>
      <c r="AY150" s="266" t="s">
        <v>240</v>
      </c>
    </row>
    <row r="151" s="16" customFormat="1">
      <c r="A151" s="16"/>
      <c r="B151" s="278"/>
      <c r="C151" s="279"/>
      <c r="D151" s="247" t="s">
        <v>251</v>
      </c>
      <c r="E151" s="280" t="s">
        <v>1</v>
      </c>
      <c r="F151" s="281" t="s">
        <v>265</v>
      </c>
      <c r="G151" s="279"/>
      <c r="H151" s="282">
        <v>8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8" t="s">
        <v>251</v>
      </c>
      <c r="AU151" s="288" t="s">
        <v>87</v>
      </c>
      <c r="AV151" s="16" t="s">
        <v>247</v>
      </c>
      <c r="AW151" s="16" t="s">
        <v>32</v>
      </c>
      <c r="AX151" s="16" t="s">
        <v>84</v>
      </c>
      <c r="AY151" s="288" t="s">
        <v>240</v>
      </c>
    </row>
    <row r="152" s="2" customFormat="1" ht="24.15" customHeight="1">
      <c r="A152" s="39"/>
      <c r="B152" s="40"/>
      <c r="C152" s="289" t="s">
        <v>402</v>
      </c>
      <c r="D152" s="289" t="s">
        <v>341</v>
      </c>
      <c r="E152" s="290" t="s">
        <v>4822</v>
      </c>
      <c r="F152" s="291" t="s">
        <v>4823</v>
      </c>
      <c r="G152" s="292" t="s">
        <v>675</v>
      </c>
      <c r="H152" s="293">
        <v>1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532</v>
      </c>
      <c r="AT152" s="238" t="s">
        <v>341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4824</v>
      </c>
    </row>
    <row r="153" s="2" customFormat="1" ht="24.15" customHeight="1">
      <c r="A153" s="39"/>
      <c r="B153" s="40"/>
      <c r="C153" s="289" t="s">
        <v>7</v>
      </c>
      <c r="D153" s="289" t="s">
        <v>341</v>
      </c>
      <c r="E153" s="290" t="s">
        <v>4825</v>
      </c>
      <c r="F153" s="291" t="s">
        <v>4826</v>
      </c>
      <c r="G153" s="292" t="s">
        <v>675</v>
      </c>
      <c r="H153" s="293">
        <v>2</v>
      </c>
      <c r="I153" s="294"/>
      <c r="J153" s="295">
        <f>ROUND(I153*H153,2)</f>
        <v>0</v>
      </c>
      <c r="K153" s="291" t="s">
        <v>1</v>
      </c>
      <c r="L153" s="296"/>
      <c r="M153" s="297" t="s">
        <v>1</v>
      </c>
      <c r="N153" s="298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532</v>
      </c>
      <c r="AT153" s="238" t="s">
        <v>341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4827</v>
      </c>
    </row>
    <row r="154" s="2" customFormat="1" ht="24.15" customHeight="1">
      <c r="A154" s="39"/>
      <c r="B154" s="40"/>
      <c r="C154" s="289" t="s">
        <v>427</v>
      </c>
      <c r="D154" s="289" t="s">
        <v>341</v>
      </c>
      <c r="E154" s="290" t="s">
        <v>4828</v>
      </c>
      <c r="F154" s="291" t="s">
        <v>4829</v>
      </c>
      <c r="G154" s="292" t="s">
        <v>675</v>
      </c>
      <c r="H154" s="293">
        <v>5</v>
      </c>
      <c r="I154" s="294"/>
      <c r="J154" s="295">
        <f>ROUND(I154*H154,2)</f>
        <v>0</v>
      </c>
      <c r="K154" s="291" t="s">
        <v>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4830</v>
      </c>
    </row>
    <row r="155" s="2" customFormat="1" ht="16.5" customHeight="1">
      <c r="A155" s="39"/>
      <c r="B155" s="40"/>
      <c r="C155" s="227" t="s">
        <v>442</v>
      </c>
      <c r="D155" s="227" t="s">
        <v>242</v>
      </c>
      <c r="E155" s="228" t="s">
        <v>4831</v>
      </c>
      <c r="F155" s="229" t="s">
        <v>4832</v>
      </c>
      <c r="G155" s="230" t="s">
        <v>675</v>
      </c>
      <c r="H155" s="231">
        <v>2</v>
      </c>
      <c r="I155" s="232"/>
      <c r="J155" s="233">
        <f>ROUND(I155*H155,2)</f>
        <v>0</v>
      </c>
      <c r="K155" s="229" t="s">
        <v>246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170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4833</v>
      </c>
    </row>
    <row r="156" s="2" customFormat="1">
      <c r="A156" s="39"/>
      <c r="B156" s="40"/>
      <c r="C156" s="41"/>
      <c r="D156" s="240" t="s">
        <v>249</v>
      </c>
      <c r="E156" s="41"/>
      <c r="F156" s="241" t="s">
        <v>4834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87</v>
      </c>
    </row>
    <row r="157" s="2" customFormat="1" ht="24.15" customHeight="1">
      <c r="A157" s="39"/>
      <c r="B157" s="40"/>
      <c r="C157" s="289" t="s">
        <v>455</v>
      </c>
      <c r="D157" s="289" t="s">
        <v>341</v>
      </c>
      <c r="E157" s="290" t="s">
        <v>4835</v>
      </c>
      <c r="F157" s="291" t="s">
        <v>4836</v>
      </c>
      <c r="G157" s="292" t="s">
        <v>675</v>
      </c>
      <c r="H157" s="293">
        <v>2</v>
      </c>
      <c r="I157" s="294"/>
      <c r="J157" s="295">
        <f>ROUND(I157*H157,2)</f>
        <v>0</v>
      </c>
      <c r="K157" s="291" t="s">
        <v>1</v>
      </c>
      <c r="L157" s="296"/>
      <c r="M157" s="297" t="s">
        <v>1</v>
      </c>
      <c r="N157" s="298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532</v>
      </c>
      <c r="AT157" s="238" t="s">
        <v>341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4837</v>
      </c>
    </row>
    <row r="158" s="2" customFormat="1" ht="21.75" customHeight="1">
      <c r="A158" s="39"/>
      <c r="B158" s="40"/>
      <c r="C158" s="227" t="s">
        <v>460</v>
      </c>
      <c r="D158" s="227" t="s">
        <v>242</v>
      </c>
      <c r="E158" s="228" t="s">
        <v>4838</v>
      </c>
      <c r="F158" s="229" t="s">
        <v>4839</v>
      </c>
      <c r="G158" s="230" t="s">
        <v>675</v>
      </c>
      <c r="H158" s="231">
        <v>16</v>
      </c>
      <c r="I158" s="232"/>
      <c r="J158" s="233">
        <f>ROUND(I158*H158,2)</f>
        <v>0</v>
      </c>
      <c r="K158" s="229" t="s">
        <v>246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170</v>
      </c>
      <c r="AT158" s="238" t="s">
        <v>242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170</v>
      </c>
      <c r="BM158" s="238" t="s">
        <v>4840</v>
      </c>
    </row>
    <row r="159" s="2" customFormat="1">
      <c r="A159" s="39"/>
      <c r="B159" s="40"/>
      <c r="C159" s="41"/>
      <c r="D159" s="240" t="s">
        <v>249</v>
      </c>
      <c r="E159" s="41"/>
      <c r="F159" s="241" t="s">
        <v>4841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249</v>
      </c>
      <c r="AU159" s="18" t="s">
        <v>87</v>
      </c>
    </row>
    <row r="160" s="14" customFormat="1">
      <c r="A160" s="14"/>
      <c r="B160" s="256"/>
      <c r="C160" s="257"/>
      <c r="D160" s="247" t="s">
        <v>251</v>
      </c>
      <c r="E160" s="258" t="s">
        <v>1</v>
      </c>
      <c r="F160" s="259" t="s">
        <v>4842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251</v>
      </c>
      <c r="AU160" s="266" t="s">
        <v>87</v>
      </c>
      <c r="AV160" s="14" t="s">
        <v>87</v>
      </c>
      <c r="AW160" s="14" t="s">
        <v>32</v>
      </c>
      <c r="AX160" s="14" t="s">
        <v>76</v>
      </c>
      <c r="AY160" s="266" t="s">
        <v>240</v>
      </c>
    </row>
    <row r="161" s="16" customFormat="1">
      <c r="A161" s="16"/>
      <c r="B161" s="278"/>
      <c r="C161" s="279"/>
      <c r="D161" s="247" t="s">
        <v>251</v>
      </c>
      <c r="E161" s="280" t="s">
        <v>1</v>
      </c>
      <c r="F161" s="281" t="s">
        <v>265</v>
      </c>
      <c r="G161" s="279"/>
      <c r="H161" s="282">
        <v>16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251</v>
      </c>
      <c r="AU161" s="288" t="s">
        <v>87</v>
      </c>
      <c r="AV161" s="16" t="s">
        <v>247</v>
      </c>
      <c r="AW161" s="16" t="s">
        <v>32</v>
      </c>
      <c r="AX161" s="16" t="s">
        <v>84</v>
      </c>
      <c r="AY161" s="288" t="s">
        <v>240</v>
      </c>
    </row>
    <row r="162" s="2" customFormat="1" ht="24.15" customHeight="1">
      <c r="A162" s="39"/>
      <c r="B162" s="40"/>
      <c r="C162" s="289" t="s">
        <v>476</v>
      </c>
      <c r="D162" s="289" t="s">
        <v>341</v>
      </c>
      <c r="E162" s="290" t="s">
        <v>4843</v>
      </c>
      <c r="F162" s="291" t="s">
        <v>4844</v>
      </c>
      <c r="G162" s="292" t="s">
        <v>675</v>
      </c>
      <c r="H162" s="293">
        <v>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4845</v>
      </c>
    </row>
    <row r="163" s="2" customFormat="1" ht="24.15" customHeight="1">
      <c r="A163" s="39"/>
      <c r="B163" s="40"/>
      <c r="C163" s="289" t="s">
        <v>489</v>
      </c>
      <c r="D163" s="289" t="s">
        <v>341</v>
      </c>
      <c r="E163" s="290" t="s">
        <v>4846</v>
      </c>
      <c r="F163" s="291" t="s">
        <v>4847</v>
      </c>
      <c r="G163" s="292" t="s">
        <v>675</v>
      </c>
      <c r="H163" s="293">
        <v>7</v>
      </c>
      <c r="I163" s="294"/>
      <c r="J163" s="295">
        <f>ROUND(I163*H163,2)</f>
        <v>0</v>
      </c>
      <c r="K163" s="291" t="s">
        <v>1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532</v>
      </c>
      <c r="AT163" s="238" t="s">
        <v>341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4848</v>
      </c>
    </row>
    <row r="164" s="2" customFormat="1" ht="24.15" customHeight="1">
      <c r="A164" s="39"/>
      <c r="B164" s="40"/>
      <c r="C164" s="289" t="s">
        <v>494</v>
      </c>
      <c r="D164" s="289" t="s">
        <v>341</v>
      </c>
      <c r="E164" s="290" t="s">
        <v>4849</v>
      </c>
      <c r="F164" s="291" t="s">
        <v>4850</v>
      </c>
      <c r="G164" s="292" t="s">
        <v>675</v>
      </c>
      <c r="H164" s="293">
        <v>2</v>
      </c>
      <c r="I164" s="294"/>
      <c r="J164" s="295">
        <f>ROUND(I164*H164,2)</f>
        <v>0</v>
      </c>
      <c r="K164" s="291" t="s">
        <v>1</v>
      </c>
      <c r="L164" s="296"/>
      <c r="M164" s="297" t="s">
        <v>1</v>
      </c>
      <c r="N164" s="298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532</v>
      </c>
      <c r="AT164" s="238" t="s">
        <v>341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4851</v>
      </c>
    </row>
    <row r="165" s="2" customFormat="1" ht="24.15" customHeight="1">
      <c r="A165" s="39"/>
      <c r="B165" s="40"/>
      <c r="C165" s="289" t="s">
        <v>502</v>
      </c>
      <c r="D165" s="289" t="s">
        <v>341</v>
      </c>
      <c r="E165" s="290" t="s">
        <v>4852</v>
      </c>
      <c r="F165" s="291" t="s">
        <v>4853</v>
      </c>
      <c r="G165" s="292" t="s">
        <v>675</v>
      </c>
      <c r="H165" s="293">
        <v>1</v>
      </c>
      <c r="I165" s="294"/>
      <c r="J165" s="295">
        <f>ROUND(I165*H165,2)</f>
        <v>0</v>
      </c>
      <c r="K165" s="291" t="s">
        <v>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4854</v>
      </c>
    </row>
    <row r="166" s="2" customFormat="1" ht="24.15" customHeight="1">
      <c r="A166" s="39"/>
      <c r="B166" s="40"/>
      <c r="C166" s="289" t="s">
        <v>511</v>
      </c>
      <c r="D166" s="289" t="s">
        <v>341</v>
      </c>
      <c r="E166" s="290" t="s">
        <v>4855</v>
      </c>
      <c r="F166" s="291" t="s">
        <v>4856</v>
      </c>
      <c r="G166" s="292" t="s">
        <v>675</v>
      </c>
      <c r="H166" s="293">
        <v>2</v>
      </c>
      <c r="I166" s="294"/>
      <c r="J166" s="295">
        <f>ROUND(I166*H166,2)</f>
        <v>0</v>
      </c>
      <c r="K166" s="291" t="s">
        <v>1</v>
      </c>
      <c r="L166" s="296"/>
      <c r="M166" s="297" t="s">
        <v>1</v>
      </c>
      <c r="N166" s="298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532</v>
      </c>
      <c r="AT166" s="238" t="s">
        <v>341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4857</v>
      </c>
    </row>
    <row r="167" s="2" customFormat="1" ht="24.15" customHeight="1">
      <c r="A167" s="39"/>
      <c r="B167" s="40"/>
      <c r="C167" s="289" t="s">
        <v>517</v>
      </c>
      <c r="D167" s="289" t="s">
        <v>341</v>
      </c>
      <c r="E167" s="290" t="s">
        <v>4858</v>
      </c>
      <c r="F167" s="291" t="s">
        <v>4859</v>
      </c>
      <c r="G167" s="292" t="s">
        <v>675</v>
      </c>
      <c r="H167" s="293">
        <v>2</v>
      </c>
      <c r="I167" s="294"/>
      <c r="J167" s="295">
        <f>ROUND(I167*H167,2)</f>
        <v>0</v>
      </c>
      <c r="K167" s="291" t="s">
        <v>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4860</v>
      </c>
    </row>
    <row r="168" s="2" customFormat="1" ht="33" customHeight="1">
      <c r="A168" s="39"/>
      <c r="B168" s="40"/>
      <c r="C168" s="227" t="s">
        <v>532</v>
      </c>
      <c r="D168" s="227" t="s">
        <v>242</v>
      </c>
      <c r="E168" s="228" t="s">
        <v>4861</v>
      </c>
      <c r="F168" s="229" t="s">
        <v>4862</v>
      </c>
      <c r="G168" s="230" t="s">
        <v>675</v>
      </c>
      <c r="H168" s="231">
        <v>3</v>
      </c>
      <c r="I168" s="232"/>
      <c r="J168" s="233">
        <f>ROUND(I168*H168,2)</f>
        <v>0</v>
      </c>
      <c r="K168" s="229" t="s">
        <v>246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170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4863</v>
      </c>
    </row>
    <row r="169" s="2" customFormat="1">
      <c r="A169" s="39"/>
      <c r="B169" s="40"/>
      <c r="C169" s="41"/>
      <c r="D169" s="240" t="s">
        <v>249</v>
      </c>
      <c r="E169" s="41"/>
      <c r="F169" s="241" t="s">
        <v>4864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87</v>
      </c>
    </row>
    <row r="170" s="2" customFormat="1" ht="21.75" customHeight="1">
      <c r="A170" s="39"/>
      <c r="B170" s="40"/>
      <c r="C170" s="289" t="s">
        <v>538</v>
      </c>
      <c r="D170" s="289" t="s">
        <v>341</v>
      </c>
      <c r="E170" s="290" t="s">
        <v>4865</v>
      </c>
      <c r="F170" s="291" t="s">
        <v>4866</v>
      </c>
      <c r="G170" s="292" t="s">
        <v>675</v>
      </c>
      <c r="H170" s="293">
        <v>3</v>
      </c>
      <c r="I170" s="294"/>
      <c r="J170" s="295">
        <f>ROUND(I170*H170,2)</f>
        <v>0</v>
      </c>
      <c r="K170" s="291" t="s">
        <v>1</v>
      </c>
      <c r="L170" s="296"/>
      <c r="M170" s="297" t="s">
        <v>1</v>
      </c>
      <c r="N170" s="298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532</v>
      </c>
      <c r="AT170" s="238" t="s">
        <v>341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4867</v>
      </c>
    </row>
    <row r="171" s="2" customFormat="1" ht="33" customHeight="1">
      <c r="A171" s="39"/>
      <c r="B171" s="40"/>
      <c r="C171" s="227" t="s">
        <v>542</v>
      </c>
      <c r="D171" s="227" t="s">
        <v>242</v>
      </c>
      <c r="E171" s="228" t="s">
        <v>4868</v>
      </c>
      <c r="F171" s="229" t="s">
        <v>4869</v>
      </c>
      <c r="G171" s="230" t="s">
        <v>675</v>
      </c>
      <c r="H171" s="231">
        <v>4</v>
      </c>
      <c r="I171" s="232"/>
      <c r="J171" s="233">
        <f>ROUND(I171*H171,2)</f>
        <v>0</v>
      </c>
      <c r="K171" s="229" t="s">
        <v>246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170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4870</v>
      </c>
    </row>
    <row r="172" s="2" customFormat="1">
      <c r="A172" s="39"/>
      <c r="B172" s="40"/>
      <c r="C172" s="41"/>
      <c r="D172" s="240" t="s">
        <v>249</v>
      </c>
      <c r="E172" s="41"/>
      <c r="F172" s="241" t="s">
        <v>4871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87</v>
      </c>
    </row>
    <row r="173" s="14" customFormat="1">
      <c r="A173" s="14"/>
      <c r="B173" s="256"/>
      <c r="C173" s="257"/>
      <c r="D173" s="247" t="s">
        <v>251</v>
      </c>
      <c r="E173" s="258" t="s">
        <v>1</v>
      </c>
      <c r="F173" s="259" t="s">
        <v>4872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251</v>
      </c>
      <c r="AU173" s="266" t="s">
        <v>87</v>
      </c>
      <c r="AV173" s="14" t="s">
        <v>87</v>
      </c>
      <c r="AW173" s="14" t="s">
        <v>32</v>
      </c>
      <c r="AX173" s="14" t="s">
        <v>76</v>
      </c>
      <c r="AY173" s="266" t="s">
        <v>240</v>
      </c>
    </row>
    <row r="174" s="16" customFormat="1">
      <c r="A174" s="16"/>
      <c r="B174" s="278"/>
      <c r="C174" s="279"/>
      <c r="D174" s="247" t="s">
        <v>251</v>
      </c>
      <c r="E174" s="280" t="s">
        <v>1</v>
      </c>
      <c r="F174" s="281" t="s">
        <v>265</v>
      </c>
      <c r="G174" s="279"/>
      <c r="H174" s="282">
        <v>4</v>
      </c>
      <c r="I174" s="283"/>
      <c r="J174" s="279"/>
      <c r="K174" s="279"/>
      <c r="L174" s="284"/>
      <c r="M174" s="285"/>
      <c r="N174" s="286"/>
      <c r="O174" s="286"/>
      <c r="P174" s="286"/>
      <c r="Q174" s="286"/>
      <c r="R174" s="286"/>
      <c r="S174" s="286"/>
      <c r="T174" s="28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8" t="s">
        <v>251</v>
      </c>
      <c r="AU174" s="288" t="s">
        <v>87</v>
      </c>
      <c r="AV174" s="16" t="s">
        <v>247</v>
      </c>
      <c r="AW174" s="16" t="s">
        <v>32</v>
      </c>
      <c r="AX174" s="16" t="s">
        <v>84</v>
      </c>
      <c r="AY174" s="288" t="s">
        <v>240</v>
      </c>
    </row>
    <row r="175" s="2" customFormat="1" ht="21.75" customHeight="1">
      <c r="A175" s="39"/>
      <c r="B175" s="40"/>
      <c r="C175" s="289" t="s">
        <v>547</v>
      </c>
      <c r="D175" s="289" t="s">
        <v>341</v>
      </c>
      <c r="E175" s="290" t="s">
        <v>4873</v>
      </c>
      <c r="F175" s="291" t="s">
        <v>4874</v>
      </c>
      <c r="G175" s="292" t="s">
        <v>675</v>
      </c>
      <c r="H175" s="293">
        <v>2</v>
      </c>
      <c r="I175" s="294"/>
      <c r="J175" s="295">
        <f>ROUND(I175*H175,2)</f>
        <v>0</v>
      </c>
      <c r="K175" s="291" t="s">
        <v>1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532</v>
      </c>
      <c r="AT175" s="238" t="s">
        <v>341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4875</v>
      </c>
    </row>
    <row r="176" s="2" customFormat="1" ht="21.75" customHeight="1">
      <c r="A176" s="39"/>
      <c r="B176" s="40"/>
      <c r="C176" s="289" t="s">
        <v>554</v>
      </c>
      <c r="D176" s="289" t="s">
        <v>341</v>
      </c>
      <c r="E176" s="290" t="s">
        <v>4876</v>
      </c>
      <c r="F176" s="291" t="s">
        <v>4877</v>
      </c>
      <c r="G176" s="292" t="s">
        <v>675</v>
      </c>
      <c r="H176" s="293">
        <v>2</v>
      </c>
      <c r="I176" s="294"/>
      <c r="J176" s="295">
        <f>ROUND(I176*H176,2)</f>
        <v>0</v>
      </c>
      <c r="K176" s="291" t="s">
        <v>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532</v>
      </c>
      <c r="AT176" s="238" t="s">
        <v>341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4878</v>
      </c>
    </row>
    <row r="177" s="2" customFormat="1" ht="33" customHeight="1">
      <c r="A177" s="39"/>
      <c r="B177" s="40"/>
      <c r="C177" s="227" t="s">
        <v>569</v>
      </c>
      <c r="D177" s="227" t="s">
        <v>242</v>
      </c>
      <c r="E177" s="228" t="s">
        <v>4879</v>
      </c>
      <c r="F177" s="229" t="s">
        <v>4880</v>
      </c>
      <c r="G177" s="230" t="s">
        <v>520</v>
      </c>
      <c r="H177" s="231">
        <v>1</v>
      </c>
      <c r="I177" s="232"/>
      <c r="J177" s="233">
        <f>ROUND(I177*H177,2)</f>
        <v>0</v>
      </c>
      <c r="K177" s="229" t="s">
        <v>246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170</v>
      </c>
      <c r="AT177" s="238" t="s">
        <v>242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4881</v>
      </c>
    </row>
    <row r="178" s="2" customFormat="1">
      <c r="A178" s="39"/>
      <c r="B178" s="40"/>
      <c r="C178" s="41"/>
      <c r="D178" s="240" t="s">
        <v>249</v>
      </c>
      <c r="E178" s="41"/>
      <c r="F178" s="241" t="s">
        <v>4882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87</v>
      </c>
    </row>
    <row r="179" s="2" customFormat="1" ht="24.15" customHeight="1">
      <c r="A179" s="39"/>
      <c r="B179" s="40"/>
      <c r="C179" s="289" t="s">
        <v>579</v>
      </c>
      <c r="D179" s="289" t="s">
        <v>341</v>
      </c>
      <c r="E179" s="290" t="s">
        <v>4883</v>
      </c>
      <c r="F179" s="291" t="s">
        <v>4884</v>
      </c>
      <c r="G179" s="292" t="s">
        <v>520</v>
      </c>
      <c r="H179" s="293">
        <v>1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4885</v>
      </c>
    </row>
    <row r="180" s="2" customFormat="1" ht="21.75" customHeight="1">
      <c r="A180" s="39"/>
      <c r="B180" s="40"/>
      <c r="C180" s="227" t="s">
        <v>591</v>
      </c>
      <c r="D180" s="227" t="s">
        <v>242</v>
      </c>
      <c r="E180" s="228" t="s">
        <v>4886</v>
      </c>
      <c r="F180" s="229" t="s">
        <v>4887</v>
      </c>
      <c r="G180" s="230" t="s">
        <v>675</v>
      </c>
      <c r="H180" s="231">
        <v>4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4888</v>
      </c>
    </row>
    <row r="181" s="2" customFormat="1" ht="24.15" customHeight="1">
      <c r="A181" s="39"/>
      <c r="B181" s="40"/>
      <c r="C181" s="289" t="s">
        <v>605</v>
      </c>
      <c r="D181" s="289" t="s">
        <v>341</v>
      </c>
      <c r="E181" s="290" t="s">
        <v>4889</v>
      </c>
      <c r="F181" s="291" t="s">
        <v>4890</v>
      </c>
      <c r="G181" s="292" t="s">
        <v>675</v>
      </c>
      <c r="H181" s="293">
        <v>4</v>
      </c>
      <c r="I181" s="294"/>
      <c r="J181" s="295">
        <f>ROUND(I181*H181,2)</f>
        <v>0</v>
      </c>
      <c r="K181" s="291" t="s">
        <v>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87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4891</v>
      </c>
    </row>
    <row r="182" s="2" customFormat="1" ht="33" customHeight="1">
      <c r="A182" s="39"/>
      <c r="B182" s="40"/>
      <c r="C182" s="227" t="s">
        <v>612</v>
      </c>
      <c r="D182" s="227" t="s">
        <v>242</v>
      </c>
      <c r="E182" s="228" t="s">
        <v>4892</v>
      </c>
      <c r="F182" s="229" t="s">
        <v>4893</v>
      </c>
      <c r="G182" s="230" t="s">
        <v>520</v>
      </c>
      <c r="H182" s="231">
        <v>6</v>
      </c>
      <c r="I182" s="232"/>
      <c r="J182" s="233">
        <f>ROUND(I182*H182,2)</f>
        <v>0</v>
      </c>
      <c r="K182" s="229" t="s">
        <v>246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4894</v>
      </c>
    </row>
    <row r="183" s="2" customFormat="1">
      <c r="A183" s="39"/>
      <c r="B183" s="40"/>
      <c r="C183" s="41"/>
      <c r="D183" s="240" t="s">
        <v>249</v>
      </c>
      <c r="E183" s="41"/>
      <c r="F183" s="241" t="s">
        <v>4895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87</v>
      </c>
    </row>
    <row r="184" s="2" customFormat="1" ht="24.15" customHeight="1">
      <c r="A184" s="39"/>
      <c r="B184" s="40"/>
      <c r="C184" s="289" t="s">
        <v>628</v>
      </c>
      <c r="D184" s="289" t="s">
        <v>341</v>
      </c>
      <c r="E184" s="290" t="s">
        <v>4896</v>
      </c>
      <c r="F184" s="291" t="s">
        <v>4897</v>
      </c>
      <c r="G184" s="292" t="s">
        <v>520</v>
      </c>
      <c r="H184" s="293">
        <v>6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532</v>
      </c>
      <c r="AT184" s="238" t="s">
        <v>341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4898</v>
      </c>
    </row>
    <row r="185" s="2" customFormat="1" ht="21.75" customHeight="1">
      <c r="A185" s="39"/>
      <c r="B185" s="40"/>
      <c r="C185" s="227" t="s">
        <v>644</v>
      </c>
      <c r="D185" s="227" t="s">
        <v>242</v>
      </c>
      <c r="E185" s="228" t="s">
        <v>4899</v>
      </c>
      <c r="F185" s="229" t="s">
        <v>4900</v>
      </c>
      <c r="G185" s="230" t="s">
        <v>675</v>
      </c>
      <c r="H185" s="231">
        <v>6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170</v>
      </c>
      <c r="AT185" s="238" t="s">
        <v>242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4901</v>
      </c>
    </row>
    <row r="186" s="2" customFormat="1" ht="24.15" customHeight="1">
      <c r="A186" s="39"/>
      <c r="B186" s="40"/>
      <c r="C186" s="289" t="s">
        <v>652</v>
      </c>
      <c r="D186" s="289" t="s">
        <v>341</v>
      </c>
      <c r="E186" s="290" t="s">
        <v>4902</v>
      </c>
      <c r="F186" s="291" t="s">
        <v>4903</v>
      </c>
      <c r="G186" s="292" t="s">
        <v>675</v>
      </c>
      <c r="H186" s="293">
        <v>6</v>
      </c>
      <c r="I186" s="294"/>
      <c r="J186" s="295">
        <f>ROUND(I186*H186,2)</f>
        <v>0</v>
      </c>
      <c r="K186" s="291" t="s">
        <v>1</v>
      </c>
      <c r="L186" s="296"/>
      <c r="M186" s="297" t="s">
        <v>1</v>
      </c>
      <c r="N186" s="298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532</v>
      </c>
      <c r="AT186" s="238" t="s">
        <v>341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4904</v>
      </c>
    </row>
    <row r="187" s="2" customFormat="1" ht="33" customHeight="1">
      <c r="A187" s="39"/>
      <c r="B187" s="40"/>
      <c r="C187" s="227" t="s">
        <v>656</v>
      </c>
      <c r="D187" s="227" t="s">
        <v>242</v>
      </c>
      <c r="E187" s="228" t="s">
        <v>4905</v>
      </c>
      <c r="F187" s="229" t="s">
        <v>4906</v>
      </c>
      <c r="G187" s="230" t="s">
        <v>520</v>
      </c>
      <c r="H187" s="231">
        <v>19</v>
      </c>
      <c r="I187" s="232"/>
      <c r="J187" s="233">
        <f>ROUND(I187*H187,2)</f>
        <v>0</v>
      </c>
      <c r="K187" s="229" t="s">
        <v>246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170</v>
      </c>
      <c r="AT187" s="238" t="s">
        <v>242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4907</v>
      </c>
    </row>
    <row r="188" s="2" customFormat="1">
      <c r="A188" s="39"/>
      <c r="B188" s="40"/>
      <c r="C188" s="41"/>
      <c r="D188" s="240" t="s">
        <v>249</v>
      </c>
      <c r="E188" s="41"/>
      <c r="F188" s="241" t="s">
        <v>4908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87</v>
      </c>
    </row>
    <row r="189" s="2" customFormat="1" ht="24.15" customHeight="1">
      <c r="A189" s="39"/>
      <c r="B189" s="40"/>
      <c r="C189" s="289" t="s">
        <v>666</v>
      </c>
      <c r="D189" s="289" t="s">
        <v>341</v>
      </c>
      <c r="E189" s="290" t="s">
        <v>4909</v>
      </c>
      <c r="F189" s="291" t="s">
        <v>4910</v>
      </c>
      <c r="G189" s="292" t="s">
        <v>520</v>
      </c>
      <c r="H189" s="293">
        <v>19</v>
      </c>
      <c r="I189" s="294"/>
      <c r="J189" s="295">
        <f>ROUND(I189*H189,2)</f>
        <v>0</v>
      </c>
      <c r="K189" s="291" t="s">
        <v>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532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4911</v>
      </c>
    </row>
    <row r="190" s="2" customFormat="1" ht="21.75" customHeight="1">
      <c r="A190" s="39"/>
      <c r="B190" s="40"/>
      <c r="C190" s="227" t="s">
        <v>672</v>
      </c>
      <c r="D190" s="227" t="s">
        <v>242</v>
      </c>
      <c r="E190" s="228" t="s">
        <v>4912</v>
      </c>
      <c r="F190" s="229" t="s">
        <v>4913</v>
      </c>
      <c r="G190" s="230" t="s">
        <v>675</v>
      </c>
      <c r="H190" s="231">
        <v>15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4914</v>
      </c>
    </row>
    <row r="191" s="2" customFormat="1" ht="24.15" customHeight="1">
      <c r="A191" s="39"/>
      <c r="B191" s="40"/>
      <c r="C191" s="289" t="s">
        <v>678</v>
      </c>
      <c r="D191" s="289" t="s">
        <v>341</v>
      </c>
      <c r="E191" s="290" t="s">
        <v>4915</v>
      </c>
      <c r="F191" s="291" t="s">
        <v>4916</v>
      </c>
      <c r="G191" s="292" t="s">
        <v>675</v>
      </c>
      <c r="H191" s="293">
        <v>15</v>
      </c>
      <c r="I191" s="294"/>
      <c r="J191" s="295">
        <f>ROUND(I191*H191,2)</f>
        <v>0</v>
      </c>
      <c r="K191" s="291" t="s">
        <v>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532</v>
      </c>
      <c r="AT191" s="238" t="s">
        <v>341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4917</v>
      </c>
    </row>
    <row r="192" s="2" customFormat="1" ht="33" customHeight="1">
      <c r="A192" s="39"/>
      <c r="B192" s="40"/>
      <c r="C192" s="227" t="s">
        <v>683</v>
      </c>
      <c r="D192" s="227" t="s">
        <v>242</v>
      </c>
      <c r="E192" s="228" t="s">
        <v>4918</v>
      </c>
      <c r="F192" s="229" t="s">
        <v>4919</v>
      </c>
      <c r="G192" s="230" t="s">
        <v>520</v>
      </c>
      <c r="H192" s="231">
        <v>3</v>
      </c>
      <c r="I192" s="232"/>
      <c r="J192" s="233">
        <f>ROUND(I192*H192,2)</f>
        <v>0</v>
      </c>
      <c r="K192" s="229" t="s">
        <v>246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4920</v>
      </c>
    </row>
    <row r="193" s="2" customFormat="1">
      <c r="A193" s="39"/>
      <c r="B193" s="40"/>
      <c r="C193" s="41"/>
      <c r="D193" s="240" t="s">
        <v>249</v>
      </c>
      <c r="E193" s="41"/>
      <c r="F193" s="241" t="s">
        <v>4921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249</v>
      </c>
      <c r="AU193" s="18" t="s">
        <v>87</v>
      </c>
    </row>
    <row r="194" s="2" customFormat="1" ht="24.15" customHeight="1">
      <c r="A194" s="39"/>
      <c r="B194" s="40"/>
      <c r="C194" s="289" t="s">
        <v>688</v>
      </c>
      <c r="D194" s="289" t="s">
        <v>341</v>
      </c>
      <c r="E194" s="290" t="s">
        <v>4922</v>
      </c>
      <c r="F194" s="291" t="s">
        <v>4923</v>
      </c>
      <c r="G194" s="292" t="s">
        <v>520</v>
      </c>
      <c r="H194" s="293">
        <v>3</v>
      </c>
      <c r="I194" s="294"/>
      <c r="J194" s="295">
        <f>ROUND(I194*H194,2)</f>
        <v>0</v>
      </c>
      <c r="K194" s="291" t="s">
        <v>1</v>
      </c>
      <c r="L194" s="296"/>
      <c r="M194" s="297" t="s">
        <v>1</v>
      </c>
      <c r="N194" s="298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532</v>
      </c>
      <c r="AT194" s="238" t="s">
        <v>341</v>
      </c>
      <c r="AU194" s="238" t="s">
        <v>87</v>
      </c>
      <c r="AY194" s="18" t="s">
        <v>240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170</v>
      </c>
      <c r="BM194" s="238" t="s">
        <v>4924</v>
      </c>
    </row>
    <row r="195" s="2" customFormat="1" ht="21.75" customHeight="1">
      <c r="A195" s="39"/>
      <c r="B195" s="40"/>
      <c r="C195" s="227" t="s">
        <v>693</v>
      </c>
      <c r="D195" s="227" t="s">
        <v>242</v>
      </c>
      <c r="E195" s="228" t="s">
        <v>4925</v>
      </c>
      <c r="F195" s="229" t="s">
        <v>4926</v>
      </c>
      <c r="G195" s="230" t="s">
        <v>675</v>
      </c>
      <c r="H195" s="231">
        <v>6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170</v>
      </c>
      <c r="AT195" s="238" t="s">
        <v>242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4927</v>
      </c>
    </row>
    <row r="196" s="2" customFormat="1" ht="24.15" customHeight="1">
      <c r="A196" s="39"/>
      <c r="B196" s="40"/>
      <c r="C196" s="289" t="s">
        <v>698</v>
      </c>
      <c r="D196" s="289" t="s">
        <v>341</v>
      </c>
      <c r="E196" s="290" t="s">
        <v>4928</v>
      </c>
      <c r="F196" s="291" t="s">
        <v>4929</v>
      </c>
      <c r="G196" s="292" t="s">
        <v>675</v>
      </c>
      <c r="H196" s="293">
        <v>6</v>
      </c>
      <c r="I196" s="294"/>
      <c r="J196" s="295">
        <f>ROUND(I196*H196,2)</f>
        <v>0</v>
      </c>
      <c r="K196" s="291" t="s">
        <v>1</v>
      </c>
      <c r="L196" s="296"/>
      <c r="M196" s="297" t="s">
        <v>1</v>
      </c>
      <c r="N196" s="298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532</v>
      </c>
      <c r="AT196" s="238" t="s">
        <v>341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4930</v>
      </c>
    </row>
    <row r="197" s="2" customFormat="1" ht="21.75" customHeight="1">
      <c r="A197" s="39"/>
      <c r="B197" s="40"/>
      <c r="C197" s="227" t="s">
        <v>703</v>
      </c>
      <c r="D197" s="227" t="s">
        <v>242</v>
      </c>
      <c r="E197" s="228" t="s">
        <v>4931</v>
      </c>
      <c r="F197" s="229" t="s">
        <v>4932</v>
      </c>
      <c r="G197" s="230" t="s">
        <v>675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170</v>
      </c>
      <c r="AT197" s="238" t="s">
        <v>242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4933</v>
      </c>
    </row>
    <row r="198" s="2" customFormat="1" ht="24.15" customHeight="1">
      <c r="A198" s="39"/>
      <c r="B198" s="40"/>
      <c r="C198" s="289" t="s">
        <v>708</v>
      </c>
      <c r="D198" s="289" t="s">
        <v>341</v>
      </c>
      <c r="E198" s="290" t="s">
        <v>4934</v>
      </c>
      <c r="F198" s="291" t="s">
        <v>4935</v>
      </c>
      <c r="G198" s="292" t="s">
        <v>675</v>
      </c>
      <c r="H198" s="293">
        <v>1</v>
      </c>
      <c r="I198" s="294"/>
      <c r="J198" s="295">
        <f>ROUND(I198*H198,2)</f>
        <v>0</v>
      </c>
      <c r="K198" s="291" t="s">
        <v>1</v>
      </c>
      <c r="L198" s="296"/>
      <c r="M198" s="297" t="s">
        <v>1</v>
      </c>
      <c r="N198" s="298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532</v>
      </c>
      <c r="AT198" s="238" t="s">
        <v>341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4936</v>
      </c>
    </row>
    <row r="199" s="2" customFormat="1" ht="33" customHeight="1">
      <c r="A199" s="39"/>
      <c r="B199" s="40"/>
      <c r="C199" s="227" t="s">
        <v>713</v>
      </c>
      <c r="D199" s="227" t="s">
        <v>242</v>
      </c>
      <c r="E199" s="228" t="s">
        <v>4937</v>
      </c>
      <c r="F199" s="229" t="s">
        <v>4938</v>
      </c>
      <c r="G199" s="230" t="s">
        <v>520</v>
      </c>
      <c r="H199" s="231">
        <v>3</v>
      </c>
      <c r="I199" s="232"/>
      <c r="J199" s="233">
        <f>ROUND(I199*H199,2)</f>
        <v>0</v>
      </c>
      <c r="K199" s="229" t="s">
        <v>246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170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4939</v>
      </c>
    </row>
    <row r="200" s="2" customFormat="1">
      <c r="A200" s="39"/>
      <c r="B200" s="40"/>
      <c r="C200" s="41"/>
      <c r="D200" s="240" t="s">
        <v>249</v>
      </c>
      <c r="E200" s="41"/>
      <c r="F200" s="241" t="s">
        <v>4940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87</v>
      </c>
    </row>
    <row r="201" s="2" customFormat="1" ht="16.5" customHeight="1">
      <c r="A201" s="39"/>
      <c r="B201" s="40"/>
      <c r="C201" s="289" t="s">
        <v>718</v>
      </c>
      <c r="D201" s="289" t="s">
        <v>341</v>
      </c>
      <c r="E201" s="290" t="s">
        <v>4941</v>
      </c>
      <c r="F201" s="291" t="s">
        <v>4942</v>
      </c>
      <c r="G201" s="292" t="s">
        <v>520</v>
      </c>
      <c r="H201" s="293">
        <v>3</v>
      </c>
      <c r="I201" s="294"/>
      <c r="J201" s="295">
        <f>ROUND(I201*H201,2)</f>
        <v>0</v>
      </c>
      <c r="K201" s="291" t="s">
        <v>1</v>
      </c>
      <c r="L201" s="296"/>
      <c r="M201" s="297" t="s">
        <v>1</v>
      </c>
      <c r="N201" s="298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532</v>
      </c>
      <c r="AT201" s="238" t="s">
        <v>341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4943</v>
      </c>
    </row>
    <row r="202" s="2" customFormat="1" ht="33" customHeight="1">
      <c r="A202" s="39"/>
      <c r="B202" s="40"/>
      <c r="C202" s="227" t="s">
        <v>723</v>
      </c>
      <c r="D202" s="227" t="s">
        <v>242</v>
      </c>
      <c r="E202" s="228" t="s">
        <v>4944</v>
      </c>
      <c r="F202" s="229" t="s">
        <v>4945</v>
      </c>
      <c r="G202" s="230" t="s">
        <v>520</v>
      </c>
      <c r="H202" s="231">
        <v>59</v>
      </c>
      <c r="I202" s="232"/>
      <c r="J202" s="233">
        <f>ROUND(I202*H202,2)</f>
        <v>0</v>
      </c>
      <c r="K202" s="229" t="s">
        <v>246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170</v>
      </c>
      <c r="AT202" s="238" t="s">
        <v>242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4946</v>
      </c>
    </row>
    <row r="203" s="2" customFormat="1">
      <c r="A203" s="39"/>
      <c r="B203" s="40"/>
      <c r="C203" s="41"/>
      <c r="D203" s="240" t="s">
        <v>249</v>
      </c>
      <c r="E203" s="41"/>
      <c r="F203" s="241" t="s">
        <v>4947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87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4948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4" customFormat="1">
      <c r="A205" s="14"/>
      <c r="B205" s="256"/>
      <c r="C205" s="257"/>
      <c r="D205" s="247" t="s">
        <v>251</v>
      </c>
      <c r="E205" s="258" t="s">
        <v>1</v>
      </c>
      <c r="F205" s="259" t="s">
        <v>4949</v>
      </c>
      <c r="G205" s="257"/>
      <c r="H205" s="260">
        <v>3.5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251</v>
      </c>
      <c r="AU205" s="266" t="s">
        <v>87</v>
      </c>
      <c r="AV205" s="14" t="s">
        <v>87</v>
      </c>
      <c r="AW205" s="14" t="s">
        <v>32</v>
      </c>
      <c r="AX205" s="14" t="s">
        <v>76</v>
      </c>
      <c r="AY205" s="266" t="s">
        <v>240</v>
      </c>
    </row>
    <row r="206" s="13" customFormat="1">
      <c r="A206" s="13"/>
      <c r="B206" s="245"/>
      <c r="C206" s="246"/>
      <c r="D206" s="247" t="s">
        <v>251</v>
      </c>
      <c r="E206" s="248" t="s">
        <v>1</v>
      </c>
      <c r="F206" s="249" t="s">
        <v>4950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251</v>
      </c>
      <c r="AU206" s="255" t="s">
        <v>87</v>
      </c>
      <c r="AV206" s="13" t="s">
        <v>84</v>
      </c>
      <c r="AW206" s="13" t="s">
        <v>32</v>
      </c>
      <c r="AX206" s="13" t="s">
        <v>76</v>
      </c>
      <c r="AY206" s="255" t="s">
        <v>240</v>
      </c>
    </row>
    <row r="207" s="14" customFormat="1">
      <c r="A207" s="14"/>
      <c r="B207" s="256"/>
      <c r="C207" s="257"/>
      <c r="D207" s="247" t="s">
        <v>251</v>
      </c>
      <c r="E207" s="258" t="s">
        <v>1</v>
      </c>
      <c r="F207" s="259" t="s">
        <v>4951</v>
      </c>
      <c r="G207" s="257"/>
      <c r="H207" s="260">
        <v>42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251</v>
      </c>
      <c r="AU207" s="266" t="s">
        <v>87</v>
      </c>
      <c r="AV207" s="14" t="s">
        <v>87</v>
      </c>
      <c r="AW207" s="14" t="s">
        <v>32</v>
      </c>
      <c r="AX207" s="14" t="s">
        <v>76</v>
      </c>
      <c r="AY207" s="266" t="s">
        <v>240</v>
      </c>
    </row>
    <row r="208" s="13" customFormat="1">
      <c r="A208" s="13"/>
      <c r="B208" s="245"/>
      <c r="C208" s="246"/>
      <c r="D208" s="247" t="s">
        <v>251</v>
      </c>
      <c r="E208" s="248" t="s">
        <v>1</v>
      </c>
      <c r="F208" s="249" t="s">
        <v>4952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251</v>
      </c>
      <c r="AU208" s="255" t="s">
        <v>87</v>
      </c>
      <c r="AV208" s="13" t="s">
        <v>84</v>
      </c>
      <c r="AW208" s="13" t="s">
        <v>32</v>
      </c>
      <c r="AX208" s="13" t="s">
        <v>76</v>
      </c>
      <c r="AY208" s="255" t="s">
        <v>240</v>
      </c>
    </row>
    <row r="209" s="14" customFormat="1">
      <c r="A209" s="14"/>
      <c r="B209" s="256"/>
      <c r="C209" s="257"/>
      <c r="D209" s="247" t="s">
        <v>251</v>
      </c>
      <c r="E209" s="258" t="s">
        <v>1</v>
      </c>
      <c r="F209" s="259" t="s">
        <v>4953</v>
      </c>
      <c r="G209" s="257"/>
      <c r="H209" s="260">
        <v>13.5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251</v>
      </c>
      <c r="AU209" s="266" t="s">
        <v>87</v>
      </c>
      <c r="AV209" s="14" t="s">
        <v>87</v>
      </c>
      <c r="AW209" s="14" t="s">
        <v>32</v>
      </c>
      <c r="AX209" s="14" t="s">
        <v>76</v>
      </c>
      <c r="AY209" s="266" t="s">
        <v>240</v>
      </c>
    </row>
    <row r="210" s="16" customFormat="1">
      <c r="A210" s="16"/>
      <c r="B210" s="278"/>
      <c r="C210" s="279"/>
      <c r="D210" s="247" t="s">
        <v>251</v>
      </c>
      <c r="E210" s="280" t="s">
        <v>1</v>
      </c>
      <c r="F210" s="281" t="s">
        <v>265</v>
      </c>
      <c r="G210" s="279"/>
      <c r="H210" s="282">
        <v>59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8" t="s">
        <v>251</v>
      </c>
      <c r="AU210" s="288" t="s">
        <v>87</v>
      </c>
      <c r="AV210" s="16" t="s">
        <v>247</v>
      </c>
      <c r="AW210" s="16" t="s">
        <v>32</v>
      </c>
      <c r="AX210" s="16" t="s">
        <v>84</v>
      </c>
      <c r="AY210" s="288" t="s">
        <v>240</v>
      </c>
    </row>
    <row r="211" s="2" customFormat="1" ht="16.5" customHeight="1">
      <c r="A211" s="39"/>
      <c r="B211" s="40"/>
      <c r="C211" s="289" t="s">
        <v>728</v>
      </c>
      <c r="D211" s="289" t="s">
        <v>341</v>
      </c>
      <c r="E211" s="290" t="s">
        <v>4954</v>
      </c>
      <c r="F211" s="291" t="s">
        <v>4955</v>
      </c>
      <c r="G211" s="292" t="s">
        <v>520</v>
      </c>
      <c r="H211" s="293">
        <v>3</v>
      </c>
      <c r="I211" s="294"/>
      <c r="J211" s="295">
        <f>ROUND(I211*H211,2)</f>
        <v>0</v>
      </c>
      <c r="K211" s="291" t="s">
        <v>1</v>
      </c>
      <c r="L211" s="296"/>
      <c r="M211" s="297" t="s">
        <v>1</v>
      </c>
      <c r="N211" s="298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532</v>
      </c>
      <c r="AT211" s="238" t="s">
        <v>341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4956</v>
      </c>
    </row>
    <row r="212" s="2" customFormat="1" ht="16.5" customHeight="1">
      <c r="A212" s="39"/>
      <c r="B212" s="40"/>
      <c r="C212" s="289" t="s">
        <v>738</v>
      </c>
      <c r="D212" s="289" t="s">
        <v>341</v>
      </c>
      <c r="E212" s="290" t="s">
        <v>4957</v>
      </c>
      <c r="F212" s="291" t="s">
        <v>4958</v>
      </c>
      <c r="G212" s="292" t="s">
        <v>675</v>
      </c>
      <c r="H212" s="293">
        <v>1</v>
      </c>
      <c r="I212" s="294"/>
      <c r="J212" s="295">
        <f>ROUND(I212*H212,2)</f>
        <v>0</v>
      </c>
      <c r="K212" s="291" t="s">
        <v>1</v>
      </c>
      <c r="L212" s="296"/>
      <c r="M212" s="297" t="s">
        <v>1</v>
      </c>
      <c r="N212" s="298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532</v>
      </c>
      <c r="AT212" s="238" t="s">
        <v>341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170</v>
      </c>
      <c r="BM212" s="238" t="s">
        <v>4959</v>
      </c>
    </row>
    <row r="213" s="2" customFormat="1" ht="16.5" customHeight="1">
      <c r="A213" s="39"/>
      <c r="B213" s="40"/>
      <c r="C213" s="289" t="s">
        <v>746</v>
      </c>
      <c r="D213" s="289" t="s">
        <v>341</v>
      </c>
      <c r="E213" s="290" t="s">
        <v>4960</v>
      </c>
      <c r="F213" s="291" t="s">
        <v>4961</v>
      </c>
      <c r="G213" s="292" t="s">
        <v>520</v>
      </c>
      <c r="H213" s="293">
        <v>33</v>
      </c>
      <c r="I213" s="294"/>
      <c r="J213" s="295">
        <f>ROUND(I213*H213,2)</f>
        <v>0</v>
      </c>
      <c r="K213" s="291" t="s">
        <v>1</v>
      </c>
      <c r="L213" s="296"/>
      <c r="M213" s="297" t="s">
        <v>1</v>
      </c>
      <c r="N213" s="298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532</v>
      </c>
      <c r="AT213" s="238" t="s">
        <v>341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4962</v>
      </c>
    </row>
    <row r="214" s="2" customFormat="1" ht="16.5" customHeight="1">
      <c r="A214" s="39"/>
      <c r="B214" s="40"/>
      <c r="C214" s="289" t="s">
        <v>755</v>
      </c>
      <c r="D214" s="289" t="s">
        <v>341</v>
      </c>
      <c r="E214" s="290" t="s">
        <v>4963</v>
      </c>
      <c r="F214" s="291" t="s">
        <v>4964</v>
      </c>
      <c r="G214" s="292" t="s">
        <v>675</v>
      </c>
      <c r="H214" s="293">
        <v>18</v>
      </c>
      <c r="I214" s="294"/>
      <c r="J214" s="295">
        <f>ROUND(I214*H214,2)</f>
        <v>0</v>
      </c>
      <c r="K214" s="291" t="s">
        <v>1</v>
      </c>
      <c r="L214" s="296"/>
      <c r="M214" s="297" t="s">
        <v>1</v>
      </c>
      <c r="N214" s="298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532</v>
      </c>
      <c r="AT214" s="238" t="s">
        <v>341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4965</v>
      </c>
    </row>
    <row r="215" s="2" customFormat="1" ht="16.5" customHeight="1">
      <c r="A215" s="39"/>
      <c r="B215" s="40"/>
      <c r="C215" s="289" t="s">
        <v>762</v>
      </c>
      <c r="D215" s="289" t="s">
        <v>341</v>
      </c>
      <c r="E215" s="290" t="s">
        <v>4966</v>
      </c>
      <c r="F215" s="291" t="s">
        <v>4967</v>
      </c>
      <c r="G215" s="292" t="s">
        <v>520</v>
      </c>
      <c r="H215" s="293">
        <v>9</v>
      </c>
      <c r="I215" s="294"/>
      <c r="J215" s="295">
        <f>ROUND(I215*H215,2)</f>
        <v>0</v>
      </c>
      <c r="K215" s="291" t="s">
        <v>1</v>
      </c>
      <c r="L215" s="296"/>
      <c r="M215" s="297" t="s">
        <v>1</v>
      </c>
      <c r="N215" s="298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532</v>
      </c>
      <c r="AT215" s="238" t="s">
        <v>341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4968</v>
      </c>
    </row>
    <row r="216" s="2" customFormat="1" ht="16.5" customHeight="1">
      <c r="A216" s="39"/>
      <c r="B216" s="40"/>
      <c r="C216" s="289" t="s">
        <v>770</v>
      </c>
      <c r="D216" s="289" t="s">
        <v>341</v>
      </c>
      <c r="E216" s="290" t="s">
        <v>4969</v>
      </c>
      <c r="F216" s="291" t="s">
        <v>4970</v>
      </c>
      <c r="G216" s="292" t="s">
        <v>675</v>
      </c>
      <c r="H216" s="293">
        <v>9</v>
      </c>
      <c r="I216" s="294"/>
      <c r="J216" s="295">
        <f>ROUND(I216*H216,2)</f>
        <v>0</v>
      </c>
      <c r="K216" s="291" t="s">
        <v>1</v>
      </c>
      <c r="L216" s="296"/>
      <c r="M216" s="297" t="s">
        <v>1</v>
      </c>
      <c r="N216" s="298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532</v>
      </c>
      <c r="AT216" s="238" t="s">
        <v>341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4971</v>
      </c>
    </row>
    <row r="217" s="2" customFormat="1" ht="24.15" customHeight="1">
      <c r="A217" s="39"/>
      <c r="B217" s="40"/>
      <c r="C217" s="227" t="s">
        <v>778</v>
      </c>
      <c r="D217" s="227" t="s">
        <v>242</v>
      </c>
      <c r="E217" s="228" t="s">
        <v>4972</v>
      </c>
      <c r="F217" s="229" t="s">
        <v>4973</v>
      </c>
      <c r="G217" s="230" t="s">
        <v>520</v>
      </c>
      <c r="H217" s="231">
        <v>2</v>
      </c>
      <c r="I217" s="232"/>
      <c r="J217" s="233">
        <f>ROUND(I217*H217,2)</f>
        <v>0</v>
      </c>
      <c r="K217" s="229" t="s">
        <v>246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170</v>
      </c>
      <c r="AT217" s="238" t="s">
        <v>242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4974</v>
      </c>
    </row>
    <row r="218" s="2" customFormat="1">
      <c r="A218" s="39"/>
      <c r="B218" s="40"/>
      <c r="C218" s="41"/>
      <c r="D218" s="240" t="s">
        <v>249</v>
      </c>
      <c r="E218" s="41"/>
      <c r="F218" s="241" t="s">
        <v>4975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249</v>
      </c>
      <c r="AU218" s="18" t="s">
        <v>87</v>
      </c>
    </row>
    <row r="219" s="2" customFormat="1" ht="16.5" customHeight="1">
      <c r="A219" s="39"/>
      <c r="B219" s="40"/>
      <c r="C219" s="289" t="s">
        <v>784</v>
      </c>
      <c r="D219" s="289" t="s">
        <v>341</v>
      </c>
      <c r="E219" s="290" t="s">
        <v>4976</v>
      </c>
      <c r="F219" s="291" t="s">
        <v>4977</v>
      </c>
      <c r="G219" s="292" t="s">
        <v>520</v>
      </c>
      <c r="H219" s="293">
        <v>2</v>
      </c>
      <c r="I219" s="294"/>
      <c r="J219" s="295">
        <f>ROUND(I219*H219,2)</f>
        <v>0</v>
      </c>
      <c r="K219" s="291" t="s">
        <v>1</v>
      </c>
      <c r="L219" s="296"/>
      <c r="M219" s="297" t="s">
        <v>1</v>
      </c>
      <c r="N219" s="298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532</v>
      </c>
      <c r="AT219" s="238" t="s">
        <v>341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4978</v>
      </c>
    </row>
    <row r="220" s="2" customFormat="1" ht="33" customHeight="1">
      <c r="A220" s="39"/>
      <c r="B220" s="40"/>
      <c r="C220" s="227" t="s">
        <v>790</v>
      </c>
      <c r="D220" s="227" t="s">
        <v>242</v>
      </c>
      <c r="E220" s="228" t="s">
        <v>4979</v>
      </c>
      <c r="F220" s="229" t="s">
        <v>4980</v>
      </c>
      <c r="G220" s="230" t="s">
        <v>520</v>
      </c>
      <c r="H220" s="231">
        <v>13</v>
      </c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170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170</v>
      </c>
      <c r="BM220" s="238" t="s">
        <v>4981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4982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14" customFormat="1">
      <c r="A222" s="14"/>
      <c r="B222" s="256"/>
      <c r="C222" s="257"/>
      <c r="D222" s="247" t="s">
        <v>251</v>
      </c>
      <c r="E222" s="258" t="s">
        <v>1</v>
      </c>
      <c r="F222" s="259" t="s">
        <v>4983</v>
      </c>
      <c r="G222" s="257"/>
      <c r="H222" s="260">
        <v>13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251</v>
      </c>
      <c r="AU222" s="266" t="s">
        <v>87</v>
      </c>
      <c r="AV222" s="14" t="s">
        <v>87</v>
      </c>
      <c r="AW222" s="14" t="s">
        <v>32</v>
      </c>
      <c r="AX222" s="14" t="s">
        <v>76</v>
      </c>
      <c r="AY222" s="266" t="s">
        <v>240</v>
      </c>
    </row>
    <row r="223" s="16" customFormat="1">
      <c r="A223" s="16"/>
      <c r="B223" s="278"/>
      <c r="C223" s="279"/>
      <c r="D223" s="247" t="s">
        <v>251</v>
      </c>
      <c r="E223" s="280" t="s">
        <v>1</v>
      </c>
      <c r="F223" s="281" t="s">
        <v>265</v>
      </c>
      <c r="G223" s="279"/>
      <c r="H223" s="282">
        <v>13</v>
      </c>
      <c r="I223" s="283"/>
      <c r="J223" s="279"/>
      <c r="K223" s="279"/>
      <c r="L223" s="284"/>
      <c r="M223" s="285"/>
      <c r="N223" s="286"/>
      <c r="O223" s="286"/>
      <c r="P223" s="286"/>
      <c r="Q223" s="286"/>
      <c r="R223" s="286"/>
      <c r="S223" s="286"/>
      <c r="T223" s="28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8" t="s">
        <v>251</v>
      </c>
      <c r="AU223" s="288" t="s">
        <v>87</v>
      </c>
      <c r="AV223" s="16" t="s">
        <v>247</v>
      </c>
      <c r="AW223" s="16" t="s">
        <v>32</v>
      </c>
      <c r="AX223" s="16" t="s">
        <v>84</v>
      </c>
      <c r="AY223" s="288" t="s">
        <v>240</v>
      </c>
    </row>
    <row r="224" s="2" customFormat="1" ht="16.5" customHeight="1">
      <c r="A224" s="39"/>
      <c r="B224" s="40"/>
      <c r="C224" s="289" t="s">
        <v>796</v>
      </c>
      <c r="D224" s="289" t="s">
        <v>341</v>
      </c>
      <c r="E224" s="290" t="s">
        <v>4984</v>
      </c>
      <c r="F224" s="291" t="s">
        <v>4985</v>
      </c>
      <c r="G224" s="292" t="s">
        <v>520</v>
      </c>
      <c r="H224" s="293">
        <v>2</v>
      </c>
      <c r="I224" s="294"/>
      <c r="J224" s="295">
        <f>ROUND(I224*H224,2)</f>
        <v>0</v>
      </c>
      <c r="K224" s="291" t="s">
        <v>1</v>
      </c>
      <c r="L224" s="296"/>
      <c r="M224" s="297" t="s">
        <v>1</v>
      </c>
      <c r="N224" s="298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532</v>
      </c>
      <c r="AT224" s="238" t="s">
        <v>341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170</v>
      </c>
      <c r="BM224" s="238" t="s">
        <v>4986</v>
      </c>
    </row>
    <row r="225" s="2" customFormat="1" ht="16.5" customHeight="1">
      <c r="A225" s="39"/>
      <c r="B225" s="40"/>
      <c r="C225" s="289" t="s">
        <v>801</v>
      </c>
      <c r="D225" s="289" t="s">
        <v>341</v>
      </c>
      <c r="E225" s="290" t="s">
        <v>4987</v>
      </c>
      <c r="F225" s="291" t="s">
        <v>4988</v>
      </c>
      <c r="G225" s="292" t="s">
        <v>520</v>
      </c>
      <c r="H225" s="293">
        <v>8</v>
      </c>
      <c r="I225" s="294"/>
      <c r="J225" s="295">
        <f>ROUND(I225*H225,2)</f>
        <v>0</v>
      </c>
      <c r="K225" s="291" t="s">
        <v>1</v>
      </c>
      <c r="L225" s="296"/>
      <c r="M225" s="297" t="s">
        <v>1</v>
      </c>
      <c r="N225" s="298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532</v>
      </c>
      <c r="AT225" s="238" t="s">
        <v>341</v>
      </c>
      <c r="AU225" s="238" t="s">
        <v>87</v>
      </c>
      <c r="AY225" s="18" t="s">
        <v>240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170</v>
      </c>
      <c r="BM225" s="238" t="s">
        <v>4989</v>
      </c>
    </row>
    <row r="226" s="2" customFormat="1" ht="16.5" customHeight="1">
      <c r="A226" s="39"/>
      <c r="B226" s="40"/>
      <c r="C226" s="289" t="s">
        <v>808</v>
      </c>
      <c r="D226" s="289" t="s">
        <v>341</v>
      </c>
      <c r="E226" s="290" t="s">
        <v>4990</v>
      </c>
      <c r="F226" s="291" t="s">
        <v>4991</v>
      </c>
      <c r="G226" s="292" t="s">
        <v>520</v>
      </c>
      <c r="H226" s="293">
        <v>3</v>
      </c>
      <c r="I226" s="294"/>
      <c r="J226" s="295">
        <f>ROUND(I226*H226,2)</f>
        <v>0</v>
      </c>
      <c r="K226" s="291" t="s">
        <v>1</v>
      </c>
      <c r="L226" s="296"/>
      <c r="M226" s="297" t="s">
        <v>1</v>
      </c>
      <c r="N226" s="298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532</v>
      </c>
      <c r="AT226" s="238" t="s">
        <v>341</v>
      </c>
      <c r="AU226" s="238" t="s">
        <v>87</v>
      </c>
      <c r="AY226" s="18" t="s">
        <v>240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170</v>
      </c>
      <c r="BM226" s="238" t="s">
        <v>4992</v>
      </c>
    </row>
    <row r="227" s="2" customFormat="1" ht="24.15" customHeight="1">
      <c r="A227" s="39"/>
      <c r="B227" s="40"/>
      <c r="C227" s="227" t="s">
        <v>767</v>
      </c>
      <c r="D227" s="227" t="s">
        <v>242</v>
      </c>
      <c r="E227" s="228" t="s">
        <v>4993</v>
      </c>
      <c r="F227" s="229" t="s">
        <v>4994</v>
      </c>
      <c r="G227" s="230" t="s">
        <v>373</v>
      </c>
      <c r="H227" s="231">
        <v>5</v>
      </c>
      <c r="I227" s="232"/>
      <c r="J227" s="233">
        <f>ROUND(I227*H227,2)</f>
        <v>0</v>
      </c>
      <c r="K227" s="229" t="s">
        <v>246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0.01536</v>
      </c>
      <c r="R227" s="236">
        <f>Q227*H227</f>
        <v>0.076800000000000007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170</v>
      </c>
      <c r="AT227" s="238" t="s">
        <v>242</v>
      </c>
      <c r="AU227" s="238" t="s">
        <v>87</v>
      </c>
      <c r="AY227" s="18" t="s">
        <v>240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170</v>
      </c>
      <c r="BM227" s="238" t="s">
        <v>4995</v>
      </c>
    </row>
    <row r="228" s="2" customFormat="1">
      <c r="A228" s="39"/>
      <c r="B228" s="40"/>
      <c r="C228" s="41"/>
      <c r="D228" s="240" t="s">
        <v>249</v>
      </c>
      <c r="E228" s="41"/>
      <c r="F228" s="241" t="s">
        <v>4996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249</v>
      </c>
      <c r="AU228" s="18" t="s">
        <v>87</v>
      </c>
    </row>
    <row r="229" s="2" customFormat="1" ht="24.15" customHeight="1">
      <c r="A229" s="39"/>
      <c r="B229" s="40"/>
      <c r="C229" s="227" t="s">
        <v>824</v>
      </c>
      <c r="D229" s="227" t="s">
        <v>242</v>
      </c>
      <c r="E229" s="228" t="s">
        <v>4997</v>
      </c>
      <c r="F229" s="229" t="s">
        <v>4994</v>
      </c>
      <c r="G229" s="230" t="s">
        <v>373</v>
      </c>
      <c r="H229" s="231">
        <v>45</v>
      </c>
      <c r="I229" s="232"/>
      <c r="J229" s="233">
        <f>ROUND(I229*H229,2)</f>
        <v>0</v>
      </c>
      <c r="K229" s="229" t="s">
        <v>246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0.01536</v>
      </c>
      <c r="R229" s="236">
        <f>Q229*H229</f>
        <v>0.69120000000000004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170</v>
      </c>
      <c r="AT229" s="238" t="s">
        <v>242</v>
      </c>
      <c r="AU229" s="238" t="s">
        <v>87</v>
      </c>
      <c r="AY229" s="18" t="s">
        <v>240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170</v>
      </c>
      <c r="BM229" s="238" t="s">
        <v>4998</v>
      </c>
    </row>
    <row r="230" s="2" customFormat="1">
      <c r="A230" s="39"/>
      <c r="B230" s="40"/>
      <c r="C230" s="41"/>
      <c r="D230" s="240" t="s">
        <v>249</v>
      </c>
      <c r="E230" s="41"/>
      <c r="F230" s="241" t="s">
        <v>4999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249</v>
      </c>
      <c r="AU230" s="18" t="s">
        <v>87</v>
      </c>
    </row>
    <row r="231" s="2" customFormat="1" ht="24.15" customHeight="1">
      <c r="A231" s="39"/>
      <c r="B231" s="40"/>
      <c r="C231" s="227" t="s">
        <v>840</v>
      </c>
      <c r="D231" s="227" t="s">
        <v>242</v>
      </c>
      <c r="E231" s="228" t="s">
        <v>5000</v>
      </c>
      <c r="F231" s="229" t="s">
        <v>4994</v>
      </c>
      <c r="G231" s="230" t="s">
        <v>373</v>
      </c>
      <c r="H231" s="231">
        <v>8</v>
      </c>
      <c r="I231" s="232"/>
      <c r="J231" s="233">
        <f>ROUND(I231*H231,2)</f>
        <v>0</v>
      </c>
      <c r="K231" s="229" t="s">
        <v>246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0.01536</v>
      </c>
      <c r="R231" s="236">
        <f>Q231*H231</f>
        <v>0.12288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170</v>
      </c>
      <c r="AT231" s="238" t="s">
        <v>242</v>
      </c>
      <c r="AU231" s="238" t="s">
        <v>87</v>
      </c>
      <c r="AY231" s="18" t="s">
        <v>240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170</v>
      </c>
      <c r="BM231" s="238" t="s">
        <v>5001</v>
      </c>
    </row>
    <row r="232" s="2" customFormat="1">
      <c r="A232" s="39"/>
      <c r="B232" s="40"/>
      <c r="C232" s="41"/>
      <c r="D232" s="240" t="s">
        <v>249</v>
      </c>
      <c r="E232" s="41"/>
      <c r="F232" s="241" t="s">
        <v>5002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249</v>
      </c>
      <c r="AU232" s="18" t="s">
        <v>87</v>
      </c>
    </row>
    <row r="233" s="2" customFormat="1" ht="24.15" customHeight="1">
      <c r="A233" s="39"/>
      <c r="B233" s="40"/>
      <c r="C233" s="227" t="s">
        <v>850</v>
      </c>
      <c r="D233" s="227" t="s">
        <v>242</v>
      </c>
      <c r="E233" s="228" t="s">
        <v>5003</v>
      </c>
      <c r="F233" s="229" t="s">
        <v>5004</v>
      </c>
      <c r="G233" s="230" t="s">
        <v>5005</v>
      </c>
      <c r="H233" s="308"/>
      <c r="I233" s="232"/>
      <c r="J233" s="233">
        <f>ROUND(I233*H233,2)</f>
        <v>0</v>
      </c>
      <c r="K233" s="229" t="s">
        <v>246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170</v>
      </c>
      <c r="AT233" s="238" t="s">
        <v>242</v>
      </c>
      <c r="AU233" s="238" t="s">
        <v>87</v>
      </c>
      <c r="AY233" s="18" t="s">
        <v>240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170</v>
      </c>
      <c r="BM233" s="238" t="s">
        <v>5006</v>
      </c>
    </row>
    <row r="234" s="2" customFormat="1">
      <c r="A234" s="39"/>
      <c r="B234" s="40"/>
      <c r="C234" s="41"/>
      <c r="D234" s="240" t="s">
        <v>249</v>
      </c>
      <c r="E234" s="41"/>
      <c r="F234" s="241" t="s">
        <v>5007</v>
      </c>
      <c r="G234" s="41"/>
      <c r="H234" s="41"/>
      <c r="I234" s="242"/>
      <c r="J234" s="41"/>
      <c r="K234" s="41"/>
      <c r="L234" s="45"/>
      <c r="M234" s="300"/>
      <c r="N234" s="301"/>
      <c r="O234" s="302"/>
      <c r="P234" s="302"/>
      <c r="Q234" s="302"/>
      <c r="R234" s="302"/>
      <c r="S234" s="302"/>
      <c r="T234" s="30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249</v>
      </c>
      <c r="AU234" s="18" t="s">
        <v>87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Q2D/0IPUd+VCar0XYcpOB6QU3lasSjyp8yx01QkEYBDJCANDuTXLqzjSl8zPxInorRB5QLwEUi/gme0OXRuC4Q==" hashValue="hQoHL095gNgpf7QiorIBGbn8ihM7PQSyqHj8xgOnJq+yrfaiZgn4mExbYXlGlf1+Z3BvLf3JbayKBxmooikXDQ==" algorithmName="SHA-512" password="CC35"/>
  <autoFilter ref="C121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611116"/>
    <hyperlink ref="F136" r:id="rId2" display="https://podminky.urs.cz/item/CS_URS_2022_01/751398052"/>
    <hyperlink ref="F141" r:id="rId3" display="https://podminky.urs.cz/item/CS_URS_2022_01/751344122"/>
    <hyperlink ref="F149" r:id="rId4" display="https://podminky.urs.cz/item/CS_URS_2022_01/751311092"/>
    <hyperlink ref="F156" r:id="rId5" display="https://podminky.urs.cz/item/CS_URS_2022_01/751322011"/>
    <hyperlink ref="F159" r:id="rId6" display="https://podminky.urs.cz/item/CS_URS_2022_01/751322012"/>
    <hyperlink ref="F169" r:id="rId7" display="https://podminky.urs.cz/item/CS_URS_2022_01/751514661"/>
    <hyperlink ref="F172" r:id="rId8" display="https://podminky.urs.cz/item/CS_URS_2022_01/751514662"/>
    <hyperlink ref="F178" r:id="rId9" display="https://podminky.urs.cz/item/CS_URS_2022_01/751511002"/>
    <hyperlink ref="F183" r:id="rId10" display="https://podminky.urs.cz/item/CS_URS_2022_01/751511003"/>
    <hyperlink ref="F188" r:id="rId11" display="https://podminky.urs.cz/item/CS_URS_2022_01/751511004"/>
    <hyperlink ref="F193" r:id="rId12" display="https://podminky.urs.cz/item/CS_URS_2022_01/751511022"/>
    <hyperlink ref="F200" r:id="rId13" display="https://podminky.urs.cz/item/CS_URS_2022_01/751537011"/>
    <hyperlink ref="F203" r:id="rId14" display="https://podminky.urs.cz/item/CS_URS_2022_01/751537012"/>
    <hyperlink ref="F218" r:id="rId15" display="https://podminky.urs.cz/item/CS_URS_2022_01/751537111"/>
    <hyperlink ref="F221" r:id="rId16" display="https://podminky.urs.cz/item/CS_URS_2022_01/751537112"/>
    <hyperlink ref="F228" r:id="rId17" display="https://podminky.urs.cz/item/CS_URS_2022_01/751581R1"/>
    <hyperlink ref="F230" r:id="rId18" display="https://podminky.urs.cz/item/CS_URS_2022_01/751581R2"/>
    <hyperlink ref="F232" r:id="rId19" display="https://podminky.urs.cz/item/CS_URS_2022_01/751581R3"/>
    <hyperlink ref="F234" r:id="rId20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5008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ROUND((SUM(BE122:BE221)),  2)</f>
        <v>0</v>
      </c>
      <c r="G35" s="39"/>
      <c r="H35" s="39"/>
      <c r="I35" s="165">
        <v>0.20999999999999999</v>
      </c>
      <c r="J35" s="164">
        <f>ROUND(((SUM(BE122:BE221))*I35),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ROUND((SUM(BF122:BF221)),  2)</f>
        <v>0</v>
      </c>
      <c r="G36" s="39"/>
      <c r="H36" s="39"/>
      <c r="I36" s="165">
        <v>0.14999999999999999</v>
      </c>
      <c r="J36" s="164">
        <f>ROUND(((SUM(BF122:BF221))*I36),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ROUND((SUM(BG122:BG221)),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ROUND((SUM(BH122:BH221)),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ROUND((SUM(BI122:BI221)),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VZT-02 - Zařízení č.2 - Krizový štáb a tělocvična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5009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VZT-02 - Zařízení č.2 - Krizový štáb a tělocvična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0.99839999999999995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0.99839999999999995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5010</v>
      </c>
      <c r="F124" s="225" t="s">
        <v>5011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SUM(P125:P221)</f>
        <v>0</v>
      </c>
      <c r="Q124" s="219"/>
      <c r="R124" s="220">
        <f>SUM(R125:R221)</f>
        <v>0.99839999999999995</v>
      </c>
      <c r="S124" s="219"/>
      <c r="T124" s="221">
        <f>SUM(T125:T221)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SUM(BK125:BK221)</f>
        <v>0</v>
      </c>
    </row>
    <row r="125" s="2" customFormat="1" ht="37.8" customHeight="1">
      <c r="A125" s="39"/>
      <c r="B125" s="40"/>
      <c r="C125" s="227" t="s">
        <v>84</v>
      </c>
      <c r="D125" s="227" t="s">
        <v>242</v>
      </c>
      <c r="E125" s="228" t="s">
        <v>4759</v>
      </c>
      <c r="F125" s="229" t="s">
        <v>4760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5012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4762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62.7" customHeight="1">
      <c r="A127" s="39"/>
      <c r="B127" s="40"/>
      <c r="C127" s="289" t="s">
        <v>87</v>
      </c>
      <c r="D127" s="289" t="s">
        <v>341</v>
      </c>
      <c r="E127" s="290" t="s">
        <v>5013</v>
      </c>
      <c r="F127" s="291" t="s">
        <v>5014</v>
      </c>
      <c r="G127" s="292" t="s">
        <v>1607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5015</v>
      </c>
    </row>
    <row r="128" s="2" customFormat="1" ht="16.5" customHeight="1">
      <c r="A128" s="39"/>
      <c r="B128" s="40"/>
      <c r="C128" s="227" t="s">
        <v>256</v>
      </c>
      <c r="D128" s="227" t="s">
        <v>242</v>
      </c>
      <c r="E128" s="228" t="s">
        <v>4766</v>
      </c>
      <c r="F128" s="229" t="s">
        <v>5016</v>
      </c>
      <c r="G128" s="230" t="s">
        <v>675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170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5017</v>
      </c>
    </row>
    <row r="129" s="2" customFormat="1" ht="37.8" customHeight="1">
      <c r="A129" s="39"/>
      <c r="B129" s="40"/>
      <c r="C129" s="289" t="s">
        <v>247</v>
      </c>
      <c r="D129" s="289" t="s">
        <v>341</v>
      </c>
      <c r="E129" s="290" t="s">
        <v>5018</v>
      </c>
      <c r="F129" s="291" t="s">
        <v>5019</v>
      </c>
      <c r="G129" s="292" t="s">
        <v>1607</v>
      </c>
      <c r="H129" s="293">
        <v>1</v>
      </c>
      <c r="I129" s="294"/>
      <c r="J129" s="295">
        <f>ROUND(I129*H129,2)</f>
        <v>0</v>
      </c>
      <c r="K129" s="291" t="s">
        <v>1</v>
      </c>
      <c r="L129" s="296"/>
      <c r="M129" s="297" t="s">
        <v>1</v>
      </c>
      <c r="N129" s="298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532</v>
      </c>
      <c r="AT129" s="238" t="s">
        <v>341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5020</v>
      </c>
    </row>
    <row r="130" s="2" customFormat="1" ht="16.5" customHeight="1">
      <c r="A130" s="39"/>
      <c r="B130" s="40"/>
      <c r="C130" s="289" t="s">
        <v>289</v>
      </c>
      <c r="D130" s="289" t="s">
        <v>341</v>
      </c>
      <c r="E130" s="290" t="s">
        <v>5021</v>
      </c>
      <c r="F130" s="291" t="s">
        <v>4773</v>
      </c>
      <c r="G130" s="292" t="s">
        <v>675</v>
      </c>
      <c r="H130" s="293">
        <v>1</v>
      </c>
      <c r="I130" s="294"/>
      <c r="J130" s="295">
        <f>ROUND(I130*H130,2)</f>
        <v>0</v>
      </c>
      <c r="K130" s="291" t="s">
        <v>1</v>
      </c>
      <c r="L130" s="296"/>
      <c r="M130" s="297" t="s">
        <v>1</v>
      </c>
      <c r="N130" s="298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532</v>
      </c>
      <c r="AT130" s="238" t="s">
        <v>341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170</v>
      </c>
      <c r="BM130" s="238" t="s">
        <v>5022</v>
      </c>
    </row>
    <row r="131" s="2" customFormat="1" ht="33" customHeight="1">
      <c r="A131" s="39"/>
      <c r="B131" s="40"/>
      <c r="C131" s="289" t="s">
        <v>300</v>
      </c>
      <c r="D131" s="289" t="s">
        <v>341</v>
      </c>
      <c r="E131" s="290" t="s">
        <v>5023</v>
      </c>
      <c r="F131" s="291" t="s">
        <v>4776</v>
      </c>
      <c r="G131" s="292" t="s">
        <v>520</v>
      </c>
      <c r="H131" s="293">
        <v>25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5024</v>
      </c>
    </row>
    <row r="132" s="2" customFormat="1" ht="16.5" customHeight="1">
      <c r="A132" s="39"/>
      <c r="B132" s="40"/>
      <c r="C132" s="289" t="s">
        <v>310</v>
      </c>
      <c r="D132" s="289" t="s">
        <v>341</v>
      </c>
      <c r="E132" s="290" t="s">
        <v>5025</v>
      </c>
      <c r="F132" s="291" t="s">
        <v>4779</v>
      </c>
      <c r="G132" s="292" t="s">
        <v>520</v>
      </c>
      <c r="H132" s="293">
        <v>25</v>
      </c>
      <c r="I132" s="294"/>
      <c r="J132" s="295">
        <f>ROUND(I132*H132,2)</f>
        <v>0</v>
      </c>
      <c r="K132" s="291" t="s">
        <v>1</v>
      </c>
      <c r="L132" s="296"/>
      <c r="M132" s="297" t="s">
        <v>1</v>
      </c>
      <c r="N132" s="298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532</v>
      </c>
      <c r="AT132" s="238" t="s">
        <v>341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5026</v>
      </c>
    </row>
    <row r="133" s="2" customFormat="1" ht="16.5" customHeight="1">
      <c r="A133" s="39"/>
      <c r="B133" s="40"/>
      <c r="C133" s="289" t="s">
        <v>320</v>
      </c>
      <c r="D133" s="289" t="s">
        <v>341</v>
      </c>
      <c r="E133" s="290" t="s">
        <v>5027</v>
      </c>
      <c r="F133" s="291" t="s">
        <v>4782</v>
      </c>
      <c r="G133" s="292" t="s">
        <v>520</v>
      </c>
      <c r="H133" s="293">
        <v>25</v>
      </c>
      <c r="I133" s="294"/>
      <c r="J133" s="295">
        <f>ROUND(I133*H133,2)</f>
        <v>0</v>
      </c>
      <c r="K133" s="291" t="s">
        <v>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5028</v>
      </c>
    </row>
    <row r="134" s="2" customFormat="1" ht="16.5" customHeight="1">
      <c r="A134" s="39"/>
      <c r="B134" s="40"/>
      <c r="C134" s="289" t="s">
        <v>328</v>
      </c>
      <c r="D134" s="289" t="s">
        <v>341</v>
      </c>
      <c r="E134" s="290" t="s">
        <v>5029</v>
      </c>
      <c r="F134" s="291" t="s">
        <v>4785</v>
      </c>
      <c r="G134" s="292" t="s">
        <v>4786</v>
      </c>
      <c r="H134" s="293">
        <v>800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5030</v>
      </c>
    </row>
    <row r="135" s="2" customFormat="1" ht="24.15" customHeight="1">
      <c r="A135" s="39"/>
      <c r="B135" s="40"/>
      <c r="C135" s="227" t="s">
        <v>152</v>
      </c>
      <c r="D135" s="227" t="s">
        <v>242</v>
      </c>
      <c r="E135" s="228" t="s">
        <v>4788</v>
      </c>
      <c r="F135" s="229" t="s">
        <v>4789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5031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4791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33" customHeight="1">
      <c r="A137" s="39"/>
      <c r="B137" s="40"/>
      <c r="C137" s="289" t="s">
        <v>155</v>
      </c>
      <c r="D137" s="289" t="s">
        <v>341</v>
      </c>
      <c r="E137" s="290" t="s">
        <v>5032</v>
      </c>
      <c r="F137" s="291" t="s">
        <v>5033</v>
      </c>
      <c r="G137" s="292" t="s">
        <v>675</v>
      </c>
      <c r="H137" s="293">
        <v>1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5034</v>
      </c>
    </row>
    <row r="138" s="2" customFormat="1" ht="16.5" customHeight="1">
      <c r="A138" s="39"/>
      <c r="B138" s="40"/>
      <c r="C138" s="227" t="s">
        <v>158</v>
      </c>
      <c r="D138" s="227" t="s">
        <v>242</v>
      </c>
      <c r="E138" s="228" t="s">
        <v>4795</v>
      </c>
      <c r="F138" s="229" t="s">
        <v>5035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5036</v>
      </c>
    </row>
    <row r="139" s="2" customFormat="1" ht="16.5" customHeight="1">
      <c r="A139" s="39"/>
      <c r="B139" s="40"/>
      <c r="C139" s="289" t="s">
        <v>162</v>
      </c>
      <c r="D139" s="289" t="s">
        <v>341</v>
      </c>
      <c r="E139" s="290" t="s">
        <v>5037</v>
      </c>
      <c r="F139" s="291" t="s">
        <v>4799</v>
      </c>
      <c r="G139" s="292" t="s">
        <v>675</v>
      </c>
      <c r="H139" s="293">
        <v>1</v>
      </c>
      <c r="I139" s="294"/>
      <c r="J139" s="295">
        <f>ROUND(I139*H139,2)</f>
        <v>0</v>
      </c>
      <c r="K139" s="291" t="s">
        <v>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5038</v>
      </c>
    </row>
    <row r="140" s="2" customFormat="1" ht="24.15" customHeight="1">
      <c r="A140" s="39"/>
      <c r="B140" s="40"/>
      <c r="C140" s="227" t="s">
        <v>165</v>
      </c>
      <c r="D140" s="227" t="s">
        <v>242</v>
      </c>
      <c r="E140" s="228" t="s">
        <v>4801</v>
      </c>
      <c r="F140" s="229" t="s">
        <v>4802</v>
      </c>
      <c r="G140" s="230" t="s">
        <v>675</v>
      </c>
      <c r="H140" s="231">
        <v>4</v>
      </c>
      <c r="I140" s="232"/>
      <c r="J140" s="233">
        <f>ROUND(I140*H140,2)</f>
        <v>0</v>
      </c>
      <c r="K140" s="229" t="s">
        <v>246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170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5039</v>
      </c>
    </row>
    <row r="141" s="2" customFormat="1">
      <c r="A141" s="39"/>
      <c r="B141" s="40"/>
      <c r="C141" s="41"/>
      <c r="D141" s="240" t="s">
        <v>249</v>
      </c>
      <c r="E141" s="41"/>
      <c r="F141" s="241" t="s">
        <v>4804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87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5040</v>
      </c>
      <c r="G142" s="257"/>
      <c r="H142" s="260">
        <v>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6" customFormat="1">
      <c r="A143" s="16"/>
      <c r="B143" s="278"/>
      <c r="C143" s="279"/>
      <c r="D143" s="247" t="s">
        <v>251</v>
      </c>
      <c r="E143" s="280" t="s">
        <v>1</v>
      </c>
      <c r="F143" s="281" t="s">
        <v>265</v>
      </c>
      <c r="G143" s="279"/>
      <c r="H143" s="282">
        <v>4</v>
      </c>
      <c r="I143" s="283"/>
      <c r="J143" s="279"/>
      <c r="K143" s="279"/>
      <c r="L143" s="284"/>
      <c r="M143" s="285"/>
      <c r="N143" s="286"/>
      <c r="O143" s="286"/>
      <c r="P143" s="286"/>
      <c r="Q143" s="286"/>
      <c r="R143" s="286"/>
      <c r="S143" s="286"/>
      <c r="T143" s="28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8" t="s">
        <v>251</v>
      </c>
      <c r="AU143" s="288" t="s">
        <v>87</v>
      </c>
      <c r="AV143" s="16" t="s">
        <v>247</v>
      </c>
      <c r="AW143" s="16" t="s">
        <v>32</v>
      </c>
      <c r="AX143" s="16" t="s">
        <v>84</v>
      </c>
      <c r="AY143" s="288" t="s">
        <v>240</v>
      </c>
    </row>
    <row r="144" s="2" customFormat="1" ht="21.75" customHeight="1">
      <c r="A144" s="39"/>
      <c r="B144" s="40"/>
      <c r="C144" s="289" t="s">
        <v>8</v>
      </c>
      <c r="D144" s="289" t="s">
        <v>341</v>
      </c>
      <c r="E144" s="290" t="s">
        <v>5041</v>
      </c>
      <c r="F144" s="291" t="s">
        <v>5042</v>
      </c>
      <c r="G144" s="292" t="s">
        <v>675</v>
      </c>
      <c r="H144" s="293">
        <v>1</v>
      </c>
      <c r="I144" s="294"/>
      <c r="J144" s="295">
        <f>ROUND(I144*H144,2)</f>
        <v>0</v>
      </c>
      <c r="K144" s="291" t="s">
        <v>1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5043</v>
      </c>
    </row>
    <row r="145" s="2" customFormat="1" ht="21.75" customHeight="1">
      <c r="A145" s="39"/>
      <c r="B145" s="40"/>
      <c r="C145" s="289" t="s">
        <v>170</v>
      </c>
      <c r="D145" s="289" t="s">
        <v>341</v>
      </c>
      <c r="E145" s="290" t="s">
        <v>5044</v>
      </c>
      <c r="F145" s="291" t="s">
        <v>4812</v>
      </c>
      <c r="G145" s="292" t="s">
        <v>675</v>
      </c>
      <c r="H145" s="293">
        <v>2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5045</v>
      </c>
    </row>
    <row r="146" s="2" customFormat="1" ht="21.75" customHeight="1">
      <c r="A146" s="39"/>
      <c r="B146" s="40"/>
      <c r="C146" s="289" t="s">
        <v>173</v>
      </c>
      <c r="D146" s="289" t="s">
        <v>341</v>
      </c>
      <c r="E146" s="290" t="s">
        <v>5046</v>
      </c>
      <c r="F146" s="291" t="s">
        <v>4815</v>
      </c>
      <c r="G146" s="292" t="s">
        <v>675</v>
      </c>
      <c r="H146" s="293">
        <v>1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5047</v>
      </c>
    </row>
    <row r="147" s="2" customFormat="1" ht="24.15" customHeight="1">
      <c r="A147" s="39"/>
      <c r="B147" s="40"/>
      <c r="C147" s="227" t="s">
        <v>395</v>
      </c>
      <c r="D147" s="227" t="s">
        <v>242</v>
      </c>
      <c r="E147" s="228" t="s">
        <v>4817</v>
      </c>
      <c r="F147" s="229" t="s">
        <v>4818</v>
      </c>
      <c r="G147" s="230" t="s">
        <v>675</v>
      </c>
      <c r="H147" s="231">
        <v>3</v>
      </c>
      <c r="I147" s="232"/>
      <c r="J147" s="233">
        <f>ROUND(I147*H147,2)</f>
        <v>0</v>
      </c>
      <c r="K147" s="229" t="s">
        <v>246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170</v>
      </c>
      <c r="AT147" s="238" t="s">
        <v>242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5048</v>
      </c>
    </row>
    <row r="148" s="2" customFormat="1">
      <c r="A148" s="39"/>
      <c r="B148" s="40"/>
      <c r="C148" s="41"/>
      <c r="D148" s="240" t="s">
        <v>249</v>
      </c>
      <c r="E148" s="41"/>
      <c r="F148" s="241" t="s">
        <v>4820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249</v>
      </c>
      <c r="AU148" s="18" t="s">
        <v>87</v>
      </c>
    </row>
    <row r="149" s="14" customFormat="1">
      <c r="A149" s="14"/>
      <c r="B149" s="256"/>
      <c r="C149" s="257"/>
      <c r="D149" s="247" t="s">
        <v>251</v>
      </c>
      <c r="E149" s="258" t="s">
        <v>1</v>
      </c>
      <c r="F149" s="259" t="s">
        <v>3865</v>
      </c>
      <c r="G149" s="257"/>
      <c r="H149" s="260">
        <v>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251</v>
      </c>
      <c r="AU149" s="266" t="s">
        <v>87</v>
      </c>
      <c r="AV149" s="14" t="s">
        <v>87</v>
      </c>
      <c r="AW149" s="14" t="s">
        <v>32</v>
      </c>
      <c r="AX149" s="14" t="s">
        <v>76</v>
      </c>
      <c r="AY149" s="266" t="s">
        <v>240</v>
      </c>
    </row>
    <row r="150" s="16" customFormat="1">
      <c r="A150" s="16"/>
      <c r="B150" s="278"/>
      <c r="C150" s="279"/>
      <c r="D150" s="247" t="s">
        <v>251</v>
      </c>
      <c r="E150" s="280" t="s">
        <v>1</v>
      </c>
      <c r="F150" s="281" t="s">
        <v>265</v>
      </c>
      <c r="G150" s="279"/>
      <c r="H150" s="282">
        <v>3</v>
      </c>
      <c r="I150" s="283"/>
      <c r="J150" s="279"/>
      <c r="K150" s="279"/>
      <c r="L150" s="284"/>
      <c r="M150" s="285"/>
      <c r="N150" s="286"/>
      <c r="O150" s="286"/>
      <c r="P150" s="286"/>
      <c r="Q150" s="286"/>
      <c r="R150" s="286"/>
      <c r="S150" s="286"/>
      <c r="T150" s="28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8" t="s">
        <v>251</v>
      </c>
      <c r="AU150" s="288" t="s">
        <v>87</v>
      </c>
      <c r="AV150" s="16" t="s">
        <v>247</v>
      </c>
      <c r="AW150" s="16" t="s">
        <v>32</v>
      </c>
      <c r="AX150" s="16" t="s">
        <v>84</v>
      </c>
      <c r="AY150" s="288" t="s">
        <v>240</v>
      </c>
    </row>
    <row r="151" s="2" customFormat="1" ht="24.15" customHeight="1">
      <c r="A151" s="39"/>
      <c r="B151" s="40"/>
      <c r="C151" s="289" t="s">
        <v>397</v>
      </c>
      <c r="D151" s="289" t="s">
        <v>341</v>
      </c>
      <c r="E151" s="290" t="s">
        <v>5049</v>
      </c>
      <c r="F151" s="291" t="s">
        <v>4823</v>
      </c>
      <c r="G151" s="292" t="s">
        <v>675</v>
      </c>
      <c r="H151" s="293">
        <v>1</v>
      </c>
      <c r="I151" s="294"/>
      <c r="J151" s="295">
        <f>ROUND(I151*H151,2)</f>
        <v>0</v>
      </c>
      <c r="K151" s="291" t="s">
        <v>1</v>
      </c>
      <c r="L151" s="296"/>
      <c r="M151" s="297" t="s">
        <v>1</v>
      </c>
      <c r="N151" s="298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532</v>
      </c>
      <c r="AT151" s="238" t="s">
        <v>341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5050</v>
      </c>
    </row>
    <row r="152" s="2" customFormat="1" ht="24.15" customHeight="1">
      <c r="A152" s="39"/>
      <c r="B152" s="40"/>
      <c r="C152" s="289" t="s">
        <v>402</v>
      </c>
      <c r="D152" s="289" t="s">
        <v>341</v>
      </c>
      <c r="E152" s="290" t="s">
        <v>5051</v>
      </c>
      <c r="F152" s="291" t="s">
        <v>4826</v>
      </c>
      <c r="G152" s="292" t="s">
        <v>675</v>
      </c>
      <c r="H152" s="293">
        <v>1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532</v>
      </c>
      <c r="AT152" s="238" t="s">
        <v>341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5052</v>
      </c>
    </row>
    <row r="153" s="2" customFormat="1" ht="24.15" customHeight="1">
      <c r="A153" s="39"/>
      <c r="B153" s="40"/>
      <c r="C153" s="289" t="s">
        <v>7</v>
      </c>
      <c r="D153" s="289" t="s">
        <v>341</v>
      </c>
      <c r="E153" s="290" t="s">
        <v>5053</v>
      </c>
      <c r="F153" s="291" t="s">
        <v>4829</v>
      </c>
      <c r="G153" s="292" t="s">
        <v>675</v>
      </c>
      <c r="H153" s="293">
        <v>1</v>
      </c>
      <c r="I153" s="294"/>
      <c r="J153" s="295">
        <f>ROUND(I153*H153,2)</f>
        <v>0</v>
      </c>
      <c r="K153" s="291" t="s">
        <v>1</v>
      </c>
      <c r="L153" s="296"/>
      <c r="M153" s="297" t="s">
        <v>1</v>
      </c>
      <c r="N153" s="298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532</v>
      </c>
      <c r="AT153" s="238" t="s">
        <v>341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5054</v>
      </c>
    </row>
    <row r="154" s="2" customFormat="1" ht="16.5" customHeight="1">
      <c r="A154" s="39"/>
      <c r="B154" s="40"/>
      <c r="C154" s="227" t="s">
        <v>427</v>
      </c>
      <c r="D154" s="227" t="s">
        <v>242</v>
      </c>
      <c r="E154" s="228" t="s">
        <v>4831</v>
      </c>
      <c r="F154" s="229" t="s">
        <v>4832</v>
      </c>
      <c r="G154" s="230" t="s">
        <v>675</v>
      </c>
      <c r="H154" s="231">
        <v>1</v>
      </c>
      <c r="I154" s="232"/>
      <c r="J154" s="233">
        <f>ROUND(I154*H154,2)</f>
        <v>0</v>
      </c>
      <c r="K154" s="229" t="s">
        <v>246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170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5055</v>
      </c>
    </row>
    <row r="155" s="2" customFormat="1">
      <c r="A155" s="39"/>
      <c r="B155" s="40"/>
      <c r="C155" s="41"/>
      <c r="D155" s="240" t="s">
        <v>249</v>
      </c>
      <c r="E155" s="41"/>
      <c r="F155" s="241" t="s">
        <v>4834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87</v>
      </c>
    </row>
    <row r="156" s="2" customFormat="1" ht="24.15" customHeight="1">
      <c r="A156" s="39"/>
      <c r="B156" s="40"/>
      <c r="C156" s="289" t="s">
        <v>442</v>
      </c>
      <c r="D156" s="289" t="s">
        <v>341</v>
      </c>
      <c r="E156" s="290" t="s">
        <v>5056</v>
      </c>
      <c r="F156" s="291" t="s">
        <v>4836</v>
      </c>
      <c r="G156" s="292" t="s">
        <v>675</v>
      </c>
      <c r="H156" s="293">
        <v>1</v>
      </c>
      <c r="I156" s="294"/>
      <c r="J156" s="295">
        <f>ROUND(I156*H156,2)</f>
        <v>0</v>
      </c>
      <c r="K156" s="291" t="s">
        <v>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5057</v>
      </c>
    </row>
    <row r="157" s="2" customFormat="1" ht="21.75" customHeight="1">
      <c r="A157" s="39"/>
      <c r="B157" s="40"/>
      <c r="C157" s="227" t="s">
        <v>455</v>
      </c>
      <c r="D157" s="227" t="s">
        <v>242</v>
      </c>
      <c r="E157" s="228" t="s">
        <v>4838</v>
      </c>
      <c r="F157" s="229" t="s">
        <v>4839</v>
      </c>
      <c r="G157" s="230" t="s">
        <v>675</v>
      </c>
      <c r="H157" s="231">
        <v>7</v>
      </c>
      <c r="I157" s="232"/>
      <c r="J157" s="233">
        <f>ROUND(I157*H157,2)</f>
        <v>0</v>
      </c>
      <c r="K157" s="229" t="s">
        <v>246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5058</v>
      </c>
    </row>
    <row r="158" s="2" customFormat="1">
      <c r="A158" s="39"/>
      <c r="B158" s="40"/>
      <c r="C158" s="41"/>
      <c r="D158" s="240" t="s">
        <v>249</v>
      </c>
      <c r="E158" s="41"/>
      <c r="F158" s="241" t="s">
        <v>4841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87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5059</v>
      </c>
      <c r="G159" s="257"/>
      <c r="H159" s="260">
        <v>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6" customFormat="1">
      <c r="A160" s="16"/>
      <c r="B160" s="278"/>
      <c r="C160" s="279"/>
      <c r="D160" s="247" t="s">
        <v>251</v>
      </c>
      <c r="E160" s="280" t="s">
        <v>1</v>
      </c>
      <c r="F160" s="281" t="s">
        <v>265</v>
      </c>
      <c r="G160" s="279"/>
      <c r="H160" s="282">
        <v>7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8" t="s">
        <v>251</v>
      </c>
      <c r="AU160" s="288" t="s">
        <v>87</v>
      </c>
      <c r="AV160" s="16" t="s">
        <v>247</v>
      </c>
      <c r="AW160" s="16" t="s">
        <v>32</v>
      </c>
      <c r="AX160" s="16" t="s">
        <v>84</v>
      </c>
      <c r="AY160" s="288" t="s">
        <v>240</v>
      </c>
    </row>
    <row r="161" s="2" customFormat="1" ht="24.15" customHeight="1">
      <c r="A161" s="39"/>
      <c r="B161" s="40"/>
      <c r="C161" s="289" t="s">
        <v>460</v>
      </c>
      <c r="D161" s="289" t="s">
        <v>341</v>
      </c>
      <c r="E161" s="290" t="s">
        <v>5060</v>
      </c>
      <c r="F161" s="291" t="s">
        <v>4844</v>
      </c>
      <c r="G161" s="292" t="s">
        <v>675</v>
      </c>
      <c r="H161" s="293">
        <v>5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5061</v>
      </c>
    </row>
    <row r="162" s="2" customFormat="1" ht="24.15" customHeight="1">
      <c r="A162" s="39"/>
      <c r="B162" s="40"/>
      <c r="C162" s="289" t="s">
        <v>476</v>
      </c>
      <c r="D162" s="289" t="s">
        <v>341</v>
      </c>
      <c r="E162" s="290" t="s">
        <v>5062</v>
      </c>
      <c r="F162" s="291" t="s">
        <v>4847</v>
      </c>
      <c r="G162" s="292" t="s">
        <v>675</v>
      </c>
      <c r="H162" s="293">
        <v>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5063</v>
      </c>
    </row>
    <row r="163" s="2" customFormat="1" ht="24.15" customHeight="1">
      <c r="A163" s="39"/>
      <c r="B163" s="40"/>
      <c r="C163" s="227" t="s">
        <v>489</v>
      </c>
      <c r="D163" s="227" t="s">
        <v>242</v>
      </c>
      <c r="E163" s="228" t="s">
        <v>5064</v>
      </c>
      <c r="F163" s="229" t="s">
        <v>5065</v>
      </c>
      <c r="G163" s="230" t="s">
        <v>675</v>
      </c>
      <c r="H163" s="231">
        <v>12</v>
      </c>
      <c r="I163" s="232"/>
      <c r="J163" s="233">
        <f>ROUND(I163*H163,2)</f>
        <v>0</v>
      </c>
      <c r="K163" s="229" t="s">
        <v>246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5066</v>
      </c>
    </row>
    <row r="164" s="2" customFormat="1">
      <c r="A164" s="39"/>
      <c r="B164" s="40"/>
      <c r="C164" s="41"/>
      <c r="D164" s="240" t="s">
        <v>249</v>
      </c>
      <c r="E164" s="41"/>
      <c r="F164" s="241" t="s">
        <v>5067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87</v>
      </c>
    </row>
    <row r="165" s="2" customFormat="1" ht="37.8" customHeight="1">
      <c r="A165" s="39"/>
      <c r="B165" s="40"/>
      <c r="C165" s="289" t="s">
        <v>494</v>
      </c>
      <c r="D165" s="289" t="s">
        <v>341</v>
      </c>
      <c r="E165" s="290" t="s">
        <v>5068</v>
      </c>
      <c r="F165" s="291" t="s">
        <v>5069</v>
      </c>
      <c r="G165" s="292" t="s">
        <v>675</v>
      </c>
      <c r="H165" s="293">
        <v>12</v>
      </c>
      <c r="I165" s="294"/>
      <c r="J165" s="295">
        <f>ROUND(I165*H165,2)</f>
        <v>0</v>
      </c>
      <c r="K165" s="291" t="s">
        <v>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5070</v>
      </c>
    </row>
    <row r="166" s="2" customFormat="1" ht="16.5" customHeight="1">
      <c r="A166" s="39"/>
      <c r="B166" s="40"/>
      <c r="C166" s="227" t="s">
        <v>502</v>
      </c>
      <c r="D166" s="227" t="s">
        <v>242</v>
      </c>
      <c r="E166" s="228" t="s">
        <v>5071</v>
      </c>
      <c r="F166" s="229" t="s">
        <v>5072</v>
      </c>
      <c r="G166" s="230" t="s">
        <v>675</v>
      </c>
      <c r="H166" s="231">
        <v>4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5073</v>
      </c>
    </row>
    <row r="167" s="2" customFormat="1" ht="21.75" customHeight="1">
      <c r="A167" s="39"/>
      <c r="B167" s="40"/>
      <c r="C167" s="289" t="s">
        <v>511</v>
      </c>
      <c r="D167" s="289" t="s">
        <v>341</v>
      </c>
      <c r="E167" s="290" t="s">
        <v>5074</v>
      </c>
      <c r="F167" s="291" t="s">
        <v>5075</v>
      </c>
      <c r="G167" s="292" t="s">
        <v>675</v>
      </c>
      <c r="H167" s="293">
        <v>2</v>
      </c>
      <c r="I167" s="294"/>
      <c r="J167" s="295">
        <f>ROUND(I167*H167,2)</f>
        <v>0</v>
      </c>
      <c r="K167" s="291" t="s">
        <v>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5076</v>
      </c>
    </row>
    <row r="168" s="2" customFormat="1" ht="21.75" customHeight="1">
      <c r="A168" s="39"/>
      <c r="B168" s="40"/>
      <c r="C168" s="289" t="s">
        <v>517</v>
      </c>
      <c r="D168" s="289" t="s">
        <v>341</v>
      </c>
      <c r="E168" s="290" t="s">
        <v>5077</v>
      </c>
      <c r="F168" s="291" t="s">
        <v>5078</v>
      </c>
      <c r="G168" s="292" t="s">
        <v>675</v>
      </c>
      <c r="H168" s="293">
        <v>2</v>
      </c>
      <c r="I168" s="294"/>
      <c r="J168" s="295">
        <f>ROUND(I168*H168,2)</f>
        <v>0</v>
      </c>
      <c r="K168" s="291" t="s">
        <v>1</v>
      </c>
      <c r="L168" s="296"/>
      <c r="M168" s="297" t="s">
        <v>1</v>
      </c>
      <c r="N168" s="298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532</v>
      </c>
      <c r="AT168" s="238" t="s">
        <v>341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5079</v>
      </c>
    </row>
    <row r="169" s="2" customFormat="1" ht="33" customHeight="1">
      <c r="A169" s="39"/>
      <c r="B169" s="40"/>
      <c r="C169" s="227" t="s">
        <v>532</v>
      </c>
      <c r="D169" s="227" t="s">
        <v>242</v>
      </c>
      <c r="E169" s="228" t="s">
        <v>4868</v>
      </c>
      <c r="F169" s="229" t="s">
        <v>4869</v>
      </c>
      <c r="G169" s="230" t="s">
        <v>675</v>
      </c>
      <c r="H169" s="231">
        <v>2</v>
      </c>
      <c r="I169" s="232"/>
      <c r="J169" s="233">
        <f>ROUND(I169*H169,2)</f>
        <v>0</v>
      </c>
      <c r="K169" s="229" t="s">
        <v>246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170</v>
      </c>
      <c r="AT169" s="238" t="s">
        <v>242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5080</v>
      </c>
    </row>
    <row r="170" s="2" customFormat="1">
      <c r="A170" s="39"/>
      <c r="B170" s="40"/>
      <c r="C170" s="41"/>
      <c r="D170" s="240" t="s">
        <v>249</v>
      </c>
      <c r="E170" s="41"/>
      <c r="F170" s="241" t="s">
        <v>4871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87</v>
      </c>
    </row>
    <row r="171" s="2" customFormat="1" ht="21.75" customHeight="1">
      <c r="A171" s="39"/>
      <c r="B171" s="40"/>
      <c r="C171" s="289" t="s">
        <v>538</v>
      </c>
      <c r="D171" s="289" t="s">
        <v>341</v>
      </c>
      <c r="E171" s="290" t="s">
        <v>5081</v>
      </c>
      <c r="F171" s="291" t="s">
        <v>4877</v>
      </c>
      <c r="G171" s="292" t="s">
        <v>675</v>
      </c>
      <c r="H171" s="293">
        <v>2</v>
      </c>
      <c r="I171" s="294"/>
      <c r="J171" s="295">
        <f>ROUND(I171*H171,2)</f>
        <v>0</v>
      </c>
      <c r="K171" s="291" t="s">
        <v>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532</v>
      </c>
      <c r="AT171" s="238" t="s">
        <v>341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5082</v>
      </c>
    </row>
    <row r="172" s="2" customFormat="1" ht="33" customHeight="1">
      <c r="A172" s="39"/>
      <c r="B172" s="40"/>
      <c r="C172" s="227" t="s">
        <v>542</v>
      </c>
      <c r="D172" s="227" t="s">
        <v>242</v>
      </c>
      <c r="E172" s="228" t="s">
        <v>4892</v>
      </c>
      <c r="F172" s="229" t="s">
        <v>4893</v>
      </c>
      <c r="G172" s="230" t="s">
        <v>520</v>
      </c>
      <c r="H172" s="231">
        <v>6</v>
      </c>
      <c r="I172" s="232"/>
      <c r="J172" s="233">
        <f>ROUND(I172*H172,2)</f>
        <v>0</v>
      </c>
      <c r="K172" s="229" t="s">
        <v>246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170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170</v>
      </c>
      <c r="BM172" s="238" t="s">
        <v>5083</v>
      </c>
    </row>
    <row r="173" s="2" customFormat="1">
      <c r="A173" s="39"/>
      <c r="B173" s="40"/>
      <c r="C173" s="41"/>
      <c r="D173" s="240" t="s">
        <v>249</v>
      </c>
      <c r="E173" s="41"/>
      <c r="F173" s="241" t="s">
        <v>4895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87</v>
      </c>
    </row>
    <row r="174" s="2" customFormat="1" ht="24.15" customHeight="1">
      <c r="A174" s="39"/>
      <c r="B174" s="40"/>
      <c r="C174" s="289" t="s">
        <v>547</v>
      </c>
      <c r="D174" s="289" t="s">
        <v>341</v>
      </c>
      <c r="E174" s="290" t="s">
        <v>5084</v>
      </c>
      <c r="F174" s="291" t="s">
        <v>4897</v>
      </c>
      <c r="G174" s="292" t="s">
        <v>520</v>
      </c>
      <c r="H174" s="293">
        <v>6</v>
      </c>
      <c r="I174" s="294"/>
      <c r="J174" s="295">
        <f>ROUND(I174*H174,2)</f>
        <v>0</v>
      </c>
      <c r="K174" s="291" t="s">
        <v>1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532</v>
      </c>
      <c r="AT174" s="238" t="s">
        <v>341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5085</v>
      </c>
    </row>
    <row r="175" s="2" customFormat="1" ht="21.75" customHeight="1">
      <c r="A175" s="39"/>
      <c r="B175" s="40"/>
      <c r="C175" s="227" t="s">
        <v>554</v>
      </c>
      <c r="D175" s="227" t="s">
        <v>242</v>
      </c>
      <c r="E175" s="228" t="s">
        <v>4899</v>
      </c>
      <c r="F175" s="229" t="s">
        <v>5086</v>
      </c>
      <c r="G175" s="230" t="s">
        <v>675</v>
      </c>
      <c r="H175" s="231">
        <v>9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170</v>
      </c>
      <c r="AT175" s="238" t="s">
        <v>242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5087</v>
      </c>
    </row>
    <row r="176" s="2" customFormat="1" ht="24.15" customHeight="1">
      <c r="A176" s="39"/>
      <c r="B176" s="40"/>
      <c r="C176" s="289" t="s">
        <v>569</v>
      </c>
      <c r="D176" s="289" t="s">
        <v>341</v>
      </c>
      <c r="E176" s="290" t="s">
        <v>5088</v>
      </c>
      <c r="F176" s="291" t="s">
        <v>4903</v>
      </c>
      <c r="G176" s="292" t="s">
        <v>675</v>
      </c>
      <c r="H176" s="293">
        <v>9</v>
      </c>
      <c r="I176" s="294"/>
      <c r="J176" s="295">
        <f>ROUND(I176*H176,2)</f>
        <v>0</v>
      </c>
      <c r="K176" s="291" t="s">
        <v>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532</v>
      </c>
      <c r="AT176" s="238" t="s">
        <v>341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5089</v>
      </c>
    </row>
    <row r="177" s="2" customFormat="1" ht="33" customHeight="1">
      <c r="A177" s="39"/>
      <c r="B177" s="40"/>
      <c r="C177" s="227" t="s">
        <v>579</v>
      </c>
      <c r="D177" s="227" t="s">
        <v>242</v>
      </c>
      <c r="E177" s="228" t="s">
        <v>4905</v>
      </c>
      <c r="F177" s="229" t="s">
        <v>4906</v>
      </c>
      <c r="G177" s="230" t="s">
        <v>520</v>
      </c>
      <c r="H177" s="231">
        <v>23</v>
      </c>
      <c r="I177" s="232"/>
      <c r="J177" s="233">
        <f>ROUND(I177*H177,2)</f>
        <v>0</v>
      </c>
      <c r="K177" s="229" t="s">
        <v>246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170</v>
      </c>
      <c r="AT177" s="238" t="s">
        <v>242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5090</v>
      </c>
    </row>
    <row r="178" s="2" customFormat="1">
      <c r="A178" s="39"/>
      <c r="B178" s="40"/>
      <c r="C178" s="41"/>
      <c r="D178" s="240" t="s">
        <v>249</v>
      </c>
      <c r="E178" s="41"/>
      <c r="F178" s="241" t="s">
        <v>4908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87</v>
      </c>
    </row>
    <row r="179" s="2" customFormat="1" ht="24.15" customHeight="1">
      <c r="A179" s="39"/>
      <c r="B179" s="40"/>
      <c r="C179" s="289" t="s">
        <v>591</v>
      </c>
      <c r="D179" s="289" t="s">
        <v>341</v>
      </c>
      <c r="E179" s="290" t="s">
        <v>5091</v>
      </c>
      <c r="F179" s="291" t="s">
        <v>4910</v>
      </c>
      <c r="G179" s="292" t="s">
        <v>520</v>
      </c>
      <c r="H179" s="293">
        <v>23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5092</v>
      </c>
    </row>
    <row r="180" s="2" customFormat="1" ht="21.75" customHeight="1">
      <c r="A180" s="39"/>
      <c r="B180" s="40"/>
      <c r="C180" s="227" t="s">
        <v>605</v>
      </c>
      <c r="D180" s="227" t="s">
        <v>242</v>
      </c>
      <c r="E180" s="228" t="s">
        <v>4912</v>
      </c>
      <c r="F180" s="229" t="s">
        <v>5093</v>
      </c>
      <c r="G180" s="230" t="s">
        <v>675</v>
      </c>
      <c r="H180" s="231">
        <v>17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5094</v>
      </c>
    </row>
    <row r="181" s="2" customFormat="1" ht="24.15" customHeight="1">
      <c r="A181" s="39"/>
      <c r="B181" s="40"/>
      <c r="C181" s="289" t="s">
        <v>612</v>
      </c>
      <c r="D181" s="289" t="s">
        <v>341</v>
      </c>
      <c r="E181" s="290" t="s">
        <v>5095</v>
      </c>
      <c r="F181" s="291" t="s">
        <v>4916</v>
      </c>
      <c r="G181" s="292" t="s">
        <v>675</v>
      </c>
      <c r="H181" s="293">
        <v>17</v>
      </c>
      <c r="I181" s="294"/>
      <c r="J181" s="295">
        <f>ROUND(I181*H181,2)</f>
        <v>0</v>
      </c>
      <c r="K181" s="291" t="s">
        <v>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87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5096</v>
      </c>
    </row>
    <row r="182" s="2" customFormat="1" ht="33" customHeight="1">
      <c r="A182" s="39"/>
      <c r="B182" s="40"/>
      <c r="C182" s="227" t="s">
        <v>628</v>
      </c>
      <c r="D182" s="227" t="s">
        <v>242</v>
      </c>
      <c r="E182" s="228" t="s">
        <v>4918</v>
      </c>
      <c r="F182" s="229" t="s">
        <v>4919</v>
      </c>
      <c r="G182" s="230" t="s">
        <v>520</v>
      </c>
      <c r="H182" s="231">
        <v>2</v>
      </c>
      <c r="I182" s="232"/>
      <c r="J182" s="233">
        <f>ROUND(I182*H182,2)</f>
        <v>0</v>
      </c>
      <c r="K182" s="229" t="s">
        <v>246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5097</v>
      </c>
    </row>
    <row r="183" s="2" customFormat="1">
      <c r="A183" s="39"/>
      <c r="B183" s="40"/>
      <c r="C183" s="41"/>
      <c r="D183" s="240" t="s">
        <v>249</v>
      </c>
      <c r="E183" s="41"/>
      <c r="F183" s="241" t="s">
        <v>4921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87</v>
      </c>
    </row>
    <row r="184" s="2" customFormat="1" ht="24.15" customHeight="1">
      <c r="A184" s="39"/>
      <c r="B184" s="40"/>
      <c r="C184" s="289" t="s">
        <v>644</v>
      </c>
      <c r="D184" s="289" t="s">
        <v>341</v>
      </c>
      <c r="E184" s="290" t="s">
        <v>5098</v>
      </c>
      <c r="F184" s="291" t="s">
        <v>4923</v>
      </c>
      <c r="G184" s="292" t="s">
        <v>520</v>
      </c>
      <c r="H184" s="293">
        <v>2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532</v>
      </c>
      <c r="AT184" s="238" t="s">
        <v>341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5099</v>
      </c>
    </row>
    <row r="185" s="2" customFormat="1" ht="21.75" customHeight="1">
      <c r="A185" s="39"/>
      <c r="B185" s="40"/>
      <c r="C185" s="227" t="s">
        <v>652</v>
      </c>
      <c r="D185" s="227" t="s">
        <v>242</v>
      </c>
      <c r="E185" s="228" t="s">
        <v>4925</v>
      </c>
      <c r="F185" s="229" t="s">
        <v>5100</v>
      </c>
      <c r="G185" s="230" t="s">
        <v>675</v>
      </c>
      <c r="H185" s="231">
        <v>9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170</v>
      </c>
      <c r="AT185" s="238" t="s">
        <v>242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5101</v>
      </c>
    </row>
    <row r="186" s="2" customFormat="1" ht="24.15" customHeight="1">
      <c r="A186" s="39"/>
      <c r="B186" s="40"/>
      <c r="C186" s="289" t="s">
        <v>656</v>
      </c>
      <c r="D186" s="289" t="s">
        <v>341</v>
      </c>
      <c r="E186" s="290" t="s">
        <v>5102</v>
      </c>
      <c r="F186" s="291" t="s">
        <v>5103</v>
      </c>
      <c r="G186" s="292" t="s">
        <v>675</v>
      </c>
      <c r="H186" s="293">
        <v>9</v>
      </c>
      <c r="I186" s="294"/>
      <c r="J186" s="295">
        <f>ROUND(I186*H186,2)</f>
        <v>0</v>
      </c>
      <c r="K186" s="291" t="s">
        <v>1</v>
      </c>
      <c r="L186" s="296"/>
      <c r="M186" s="297" t="s">
        <v>1</v>
      </c>
      <c r="N186" s="298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532</v>
      </c>
      <c r="AT186" s="238" t="s">
        <v>341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5104</v>
      </c>
    </row>
    <row r="187" s="2" customFormat="1" ht="33" customHeight="1">
      <c r="A187" s="39"/>
      <c r="B187" s="40"/>
      <c r="C187" s="227" t="s">
        <v>666</v>
      </c>
      <c r="D187" s="227" t="s">
        <v>242</v>
      </c>
      <c r="E187" s="228" t="s">
        <v>5105</v>
      </c>
      <c r="F187" s="229" t="s">
        <v>5106</v>
      </c>
      <c r="G187" s="230" t="s">
        <v>520</v>
      </c>
      <c r="H187" s="231">
        <v>0.5</v>
      </c>
      <c r="I187" s="232"/>
      <c r="J187" s="233">
        <f>ROUND(I187*H187,2)</f>
        <v>0</v>
      </c>
      <c r="K187" s="229" t="s">
        <v>246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170</v>
      </c>
      <c r="AT187" s="238" t="s">
        <v>242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5107</v>
      </c>
    </row>
    <row r="188" s="2" customFormat="1">
      <c r="A188" s="39"/>
      <c r="B188" s="40"/>
      <c r="C188" s="41"/>
      <c r="D188" s="240" t="s">
        <v>249</v>
      </c>
      <c r="E188" s="41"/>
      <c r="F188" s="241" t="s">
        <v>5108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87</v>
      </c>
    </row>
    <row r="189" s="2" customFormat="1" ht="24.15" customHeight="1">
      <c r="A189" s="39"/>
      <c r="B189" s="40"/>
      <c r="C189" s="289" t="s">
        <v>672</v>
      </c>
      <c r="D189" s="289" t="s">
        <v>341</v>
      </c>
      <c r="E189" s="290" t="s">
        <v>5109</v>
      </c>
      <c r="F189" s="291" t="s">
        <v>5110</v>
      </c>
      <c r="G189" s="292" t="s">
        <v>520</v>
      </c>
      <c r="H189" s="293">
        <v>0.5</v>
      </c>
      <c r="I189" s="294"/>
      <c r="J189" s="295">
        <f>ROUND(I189*H189,2)</f>
        <v>0</v>
      </c>
      <c r="K189" s="291" t="s">
        <v>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532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5111</v>
      </c>
    </row>
    <row r="190" s="2" customFormat="1" ht="21.75" customHeight="1">
      <c r="A190" s="39"/>
      <c r="B190" s="40"/>
      <c r="C190" s="227" t="s">
        <v>678</v>
      </c>
      <c r="D190" s="227" t="s">
        <v>242</v>
      </c>
      <c r="E190" s="228" t="s">
        <v>5112</v>
      </c>
      <c r="F190" s="229" t="s">
        <v>5113</v>
      </c>
      <c r="G190" s="230" t="s">
        <v>675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5114</v>
      </c>
    </row>
    <row r="191" s="2" customFormat="1" ht="24.15" customHeight="1">
      <c r="A191" s="39"/>
      <c r="B191" s="40"/>
      <c r="C191" s="289" t="s">
        <v>683</v>
      </c>
      <c r="D191" s="289" t="s">
        <v>341</v>
      </c>
      <c r="E191" s="290" t="s">
        <v>5115</v>
      </c>
      <c r="F191" s="291" t="s">
        <v>5116</v>
      </c>
      <c r="G191" s="292" t="s">
        <v>675</v>
      </c>
      <c r="H191" s="293">
        <v>1</v>
      </c>
      <c r="I191" s="294"/>
      <c r="J191" s="295">
        <f>ROUND(I191*H191,2)</f>
        <v>0</v>
      </c>
      <c r="K191" s="291" t="s">
        <v>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532</v>
      </c>
      <c r="AT191" s="238" t="s">
        <v>341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5117</v>
      </c>
    </row>
    <row r="192" s="2" customFormat="1" ht="33" customHeight="1">
      <c r="A192" s="39"/>
      <c r="B192" s="40"/>
      <c r="C192" s="227" t="s">
        <v>688</v>
      </c>
      <c r="D192" s="227" t="s">
        <v>242</v>
      </c>
      <c r="E192" s="228" t="s">
        <v>4944</v>
      </c>
      <c r="F192" s="229" t="s">
        <v>4945</v>
      </c>
      <c r="G192" s="230" t="s">
        <v>520</v>
      </c>
      <c r="H192" s="231">
        <v>54.5</v>
      </c>
      <c r="I192" s="232"/>
      <c r="J192" s="233">
        <f>ROUND(I192*H192,2)</f>
        <v>0</v>
      </c>
      <c r="K192" s="229" t="s">
        <v>246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5118</v>
      </c>
    </row>
    <row r="193" s="2" customFormat="1">
      <c r="A193" s="39"/>
      <c r="B193" s="40"/>
      <c r="C193" s="41"/>
      <c r="D193" s="240" t="s">
        <v>249</v>
      </c>
      <c r="E193" s="41"/>
      <c r="F193" s="241" t="s">
        <v>4947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249</v>
      </c>
      <c r="AU193" s="18" t="s">
        <v>87</v>
      </c>
    </row>
    <row r="194" s="13" customFormat="1">
      <c r="A194" s="13"/>
      <c r="B194" s="245"/>
      <c r="C194" s="246"/>
      <c r="D194" s="247" t="s">
        <v>251</v>
      </c>
      <c r="E194" s="248" t="s">
        <v>1</v>
      </c>
      <c r="F194" s="249" t="s">
        <v>4948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251</v>
      </c>
      <c r="AU194" s="255" t="s">
        <v>87</v>
      </c>
      <c r="AV194" s="13" t="s">
        <v>84</v>
      </c>
      <c r="AW194" s="13" t="s">
        <v>32</v>
      </c>
      <c r="AX194" s="13" t="s">
        <v>76</v>
      </c>
      <c r="AY194" s="255" t="s">
        <v>240</v>
      </c>
    </row>
    <row r="195" s="14" customFormat="1">
      <c r="A195" s="14"/>
      <c r="B195" s="256"/>
      <c r="C195" s="257"/>
      <c r="D195" s="247" t="s">
        <v>251</v>
      </c>
      <c r="E195" s="258" t="s">
        <v>1</v>
      </c>
      <c r="F195" s="259" t="s">
        <v>5119</v>
      </c>
      <c r="G195" s="257"/>
      <c r="H195" s="260">
        <v>23.5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251</v>
      </c>
      <c r="AU195" s="266" t="s">
        <v>87</v>
      </c>
      <c r="AV195" s="14" t="s">
        <v>87</v>
      </c>
      <c r="AW195" s="14" t="s">
        <v>32</v>
      </c>
      <c r="AX195" s="14" t="s">
        <v>76</v>
      </c>
      <c r="AY195" s="266" t="s">
        <v>240</v>
      </c>
    </row>
    <row r="196" s="13" customFormat="1">
      <c r="A196" s="13"/>
      <c r="B196" s="245"/>
      <c r="C196" s="246"/>
      <c r="D196" s="247" t="s">
        <v>251</v>
      </c>
      <c r="E196" s="248" t="s">
        <v>1</v>
      </c>
      <c r="F196" s="249" t="s">
        <v>4950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251</v>
      </c>
      <c r="AU196" s="255" t="s">
        <v>87</v>
      </c>
      <c r="AV196" s="13" t="s">
        <v>84</v>
      </c>
      <c r="AW196" s="13" t="s">
        <v>32</v>
      </c>
      <c r="AX196" s="13" t="s">
        <v>76</v>
      </c>
      <c r="AY196" s="255" t="s">
        <v>240</v>
      </c>
    </row>
    <row r="197" s="14" customFormat="1">
      <c r="A197" s="14"/>
      <c r="B197" s="256"/>
      <c r="C197" s="257"/>
      <c r="D197" s="247" t="s">
        <v>251</v>
      </c>
      <c r="E197" s="258" t="s">
        <v>1</v>
      </c>
      <c r="F197" s="259" t="s">
        <v>5120</v>
      </c>
      <c r="G197" s="257"/>
      <c r="H197" s="260">
        <v>14.5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251</v>
      </c>
      <c r="AU197" s="266" t="s">
        <v>87</v>
      </c>
      <c r="AV197" s="14" t="s">
        <v>87</v>
      </c>
      <c r="AW197" s="14" t="s">
        <v>32</v>
      </c>
      <c r="AX197" s="14" t="s">
        <v>76</v>
      </c>
      <c r="AY197" s="266" t="s">
        <v>240</v>
      </c>
    </row>
    <row r="198" s="13" customFormat="1">
      <c r="A198" s="13"/>
      <c r="B198" s="245"/>
      <c r="C198" s="246"/>
      <c r="D198" s="247" t="s">
        <v>251</v>
      </c>
      <c r="E198" s="248" t="s">
        <v>1</v>
      </c>
      <c r="F198" s="249" t="s">
        <v>4952</v>
      </c>
      <c r="G198" s="246"/>
      <c r="H198" s="248" t="s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251</v>
      </c>
      <c r="AU198" s="255" t="s">
        <v>87</v>
      </c>
      <c r="AV198" s="13" t="s">
        <v>84</v>
      </c>
      <c r="AW198" s="13" t="s">
        <v>32</v>
      </c>
      <c r="AX198" s="13" t="s">
        <v>76</v>
      </c>
      <c r="AY198" s="255" t="s">
        <v>240</v>
      </c>
    </row>
    <row r="199" s="14" customFormat="1">
      <c r="A199" s="14"/>
      <c r="B199" s="256"/>
      <c r="C199" s="257"/>
      <c r="D199" s="247" t="s">
        <v>251</v>
      </c>
      <c r="E199" s="258" t="s">
        <v>1</v>
      </c>
      <c r="F199" s="259" t="s">
        <v>5121</v>
      </c>
      <c r="G199" s="257"/>
      <c r="H199" s="260">
        <v>16.5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251</v>
      </c>
      <c r="AU199" s="266" t="s">
        <v>87</v>
      </c>
      <c r="AV199" s="14" t="s">
        <v>87</v>
      </c>
      <c r="AW199" s="14" t="s">
        <v>32</v>
      </c>
      <c r="AX199" s="14" t="s">
        <v>76</v>
      </c>
      <c r="AY199" s="266" t="s">
        <v>240</v>
      </c>
    </row>
    <row r="200" s="16" customFormat="1">
      <c r="A200" s="16"/>
      <c r="B200" s="278"/>
      <c r="C200" s="279"/>
      <c r="D200" s="247" t="s">
        <v>251</v>
      </c>
      <c r="E200" s="280" t="s">
        <v>1</v>
      </c>
      <c r="F200" s="281" t="s">
        <v>265</v>
      </c>
      <c r="G200" s="279"/>
      <c r="H200" s="282">
        <v>54.5</v>
      </c>
      <c r="I200" s="283"/>
      <c r="J200" s="279"/>
      <c r="K200" s="279"/>
      <c r="L200" s="284"/>
      <c r="M200" s="285"/>
      <c r="N200" s="286"/>
      <c r="O200" s="286"/>
      <c r="P200" s="286"/>
      <c r="Q200" s="286"/>
      <c r="R200" s="286"/>
      <c r="S200" s="286"/>
      <c r="T200" s="287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8" t="s">
        <v>251</v>
      </c>
      <c r="AU200" s="288" t="s">
        <v>87</v>
      </c>
      <c r="AV200" s="16" t="s">
        <v>247</v>
      </c>
      <c r="AW200" s="16" t="s">
        <v>32</v>
      </c>
      <c r="AX200" s="16" t="s">
        <v>84</v>
      </c>
      <c r="AY200" s="288" t="s">
        <v>240</v>
      </c>
    </row>
    <row r="201" s="2" customFormat="1" ht="16.5" customHeight="1">
      <c r="A201" s="39"/>
      <c r="B201" s="40"/>
      <c r="C201" s="289" t="s">
        <v>693</v>
      </c>
      <c r="D201" s="289" t="s">
        <v>341</v>
      </c>
      <c r="E201" s="290" t="s">
        <v>5122</v>
      </c>
      <c r="F201" s="291" t="s">
        <v>4955</v>
      </c>
      <c r="G201" s="292" t="s">
        <v>520</v>
      </c>
      <c r="H201" s="293">
        <v>20</v>
      </c>
      <c r="I201" s="294"/>
      <c r="J201" s="295">
        <f>ROUND(I201*H201,2)</f>
        <v>0</v>
      </c>
      <c r="K201" s="291" t="s">
        <v>1</v>
      </c>
      <c r="L201" s="296"/>
      <c r="M201" s="297" t="s">
        <v>1</v>
      </c>
      <c r="N201" s="298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532</v>
      </c>
      <c r="AT201" s="238" t="s">
        <v>341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5123</v>
      </c>
    </row>
    <row r="202" s="2" customFormat="1" ht="16.5" customHeight="1">
      <c r="A202" s="39"/>
      <c r="B202" s="40"/>
      <c r="C202" s="289" t="s">
        <v>698</v>
      </c>
      <c r="D202" s="289" t="s">
        <v>341</v>
      </c>
      <c r="E202" s="290" t="s">
        <v>5124</v>
      </c>
      <c r="F202" s="291" t="s">
        <v>4958</v>
      </c>
      <c r="G202" s="292" t="s">
        <v>675</v>
      </c>
      <c r="H202" s="293">
        <v>7</v>
      </c>
      <c r="I202" s="294"/>
      <c r="J202" s="295">
        <f>ROUND(I202*H202,2)</f>
        <v>0</v>
      </c>
      <c r="K202" s="291" t="s">
        <v>1</v>
      </c>
      <c r="L202" s="296"/>
      <c r="M202" s="297" t="s">
        <v>1</v>
      </c>
      <c r="N202" s="298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532</v>
      </c>
      <c r="AT202" s="238" t="s">
        <v>341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5125</v>
      </c>
    </row>
    <row r="203" s="2" customFormat="1" ht="16.5" customHeight="1">
      <c r="A203" s="39"/>
      <c r="B203" s="40"/>
      <c r="C203" s="289" t="s">
        <v>703</v>
      </c>
      <c r="D203" s="289" t="s">
        <v>341</v>
      </c>
      <c r="E203" s="290" t="s">
        <v>5126</v>
      </c>
      <c r="F203" s="291" t="s">
        <v>4961</v>
      </c>
      <c r="G203" s="292" t="s">
        <v>520</v>
      </c>
      <c r="H203" s="293">
        <v>9</v>
      </c>
      <c r="I203" s="294"/>
      <c r="J203" s="295">
        <f>ROUND(I203*H203,2)</f>
        <v>0</v>
      </c>
      <c r="K203" s="291" t="s">
        <v>1</v>
      </c>
      <c r="L203" s="296"/>
      <c r="M203" s="297" t="s">
        <v>1</v>
      </c>
      <c r="N203" s="298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532</v>
      </c>
      <c r="AT203" s="238" t="s">
        <v>341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5127</v>
      </c>
    </row>
    <row r="204" s="2" customFormat="1" ht="16.5" customHeight="1">
      <c r="A204" s="39"/>
      <c r="B204" s="40"/>
      <c r="C204" s="289" t="s">
        <v>708</v>
      </c>
      <c r="D204" s="289" t="s">
        <v>341</v>
      </c>
      <c r="E204" s="290" t="s">
        <v>5128</v>
      </c>
      <c r="F204" s="291" t="s">
        <v>4964</v>
      </c>
      <c r="G204" s="292" t="s">
        <v>675</v>
      </c>
      <c r="H204" s="293">
        <v>11</v>
      </c>
      <c r="I204" s="294"/>
      <c r="J204" s="295">
        <f>ROUND(I204*H204,2)</f>
        <v>0</v>
      </c>
      <c r="K204" s="291" t="s">
        <v>1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532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5129</v>
      </c>
    </row>
    <row r="205" s="2" customFormat="1" ht="16.5" customHeight="1">
      <c r="A205" s="39"/>
      <c r="B205" s="40"/>
      <c r="C205" s="289" t="s">
        <v>713</v>
      </c>
      <c r="D205" s="289" t="s">
        <v>341</v>
      </c>
      <c r="E205" s="290" t="s">
        <v>5130</v>
      </c>
      <c r="F205" s="291" t="s">
        <v>4967</v>
      </c>
      <c r="G205" s="292" t="s">
        <v>520</v>
      </c>
      <c r="H205" s="293">
        <v>12</v>
      </c>
      <c r="I205" s="294"/>
      <c r="J205" s="295">
        <f>ROUND(I205*H205,2)</f>
        <v>0</v>
      </c>
      <c r="K205" s="291" t="s">
        <v>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532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5131</v>
      </c>
    </row>
    <row r="206" s="2" customFormat="1" ht="16.5" customHeight="1">
      <c r="A206" s="39"/>
      <c r="B206" s="40"/>
      <c r="C206" s="289" t="s">
        <v>718</v>
      </c>
      <c r="D206" s="289" t="s">
        <v>341</v>
      </c>
      <c r="E206" s="290" t="s">
        <v>5132</v>
      </c>
      <c r="F206" s="291" t="s">
        <v>4970</v>
      </c>
      <c r="G206" s="292" t="s">
        <v>675</v>
      </c>
      <c r="H206" s="293">
        <v>9</v>
      </c>
      <c r="I206" s="294"/>
      <c r="J206" s="295">
        <f>ROUND(I206*H206,2)</f>
        <v>0</v>
      </c>
      <c r="K206" s="291" t="s">
        <v>1</v>
      </c>
      <c r="L206" s="296"/>
      <c r="M206" s="297" t="s">
        <v>1</v>
      </c>
      <c r="N206" s="298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532</v>
      </c>
      <c r="AT206" s="238" t="s">
        <v>341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5133</v>
      </c>
    </row>
    <row r="207" s="2" customFormat="1" ht="24.15" customHeight="1">
      <c r="A207" s="39"/>
      <c r="B207" s="40"/>
      <c r="C207" s="227" t="s">
        <v>723</v>
      </c>
      <c r="D207" s="227" t="s">
        <v>242</v>
      </c>
      <c r="E207" s="228" t="s">
        <v>4972</v>
      </c>
      <c r="F207" s="229" t="s">
        <v>4973</v>
      </c>
      <c r="G207" s="230" t="s">
        <v>520</v>
      </c>
      <c r="H207" s="231">
        <v>1</v>
      </c>
      <c r="I207" s="232"/>
      <c r="J207" s="233">
        <f>ROUND(I207*H207,2)</f>
        <v>0</v>
      </c>
      <c r="K207" s="229" t="s">
        <v>246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170</v>
      </c>
      <c r="AT207" s="238" t="s">
        <v>242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5134</v>
      </c>
    </row>
    <row r="208" s="2" customFormat="1">
      <c r="A208" s="39"/>
      <c r="B208" s="40"/>
      <c r="C208" s="41"/>
      <c r="D208" s="240" t="s">
        <v>249</v>
      </c>
      <c r="E208" s="41"/>
      <c r="F208" s="241" t="s">
        <v>4975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87</v>
      </c>
    </row>
    <row r="209" s="2" customFormat="1" ht="16.5" customHeight="1">
      <c r="A209" s="39"/>
      <c r="B209" s="40"/>
      <c r="C209" s="289" t="s">
        <v>728</v>
      </c>
      <c r="D209" s="289" t="s">
        <v>341</v>
      </c>
      <c r="E209" s="290" t="s">
        <v>5135</v>
      </c>
      <c r="F209" s="291" t="s">
        <v>4977</v>
      </c>
      <c r="G209" s="292" t="s">
        <v>520</v>
      </c>
      <c r="H209" s="293">
        <v>1</v>
      </c>
      <c r="I209" s="294"/>
      <c r="J209" s="295">
        <f>ROUND(I209*H209,2)</f>
        <v>0</v>
      </c>
      <c r="K209" s="291" t="s">
        <v>1</v>
      </c>
      <c r="L209" s="296"/>
      <c r="M209" s="297" t="s">
        <v>1</v>
      </c>
      <c r="N209" s="298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532</v>
      </c>
      <c r="AT209" s="238" t="s">
        <v>341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5136</v>
      </c>
    </row>
    <row r="210" s="2" customFormat="1" ht="33" customHeight="1">
      <c r="A210" s="39"/>
      <c r="B210" s="40"/>
      <c r="C210" s="227" t="s">
        <v>738</v>
      </c>
      <c r="D210" s="227" t="s">
        <v>242</v>
      </c>
      <c r="E210" s="228" t="s">
        <v>4979</v>
      </c>
      <c r="F210" s="229" t="s">
        <v>4980</v>
      </c>
      <c r="G210" s="230" t="s">
        <v>520</v>
      </c>
      <c r="H210" s="231">
        <v>30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170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5137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4982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14" customFormat="1">
      <c r="A212" s="14"/>
      <c r="B212" s="256"/>
      <c r="C212" s="257"/>
      <c r="D212" s="247" t="s">
        <v>251</v>
      </c>
      <c r="E212" s="258" t="s">
        <v>1</v>
      </c>
      <c r="F212" s="259" t="s">
        <v>5138</v>
      </c>
      <c r="G212" s="257"/>
      <c r="H212" s="260">
        <v>30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251</v>
      </c>
      <c r="AU212" s="266" t="s">
        <v>87</v>
      </c>
      <c r="AV212" s="14" t="s">
        <v>87</v>
      </c>
      <c r="AW212" s="14" t="s">
        <v>32</v>
      </c>
      <c r="AX212" s="14" t="s">
        <v>76</v>
      </c>
      <c r="AY212" s="266" t="s">
        <v>240</v>
      </c>
    </row>
    <row r="213" s="16" customFormat="1">
      <c r="A213" s="16"/>
      <c r="B213" s="278"/>
      <c r="C213" s="279"/>
      <c r="D213" s="247" t="s">
        <v>251</v>
      </c>
      <c r="E213" s="280" t="s">
        <v>1</v>
      </c>
      <c r="F213" s="281" t="s">
        <v>265</v>
      </c>
      <c r="G213" s="279"/>
      <c r="H213" s="282">
        <v>30</v>
      </c>
      <c r="I213" s="283"/>
      <c r="J213" s="279"/>
      <c r="K213" s="279"/>
      <c r="L213" s="284"/>
      <c r="M213" s="285"/>
      <c r="N213" s="286"/>
      <c r="O213" s="286"/>
      <c r="P213" s="286"/>
      <c r="Q213" s="286"/>
      <c r="R213" s="286"/>
      <c r="S213" s="286"/>
      <c r="T213" s="28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8" t="s">
        <v>251</v>
      </c>
      <c r="AU213" s="288" t="s">
        <v>87</v>
      </c>
      <c r="AV213" s="16" t="s">
        <v>247</v>
      </c>
      <c r="AW213" s="16" t="s">
        <v>32</v>
      </c>
      <c r="AX213" s="16" t="s">
        <v>84</v>
      </c>
      <c r="AY213" s="288" t="s">
        <v>240</v>
      </c>
    </row>
    <row r="214" s="2" customFormat="1" ht="16.5" customHeight="1">
      <c r="A214" s="39"/>
      <c r="B214" s="40"/>
      <c r="C214" s="289" t="s">
        <v>746</v>
      </c>
      <c r="D214" s="289" t="s">
        <v>341</v>
      </c>
      <c r="E214" s="290" t="s">
        <v>5139</v>
      </c>
      <c r="F214" s="291" t="s">
        <v>4985</v>
      </c>
      <c r="G214" s="292" t="s">
        <v>520</v>
      </c>
      <c r="H214" s="293">
        <v>6</v>
      </c>
      <c r="I214" s="294"/>
      <c r="J214" s="295">
        <f>ROUND(I214*H214,2)</f>
        <v>0</v>
      </c>
      <c r="K214" s="291" t="s">
        <v>1</v>
      </c>
      <c r="L214" s="296"/>
      <c r="M214" s="297" t="s">
        <v>1</v>
      </c>
      <c r="N214" s="298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532</v>
      </c>
      <c r="AT214" s="238" t="s">
        <v>341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5140</v>
      </c>
    </row>
    <row r="215" s="2" customFormat="1" ht="16.5" customHeight="1">
      <c r="A215" s="39"/>
      <c r="B215" s="40"/>
      <c r="C215" s="289" t="s">
        <v>755</v>
      </c>
      <c r="D215" s="289" t="s">
        <v>341</v>
      </c>
      <c r="E215" s="290" t="s">
        <v>5141</v>
      </c>
      <c r="F215" s="291" t="s">
        <v>4988</v>
      </c>
      <c r="G215" s="292" t="s">
        <v>520</v>
      </c>
      <c r="H215" s="293">
        <v>6</v>
      </c>
      <c r="I215" s="294"/>
      <c r="J215" s="295">
        <f>ROUND(I215*H215,2)</f>
        <v>0</v>
      </c>
      <c r="K215" s="291" t="s">
        <v>1</v>
      </c>
      <c r="L215" s="296"/>
      <c r="M215" s="297" t="s">
        <v>1</v>
      </c>
      <c r="N215" s="298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532</v>
      </c>
      <c r="AT215" s="238" t="s">
        <v>341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5142</v>
      </c>
    </row>
    <row r="216" s="2" customFormat="1" ht="16.5" customHeight="1">
      <c r="A216" s="39"/>
      <c r="B216" s="40"/>
      <c r="C216" s="289" t="s">
        <v>762</v>
      </c>
      <c r="D216" s="289" t="s">
        <v>341</v>
      </c>
      <c r="E216" s="290" t="s">
        <v>5143</v>
      </c>
      <c r="F216" s="291" t="s">
        <v>4991</v>
      </c>
      <c r="G216" s="292" t="s">
        <v>520</v>
      </c>
      <c r="H216" s="293">
        <v>18</v>
      </c>
      <c r="I216" s="294"/>
      <c r="J216" s="295">
        <f>ROUND(I216*H216,2)</f>
        <v>0</v>
      </c>
      <c r="K216" s="291" t="s">
        <v>1</v>
      </c>
      <c r="L216" s="296"/>
      <c r="M216" s="297" t="s">
        <v>1</v>
      </c>
      <c r="N216" s="298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532</v>
      </c>
      <c r="AT216" s="238" t="s">
        <v>341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5144</v>
      </c>
    </row>
    <row r="217" s="2" customFormat="1" ht="24.15" customHeight="1">
      <c r="A217" s="39"/>
      <c r="B217" s="40"/>
      <c r="C217" s="227" t="s">
        <v>770</v>
      </c>
      <c r="D217" s="227" t="s">
        <v>242</v>
      </c>
      <c r="E217" s="228" t="s">
        <v>4993</v>
      </c>
      <c r="F217" s="229" t="s">
        <v>5145</v>
      </c>
      <c r="G217" s="230" t="s">
        <v>373</v>
      </c>
      <c r="H217" s="231">
        <v>5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0.01536</v>
      </c>
      <c r="R217" s="236">
        <f>Q217*H217</f>
        <v>0.076800000000000007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170</v>
      </c>
      <c r="AT217" s="238" t="s">
        <v>242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5146</v>
      </c>
    </row>
    <row r="218" s="2" customFormat="1" ht="24.15" customHeight="1">
      <c r="A218" s="39"/>
      <c r="B218" s="40"/>
      <c r="C218" s="227" t="s">
        <v>778</v>
      </c>
      <c r="D218" s="227" t="s">
        <v>242</v>
      </c>
      <c r="E218" s="228" t="s">
        <v>4997</v>
      </c>
      <c r="F218" s="229" t="s">
        <v>5147</v>
      </c>
      <c r="G218" s="230" t="s">
        <v>373</v>
      </c>
      <c r="H218" s="231">
        <v>50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0.01536</v>
      </c>
      <c r="R218" s="236">
        <f>Q218*H218</f>
        <v>0.76800000000000002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170</v>
      </c>
      <c r="AT218" s="238" t="s">
        <v>242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170</v>
      </c>
      <c r="BM218" s="238" t="s">
        <v>5148</v>
      </c>
    </row>
    <row r="219" s="2" customFormat="1" ht="24.15" customHeight="1">
      <c r="A219" s="39"/>
      <c r="B219" s="40"/>
      <c r="C219" s="227" t="s">
        <v>784</v>
      </c>
      <c r="D219" s="227" t="s">
        <v>242</v>
      </c>
      <c r="E219" s="228" t="s">
        <v>5149</v>
      </c>
      <c r="F219" s="229" t="s">
        <v>5150</v>
      </c>
      <c r="G219" s="230" t="s">
        <v>373</v>
      </c>
      <c r="H219" s="231">
        <v>10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0.01536</v>
      </c>
      <c r="R219" s="236">
        <f>Q219*H219</f>
        <v>0.15360000000000001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170</v>
      </c>
      <c r="AT219" s="238" t="s">
        <v>242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5151</v>
      </c>
    </row>
    <row r="220" s="2" customFormat="1" ht="24.15" customHeight="1">
      <c r="A220" s="39"/>
      <c r="B220" s="40"/>
      <c r="C220" s="227" t="s">
        <v>790</v>
      </c>
      <c r="D220" s="227" t="s">
        <v>242</v>
      </c>
      <c r="E220" s="228" t="s">
        <v>5003</v>
      </c>
      <c r="F220" s="229" t="s">
        <v>5004</v>
      </c>
      <c r="G220" s="230" t="s">
        <v>5005</v>
      </c>
      <c r="H220" s="308"/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170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170</v>
      </c>
      <c r="BM220" s="238" t="s">
        <v>5152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5007</v>
      </c>
      <c r="G221" s="41"/>
      <c r="H221" s="41"/>
      <c r="I221" s="242"/>
      <c r="J221" s="41"/>
      <c r="K221" s="41"/>
      <c r="L221" s="45"/>
      <c r="M221" s="300"/>
      <c r="N221" s="301"/>
      <c r="O221" s="302"/>
      <c r="P221" s="302"/>
      <c r="Q221" s="302"/>
      <c r="R221" s="302"/>
      <c r="S221" s="302"/>
      <c r="T221" s="30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2" customFormat="1" ht="6.96" customHeight="1">
      <c r="A222" s="39"/>
      <c r="B222" s="67"/>
      <c r="C222" s="68"/>
      <c r="D222" s="68"/>
      <c r="E222" s="68"/>
      <c r="F222" s="68"/>
      <c r="G222" s="68"/>
      <c r="H222" s="68"/>
      <c r="I222" s="68"/>
      <c r="J222" s="68"/>
      <c r="K222" s="68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CcCxf7T+Qkl31ziJ3dXqDrM4Q97ySqcEcAmWedqSF2eDPrVmTnj3eDMhOzJP4fB2FEns01wT7pTmnhVCHji7zA==" hashValue="vI2WRKdU0PgkgmiTSBEK9JVvCvNYIUxeBHRPy5eP61axLpX5ZfpDBtfGOf/RRyKJ3RM01M+FEXBxRpxq78iA6g==" algorithmName="SHA-512" password="CC35"/>
  <autoFilter ref="C121:K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611116"/>
    <hyperlink ref="F136" r:id="rId2" display="https://podminky.urs.cz/item/CS_URS_2022_01/751398052"/>
    <hyperlink ref="F141" r:id="rId3" display="https://podminky.urs.cz/item/CS_URS_2022_01/751344122"/>
    <hyperlink ref="F148" r:id="rId4" display="https://podminky.urs.cz/item/CS_URS_2022_01/751311092"/>
    <hyperlink ref="F155" r:id="rId5" display="https://podminky.urs.cz/item/CS_URS_2022_01/751322011"/>
    <hyperlink ref="F158" r:id="rId6" display="https://podminky.urs.cz/item/CS_URS_2022_01/751322012"/>
    <hyperlink ref="F164" r:id="rId7" display="https://podminky.urs.cz/item/CS_URS_2022_01/751322142"/>
    <hyperlink ref="F170" r:id="rId8" display="https://podminky.urs.cz/item/CS_URS_2022_01/751514662"/>
    <hyperlink ref="F173" r:id="rId9" display="https://podminky.urs.cz/item/CS_URS_2022_01/751511003"/>
    <hyperlink ref="F178" r:id="rId10" display="https://podminky.urs.cz/item/CS_URS_2022_01/751511004"/>
    <hyperlink ref="F183" r:id="rId11" display="https://podminky.urs.cz/item/CS_URS_2022_01/751511022"/>
    <hyperlink ref="F188" r:id="rId12" display="https://podminky.urs.cz/item/CS_URS_2022_01/751511023"/>
    <hyperlink ref="F193" r:id="rId13" display="https://podminky.urs.cz/item/CS_URS_2022_01/751537012"/>
    <hyperlink ref="F208" r:id="rId14" display="https://podminky.urs.cz/item/CS_URS_2022_01/751537111"/>
    <hyperlink ref="F211" r:id="rId15" display="https://podminky.urs.cz/item/CS_URS_2022_01/751537112"/>
    <hyperlink ref="F221" r:id="rId16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5153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ROUND((SUM(BE122:BE212)),  2)</f>
        <v>0</v>
      </c>
      <c r="G35" s="39"/>
      <c r="H35" s="39"/>
      <c r="I35" s="165">
        <v>0.20999999999999999</v>
      </c>
      <c r="J35" s="164">
        <f>ROUND(((SUM(BE122:BE212))*I35),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ROUND((SUM(BF122:BF212)),  2)</f>
        <v>0</v>
      </c>
      <c r="G36" s="39"/>
      <c r="H36" s="39"/>
      <c r="I36" s="165">
        <v>0.14999999999999999</v>
      </c>
      <c r="J36" s="164">
        <f>ROUND(((SUM(BF122:BF212))*I36),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ROUND((SUM(BG122:BG212)),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ROUND((SUM(BH122:BH212)),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ROUND((SUM(BI122:BI212)),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VZT-03 - Zařízení č.3 - Velitel a ložnice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5154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VZT-03 - Zařízení č.3 - Velitel a ložnice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0.92159999999999997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0.92159999999999997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5155</v>
      </c>
      <c r="F124" s="225" t="s">
        <v>5156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SUM(P125:P212)</f>
        <v>0</v>
      </c>
      <c r="Q124" s="219"/>
      <c r="R124" s="220">
        <f>SUM(R125:R212)</f>
        <v>0.92159999999999997</v>
      </c>
      <c r="S124" s="219"/>
      <c r="T124" s="221">
        <f>SUM(T125:T212)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SUM(BK125:BK212)</f>
        <v>0</v>
      </c>
    </row>
    <row r="125" s="2" customFormat="1" ht="37.8" customHeight="1">
      <c r="A125" s="39"/>
      <c r="B125" s="40"/>
      <c r="C125" s="227" t="s">
        <v>84</v>
      </c>
      <c r="D125" s="227" t="s">
        <v>242</v>
      </c>
      <c r="E125" s="228" t="s">
        <v>4759</v>
      </c>
      <c r="F125" s="229" t="s">
        <v>4760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5157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4762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62.7" customHeight="1">
      <c r="A127" s="39"/>
      <c r="B127" s="40"/>
      <c r="C127" s="289" t="s">
        <v>87</v>
      </c>
      <c r="D127" s="289" t="s">
        <v>341</v>
      </c>
      <c r="E127" s="290" t="s">
        <v>5158</v>
      </c>
      <c r="F127" s="291" t="s">
        <v>4764</v>
      </c>
      <c r="G127" s="292" t="s">
        <v>1607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5159</v>
      </c>
    </row>
    <row r="128" s="2" customFormat="1" ht="24.15" customHeight="1">
      <c r="A128" s="39"/>
      <c r="B128" s="40"/>
      <c r="C128" s="227" t="s">
        <v>256</v>
      </c>
      <c r="D128" s="227" t="s">
        <v>242</v>
      </c>
      <c r="E128" s="228" t="s">
        <v>5160</v>
      </c>
      <c r="F128" s="229" t="s">
        <v>5161</v>
      </c>
      <c r="G128" s="230" t="s">
        <v>675</v>
      </c>
      <c r="H128" s="231">
        <v>1</v>
      </c>
      <c r="I128" s="232"/>
      <c r="J128" s="233">
        <f>ROUND(I128*H128,2)</f>
        <v>0</v>
      </c>
      <c r="K128" s="229" t="s">
        <v>246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170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5162</v>
      </c>
    </row>
    <row r="129" s="2" customFormat="1">
      <c r="A129" s="39"/>
      <c r="B129" s="40"/>
      <c r="C129" s="41"/>
      <c r="D129" s="240" t="s">
        <v>249</v>
      </c>
      <c r="E129" s="41"/>
      <c r="F129" s="241" t="s">
        <v>5163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249</v>
      </c>
      <c r="AU129" s="18" t="s">
        <v>87</v>
      </c>
    </row>
    <row r="130" s="2" customFormat="1" ht="37.8" customHeight="1">
      <c r="A130" s="39"/>
      <c r="B130" s="40"/>
      <c r="C130" s="289" t="s">
        <v>247</v>
      </c>
      <c r="D130" s="289" t="s">
        <v>341</v>
      </c>
      <c r="E130" s="290" t="s">
        <v>5164</v>
      </c>
      <c r="F130" s="291" t="s">
        <v>5165</v>
      </c>
      <c r="G130" s="292" t="s">
        <v>1607</v>
      </c>
      <c r="H130" s="293">
        <v>1</v>
      </c>
      <c r="I130" s="294"/>
      <c r="J130" s="295">
        <f>ROUND(I130*H130,2)</f>
        <v>0</v>
      </c>
      <c r="K130" s="291" t="s">
        <v>1</v>
      </c>
      <c r="L130" s="296"/>
      <c r="M130" s="297" t="s">
        <v>1</v>
      </c>
      <c r="N130" s="298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532</v>
      </c>
      <c r="AT130" s="238" t="s">
        <v>341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170</v>
      </c>
      <c r="BM130" s="238" t="s">
        <v>5166</v>
      </c>
    </row>
    <row r="131" s="2" customFormat="1" ht="16.5" customHeight="1">
      <c r="A131" s="39"/>
      <c r="B131" s="40"/>
      <c r="C131" s="289" t="s">
        <v>289</v>
      </c>
      <c r="D131" s="289" t="s">
        <v>341</v>
      </c>
      <c r="E131" s="290" t="s">
        <v>5167</v>
      </c>
      <c r="F131" s="291" t="s">
        <v>4773</v>
      </c>
      <c r="G131" s="292" t="s">
        <v>675</v>
      </c>
      <c r="H131" s="293">
        <v>1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5168</v>
      </c>
    </row>
    <row r="132" s="2" customFormat="1" ht="33" customHeight="1">
      <c r="A132" s="39"/>
      <c r="B132" s="40"/>
      <c r="C132" s="289" t="s">
        <v>300</v>
      </c>
      <c r="D132" s="289" t="s">
        <v>341</v>
      </c>
      <c r="E132" s="290" t="s">
        <v>5169</v>
      </c>
      <c r="F132" s="291" t="s">
        <v>4776</v>
      </c>
      <c r="G132" s="292" t="s">
        <v>520</v>
      </c>
      <c r="H132" s="293">
        <v>20</v>
      </c>
      <c r="I132" s="294"/>
      <c r="J132" s="295">
        <f>ROUND(I132*H132,2)</f>
        <v>0</v>
      </c>
      <c r="K132" s="291" t="s">
        <v>1</v>
      </c>
      <c r="L132" s="296"/>
      <c r="M132" s="297" t="s">
        <v>1</v>
      </c>
      <c r="N132" s="298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532</v>
      </c>
      <c r="AT132" s="238" t="s">
        <v>341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5170</v>
      </c>
    </row>
    <row r="133" s="2" customFormat="1" ht="16.5" customHeight="1">
      <c r="A133" s="39"/>
      <c r="B133" s="40"/>
      <c r="C133" s="289" t="s">
        <v>310</v>
      </c>
      <c r="D133" s="289" t="s">
        <v>341</v>
      </c>
      <c r="E133" s="290" t="s">
        <v>5171</v>
      </c>
      <c r="F133" s="291" t="s">
        <v>4785</v>
      </c>
      <c r="G133" s="292" t="s">
        <v>4786</v>
      </c>
      <c r="H133" s="293">
        <v>300</v>
      </c>
      <c r="I133" s="294"/>
      <c r="J133" s="295">
        <f>ROUND(I133*H133,2)</f>
        <v>0</v>
      </c>
      <c r="K133" s="291" t="s">
        <v>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5172</v>
      </c>
    </row>
    <row r="134" s="2" customFormat="1" ht="16.5" customHeight="1">
      <c r="A134" s="39"/>
      <c r="B134" s="40"/>
      <c r="C134" s="289" t="s">
        <v>320</v>
      </c>
      <c r="D134" s="289" t="s">
        <v>341</v>
      </c>
      <c r="E134" s="290" t="s">
        <v>5173</v>
      </c>
      <c r="F134" s="291" t="s">
        <v>4779</v>
      </c>
      <c r="G134" s="292" t="s">
        <v>520</v>
      </c>
      <c r="H134" s="293">
        <v>20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5174</v>
      </c>
    </row>
    <row r="135" s="2" customFormat="1" ht="16.5" customHeight="1">
      <c r="A135" s="39"/>
      <c r="B135" s="40"/>
      <c r="C135" s="289" t="s">
        <v>328</v>
      </c>
      <c r="D135" s="289" t="s">
        <v>341</v>
      </c>
      <c r="E135" s="290" t="s">
        <v>5175</v>
      </c>
      <c r="F135" s="291" t="s">
        <v>4782</v>
      </c>
      <c r="G135" s="292" t="s">
        <v>520</v>
      </c>
      <c r="H135" s="293">
        <v>20</v>
      </c>
      <c r="I135" s="294"/>
      <c r="J135" s="295">
        <f>ROUND(I135*H135,2)</f>
        <v>0</v>
      </c>
      <c r="K135" s="291" t="s">
        <v>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532</v>
      </c>
      <c r="AT135" s="238" t="s">
        <v>341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5176</v>
      </c>
    </row>
    <row r="136" s="2" customFormat="1" ht="24.15" customHeight="1">
      <c r="A136" s="39"/>
      <c r="B136" s="40"/>
      <c r="C136" s="227" t="s">
        <v>152</v>
      </c>
      <c r="D136" s="227" t="s">
        <v>242</v>
      </c>
      <c r="E136" s="228" t="s">
        <v>4788</v>
      </c>
      <c r="F136" s="229" t="s">
        <v>4789</v>
      </c>
      <c r="G136" s="230" t="s">
        <v>675</v>
      </c>
      <c r="H136" s="231">
        <v>1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170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5177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4791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2" customFormat="1" ht="33" customHeight="1">
      <c r="A138" s="39"/>
      <c r="B138" s="40"/>
      <c r="C138" s="289" t="s">
        <v>155</v>
      </c>
      <c r="D138" s="289" t="s">
        <v>341</v>
      </c>
      <c r="E138" s="290" t="s">
        <v>5178</v>
      </c>
      <c r="F138" s="291" t="s">
        <v>4793</v>
      </c>
      <c r="G138" s="292" t="s">
        <v>675</v>
      </c>
      <c r="H138" s="293">
        <v>1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5179</v>
      </c>
    </row>
    <row r="139" s="2" customFormat="1" ht="16.5" customHeight="1">
      <c r="A139" s="39"/>
      <c r="B139" s="40"/>
      <c r="C139" s="227" t="s">
        <v>158</v>
      </c>
      <c r="D139" s="227" t="s">
        <v>242</v>
      </c>
      <c r="E139" s="228" t="s">
        <v>4795</v>
      </c>
      <c r="F139" s="229" t="s">
        <v>5035</v>
      </c>
      <c r="G139" s="230" t="s">
        <v>675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170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5180</v>
      </c>
    </row>
    <row r="140" s="2" customFormat="1" ht="16.5" customHeight="1">
      <c r="A140" s="39"/>
      <c r="B140" s="40"/>
      <c r="C140" s="289" t="s">
        <v>162</v>
      </c>
      <c r="D140" s="289" t="s">
        <v>341</v>
      </c>
      <c r="E140" s="290" t="s">
        <v>5181</v>
      </c>
      <c r="F140" s="291" t="s">
        <v>4799</v>
      </c>
      <c r="G140" s="292" t="s">
        <v>675</v>
      </c>
      <c r="H140" s="293">
        <v>1</v>
      </c>
      <c r="I140" s="294"/>
      <c r="J140" s="295">
        <f>ROUND(I140*H140,2)</f>
        <v>0</v>
      </c>
      <c r="K140" s="291" t="s">
        <v>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5182</v>
      </c>
    </row>
    <row r="141" s="2" customFormat="1" ht="24.15" customHeight="1">
      <c r="A141" s="39"/>
      <c r="B141" s="40"/>
      <c r="C141" s="227" t="s">
        <v>165</v>
      </c>
      <c r="D141" s="227" t="s">
        <v>242</v>
      </c>
      <c r="E141" s="228" t="s">
        <v>4801</v>
      </c>
      <c r="F141" s="229" t="s">
        <v>4802</v>
      </c>
      <c r="G141" s="230" t="s">
        <v>675</v>
      </c>
      <c r="H141" s="231">
        <v>4</v>
      </c>
      <c r="I141" s="232"/>
      <c r="J141" s="233">
        <f>ROUND(I141*H141,2)</f>
        <v>0</v>
      </c>
      <c r="K141" s="229" t="s">
        <v>246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5183</v>
      </c>
    </row>
    <row r="142" s="2" customFormat="1">
      <c r="A142" s="39"/>
      <c r="B142" s="40"/>
      <c r="C142" s="41"/>
      <c r="D142" s="240" t="s">
        <v>249</v>
      </c>
      <c r="E142" s="41"/>
      <c r="F142" s="241" t="s">
        <v>4804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87</v>
      </c>
    </row>
    <row r="143" s="14" customFormat="1">
      <c r="A143" s="14"/>
      <c r="B143" s="256"/>
      <c r="C143" s="257"/>
      <c r="D143" s="247" t="s">
        <v>251</v>
      </c>
      <c r="E143" s="258" t="s">
        <v>1</v>
      </c>
      <c r="F143" s="259" t="s">
        <v>5040</v>
      </c>
      <c r="G143" s="257"/>
      <c r="H143" s="260">
        <v>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251</v>
      </c>
      <c r="AU143" s="266" t="s">
        <v>87</v>
      </c>
      <c r="AV143" s="14" t="s">
        <v>87</v>
      </c>
      <c r="AW143" s="14" t="s">
        <v>32</v>
      </c>
      <c r="AX143" s="14" t="s">
        <v>76</v>
      </c>
      <c r="AY143" s="266" t="s">
        <v>240</v>
      </c>
    </row>
    <row r="144" s="16" customFormat="1">
      <c r="A144" s="16"/>
      <c r="B144" s="278"/>
      <c r="C144" s="279"/>
      <c r="D144" s="247" t="s">
        <v>251</v>
      </c>
      <c r="E144" s="280" t="s">
        <v>1</v>
      </c>
      <c r="F144" s="281" t="s">
        <v>265</v>
      </c>
      <c r="G144" s="279"/>
      <c r="H144" s="282">
        <v>4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8" t="s">
        <v>251</v>
      </c>
      <c r="AU144" s="288" t="s">
        <v>87</v>
      </c>
      <c r="AV144" s="16" t="s">
        <v>247</v>
      </c>
      <c r="AW144" s="16" t="s">
        <v>32</v>
      </c>
      <c r="AX144" s="16" t="s">
        <v>84</v>
      </c>
      <c r="AY144" s="288" t="s">
        <v>240</v>
      </c>
    </row>
    <row r="145" s="2" customFormat="1" ht="21.75" customHeight="1">
      <c r="A145" s="39"/>
      <c r="B145" s="40"/>
      <c r="C145" s="289" t="s">
        <v>8</v>
      </c>
      <c r="D145" s="289" t="s">
        <v>341</v>
      </c>
      <c r="E145" s="290" t="s">
        <v>5184</v>
      </c>
      <c r="F145" s="291" t="s">
        <v>4806</v>
      </c>
      <c r="G145" s="292" t="s">
        <v>675</v>
      </c>
      <c r="H145" s="293">
        <v>1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5185</v>
      </c>
    </row>
    <row r="146" s="2" customFormat="1" ht="21.75" customHeight="1">
      <c r="A146" s="39"/>
      <c r="B146" s="40"/>
      <c r="C146" s="289" t="s">
        <v>170</v>
      </c>
      <c r="D146" s="289" t="s">
        <v>341</v>
      </c>
      <c r="E146" s="290" t="s">
        <v>5186</v>
      </c>
      <c r="F146" s="291" t="s">
        <v>4812</v>
      </c>
      <c r="G146" s="292" t="s">
        <v>675</v>
      </c>
      <c r="H146" s="293">
        <v>2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5187</v>
      </c>
    </row>
    <row r="147" s="2" customFormat="1" ht="21.75" customHeight="1">
      <c r="A147" s="39"/>
      <c r="B147" s="40"/>
      <c r="C147" s="289" t="s">
        <v>173</v>
      </c>
      <c r="D147" s="289" t="s">
        <v>341</v>
      </c>
      <c r="E147" s="290" t="s">
        <v>5188</v>
      </c>
      <c r="F147" s="291" t="s">
        <v>4815</v>
      </c>
      <c r="G147" s="292" t="s">
        <v>675</v>
      </c>
      <c r="H147" s="293">
        <v>1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5189</v>
      </c>
    </row>
    <row r="148" s="2" customFormat="1" ht="24.15" customHeight="1">
      <c r="A148" s="39"/>
      <c r="B148" s="40"/>
      <c r="C148" s="227" t="s">
        <v>395</v>
      </c>
      <c r="D148" s="227" t="s">
        <v>242</v>
      </c>
      <c r="E148" s="228" t="s">
        <v>4817</v>
      </c>
      <c r="F148" s="229" t="s">
        <v>4818</v>
      </c>
      <c r="G148" s="230" t="s">
        <v>675</v>
      </c>
      <c r="H148" s="231">
        <v>5</v>
      </c>
      <c r="I148" s="232"/>
      <c r="J148" s="233">
        <f>ROUND(I148*H148,2)</f>
        <v>0</v>
      </c>
      <c r="K148" s="229" t="s">
        <v>246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5190</v>
      </c>
    </row>
    <row r="149" s="2" customFormat="1">
      <c r="A149" s="39"/>
      <c r="B149" s="40"/>
      <c r="C149" s="41"/>
      <c r="D149" s="240" t="s">
        <v>249</v>
      </c>
      <c r="E149" s="41"/>
      <c r="F149" s="241" t="s">
        <v>4820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87</v>
      </c>
    </row>
    <row r="150" s="14" customFormat="1">
      <c r="A150" s="14"/>
      <c r="B150" s="256"/>
      <c r="C150" s="257"/>
      <c r="D150" s="247" t="s">
        <v>251</v>
      </c>
      <c r="E150" s="258" t="s">
        <v>1</v>
      </c>
      <c r="F150" s="259" t="s">
        <v>5191</v>
      </c>
      <c r="G150" s="257"/>
      <c r="H150" s="260">
        <v>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251</v>
      </c>
      <c r="AU150" s="266" t="s">
        <v>87</v>
      </c>
      <c r="AV150" s="14" t="s">
        <v>87</v>
      </c>
      <c r="AW150" s="14" t="s">
        <v>32</v>
      </c>
      <c r="AX150" s="14" t="s">
        <v>76</v>
      </c>
      <c r="AY150" s="266" t="s">
        <v>240</v>
      </c>
    </row>
    <row r="151" s="16" customFormat="1">
      <c r="A151" s="16"/>
      <c r="B151" s="278"/>
      <c r="C151" s="279"/>
      <c r="D151" s="247" t="s">
        <v>251</v>
      </c>
      <c r="E151" s="280" t="s">
        <v>1</v>
      </c>
      <c r="F151" s="281" t="s">
        <v>265</v>
      </c>
      <c r="G151" s="279"/>
      <c r="H151" s="282">
        <v>5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8" t="s">
        <v>251</v>
      </c>
      <c r="AU151" s="288" t="s">
        <v>87</v>
      </c>
      <c r="AV151" s="16" t="s">
        <v>247</v>
      </c>
      <c r="AW151" s="16" t="s">
        <v>32</v>
      </c>
      <c r="AX151" s="16" t="s">
        <v>84</v>
      </c>
      <c r="AY151" s="288" t="s">
        <v>240</v>
      </c>
    </row>
    <row r="152" s="2" customFormat="1" ht="24.15" customHeight="1">
      <c r="A152" s="39"/>
      <c r="B152" s="40"/>
      <c r="C152" s="289" t="s">
        <v>397</v>
      </c>
      <c r="D152" s="289" t="s">
        <v>341</v>
      </c>
      <c r="E152" s="290" t="s">
        <v>5192</v>
      </c>
      <c r="F152" s="291" t="s">
        <v>4823</v>
      </c>
      <c r="G152" s="292" t="s">
        <v>675</v>
      </c>
      <c r="H152" s="293">
        <v>1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532</v>
      </c>
      <c r="AT152" s="238" t="s">
        <v>341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5193</v>
      </c>
    </row>
    <row r="153" s="2" customFormat="1" ht="24.15" customHeight="1">
      <c r="A153" s="39"/>
      <c r="B153" s="40"/>
      <c r="C153" s="289" t="s">
        <v>402</v>
      </c>
      <c r="D153" s="289" t="s">
        <v>341</v>
      </c>
      <c r="E153" s="290" t="s">
        <v>5194</v>
      </c>
      <c r="F153" s="291" t="s">
        <v>4826</v>
      </c>
      <c r="G153" s="292" t="s">
        <v>675</v>
      </c>
      <c r="H153" s="293">
        <v>2</v>
      </c>
      <c r="I153" s="294"/>
      <c r="J153" s="295">
        <f>ROUND(I153*H153,2)</f>
        <v>0</v>
      </c>
      <c r="K153" s="291" t="s">
        <v>1</v>
      </c>
      <c r="L153" s="296"/>
      <c r="M153" s="297" t="s">
        <v>1</v>
      </c>
      <c r="N153" s="298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532</v>
      </c>
      <c r="AT153" s="238" t="s">
        <v>341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5195</v>
      </c>
    </row>
    <row r="154" s="2" customFormat="1" ht="24.15" customHeight="1">
      <c r="A154" s="39"/>
      <c r="B154" s="40"/>
      <c r="C154" s="289" t="s">
        <v>7</v>
      </c>
      <c r="D154" s="289" t="s">
        <v>341</v>
      </c>
      <c r="E154" s="290" t="s">
        <v>5196</v>
      </c>
      <c r="F154" s="291" t="s">
        <v>4829</v>
      </c>
      <c r="G154" s="292" t="s">
        <v>675</v>
      </c>
      <c r="H154" s="293">
        <v>2</v>
      </c>
      <c r="I154" s="294"/>
      <c r="J154" s="295">
        <f>ROUND(I154*H154,2)</f>
        <v>0</v>
      </c>
      <c r="K154" s="291" t="s">
        <v>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5197</v>
      </c>
    </row>
    <row r="155" s="2" customFormat="1" ht="21.75" customHeight="1">
      <c r="A155" s="39"/>
      <c r="B155" s="40"/>
      <c r="C155" s="227" t="s">
        <v>427</v>
      </c>
      <c r="D155" s="227" t="s">
        <v>242</v>
      </c>
      <c r="E155" s="228" t="s">
        <v>4838</v>
      </c>
      <c r="F155" s="229" t="s">
        <v>4839</v>
      </c>
      <c r="G155" s="230" t="s">
        <v>675</v>
      </c>
      <c r="H155" s="231">
        <v>7</v>
      </c>
      <c r="I155" s="232"/>
      <c r="J155" s="233">
        <f>ROUND(I155*H155,2)</f>
        <v>0</v>
      </c>
      <c r="K155" s="229" t="s">
        <v>246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170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5198</v>
      </c>
    </row>
    <row r="156" s="2" customFormat="1">
      <c r="A156" s="39"/>
      <c r="B156" s="40"/>
      <c r="C156" s="41"/>
      <c r="D156" s="240" t="s">
        <v>249</v>
      </c>
      <c r="E156" s="41"/>
      <c r="F156" s="241" t="s">
        <v>4841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87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5199</v>
      </c>
      <c r="G157" s="257"/>
      <c r="H157" s="260">
        <v>7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76</v>
      </c>
      <c r="AY157" s="266" t="s">
        <v>240</v>
      </c>
    </row>
    <row r="158" s="16" customFormat="1">
      <c r="A158" s="16"/>
      <c r="B158" s="278"/>
      <c r="C158" s="279"/>
      <c r="D158" s="247" t="s">
        <v>251</v>
      </c>
      <c r="E158" s="280" t="s">
        <v>1</v>
      </c>
      <c r="F158" s="281" t="s">
        <v>265</v>
      </c>
      <c r="G158" s="279"/>
      <c r="H158" s="282">
        <v>7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8" t="s">
        <v>251</v>
      </c>
      <c r="AU158" s="288" t="s">
        <v>87</v>
      </c>
      <c r="AV158" s="16" t="s">
        <v>247</v>
      </c>
      <c r="AW158" s="16" t="s">
        <v>32</v>
      </c>
      <c r="AX158" s="16" t="s">
        <v>84</v>
      </c>
      <c r="AY158" s="288" t="s">
        <v>240</v>
      </c>
    </row>
    <row r="159" s="2" customFormat="1" ht="24.15" customHeight="1">
      <c r="A159" s="39"/>
      <c r="B159" s="40"/>
      <c r="C159" s="289" t="s">
        <v>442</v>
      </c>
      <c r="D159" s="289" t="s">
        <v>341</v>
      </c>
      <c r="E159" s="290" t="s">
        <v>5200</v>
      </c>
      <c r="F159" s="291" t="s">
        <v>4844</v>
      </c>
      <c r="G159" s="292" t="s">
        <v>675</v>
      </c>
      <c r="H159" s="293">
        <v>2</v>
      </c>
      <c r="I159" s="294"/>
      <c r="J159" s="295">
        <f>ROUND(I159*H159,2)</f>
        <v>0</v>
      </c>
      <c r="K159" s="291" t="s">
        <v>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532</v>
      </c>
      <c r="AT159" s="238" t="s">
        <v>341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5201</v>
      </c>
    </row>
    <row r="160" s="2" customFormat="1" ht="24.15" customHeight="1">
      <c r="A160" s="39"/>
      <c r="B160" s="40"/>
      <c r="C160" s="289" t="s">
        <v>455</v>
      </c>
      <c r="D160" s="289" t="s">
        <v>341</v>
      </c>
      <c r="E160" s="290" t="s">
        <v>5202</v>
      </c>
      <c r="F160" s="291" t="s">
        <v>4850</v>
      </c>
      <c r="G160" s="292" t="s">
        <v>675</v>
      </c>
      <c r="H160" s="293">
        <v>2</v>
      </c>
      <c r="I160" s="294"/>
      <c r="J160" s="295">
        <f>ROUND(I160*H160,2)</f>
        <v>0</v>
      </c>
      <c r="K160" s="291" t="s">
        <v>1</v>
      </c>
      <c r="L160" s="296"/>
      <c r="M160" s="297" t="s">
        <v>1</v>
      </c>
      <c r="N160" s="298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532</v>
      </c>
      <c r="AT160" s="238" t="s">
        <v>341</v>
      </c>
      <c r="AU160" s="238" t="s">
        <v>87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170</v>
      </c>
      <c r="BM160" s="238" t="s">
        <v>5203</v>
      </c>
    </row>
    <row r="161" s="2" customFormat="1" ht="24.15" customHeight="1">
      <c r="A161" s="39"/>
      <c r="B161" s="40"/>
      <c r="C161" s="289" t="s">
        <v>460</v>
      </c>
      <c r="D161" s="289" t="s">
        <v>341</v>
      </c>
      <c r="E161" s="290" t="s">
        <v>5204</v>
      </c>
      <c r="F161" s="291" t="s">
        <v>4853</v>
      </c>
      <c r="G161" s="292" t="s">
        <v>675</v>
      </c>
      <c r="H161" s="293">
        <v>1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5205</v>
      </c>
    </row>
    <row r="162" s="2" customFormat="1" ht="24.15" customHeight="1">
      <c r="A162" s="39"/>
      <c r="B162" s="40"/>
      <c r="C162" s="289" t="s">
        <v>476</v>
      </c>
      <c r="D162" s="289" t="s">
        <v>341</v>
      </c>
      <c r="E162" s="290" t="s">
        <v>5206</v>
      </c>
      <c r="F162" s="291" t="s">
        <v>4859</v>
      </c>
      <c r="G162" s="292" t="s">
        <v>675</v>
      </c>
      <c r="H162" s="293">
        <v>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5207</v>
      </c>
    </row>
    <row r="163" s="2" customFormat="1" ht="24.15" customHeight="1">
      <c r="A163" s="39"/>
      <c r="B163" s="40"/>
      <c r="C163" s="227" t="s">
        <v>489</v>
      </c>
      <c r="D163" s="227" t="s">
        <v>242</v>
      </c>
      <c r="E163" s="228" t="s">
        <v>5064</v>
      </c>
      <c r="F163" s="229" t="s">
        <v>5065</v>
      </c>
      <c r="G163" s="230" t="s">
        <v>675</v>
      </c>
      <c r="H163" s="231">
        <v>2</v>
      </c>
      <c r="I163" s="232"/>
      <c r="J163" s="233">
        <f>ROUND(I163*H163,2)</f>
        <v>0</v>
      </c>
      <c r="K163" s="229" t="s">
        <v>246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5208</v>
      </c>
    </row>
    <row r="164" s="2" customFormat="1">
      <c r="A164" s="39"/>
      <c r="B164" s="40"/>
      <c r="C164" s="41"/>
      <c r="D164" s="240" t="s">
        <v>249</v>
      </c>
      <c r="E164" s="41"/>
      <c r="F164" s="241" t="s">
        <v>5067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87</v>
      </c>
    </row>
    <row r="165" s="2" customFormat="1" ht="37.8" customHeight="1">
      <c r="A165" s="39"/>
      <c r="B165" s="40"/>
      <c r="C165" s="289" t="s">
        <v>494</v>
      </c>
      <c r="D165" s="289" t="s">
        <v>341</v>
      </c>
      <c r="E165" s="290" t="s">
        <v>5209</v>
      </c>
      <c r="F165" s="291" t="s">
        <v>5069</v>
      </c>
      <c r="G165" s="292" t="s">
        <v>675</v>
      </c>
      <c r="H165" s="293">
        <v>2</v>
      </c>
      <c r="I165" s="294"/>
      <c r="J165" s="295">
        <f>ROUND(I165*H165,2)</f>
        <v>0</v>
      </c>
      <c r="K165" s="291" t="s">
        <v>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5210</v>
      </c>
    </row>
    <row r="166" s="2" customFormat="1" ht="33" customHeight="1">
      <c r="A166" s="39"/>
      <c r="B166" s="40"/>
      <c r="C166" s="227" t="s">
        <v>502</v>
      </c>
      <c r="D166" s="227" t="s">
        <v>242</v>
      </c>
      <c r="E166" s="228" t="s">
        <v>4868</v>
      </c>
      <c r="F166" s="229" t="s">
        <v>4869</v>
      </c>
      <c r="G166" s="230" t="s">
        <v>675</v>
      </c>
      <c r="H166" s="231">
        <v>4</v>
      </c>
      <c r="I166" s="232"/>
      <c r="J166" s="233">
        <f>ROUND(I166*H166,2)</f>
        <v>0</v>
      </c>
      <c r="K166" s="229" t="s">
        <v>246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5211</v>
      </c>
    </row>
    <row r="167" s="2" customFormat="1">
      <c r="A167" s="39"/>
      <c r="B167" s="40"/>
      <c r="C167" s="41"/>
      <c r="D167" s="240" t="s">
        <v>249</v>
      </c>
      <c r="E167" s="41"/>
      <c r="F167" s="241" t="s">
        <v>4871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87</v>
      </c>
    </row>
    <row r="168" s="2" customFormat="1" ht="21.75" customHeight="1">
      <c r="A168" s="39"/>
      <c r="B168" s="40"/>
      <c r="C168" s="289" t="s">
        <v>511</v>
      </c>
      <c r="D168" s="289" t="s">
        <v>341</v>
      </c>
      <c r="E168" s="290" t="s">
        <v>5212</v>
      </c>
      <c r="F168" s="291" t="s">
        <v>4874</v>
      </c>
      <c r="G168" s="292" t="s">
        <v>675</v>
      </c>
      <c r="H168" s="293">
        <v>1</v>
      </c>
      <c r="I168" s="294"/>
      <c r="J168" s="295">
        <f>ROUND(I168*H168,2)</f>
        <v>0</v>
      </c>
      <c r="K168" s="291" t="s">
        <v>1</v>
      </c>
      <c r="L168" s="296"/>
      <c r="M168" s="297" t="s">
        <v>1</v>
      </c>
      <c r="N168" s="298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532</v>
      </c>
      <c r="AT168" s="238" t="s">
        <v>341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5213</v>
      </c>
    </row>
    <row r="169" s="2" customFormat="1" ht="21.75" customHeight="1">
      <c r="A169" s="39"/>
      <c r="B169" s="40"/>
      <c r="C169" s="289" t="s">
        <v>517</v>
      </c>
      <c r="D169" s="289" t="s">
        <v>341</v>
      </c>
      <c r="E169" s="290" t="s">
        <v>5214</v>
      </c>
      <c r="F169" s="291" t="s">
        <v>5215</v>
      </c>
      <c r="G169" s="292" t="s">
        <v>675</v>
      </c>
      <c r="H169" s="293">
        <v>3</v>
      </c>
      <c r="I169" s="294"/>
      <c r="J169" s="295">
        <f>ROUND(I169*H169,2)</f>
        <v>0</v>
      </c>
      <c r="K169" s="291" t="s">
        <v>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532</v>
      </c>
      <c r="AT169" s="238" t="s">
        <v>341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5216</v>
      </c>
    </row>
    <row r="170" s="2" customFormat="1" ht="33" customHeight="1">
      <c r="A170" s="39"/>
      <c r="B170" s="40"/>
      <c r="C170" s="227" t="s">
        <v>532</v>
      </c>
      <c r="D170" s="227" t="s">
        <v>242</v>
      </c>
      <c r="E170" s="228" t="s">
        <v>4892</v>
      </c>
      <c r="F170" s="229" t="s">
        <v>4893</v>
      </c>
      <c r="G170" s="230" t="s">
        <v>520</v>
      </c>
      <c r="H170" s="231">
        <v>14</v>
      </c>
      <c r="I170" s="232"/>
      <c r="J170" s="233">
        <f>ROUND(I170*H170,2)</f>
        <v>0</v>
      </c>
      <c r="K170" s="229" t="s">
        <v>246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170</v>
      </c>
      <c r="AT170" s="238" t="s">
        <v>242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5217</v>
      </c>
    </row>
    <row r="171" s="2" customFormat="1">
      <c r="A171" s="39"/>
      <c r="B171" s="40"/>
      <c r="C171" s="41"/>
      <c r="D171" s="240" t="s">
        <v>249</v>
      </c>
      <c r="E171" s="41"/>
      <c r="F171" s="241" t="s">
        <v>4895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87</v>
      </c>
    </row>
    <row r="172" s="2" customFormat="1" ht="24.15" customHeight="1">
      <c r="A172" s="39"/>
      <c r="B172" s="40"/>
      <c r="C172" s="289" t="s">
        <v>538</v>
      </c>
      <c r="D172" s="289" t="s">
        <v>341</v>
      </c>
      <c r="E172" s="290" t="s">
        <v>5218</v>
      </c>
      <c r="F172" s="291" t="s">
        <v>4897</v>
      </c>
      <c r="G172" s="292" t="s">
        <v>520</v>
      </c>
      <c r="H172" s="293">
        <v>14</v>
      </c>
      <c r="I172" s="294"/>
      <c r="J172" s="295">
        <f>ROUND(I172*H172,2)</f>
        <v>0</v>
      </c>
      <c r="K172" s="291" t="s">
        <v>1</v>
      </c>
      <c r="L172" s="296"/>
      <c r="M172" s="297" t="s">
        <v>1</v>
      </c>
      <c r="N172" s="298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532</v>
      </c>
      <c r="AT172" s="238" t="s">
        <v>341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170</v>
      </c>
      <c r="BM172" s="238" t="s">
        <v>5219</v>
      </c>
    </row>
    <row r="173" s="2" customFormat="1" ht="21.75" customHeight="1">
      <c r="A173" s="39"/>
      <c r="B173" s="40"/>
      <c r="C173" s="227" t="s">
        <v>542</v>
      </c>
      <c r="D173" s="227" t="s">
        <v>242</v>
      </c>
      <c r="E173" s="228" t="s">
        <v>4899</v>
      </c>
      <c r="F173" s="229" t="s">
        <v>5086</v>
      </c>
      <c r="G173" s="230" t="s">
        <v>675</v>
      </c>
      <c r="H173" s="231">
        <v>7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170</v>
      </c>
      <c r="AT173" s="238" t="s">
        <v>242</v>
      </c>
      <c r="AU173" s="238" t="s">
        <v>87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5220</v>
      </c>
    </row>
    <row r="174" s="2" customFormat="1" ht="24.15" customHeight="1">
      <c r="A174" s="39"/>
      <c r="B174" s="40"/>
      <c r="C174" s="289" t="s">
        <v>547</v>
      </c>
      <c r="D174" s="289" t="s">
        <v>341</v>
      </c>
      <c r="E174" s="290" t="s">
        <v>5221</v>
      </c>
      <c r="F174" s="291" t="s">
        <v>4903</v>
      </c>
      <c r="G174" s="292" t="s">
        <v>675</v>
      </c>
      <c r="H174" s="293">
        <v>7</v>
      </c>
      <c r="I174" s="294"/>
      <c r="J174" s="295">
        <f>ROUND(I174*H174,2)</f>
        <v>0</v>
      </c>
      <c r="K174" s="291" t="s">
        <v>1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532</v>
      </c>
      <c r="AT174" s="238" t="s">
        <v>341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5222</v>
      </c>
    </row>
    <row r="175" s="2" customFormat="1" ht="33" customHeight="1">
      <c r="A175" s="39"/>
      <c r="B175" s="40"/>
      <c r="C175" s="227" t="s">
        <v>554</v>
      </c>
      <c r="D175" s="227" t="s">
        <v>242</v>
      </c>
      <c r="E175" s="228" t="s">
        <v>4905</v>
      </c>
      <c r="F175" s="229" t="s">
        <v>4906</v>
      </c>
      <c r="G175" s="230" t="s">
        <v>520</v>
      </c>
      <c r="H175" s="231">
        <v>20</v>
      </c>
      <c r="I175" s="232"/>
      <c r="J175" s="233">
        <f>ROUND(I175*H175,2)</f>
        <v>0</v>
      </c>
      <c r="K175" s="229" t="s">
        <v>246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170</v>
      </c>
      <c r="AT175" s="238" t="s">
        <v>242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5223</v>
      </c>
    </row>
    <row r="176" s="2" customFormat="1">
      <c r="A176" s="39"/>
      <c r="B176" s="40"/>
      <c r="C176" s="41"/>
      <c r="D176" s="240" t="s">
        <v>249</v>
      </c>
      <c r="E176" s="41"/>
      <c r="F176" s="241" t="s">
        <v>4908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87</v>
      </c>
    </row>
    <row r="177" s="2" customFormat="1" ht="24.15" customHeight="1">
      <c r="A177" s="39"/>
      <c r="B177" s="40"/>
      <c r="C177" s="289" t="s">
        <v>569</v>
      </c>
      <c r="D177" s="289" t="s">
        <v>341</v>
      </c>
      <c r="E177" s="290" t="s">
        <v>5224</v>
      </c>
      <c r="F177" s="291" t="s">
        <v>4910</v>
      </c>
      <c r="G177" s="292" t="s">
        <v>520</v>
      </c>
      <c r="H177" s="293">
        <v>20</v>
      </c>
      <c r="I177" s="294"/>
      <c r="J177" s="295">
        <f>ROUND(I177*H177,2)</f>
        <v>0</v>
      </c>
      <c r="K177" s="291" t="s">
        <v>1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532</v>
      </c>
      <c r="AT177" s="238" t="s">
        <v>341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5225</v>
      </c>
    </row>
    <row r="178" s="2" customFormat="1" ht="21.75" customHeight="1">
      <c r="A178" s="39"/>
      <c r="B178" s="40"/>
      <c r="C178" s="227" t="s">
        <v>579</v>
      </c>
      <c r="D178" s="227" t="s">
        <v>242</v>
      </c>
      <c r="E178" s="228" t="s">
        <v>4912</v>
      </c>
      <c r="F178" s="229" t="s">
        <v>5093</v>
      </c>
      <c r="G178" s="230" t="s">
        <v>675</v>
      </c>
      <c r="H178" s="231">
        <v>7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170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5226</v>
      </c>
    </row>
    <row r="179" s="2" customFormat="1" ht="24.15" customHeight="1">
      <c r="A179" s="39"/>
      <c r="B179" s="40"/>
      <c r="C179" s="289" t="s">
        <v>591</v>
      </c>
      <c r="D179" s="289" t="s">
        <v>341</v>
      </c>
      <c r="E179" s="290" t="s">
        <v>5227</v>
      </c>
      <c r="F179" s="291" t="s">
        <v>4916</v>
      </c>
      <c r="G179" s="292" t="s">
        <v>675</v>
      </c>
      <c r="H179" s="293">
        <v>7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5228</v>
      </c>
    </row>
    <row r="180" s="2" customFormat="1" ht="33" customHeight="1">
      <c r="A180" s="39"/>
      <c r="B180" s="40"/>
      <c r="C180" s="227" t="s">
        <v>605</v>
      </c>
      <c r="D180" s="227" t="s">
        <v>242</v>
      </c>
      <c r="E180" s="228" t="s">
        <v>4918</v>
      </c>
      <c r="F180" s="229" t="s">
        <v>4919</v>
      </c>
      <c r="G180" s="230" t="s">
        <v>520</v>
      </c>
      <c r="H180" s="231">
        <v>2</v>
      </c>
      <c r="I180" s="232"/>
      <c r="J180" s="233">
        <f>ROUND(I180*H180,2)</f>
        <v>0</v>
      </c>
      <c r="K180" s="229" t="s">
        <v>246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5229</v>
      </c>
    </row>
    <row r="181" s="2" customFormat="1">
      <c r="A181" s="39"/>
      <c r="B181" s="40"/>
      <c r="C181" s="41"/>
      <c r="D181" s="240" t="s">
        <v>249</v>
      </c>
      <c r="E181" s="41"/>
      <c r="F181" s="241" t="s">
        <v>4921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87</v>
      </c>
    </row>
    <row r="182" s="2" customFormat="1" ht="24.15" customHeight="1">
      <c r="A182" s="39"/>
      <c r="B182" s="40"/>
      <c r="C182" s="289" t="s">
        <v>612</v>
      </c>
      <c r="D182" s="289" t="s">
        <v>341</v>
      </c>
      <c r="E182" s="290" t="s">
        <v>5230</v>
      </c>
      <c r="F182" s="291" t="s">
        <v>4923</v>
      </c>
      <c r="G182" s="292" t="s">
        <v>520</v>
      </c>
      <c r="H182" s="293">
        <v>2</v>
      </c>
      <c r="I182" s="294"/>
      <c r="J182" s="295">
        <f>ROUND(I182*H182,2)</f>
        <v>0</v>
      </c>
      <c r="K182" s="291" t="s">
        <v>1</v>
      </c>
      <c r="L182" s="296"/>
      <c r="M182" s="297" t="s">
        <v>1</v>
      </c>
      <c r="N182" s="298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532</v>
      </c>
      <c r="AT182" s="238" t="s">
        <v>341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5231</v>
      </c>
    </row>
    <row r="183" s="2" customFormat="1" ht="21.75" customHeight="1">
      <c r="A183" s="39"/>
      <c r="B183" s="40"/>
      <c r="C183" s="227" t="s">
        <v>628</v>
      </c>
      <c r="D183" s="227" t="s">
        <v>242</v>
      </c>
      <c r="E183" s="228" t="s">
        <v>4925</v>
      </c>
      <c r="F183" s="229" t="s">
        <v>5100</v>
      </c>
      <c r="G183" s="230" t="s">
        <v>675</v>
      </c>
      <c r="H183" s="231">
        <v>9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170</v>
      </c>
      <c r="AT183" s="238" t="s">
        <v>242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170</v>
      </c>
      <c r="BM183" s="238" t="s">
        <v>5232</v>
      </c>
    </row>
    <row r="184" s="2" customFormat="1" ht="24.15" customHeight="1">
      <c r="A184" s="39"/>
      <c r="B184" s="40"/>
      <c r="C184" s="289" t="s">
        <v>644</v>
      </c>
      <c r="D184" s="289" t="s">
        <v>341</v>
      </c>
      <c r="E184" s="290" t="s">
        <v>5233</v>
      </c>
      <c r="F184" s="291" t="s">
        <v>4929</v>
      </c>
      <c r="G184" s="292" t="s">
        <v>675</v>
      </c>
      <c r="H184" s="293">
        <v>9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532</v>
      </c>
      <c r="AT184" s="238" t="s">
        <v>341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5234</v>
      </c>
    </row>
    <row r="185" s="2" customFormat="1" ht="21.75" customHeight="1">
      <c r="A185" s="39"/>
      <c r="B185" s="40"/>
      <c r="C185" s="227" t="s">
        <v>652</v>
      </c>
      <c r="D185" s="227" t="s">
        <v>242</v>
      </c>
      <c r="E185" s="228" t="s">
        <v>5112</v>
      </c>
      <c r="F185" s="229" t="s">
        <v>5113</v>
      </c>
      <c r="G185" s="230" t="s">
        <v>675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170</v>
      </c>
      <c r="AT185" s="238" t="s">
        <v>242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5235</v>
      </c>
    </row>
    <row r="186" s="2" customFormat="1" ht="24.15" customHeight="1">
      <c r="A186" s="39"/>
      <c r="B186" s="40"/>
      <c r="C186" s="289" t="s">
        <v>656</v>
      </c>
      <c r="D186" s="289" t="s">
        <v>341</v>
      </c>
      <c r="E186" s="290" t="s">
        <v>5236</v>
      </c>
      <c r="F186" s="291" t="s">
        <v>5237</v>
      </c>
      <c r="G186" s="292" t="s">
        <v>675</v>
      </c>
      <c r="H186" s="293">
        <v>1</v>
      </c>
      <c r="I186" s="294"/>
      <c r="J186" s="295">
        <f>ROUND(I186*H186,2)</f>
        <v>0</v>
      </c>
      <c r="K186" s="291" t="s">
        <v>1</v>
      </c>
      <c r="L186" s="296"/>
      <c r="M186" s="297" t="s">
        <v>1</v>
      </c>
      <c r="N186" s="298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532</v>
      </c>
      <c r="AT186" s="238" t="s">
        <v>341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5238</v>
      </c>
    </row>
    <row r="187" s="2" customFormat="1" ht="33" customHeight="1">
      <c r="A187" s="39"/>
      <c r="B187" s="40"/>
      <c r="C187" s="227" t="s">
        <v>666</v>
      </c>
      <c r="D187" s="227" t="s">
        <v>242</v>
      </c>
      <c r="E187" s="228" t="s">
        <v>4944</v>
      </c>
      <c r="F187" s="229" t="s">
        <v>4945</v>
      </c>
      <c r="G187" s="230" t="s">
        <v>520</v>
      </c>
      <c r="H187" s="231">
        <v>18</v>
      </c>
      <c r="I187" s="232"/>
      <c r="J187" s="233">
        <f>ROUND(I187*H187,2)</f>
        <v>0</v>
      </c>
      <c r="K187" s="229" t="s">
        <v>246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170</v>
      </c>
      <c r="AT187" s="238" t="s">
        <v>242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5239</v>
      </c>
    </row>
    <row r="188" s="2" customFormat="1">
      <c r="A188" s="39"/>
      <c r="B188" s="40"/>
      <c r="C188" s="41"/>
      <c r="D188" s="240" t="s">
        <v>249</v>
      </c>
      <c r="E188" s="41"/>
      <c r="F188" s="241" t="s">
        <v>4947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87</v>
      </c>
    </row>
    <row r="189" s="13" customFormat="1">
      <c r="A189" s="13"/>
      <c r="B189" s="245"/>
      <c r="C189" s="246"/>
      <c r="D189" s="247" t="s">
        <v>251</v>
      </c>
      <c r="E189" s="248" t="s">
        <v>1</v>
      </c>
      <c r="F189" s="249" t="s">
        <v>4948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251</v>
      </c>
      <c r="AU189" s="255" t="s">
        <v>87</v>
      </c>
      <c r="AV189" s="13" t="s">
        <v>84</v>
      </c>
      <c r="AW189" s="13" t="s">
        <v>32</v>
      </c>
      <c r="AX189" s="13" t="s">
        <v>76</v>
      </c>
      <c r="AY189" s="255" t="s">
        <v>240</v>
      </c>
    </row>
    <row r="190" s="14" customFormat="1">
      <c r="A190" s="14"/>
      <c r="B190" s="256"/>
      <c r="C190" s="257"/>
      <c r="D190" s="247" t="s">
        <v>251</v>
      </c>
      <c r="E190" s="258" t="s">
        <v>1</v>
      </c>
      <c r="F190" s="259" t="s">
        <v>5240</v>
      </c>
      <c r="G190" s="257"/>
      <c r="H190" s="260">
        <v>7.5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251</v>
      </c>
      <c r="AU190" s="266" t="s">
        <v>87</v>
      </c>
      <c r="AV190" s="14" t="s">
        <v>87</v>
      </c>
      <c r="AW190" s="14" t="s">
        <v>32</v>
      </c>
      <c r="AX190" s="14" t="s">
        <v>76</v>
      </c>
      <c r="AY190" s="266" t="s">
        <v>240</v>
      </c>
    </row>
    <row r="191" s="13" customFormat="1">
      <c r="A191" s="13"/>
      <c r="B191" s="245"/>
      <c r="C191" s="246"/>
      <c r="D191" s="247" t="s">
        <v>251</v>
      </c>
      <c r="E191" s="248" t="s">
        <v>1</v>
      </c>
      <c r="F191" s="249" t="s">
        <v>4950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251</v>
      </c>
      <c r="AU191" s="255" t="s">
        <v>87</v>
      </c>
      <c r="AV191" s="13" t="s">
        <v>84</v>
      </c>
      <c r="AW191" s="13" t="s">
        <v>32</v>
      </c>
      <c r="AX191" s="13" t="s">
        <v>76</v>
      </c>
      <c r="AY191" s="255" t="s">
        <v>240</v>
      </c>
    </row>
    <row r="192" s="14" customFormat="1">
      <c r="A192" s="14"/>
      <c r="B192" s="256"/>
      <c r="C192" s="257"/>
      <c r="D192" s="247" t="s">
        <v>251</v>
      </c>
      <c r="E192" s="258" t="s">
        <v>1</v>
      </c>
      <c r="F192" s="259" t="s">
        <v>5241</v>
      </c>
      <c r="G192" s="257"/>
      <c r="H192" s="260">
        <v>0.5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251</v>
      </c>
      <c r="AU192" s="266" t="s">
        <v>87</v>
      </c>
      <c r="AV192" s="14" t="s">
        <v>87</v>
      </c>
      <c r="AW192" s="14" t="s">
        <v>32</v>
      </c>
      <c r="AX192" s="14" t="s">
        <v>76</v>
      </c>
      <c r="AY192" s="266" t="s">
        <v>240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4952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5242</v>
      </c>
      <c r="G194" s="257"/>
      <c r="H194" s="260">
        <v>10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76</v>
      </c>
      <c r="AY194" s="266" t="s">
        <v>240</v>
      </c>
    </row>
    <row r="195" s="16" customFormat="1">
      <c r="A195" s="16"/>
      <c r="B195" s="278"/>
      <c r="C195" s="279"/>
      <c r="D195" s="247" t="s">
        <v>251</v>
      </c>
      <c r="E195" s="280" t="s">
        <v>1</v>
      </c>
      <c r="F195" s="281" t="s">
        <v>265</v>
      </c>
      <c r="G195" s="279"/>
      <c r="H195" s="282">
        <v>18</v>
      </c>
      <c r="I195" s="283"/>
      <c r="J195" s="279"/>
      <c r="K195" s="279"/>
      <c r="L195" s="284"/>
      <c r="M195" s="285"/>
      <c r="N195" s="286"/>
      <c r="O195" s="286"/>
      <c r="P195" s="286"/>
      <c r="Q195" s="286"/>
      <c r="R195" s="286"/>
      <c r="S195" s="286"/>
      <c r="T195" s="287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8" t="s">
        <v>251</v>
      </c>
      <c r="AU195" s="288" t="s">
        <v>87</v>
      </c>
      <c r="AV195" s="16" t="s">
        <v>247</v>
      </c>
      <c r="AW195" s="16" t="s">
        <v>32</v>
      </c>
      <c r="AX195" s="16" t="s">
        <v>84</v>
      </c>
      <c r="AY195" s="288" t="s">
        <v>240</v>
      </c>
    </row>
    <row r="196" s="2" customFormat="1" ht="16.5" customHeight="1">
      <c r="A196" s="39"/>
      <c r="B196" s="40"/>
      <c r="C196" s="289" t="s">
        <v>672</v>
      </c>
      <c r="D196" s="289" t="s">
        <v>341</v>
      </c>
      <c r="E196" s="290" t="s">
        <v>5243</v>
      </c>
      <c r="F196" s="291" t="s">
        <v>4955</v>
      </c>
      <c r="G196" s="292" t="s">
        <v>520</v>
      </c>
      <c r="H196" s="293">
        <v>6</v>
      </c>
      <c r="I196" s="294"/>
      <c r="J196" s="295">
        <f>ROUND(I196*H196,2)</f>
        <v>0</v>
      </c>
      <c r="K196" s="291" t="s">
        <v>1</v>
      </c>
      <c r="L196" s="296"/>
      <c r="M196" s="297" t="s">
        <v>1</v>
      </c>
      <c r="N196" s="298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532</v>
      </c>
      <c r="AT196" s="238" t="s">
        <v>341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5244</v>
      </c>
    </row>
    <row r="197" s="2" customFormat="1" ht="16.5" customHeight="1">
      <c r="A197" s="39"/>
      <c r="B197" s="40"/>
      <c r="C197" s="289" t="s">
        <v>678</v>
      </c>
      <c r="D197" s="289" t="s">
        <v>341</v>
      </c>
      <c r="E197" s="290" t="s">
        <v>5245</v>
      </c>
      <c r="F197" s="291" t="s">
        <v>4958</v>
      </c>
      <c r="G197" s="292" t="s">
        <v>675</v>
      </c>
      <c r="H197" s="293">
        <v>3</v>
      </c>
      <c r="I197" s="294"/>
      <c r="J197" s="295">
        <f>ROUND(I197*H197,2)</f>
        <v>0</v>
      </c>
      <c r="K197" s="291" t="s">
        <v>1</v>
      </c>
      <c r="L197" s="296"/>
      <c r="M197" s="297" t="s">
        <v>1</v>
      </c>
      <c r="N197" s="298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532</v>
      </c>
      <c r="AT197" s="238" t="s">
        <v>341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5246</v>
      </c>
    </row>
    <row r="198" s="2" customFormat="1" ht="16.5" customHeight="1">
      <c r="A198" s="39"/>
      <c r="B198" s="40"/>
      <c r="C198" s="289" t="s">
        <v>683</v>
      </c>
      <c r="D198" s="289" t="s">
        <v>341</v>
      </c>
      <c r="E198" s="290" t="s">
        <v>5247</v>
      </c>
      <c r="F198" s="291" t="s">
        <v>4964</v>
      </c>
      <c r="G198" s="292" t="s">
        <v>675</v>
      </c>
      <c r="H198" s="293">
        <v>1</v>
      </c>
      <c r="I198" s="294"/>
      <c r="J198" s="295">
        <f>ROUND(I198*H198,2)</f>
        <v>0</v>
      </c>
      <c r="K198" s="291" t="s">
        <v>1</v>
      </c>
      <c r="L198" s="296"/>
      <c r="M198" s="297" t="s">
        <v>1</v>
      </c>
      <c r="N198" s="298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532</v>
      </c>
      <c r="AT198" s="238" t="s">
        <v>341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5248</v>
      </c>
    </row>
    <row r="199" s="2" customFormat="1" ht="16.5" customHeight="1">
      <c r="A199" s="39"/>
      <c r="B199" s="40"/>
      <c r="C199" s="289" t="s">
        <v>688</v>
      </c>
      <c r="D199" s="289" t="s">
        <v>341</v>
      </c>
      <c r="E199" s="290" t="s">
        <v>5249</v>
      </c>
      <c r="F199" s="291" t="s">
        <v>4967</v>
      </c>
      <c r="G199" s="292" t="s">
        <v>520</v>
      </c>
      <c r="H199" s="293">
        <v>5</v>
      </c>
      <c r="I199" s="294"/>
      <c r="J199" s="295">
        <f>ROUND(I199*H199,2)</f>
        <v>0</v>
      </c>
      <c r="K199" s="291" t="s">
        <v>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532</v>
      </c>
      <c r="AT199" s="238" t="s">
        <v>341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5250</v>
      </c>
    </row>
    <row r="200" s="2" customFormat="1" ht="16.5" customHeight="1">
      <c r="A200" s="39"/>
      <c r="B200" s="40"/>
      <c r="C200" s="289" t="s">
        <v>693</v>
      </c>
      <c r="D200" s="289" t="s">
        <v>341</v>
      </c>
      <c r="E200" s="290" t="s">
        <v>5251</v>
      </c>
      <c r="F200" s="291" t="s">
        <v>4970</v>
      </c>
      <c r="G200" s="292" t="s">
        <v>675</v>
      </c>
      <c r="H200" s="293">
        <v>10</v>
      </c>
      <c r="I200" s="294"/>
      <c r="J200" s="295">
        <f>ROUND(I200*H200,2)</f>
        <v>0</v>
      </c>
      <c r="K200" s="291" t="s">
        <v>1</v>
      </c>
      <c r="L200" s="296"/>
      <c r="M200" s="297" t="s">
        <v>1</v>
      </c>
      <c r="N200" s="298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532</v>
      </c>
      <c r="AT200" s="238" t="s">
        <v>341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5252</v>
      </c>
    </row>
    <row r="201" s="2" customFormat="1" ht="33" customHeight="1">
      <c r="A201" s="39"/>
      <c r="B201" s="40"/>
      <c r="C201" s="227" t="s">
        <v>698</v>
      </c>
      <c r="D201" s="227" t="s">
        <v>242</v>
      </c>
      <c r="E201" s="228" t="s">
        <v>4979</v>
      </c>
      <c r="F201" s="229" t="s">
        <v>4980</v>
      </c>
      <c r="G201" s="230" t="s">
        <v>520</v>
      </c>
      <c r="H201" s="231">
        <v>21</v>
      </c>
      <c r="I201" s="232"/>
      <c r="J201" s="233">
        <f>ROUND(I201*H201,2)</f>
        <v>0</v>
      </c>
      <c r="K201" s="229" t="s">
        <v>246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170</v>
      </c>
      <c r="AT201" s="238" t="s">
        <v>242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5253</v>
      </c>
    </row>
    <row r="202" s="2" customFormat="1">
      <c r="A202" s="39"/>
      <c r="B202" s="40"/>
      <c r="C202" s="41"/>
      <c r="D202" s="240" t="s">
        <v>249</v>
      </c>
      <c r="E202" s="41"/>
      <c r="F202" s="241" t="s">
        <v>4982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87</v>
      </c>
    </row>
    <row r="203" s="14" customFormat="1">
      <c r="A203" s="14"/>
      <c r="B203" s="256"/>
      <c r="C203" s="257"/>
      <c r="D203" s="247" t="s">
        <v>251</v>
      </c>
      <c r="E203" s="258" t="s">
        <v>1</v>
      </c>
      <c r="F203" s="259" t="s">
        <v>5254</v>
      </c>
      <c r="G203" s="257"/>
      <c r="H203" s="260">
        <v>21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251</v>
      </c>
      <c r="AU203" s="266" t="s">
        <v>87</v>
      </c>
      <c r="AV203" s="14" t="s">
        <v>87</v>
      </c>
      <c r="AW203" s="14" t="s">
        <v>32</v>
      </c>
      <c r="AX203" s="14" t="s">
        <v>76</v>
      </c>
      <c r="AY203" s="266" t="s">
        <v>240</v>
      </c>
    </row>
    <row r="204" s="16" customFormat="1">
      <c r="A204" s="16"/>
      <c r="B204" s="278"/>
      <c r="C204" s="279"/>
      <c r="D204" s="247" t="s">
        <v>251</v>
      </c>
      <c r="E204" s="280" t="s">
        <v>1</v>
      </c>
      <c r="F204" s="281" t="s">
        <v>265</v>
      </c>
      <c r="G204" s="279"/>
      <c r="H204" s="282">
        <v>21</v>
      </c>
      <c r="I204" s="283"/>
      <c r="J204" s="279"/>
      <c r="K204" s="279"/>
      <c r="L204" s="284"/>
      <c r="M204" s="285"/>
      <c r="N204" s="286"/>
      <c r="O204" s="286"/>
      <c r="P204" s="286"/>
      <c r="Q204" s="286"/>
      <c r="R204" s="286"/>
      <c r="S204" s="286"/>
      <c r="T204" s="287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8" t="s">
        <v>251</v>
      </c>
      <c r="AU204" s="288" t="s">
        <v>87</v>
      </c>
      <c r="AV204" s="16" t="s">
        <v>247</v>
      </c>
      <c r="AW204" s="16" t="s">
        <v>32</v>
      </c>
      <c r="AX204" s="16" t="s">
        <v>84</v>
      </c>
      <c r="AY204" s="288" t="s">
        <v>240</v>
      </c>
    </row>
    <row r="205" s="2" customFormat="1" ht="16.5" customHeight="1">
      <c r="A205" s="39"/>
      <c r="B205" s="40"/>
      <c r="C205" s="289" t="s">
        <v>703</v>
      </c>
      <c r="D205" s="289" t="s">
        <v>341</v>
      </c>
      <c r="E205" s="290" t="s">
        <v>5255</v>
      </c>
      <c r="F205" s="291" t="s">
        <v>4985</v>
      </c>
      <c r="G205" s="292" t="s">
        <v>520</v>
      </c>
      <c r="H205" s="293">
        <v>6</v>
      </c>
      <c r="I205" s="294"/>
      <c r="J205" s="295">
        <f>ROUND(I205*H205,2)</f>
        <v>0</v>
      </c>
      <c r="K205" s="291" t="s">
        <v>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532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5256</v>
      </c>
    </row>
    <row r="206" s="2" customFormat="1" ht="16.5" customHeight="1">
      <c r="A206" s="39"/>
      <c r="B206" s="40"/>
      <c r="C206" s="289" t="s">
        <v>708</v>
      </c>
      <c r="D206" s="289" t="s">
        <v>341</v>
      </c>
      <c r="E206" s="290" t="s">
        <v>5257</v>
      </c>
      <c r="F206" s="291" t="s">
        <v>4988</v>
      </c>
      <c r="G206" s="292" t="s">
        <v>520</v>
      </c>
      <c r="H206" s="293">
        <v>6</v>
      </c>
      <c r="I206" s="294"/>
      <c r="J206" s="295">
        <f>ROUND(I206*H206,2)</f>
        <v>0</v>
      </c>
      <c r="K206" s="291" t="s">
        <v>1</v>
      </c>
      <c r="L206" s="296"/>
      <c r="M206" s="297" t="s">
        <v>1</v>
      </c>
      <c r="N206" s="298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532</v>
      </c>
      <c r="AT206" s="238" t="s">
        <v>341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5258</v>
      </c>
    </row>
    <row r="207" s="2" customFormat="1" ht="16.5" customHeight="1">
      <c r="A207" s="39"/>
      <c r="B207" s="40"/>
      <c r="C207" s="289" t="s">
        <v>713</v>
      </c>
      <c r="D207" s="289" t="s">
        <v>341</v>
      </c>
      <c r="E207" s="290" t="s">
        <v>5259</v>
      </c>
      <c r="F207" s="291" t="s">
        <v>4991</v>
      </c>
      <c r="G207" s="292" t="s">
        <v>520</v>
      </c>
      <c r="H207" s="293">
        <v>9</v>
      </c>
      <c r="I207" s="294"/>
      <c r="J207" s="295">
        <f>ROUND(I207*H207,2)</f>
        <v>0</v>
      </c>
      <c r="K207" s="291" t="s">
        <v>1</v>
      </c>
      <c r="L207" s="296"/>
      <c r="M207" s="297" t="s">
        <v>1</v>
      </c>
      <c r="N207" s="298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532</v>
      </c>
      <c r="AT207" s="238" t="s">
        <v>341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5260</v>
      </c>
    </row>
    <row r="208" s="2" customFormat="1" ht="24.15" customHeight="1">
      <c r="A208" s="39"/>
      <c r="B208" s="40"/>
      <c r="C208" s="227" t="s">
        <v>718</v>
      </c>
      <c r="D208" s="227" t="s">
        <v>242</v>
      </c>
      <c r="E208" s="228" t="s">
        <v>4993</v>
      </c>
      <c r="F208" s="229" t="s">
        <v>5145</v>
      </c>
      <c r="G208" s="230" t="s">
        <v>373</v>
      </c>
      <c r="H208" s="231">
        <v>5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0.01536</v>
      </c>
      <c r="R208" s="236">
        <f>Q208*H208</f>
        <v>0.076800000000000007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170</v>
      </c>
      <c r="AT208" s="238" t="s">
        <v>242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170</v>
      </c>
      <c r="BM208" s="238" t="s">
        <v>5261</v>
      </c>
    </row>
    <row r="209" s="2" customFormat="1" ht="24.15" customHeight="1">
      <c r="A209" s="39"/>
      <c r="B209" s="40"/>
      <c r="C209" s="227" t="s">
        <v>723</v>
      </c>
      <c r="D209" s="227" t="s">
        <v>242</v>
      </c>
      <c r="E209" s="228" t="s">
        <v>4997</v>
      </c>
      <c r="F209" s="229" t="s">
        <v>5147</v>
      </c>
      <c r="G209" s="230" t="s">
        <v>373</v>
      </c>
      <c r="H209" s="231">
        <v>45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0.01536</v>
      </c>
      <c r="R209" s="236">
        <f>Q209*H209</f>
        <v>0.69120000000000004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170</v>
      </c>
      <c r="AT209" s="238" t="s">
        <v>242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5262</v>
      </c>
    </row>
    <row r="210" s="2" customFormat="1" ht="24.15" customHeight="1">
      <c r="A210" s="39"/>
      <c r="B210" s="40"/>
      <c r="C210" s="227" t="s">
        <v>728</v>
      </c>
      <c r="D210" s="227" t="s">
        <v>242</v>
      </c>
      <c r="E210" s="228" t="s">
        <v>5149</v>
      </c>
      <c r="F210" s="229" t="s">
        <v>5150</v>
      </c>
      <c r="G210" s="230" t="s">
        <v>373</v>
      </c>
      <c r="H210" s="231">
        <v>10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0.01536</v>
      </c>
      <c r="R210" s="236">
        <f>Q210*H210</f>
        <v>0.15360000000000001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170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5263</v>
      </c>
    </row>
    <row r="211" s="2" customFormat="1" ht="24.15" customHeight="1">
      <c r="A211" s="39"/>
      <c r="B211" s="40"/>
      <c r="C211" s="227" t="s">
        <v>738</v>
      </c>
      <c r="D211" s="227" t="s">
        <v>242</v>
      </c>
      <c r="E211" s="228" t="s">
        <v>5003</v>
      </c>
      <c r="F211" s="229" t="s">
        <v>5004</v>
      </c>
      <c r="G211" s="230" t="s">
        <v>5005</v>
      </c>
      <c r="H211" s="308"/>
      <c r="I211" s="232"/>
      <c r="J211" s="233">
        <f>ROUND(I211*H211,2)</f>
        <v>0</v>
      </c>
      <c r="K211" s="229" t="s">
        <v>246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170</v>
      </c>
      <c r="AT211" s="238" t="s">
        <v>242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5264</v>
      </c>
    </row>
    <row r="212" s="2" customFormat="1">
      <c r="A212" s="39"/>
      <c r="B212" s="40"/>
      <c r="C212" s="41"/>
      <c r="D212" s="240" t="s">
        <v>249</v>
      </c>
      <c r="E212" s="41"/>
      <c r="F212" s="241" t="s">
        <v>5007</v>
      </c>
      <c r="G212" s="41"/>
      <c r="H212" s="41"/>
      <c r="I212" s="242"/>
      <c r="J212" s="41"/>
      <c r="K212" s="41"/>
      <c r="L212" s="45"/>
      <c r="M212" s="300"/>
      <c r="N212" s="301"/>
      <c r="O212" s="302"/>
      <c r="P212" s="302"/>
      <c r="Q212" s="302"/>
      <c r="R212" s="302"/>
      <c r="S212" s="302"/>
      <c r="T212" s="30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249</v>
      </c>
      <c r="AU212" s="18" t="s">
        <v>87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LY7Lv+8LoM9AmAE89q7fS9FyxIK9omh0d427Jf8RTxh9V5wIx4GQU5f4IihYMcsnoMfpqookowWdKA8r7sUBow==" hashValue="iPcr81ClnlqsjbeN4QZXzCXGqpW0EtbgSIqMJ4wn6BxdHISq6b96xcEt2OM61vYE5lggbqAw1aZi+Q4fd4BUKg==" algorithmName="SHA-512" password="CC35"/>
  <autoFilter ref="C121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611116"/>
    <hyperlink ref="F129" r:id="rId2" display="https://podminky.urs.cz/item/CS_URS_2022_01/751721111"/>
    <hyperlink ref="F137" r:id="rId3" display="https://podminky.urs.cz/item/CS_URS_2022_01/751398052"/>
    <hyperlink ref="F142" r:id="rId4" display="https://podminky.urs.cz/item/CS_URS_2022_01/751344122"/>
    <hyperlink ref="F149" r:id="rId5" display="https://podminky.urs.cz/item/CS_URS_2022_01/751311092"/>
    <hyperlink ref="F156" r:id="rId6" display="https://podminky.urs.cz/item/CS_URS_2022_01/751322012"/>
    <hyperlink ref="F164" r:id="rId7" display="https://podminky.urs.cz/item/CS_URS_2022_01/751322142"/>
    <hyperlink ref="F167" r:id="rId8" display="https://podminky.urs.cz/item/CS_URS_2022_01/751514662"/>
    <hyperlink ref="F171" r:id="rId9" display="https://podminky.urs.cz/item/CS_URS_2022_01/751511003"/>
    <hyperlink ref="F176" r:id="rId10" display="https://podminky.urs.cz/item/CS_URS_2022_01/751511004"/>
    <hyperlink ref="F181" r:id="rId11" display="https://podminky.urs.cz/item/CS_URS_2022_01/751511022"/>
    <hyperlink ref="F188" r:id="rId12" display="https://podminky.urs.cz/item/CS_URS_2022_01/751537012"/>
    <hyperlink ref="F202" r:id="rId13" display="https://podminky.urs.cz/item/CS_URS_2022_01/751537112"/>
    <hyperlink ref="F212" r:id="rId14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5265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ROUND((SUM(BE122:BE167)),  2)</f>
        <v>0</v>
      </c>
      <c r="G35" s="39"/>
      <c r="H35" s="39"/>
      <c r="I35" s="165">
        <v>0.20999999999999999</v>
      </c>
      <c r="J35" s="164">
        <f>ROUND(((SUM(BE122:BE167))*I35),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ROUND((SUM(BF122:BF167)),  2)</f>
        <v>0</v>
      </c>
      <c r="G36" s="39"/>
      <c r="H36" s="39"/>
      <c r="I36" s="165">
        <v>0.14999999999999999</v>
      </c>
      <c r="J36" s="164">
        <f>ROUND(((SUM(BF122:BF167))*I36),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ROUND((SUM(BG122:BG167)),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ROUND((SUM(BH122:BH167)),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ROUND((SUM(BI122:BI167)),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VZT-04 - Zařízení č.4 - Mycí box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5266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VZT-04 - Zařízení č.4 - Mycí box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0.061440000000000002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0.061440000000000002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5267</v>
      </c>
      <c r="F124" s="225" t="s">
        <v>5268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SUM(P125:P167)</f>
        <v>0</v>
      </c>
      <c r="Q124" s="219"/>
      <c r="R124" s="220">
        <f>SUM(R125:R167)</f>
        <v>0.061440000000000002</v>
      </c>
      <c r="S124" s="219"/>
      <c r="T124" s="221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SUM(BK125:BK167)</f>
        <v>0</v>
      </c>
    </row>
    <row r="125" s="2" customFormat="1" ht="24.15" customHeight="1">
      <c r="A125" s="39"/>
      <c r="B125" s="40"/>
      <c r="C125" s="227" t="s">
        <v>84</v>
      </c>
      <c r="D125" s="227" t="s">
        <v>242</v>
      </c>
      <c r="E125" s="228" t="s">
        <v>5269</v>
      </c>
      <c r="F125" s="229" t="s">
        <v>5270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5271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5272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3" customHeight="1">
      <c r="A127" s="39"/>
      <c r="B127" s="40"/>
      <c r="C127" s="289" t="s">
        <v>87</v>
      </c>
      <c r="D127" s="289" t="s">
        <v>341</v>
      </c>
      <c r="E127" s="290" t="s">
        <v>5273</v>
      </c>
      <c r="F127" s="291" t="s">
        <v>5274</v>
      </c>
      <c r="G127" s="292" t="s">
        <v>675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5275</v>
      </c>
    </row>
    <row r="128" s="2" customFormat="1" ht="16.5" customHeight="1">
      <c r="A128" s="39"/>
      <c r="B128" s="40"/>
      <c r="C128" s="289" t="s">
        <v>256</v>
      </c>
      <c r="D128" s="289" t="s">
        <v>341</v>
      </c>
      <c r="E128" s="290" t="s">
        <v>5276</v>
      </c>
      <c r="F128" s="291" t="s">
        <v>5277</v>
      </c>
      <c r="G128" s="292" t="s">
        <v>675</v>
      </c>
      <c r="H128" s="293">
        <v>2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5278</v>
      </c>
    </row>
    <row r="129" s="2" customFormat="1" ht="24.15" customHeight="1">
      <c r="A129" s="39"/>
      <c r="B129" s="40"/>
      <c r="C129" s="227" t="s">
        <v>247</v>
      </c>
      <c r="D129" s="227" t="s">
        <v>242</v>
      </c>
      <c r="E129" s="228" t="s">
        <v>5279</v>
      </c>
      <c r="F129" s="229" t="s">
        <v>5280</v>
      </c>
      <c r="G129" s="230" t="s">
        <v>675</v>
      </c>
      <c r="H129" s="231">
        <v>2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5281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5282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16.5" customHeight="1">
      <c r="A131" s="39"/>
      <c r="B131" s="40"/>
      <c r="C131" s="289" t="s">
        <v>289</v>
      </c>
      <c r="D131" s="289" t="s">
        <v>341</v>
      </c>
      <c r="E131" s="290" t="s">
        <v>5283</v>
      </c>
      <c r="F131" s="291" t="s">
        <v>5284</v>
      </c>
      <c r="G131" s="292" t="s">
        <v>675</v>
      </c>
      <c r="H131" s="293">
        <v>2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5285</v>
      </c>
    </row>
    <row r="132" s="2" customFormat="1" ht="33" customHeight="1">
      <c r="A132" s="39"/>
      <c r="B132" s="40"/>
      <c r="C132" s="227" t="s">
        <v>300</v>
      </c>
      <c r="D132" s="227" t="s">
        <v>242</v>
      </c>
      <c r="E132" s="228" t="s">
        <v>5286</v>
      </c>
      <c r="F132" s="229" t="s">
        <v>5287</v>
      </c>
      <c r="G132" s="230" t="s">
        <v>675</v>
      </c>
      <c r="H132" s="231">
        <v>1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5288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5289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2" customFormat="1" ht="16.5" customHeight="1">
      <c r="A134" s="39"/>
      <c r="B134" s="40"/>
      <c r="C134" s="289" t="s">
        <v>310</v>
      </c>
      <c r="D134" s="289" t="s">
        <v>341</v>
      </c>
      <c r="E134" s="290" t="s">
        <v>5290</v>
      </c>
      <c r="F134" s="291" t="s">
        <v>5291</v>
      </c>
      <c r="G134" s="292" t="s">
        <v>675</v>
      </c>
      <c r="H134" s="293">
        <v>1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5292</v>
      </c>
    </row>
    <row r="135" s="2" customFormat="1" ht="37.8" customHeight="1">
      <c r="A135" s="39"/>
      <c r="B135" s="40"/>
      <c r="C135" s="227" t="s">
        <v>320</v>
      </c>
      <c r="D135" s="227" t="s">
        <v>242</v>
      </c>
      <c r="E135" s="228" t="s">
        <v>5293</v>
      </c>
      <c r="F135" s="229" t="s">
        <v>5294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5295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5296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16.5" customHeight="1">
      <c r="A137" s="39"/>
      <c r="B137" s="40"/>
      <c r="C137" s="289" t="s">
        <v>328</v>
      </c>
      <c r="D137" s="289" t="s">
        <v>341</v>
      </c>
      <c r="E137" s="290" t="s">
        <v>5297</v>
      </c>
      <c r="F137" s="291" t="s">
        <v>5298</v>
      </c>
      <c r="G137" s="292" t="s">
        <v>675</v>
      </c>
      <c r="H137" s="293">
        <v>1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5299</v>
      </c>
    </row>
    <row r="138" s="2" customFormat="1" ht="24.15" customHeight="1">
      <c r="A138" s="39"/>
      <c r="B138" s="40"/>
      <c r="C138" s="227" t="s">
        <v>152</v>
      </c>
      <c r="D138" s="227" t="s">
        <v>242</v>
      </c>
      <c r="E138" s="228" t="s">
        <v>5300</v>
      </c>
      <c r="F138" s="229" t="s">
        <v>5301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246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5302</v>
      </c>
    </row>
    <row r="139" s="2" customFormat="1">
      <c r="A139" s="39"/>
      <c r="B139" s="40"/>
      <c r="C139" s="41"/>
      <c r="D139" s="240" t="s">
        <v>249</v>
      </c>
      <c r="E139" s="41"/>
      <c r="F139" s="241" t="s">
        <v>5303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87</v>
      </c>
    </row>
    <row r="140" s="2" customFormat="1" ht="24.15" customHeight="1">
      <c r="A140" s="39"/>
      <c r="B140" s="40"/>
      <c r="C140" s="289" t="s">
        <v>155</v>
      </c>
      <c r="D140" s="289" t="s">
        <v>341</v>
      </c>
      <c r="E140" s="290" t="s">
        <v>5304</v>
      </c>
      <c r="F140" s="291" t="s">
        <v>5305</v>
      </c>
      <c r="G140" s="292" t="s">
        <v>675</v>
      </c>
      <c r="H140" s="293">
        <v>1</v>
      </c>
      <c r="I140" s="294"/>
      <c r="J140" s="295">
        <f>ROUND(I140*H140,2)</f>
        <v>0</v>
      </c>
      <c r="K140" s="291" t="s">
        <v>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5306</v>
      </c>
    </row>
    <row r="141" s="2" customFormat="1" ht="33" customHeight="1">
      <c r="A141" s="39"/>
      <c r="B141" s="40"/>
      <c r="C141" s="227" t="s">
        <v>158</v>
      </c>
      <c r="D141" s="227" t="s">
        <v>242</v>
      </c>
      <c r="E141" s="228" t="s">
        <v>4892</v>
      </c>
      <c r="F141" s="229" t="s">
        <v>4893</v>
      </c>
      <c r="G141" s="230" t="s">
        <v>520</v>
      </c>
      <c r="H141" s="231">
        <v>0.65000000000000002</v>
      </c>
      <c r="I141" s="232"/>
      <c r="J141" s="233">
        <f>ROUND(I141*H141,2)</f>
        <v>0</v>
      </c>
      <c r="K141" s="229" t="s">
        <v>246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5307</v>
      </c>
    </row>
    <row r="142" s="2" customFormat="1">
      <c r="A142" s="39"/>
      <c r="B142" s="40"/>
      <c r="C142" s="41"/>
      <c r="D142" s="240" t="s">
        <v>249</v>
      </c>
      <c r="E142" s="41"/>
      <c r="F142" s="241" t="s">
        <v>4895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87</v>
      </c>
    </row>
    <row r="143" s="2" customFormat="1" ht="24.15" customHeight="1">
      <c r="A143" s="39"/>
      <c r="B143" s="40"/>
      <c r="C143" s="289" t="s">
        <v>162</v>
      </c>
      <c r="D143" s="289" t="s">
        <v>341</v>
      </c>
      <c r="E143" s="290" t="s">
        <v>5308</v>
      </c>
      <c r="F143" s="291" t="s">
        <v>4897</v>
      </c>
      <c r="G143" s="292" t="s">
        <v>520</v>
      </c>
      <c r="H143" s="293">
        <v>0.65000000000000002</v>
      </c>
      <c r="I143" s="294"/>
      <c r="J143" s="295">
        <f>ROUND(I143*H143,2)</f>
        <v>0</v>
      </c>
      <c r="K143" s="291" t="s">
        <v>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5309</v>
      </c>
    </row>
    <row r="144" s="2" customFormat="1" ht="21.75" customHeight="1">
      <c r="A144" s="39"/>
      <c r="B144" s="40"/>
      <c r="C144" s="227" t="s">
        <v>165</v>
      </c>
      <c r="D144" s="227" t="s">
        <v>242</v>
      </c>
      <c r="E144" s="228" t="s">
        <v>5310</v>
      </c>
      <c r="F144" s="229" t="s">
        <v>5311</v>
      </c>
      <c r="G144" s="230" t="s">
        <v>675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5312</v>
      </c>
    </row>
    <row r="145" s="2" customFormat="1" ht="24.15" customHeight="1">
      <c r="A145" s="39"/>
      <c r="B145" s="40"/>
      <c r="C145" s="289" t="s">
        <v>8</v>
      </c>
      <c r="D145" s="289" t="s">
        <v>341</v>
      </c>
      <c r="E145" s="290" t="s">
        <v>5313</v>
      </c>
      <c r="F145" s="291" t="s">
        <v>5314</v>
      </c>
      <c r="G145" s="292" t="s">
        <v>5315</v>
      </c>
      <c r="H145" s="293">
        <v>1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5316</v>
      </c>
    </row>
    <row r="146" s="2" customFormat="1" ht="21.75" customHeight="1">
      <c r="A146" s="39"/>
      <c r="B146" s="40"/>
      <c r="C146" s="289" t="s">
        <v>170</v>
      </c>
      <c r="D146" s="289" t="s">
        <v>341</v>
      </c>
      <c r="E146" s="290" t="s">
        <v>5317</v>
      </c>
      <c r="F146" s="291" t="s">
        <v>5318</v>
      </c>
      <c r="G146" s="292" t="s">
        <v>5315</v>
      </c>
      <c r="H146" s="293">
        <v>1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5319</v>
      </c>
    </row>
    <row r="147" s="2" customFormat="1" ht="16.5" customHeight="1">
      <c r="A147" s="39"/>
      <c r="B147" s="40"/>
      <c r="C147" s="289" t="s">
        <v>173</v>
      </c>
      <c r="D147" s="289" t="s">
        <v>341</v>
      </c>
      <c r="E147" s="290" t="s">
        <v>5320</v>
      </c>
      <c r="F147" s="291" t="s">
        <v>5321</v>
      </c>
      <c r="G147" s="292" t="s">
        <v>5315</v>
      </c>
      <c r="H147" s="293">
        <v>1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5322</v>
      </c>
    </row>
    <row r="148" s="2" customFormat="1" ht="24.15" customHeight="1">
      <c r="A148" s="39"/>
      <c r="B148" s="40"/>
      <c r="C148" s="227" t="s">
        <v>395</v>
      </c>
      <c r="D148" s="227" t="s">
        <v>242</v>
      </c>
      <c r="E148" s="228" t="s">
        <v>4817</v>
      </c>
      <c r="F148" s="229" t="s">
        <v>4818</v>
      </c>
      <c r="G148" s="230" t="s">
        <v>675</v>
      </c>
      <c r="H148" s="231">
        <v>5</v>
      </c>
      <c r="I148" s="232"/>
      <c r="J148" s="233">
        <f>ROUND(I148*H148,2)</f>
        <v>0</v>
      </c>
      <c r="K148" s="229" t="s">
        <v>246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5323</v>
      </c>
    </row>
    <row r="149" s="2" customFormat="1">
      <c r="A149" s="39"/>
      <c r="B149" s="40"/>
      <c r="C149" s="41"/>
      <c r="D149" s="240" t="s">
        <v>249</v>
      </c>
      <c r="E149" s="41"/>
      <c r="F149" s="241" t="s">
        <v>4820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87</v>
      </c>
    </row>
    <row r="150" s="2" customFormat="1" ht="24.15" customHeight="1">
      <c r="A150" s="39"/>
      <c r="B150" s="40"/>
      <c r="C150" s="289" t="s">
        <v>397</v>
      </c>
      <c r="D150" s="289" t="s">
        <v>341</v>
      </c>
      <c r="E150" s="290" t="s">
        <v>5324</v>
      </c>
      <c r="F150" s="291" t="s">
        <v>5325</v>
      </c>
      <c r="G150" s="292" t="s">
        <v>675</v>
      </c>
      <c r="H150" s="293">
        <v>5</v>
      </c>
      <c r="I150" s="294"/>
      <c r="J150" s="295">
        <f>ROUND(I150*H150,2)</f>
        <v>0</v>
      </c>
      <c r="K150" s="291" t="s">
        <v>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532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5326</v>
      </c>
    </row>
    <row r="151" s="2" customFormat="1" ht="33" customHeight="1">
      <c r="A151" s="39"/>
      <c r="B151" s="40"/>
      <c r="C151" s="227" t="s">
        <v>402</v>
      </c>
      <c r="D151" s="227" t="s">
        <v>242</v>
      </c>
      <c r="E151" s="228" t="s">
        <v>5327</v>
      </c>
      <c r="F151" s="229" t="s">
        <v>5328</v>
      </c>
      <c r="G151" s="230" t="s">
        <v>520</v>
      </c>
      <c r="H151" s="231">
        <v>3.5</v>
      </c>
      <c r="I151" s="232"/>
      <c r="J151" s="233">
        <f>ROUND(I151*H151,2)</f>
        <v>0</v>
      </c>
      <c r="K151" s="229" t="s">
        <v>246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170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5329</v>
      </c>
    </row>
    <row r="152" s="2" customFormat="1">
      <c r="A152" s="39"/>
      <c r="B152" s="40"/>
      <c r="C152" s="41"/>
      <c r="D152" s="240" t="s">
        <v>249</v>
      </c>
      <c r="E152" s="41"/>
      <c r="F152" s="241" t="s">
        <v>5330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249</v>
      </c>
      <c r="AU152" s="18" t="s">
        <v>87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4949</v>
      </c>
      <c r="G153" s="257"/>
      <c r="H153" s="260">
        <v>3.5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84</v>
      </c>
      <c r="AY153" s="266" t="s">
        <v>240</v>
      </c>
    </row>
    <row r="154" s="2" customFormat="1" ht="16.5" customHeight="1">
      <c r="A154" s="39"/>
      <c r="B154" s="40"/>
      <c r="C154" s="289" t="s">
        <v>7</v>
      </c>
      <c r="D154" s="289" t="s">
        <v>341</v>
      </c>
      <c r="E154" s="290" t="s">
        <v>5331</v>
      </c>
      <c r="F154" s="291" t="s">
        <v>5332</v>
      </c>
      <c r="G154" s="292" t="s">
        <v>520</v>
      </c>
      <c r="H154" s="293">
        <v>3</v>
      </c>
      <c r="I154" s="294"/>
      <c r="J154" s="295">
        <f>ROUND(I154*H154,2)</f>
        <v>0</v>
      </c>
      <c r="K154" s="291" t="s">
        <v>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5333</v>
      </c>
    </row>
    <row r="155" s="2" customFormat="1" ht="16.5" customHeight="1">
      <c r="A155" s="39"/>
      <c r="B155" s="40"/>
      <c r="C155" s="289" t="s">
        <v>427</v>
      </c>
      <c r="D155" s="289" t="s">
        <v>341</v>
      </c>
      <c r="E155" s="290" t="s">
        <v>5334</v>
      </c>
      <c r="F155" s="291" t="s">
        <v>5335</v>
      </c>
      <c r="G155" s="292" t="s">
        <v>675</v>
      </c>
      <c r="H155" s="293">
        <v>1</v>
      </c>
      <c r="I155" s="294"/>
      <c r="J155" s="295">
        <f>ROUND(I155*H155,2)</f>
        <v>0</v>
      </c>
      <c r="K155" s="291" t="s">
        <v>1</v>
      </c>
      <c r="L155" s="296"/>
      <c r="M155" s="297" t="s">
        <v>1</v>
      </c>
      <c r="N155" s="298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532</v>
      </c>
      <c r="AT155" s="238" t="s">
        <v>341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5336</v>
      </c>
    </row>
    <row r="156" s="2" customFormat="1" ht="33" customHeight="1">
      <c r="A156" s="39"/>
      <c r="B156" s="40"/>
      <c r="C156" s="227" t="s">
        <v>442</v>
      </c>
      <c r="D156" s="227" t="s">
        <v>242</v>
      </c>
      <c r="E156" s="228" t="s">
        <v>5337</v>
      </c>
      <c r="F156" s="229" t="s">
        <v>5338</v>
      </c>
      <c r="G156" s="230" t="s">
        <v>520</v>
      </c>
      <c r="H156" s="231">
        <v>10.5</v>
      </c>
      <c r="I156" s="232"/>
      <c r="J156" s="233">
        <f>ROUND(I156*H156,2)</f>
        <v>0</v>
      </c>
      <c r="K156" s="229" t="s">
        <v>246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170</v>
      </c>
      <c r="AT156" s="238" t="s">
        <v>242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5339</v>
      </c>
    </row>
    <row r="157" s="2" customFormat="1">
      <c r="A157" s="39"/>
      <c r="B157" s="40"/>
      <c r="C157" s="41"/>
      <c r="D157" s="240" t="s">
        <v>249</v>
      </c>
      <c r="E157" s="41"/>
      <c r="F157" s="241" t="s">
        <v>5340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87</v>
      </c>
    </row>
    <row r="158" s="14" customFormat="1">
      <c r="A158" s="14"/>
      <c r="B158" s="256"/>
      <c r="C158" s="257"/>
      <c r="D158" s="247" t="s">
        <v>251</v>
      </c>
      <c r="E158" s="258" t="s">
        <v>1</v>
      </c>
      <c r="F158" s="259" t="s">
        <v>4949</v>
      </c>
      <c r="G158" s="257"/>
      <c r="H158" s="260">
        <v>3.5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251</v>
      </c>
      <c r="AU158" s="266" t="s">
        <v>87</v>
      </c>
      <c r="AV158" s="14" t="s">
        <v>87</v>
      </c>
      <c r="AW158" s="14" t="s">
        <v>32</v>
      </c>
      <c r="AX158" s="14" t="s">
        <v>76</v>
      </c>
      <c r="AY158" s="266" t="s">
        <v>240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5341</v>
      </c>
      <c r="G159" s="257"/>
      <c r="H159" s="260">
        <v>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6" customFormat="1">
      <c r="A160" s="16"/>
      <c r="B160" s="278"/>
      <c r="C160" s="279"/>
      <c r="D160" s="247" t="s">
        <v>251</v>
      </c>
      <c r="E160" s="280" t="s">
        <v>1</v>
      </c>
      <c r="F160" s="281" t="s">
        <v>265</v>
      </c>
      <c r="G160" s="279"/>
      <c r="H160" s="282">
        <v>10.5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8" t="s">
        <v>251</v>
      </c>
      <c r="AU160" s="288" t="s">
        <v>87</v>
      </c>
      <c r="AV160" s="16" t="s">
        <v>247</v>
      </c>
      <c r="AW160" s="16" t="s">
        <v>32</v>
      </c>
      <c r="AX160" s="16" t="s">
        <v>84</v>
      </c>
      <c r="AY160" s="288" t="s">
        <v>240</v>
      </c>
    </row>
    <row r="161" s="2" customFormat="1" ht="16.5" customHeight="1">
      <c r="A161" s="39"/>
      <c r="B161" s="40"/>
      <c r="C161" s="289" t="s">
        <v>455</v>
      </c>
      <c r="D161" s="289" t="s">
        <v>341</v>
      </c>
      <c r="E161" s="290" t="s">
        <v>5342</v>
      </c>
      <c r="F161" s="291" t="s">
        <v>5343</v>
      </c>
      <c r="G161" s="292" t="s">
        <v>520</v>
      </c>
      <c r="H161" s="293">
        <v>3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5344</v>
      </c>
    </row>
    <row r="162" s="2" customFormat="1" ht="16.5" customHeight="1">
      <c r="A162" s="39"/>
      <c r="B162" s="40"/>
      <c r="C162" s="289" t="s">
        <v>460</v>
      </c>
      <c r="D162" s="289" t="s">
        <v>341</v>
      </c>
      <c r="E162" s="290" t="s">
        <v>5345</v>
      </c>
      <c r="F162" s="291" t="s">
        <v>5346</v>
      </c>
      <c r="G162" s="292" t="s">
        <v>675</v>
      </c>
      <c r="H162" s="293">
        <v>1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5347</v>
      </c>
    </row>
    <row r="163" s="2" customFormat="1" ht="16.5" customHeight="1">
      <c r="A163" s="39"/>
      <c r="B163" s="40"/>
      <c r="C163" s="289" t="s">
        <v>476</v>
      </c>
      <c r="D163" s="289" t="s">
        <v>341</v>
      </c>
      <c r="E163" s="290" t="s">
        <v>5348</v>
      </c>
      <c r="F163" s="291" t="s">
        <v>5349</v>
      </c>
      <c r="G163" s="292" t="s">
        <v>520</v>
      </c>
      <c r="H163" s="293">
        <v>6</v>
      </c>
      <c r="I163" s="294"/>
      <c r="J163" s="295">
        <f>ROUND(I163*H163,2)</f>
        <v>0</v>
      </c>
      <c r="K163" s="291" t="s">
        <v>1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532</v>
      </c>
      <c r="AT163" s="238" t="s">
        <v>341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5350</v>
      </c>
    </row>
    <row r="164" s="2" customFormat="1" ht="16.5" customHeight="1">
      <c r="A164" s="39"/>
      <c r="B164" s="40"/>
      <c r="C164" s="289" t="s">
        <v>489</v>
      </c>
      <c r="D164" s="289" t="s">
        <v>341</v>
      </c>
      <c r="E164" s="290" t="s">
        <v>5351</v>
      </c>
      <c r="F164" s="291" t="s">
        <v>5352</v>
      </c>
      <c r="G164" s="292" t="s">
        <v>675</v>
      </c>
      <c r="H164" s="293">
        <v>2</v>
      </c>
      <c r="I164" s="294"/>
      <c r="J164" s="295">
        <f>ROUND(I164*H164,2)</f>
        <v>0</v>
      </c>
      <c r="K164" s="291" t="s">
        <v>1</v>
      </c>
      <c r="L164" s="296"/>
      <c r="M164" s="297" t="s">
        <v>1</v>
      </c>
      <c r="N164" s="298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532</v>
      </c>
      <c r="AT164" s="238" t="s">
        <v>341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5353</v>
      </c>
    </row>
    <row r="165" s="2" customFormat="1" ht="24.15" customHeight="1">
      <c r="A165" s="39"/>
      <c r="B165" s="40"/>
      <c r="C165" s="227" t="s">
        <v>494</v>
      </c>
      <c r="D165" s="227" t="s">
        <v>242</v>
      </c>
      <c r="E165" s="228" t="s">
        <v>4993</v>
      </c>
      <c r="F165" s="229" t="s">
        <v>5145</v>
      </c>
      <c r="G165" s="230" t="s">
        <v>373</v>
      </c>
      <c r="H165" s="231">
        <v>4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0.01536</v>
      </c>
      <c r="R165" s="236">
        <f>Q165*H165</f>
        <v>0.061440000000000002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170</v>
      </c>
      <c r="AT165" s="238" t="s">
        <v>242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5354</v>
      </c>
    </row>
    <row r="166" s="2" customFormat="1" ht="24.15" customHeight="1">
      <c r="A166" s="39"/>
      <c r="B166" s="40"/>
      <c r="C166" s="227" t="s">
        <v>502</v>
      </c>
      <c r="D166" s="227" t="s">
        <v>242</v>
      </c>
      <c r="E166" s="228" t="s">
        <v>5003</v>
      </c>
      <c r="F166" s="229" t="s">
        <v>5004</v>
      </c>
      <c r="G166" s="230" t="s">
        <v>5005</v>
      </c>
      <c r="H166" s="308"/>
      <c r="I166" s="232"/>
      <c r="J166" s="233">
        <f>ROUND(I166*H166,2)</f>
        <v>0</v>
      </c>
      <c r="K166" s="229" t="s">
        <v>246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5355</v>
      </c>
    </row>
    <row r="167" s="2" customFormat="1">
      <c r="A167" s="39"/>
      <c r="B167" s="40"/>
      <c r="C167" s="41"/>
      <c r="D167" s="240" t="s">
        <v>249</v>
      </c>
      <c r="E167" s="41"/>
      <c r="F167" s="241" t="s">
        <v>5007</v>
      </c>
      <c r="G167" s="41"/>
      <c r="H167" s="41"/>
      <c r="I167" s="242"/>
      <c r="J167" s="41"/>
      <c r="K167" s="41"/>
      <c r="L167" s="45"/>
      <c r="M167" s="300"/>
      <c r="N167" s="301"/>
      <c r="O167" s="302"/>
      <c r="P167" s="302"/>
      <c r="Q167" s="302"/>
      <c r="R167" s="302"/>
      <c r="S167" s="302"/>
      <c r="T167" s="30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87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U+F2wgE+nd2caokckHvJPOYyHkttjorGTsAR35URv8k3KzeesARPoocTocMWSFH+euowG3ovzl0MnsjxhJgUeA==" hashValue="/8odeSAdX2TZV/BJdFgXfHnM+/ZrlkgwiVx3GcvuE/+uPmof0SlF9wlRW7vVVTC5SRP3n1Yuc1UCWncibmCJzQ==" algorithmName="SHA-512" password="CC35"/>
  <autoFilter ref="C121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33014"/>
    <hyperlink ref="F130" r:id="rId2" display="https://podminky.urs.cz/item/CS_URS_2022_01/751344114"/>
    <hyperlink ref="F133" r:id="rId3" display="https://podminky.urs.cz/item/CS_URS_2022_01/751514664"/>
    <hyperlink ref="F136" r:id="rId4" display="https://podminky.urs.cz/item/CS_URS_2022_01/751514764"/>
    <hyperlink ref="F139" r:id="rId5" display="https://podminky.urs.cz/item/CS_URS_2022_01/751398051"/>
    <hyperlink ref="F142" r:id="rId6" display="https://podminky.urs.cz/item/CS_URS_2022_01/751511003"/>
    <hyperlink ref="F149" r:id="rId7" display="https://podminky.urs.cz/item/CS_URS_2022_01/751311092"/>
    <hyperlink ref="F152" r:id="rId8" display="https://podminky.urs.cz/item/CS_URS_2022_01/751537013"/>
    <hyperlink ref="F157" r:id="rId9" display="https://podminky.urs.cz/item/CS_URS_2022_01/751537014"/>
    <hyperlink ref="F167" r:id="rId10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5356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ROUND((SUM(BE122:BE165)),  2)</f>
        <v>0</v>
      </c>
      <c r="G35" s="39"/>
      <c r="H35" s="39"/>
      <c r="I35" s="165">
        <v>0.20999999999999999</v>
      </c>
      <c r="J35" s="164">
        <f>ROUND(((SUM(BE122:BE165))*I35),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ROUND((SUM(BF122:BF165)),  2)</f>
        <v>0</v>
      </c>
      <c r="G36" s="39"/>
      <c r="H36" s="39"/>
      <c r="I36" s="165">
        <v>0.14999999999999999</v>
      </c>
      <c r="J36" s="164">
        <f>ROUND(((SUM(BF122:BF165))*I36),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ROUND((SUM(BH122:BH165)),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VZT-05 - Zařízení č.5 - Dílna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5357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VZT-05 - Zařízení č.5 - Dílna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0.061440000000000002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0.061440000000000002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5358</v>
      </c>
      <c r="F124" s="225" t="s">
        <v>5359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SUM(P125:P165)</f>
        <v>0</v>
      </c>
      <c r="Q124" s="219"/>
      <c r="R124" s="220">
        <f>SUM(R125:R165)</f>
        <v>0.061440000000000002</v>
      </c>
      <c r="S124" s="219"/>
      <c r="T124" s="221">
        <f>SUM(T125:T165)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SUM(BK125:BK165)</f>
        <v>0</v>
      </c>
    </row>
    <row r="125" s="2" customFormat="1" ht="33" customHeight="1">
      <c r="A125" s="39"/>
      <c r="B125" s="40"/>
      <c r="C125" s="227" t="s">
        <v>84</v>
      </c>
      <c r="D125" s="227" t="s">
        <v>242</v>
      </c>
      <c r="E125" s="228" t="s">
        <v>5360</v>
      </c>
      <c r="F125" s="229" t="s">
        <v>5361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5362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5363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3" customHeight="1">
      <c r="A127" s="39"/>
      <c r="B127" s="40"/>
      <c r="C127" s="289" t="s">
        <v>87</v>
      </c>
      <c r="D127" s="289" t="s">
        <v>341</v>
      </c>
      <c r="E127" s="290" t="s">
        <v>5364</v>
      </c>
      <c r="F127" s="291" t="s">
        <v>5365</v>
      </c>
      <c r="G127" s="292" t="s">
        <v>675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5366</v>
      </c>
    </row>
    <row r="128" s="2" customFormat="1" ht="16.5" customHeight="1">
      <c r="A128" s="39"/>
      <c r="B128" s="40"/>
      <c r="C128" s="289" t="s">
        <v>256</v>
      </c>
      <c r="D128" s="289" t="s">
        <v>341</v>
      </c>
      <c r="E128" s="290" t="s">
        <v>5367</v>
      </c>
      <c r="F128" s="291" t="s">
        <v>5368</v>
      </c>
      <c r="G128" s="292" t="s">
        <v>675</v>
      </c>
      <c r="H128" s="293">
        <v>2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5369</v>
      </c>
    </row>
    <row r="129" s="2" customFormat="1" ht="24.15" customHeight="1">
      <c r="A129" s="39"/>
      <c r="B129" s="40"/>
      <c r="C129" s="227" t="s">
        <v>247</v>
      </c>
      <c r="D129" s="227" t="s">
        <v>242</v>
      </c>
      <c r="E129" s="228" t="s">
        <v>5370</v>
      </c>
      <c r="F129" s="229" t="s">
        <v>5371</v>
      </c>
      <c r="G129" s="230" t="s">
        <v>675</v>
      </c>
      <c r="H129" s="231">
        <v>2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5372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5373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16.5" customHeight="1">
      <c r="A131" s="39"/>
      <c r="B131" s="40"/>
      <c r="C131" s="289" t="s">
        <v>289</v>
      </c>
      <c r="D131" s="289" t="s">
        <v>341</v>
      </c>
      <c r="E131" s="290" t="s">
        <v>5374</v>
      </c>
      <c r="F131" s="291" t="s">
        <v>5375</v>
      </c>
      <c r="G131" s="292" t="s">
        <v>675</v>
      </c>
      <c r="H131" s="293">
        <v>2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5376</v>
      </c>
    </row>
    <row r="132" s="2" customFormat="1" ht="33" customHeight="1">
      <c r="A132" s="39"/>
      <c r="B132" s="40"/>
      <c r="C132" s="227" t="s">
        <v>300</v>
      </c>
      <c r="D132" s="227" t="s">
        <v>242</v>
      </c>
      <c r="E132" s="228" t="s">
        <v>5377</v>
      </c>
      <c r="F132" s="229" t="s">
        <v>5378</v>
      </c>
      <c r="G132" s="230" t="s">
        <v>675</v>
      </c>
      <c r="H132" s="231">
        <v>1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5379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5380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2" customFormat="1" ht="16.5" customHeight="1">
      <c r="A134" s="39"/>
      <c r="B134" s="40"/>
      <c r="C134" s="289" t="s">
        <v>310</v>
      </c>
      <c r="D134" s="289" t="s">
        <v>341</v>
      </c>
      <c r="E134" s="290" t="s">
        <v>5381</v>
      </c>
      <c r="F134" s="291" t="s">
        <v>5382</v>
      </c>
      <c r="G134" s="292" t="s">
        <v>675</v>
      </c>
      <c r="H134" s="293">
        <v>1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5383</v>
      </c>
    </row>
    <row r="135" s="2" customFormat="1" ht="37.8" customHeight="1">
      <c r="A135" s="39"/>
      <c r="B135" s="40"/>
      <c r="C135" s="227" t="s">
        <v>320</v>
      </c>
      <c r="D135" s="227" t="s">
        <v>242</v>
      </c>
      <c r="E135" s="228" t="s">
        <v>5384</v>
      </c>
      <c r="F135" s="229" t="s">
        <v>5385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5386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5387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16.5" customHeight="1">
      <c r="A137" s="39"/>
      <c r="B137" s="40"/>
      <c r="C137" s="289" t="s">
        <v>328</v>
      </c>
      <c r="D137" s="289" t="s">
        <v>341</v>
      </c>
      <c r="E137" s="290" t="s">
        <v>5388</v>
      </c>
      <c r="F137" s="291" t="s">
        <v>5389</v>
      </c>
      <c r="G137" s="292" t="s">
        <v>675</v>
      </c>
      <c r="H137" s="293">
        <v>1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5390</v>
      </c>
    </row>
    <row r="138" s="2" customFormat="1" ht="24.15" customHeight="1">
      <c r="A138" s="39"/>
      <c r="B138" s="40"/>
      <c r="C138" s="227" t="s">
        <v>152</v>
      </c>
      <c r="D138" s="227" t="s">
        <v>242</v>
      </c>
      <c r="E138" s="228" t="s">
        <v>5300</v>
      </c>
      <c r="F138" s="229" t="s">
        <v>5301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246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5391</v>
      </c>
    </row>
    <row r="139" s="2" customFormat="1">
      <c r="A139" s="39"/>
      <c r="B139" s="40"/>
      <c r="C139" s="41"/>
      <c r="D139" s="240" t="s">
        <v>249</v>
      </c>
      <c r="E139" s="41"/>
      <c r="F139" s="241" t="s">
        <v>5303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87</v>
      </c>
    </row>
    <row r="140" s="2" customFormat="1" ht="24.15" customHeight="1">
      <c r="A140" s="39"/>
      <c r="B140" s="40"/>
      <c r="C140" s="289" t="s">
        <v>155</v>
      </c>
      <c r="D140" s="289" t="s">
        <v>341</v>
      </c>
      <c r="E140" s="290" t="s">
        <v>5392</v>
      </c>
      <c r="F140" s="291" t="s">
        <v>5305</v>
      </c>
      <c r="G140" s="292" t="s">
        <v>675</v>
      </c>
      <c r="H140" s="293">
        <v>1</v>
      </c>
      <c r="I140" s="294"/>
      <c r="J140" s="295">
        <f>ROUND(I140*H140,2)</f>
        <v>0</v>
      </c>
      <c r="K140" s="291" t="s">
        <v>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5393</v>
      </c>
    </row>
    <row r="141" s="2" customFormat="1" ht="33" customHeight="1">
      <c r="A141" s="39"/>
      <c r="B141" s="40"/>
      <c r="C141" s="227" t="s">
        <v>158</v>
      </c>
      <c r="D141" s="227" t="s">
        <v>242</v>
      </c>
      <c r="E141" s="228" t="s">
        <v>4892</v>
      </c>
      <c r="F141" s="229" t="s">
        <v>4893</v>
      </c>
      <c r="G141" s="230" t="s">
        <v>520</v>
      </c>
      <c r="H141" s="231">
        <v>0.65000000000000002</v>
      </c>
      <c r="I141" s="232"/>
      <c r="J141" s="233">
        <f>ROUND(I141*H141,2)</f>
        <v>0</v>
      </c>
      <c r="K141" s="229" t="s">
        <v>246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5394</v>
      </c>
    </row>
    <row r="142" s="2" customFormat="1">
      <c r="A142" s="39"/>
      <c r="B142" s="40"/>
      <c r="C142" s="41"/>
      <c r="D142" s="240" t="s">
        <v>249</v>
      </c>
      <c r="E142" s="41"/>
      <c r="F142" s="241" t="s">
        <v>4895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87</v>
      </c>
    </row>
    <row r="143" s="2" customFormat="1" ht="24.15" customHeight="1">
      <c r="A143" s="39"/>
      <c r="B143" s="40"/>
      <c r="C143" s="289" t="s">
        <v>162</v>
      </c>
      <c r="D143" s="289" t="s">
        <v>341</v>
      </c>
      <c r="E143" s="290" t="s">
        <v>5395</v>
      </c>
      <c r="F143" s="291" t="s">
        <v>4897</v>
      </c>
      <c r="G143" s="292" t="s">
        <v>520</v>
      </c>
      <c r="H143" s="293">
        <v>0.65000000000000002</v>
      </c>
      <c r="I143" s="294"/>
      <c r="J143" s="295">
        <f>ROUND(I143*H143,2)</f>
        <v>0</v>
      </c>
      <c r="K143" s="291" t="s">
        <v>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5396</v>
      </c>
    </row>
    <row r="144" s="2" customFormat="1" ht="21.75" customHeight="1">
      <c r="A144" s="39"/>
      <c r="B144" s="40"/>
      <c r="C144" s="227" t="s">
        <v>165</v>
      </c>
      <c r="D144" s="227" t="s">
        <v>242</v>
      </c>
      <c r="E144" s="228" t="s">
        <v>5310</v>
      </c>
      <c r="F144" s="229" t="s">
        <v>5311</v>
      </c>
      <c r="G144" s="230" t="s">
        <v>675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5397</v>
      </c>
    </row>
    <row r="145" s="2" customFormat="1" ht="24.15" customHeight="1">
      <c r="A145" s="39"/>
      <c r="B145" s="40"/>
      <c r="C145" s="289" t="s">
        <v>8</v>
      </c>
      <c r="D145" s="289" t="s">
        <v>341</v>
      </c>
      <c r="E145" s="290" t="s">
        <v>5398</v>
      </c>
      <c r="F145" s="291" t="s">
        <v>5314</v>
      </c>
      <c r="G145" s="292" t="s">
        <v>5315</v>
      </c>
      <c r="H145" s="293">
        <v>1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5399</v>
      </c>
    </row>
    <row r="146" s="2" customFormat="1" ht="21.75" customHeight="1">
      <c r="A146" s="39"/>
      <c r="B146" s="40"/>
      <c r="C146" s="289" t="s">
        <v>170</v>
      </c>
      <c r="D146" s="289" t="s">
        <v>341</v>
      </c>
      <c r="E146" s="290" t="s">
        <v>5400</v>
      </c>
      <c r="F146" s="291" t="s">
        <v>5318</v>
      </c>
      <c r="G146" s="292" t="s">
        <v>5315</v>
      </c>
      <c r="H146" s="293">
        <v>1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5401</v>
      </c>
    </row>
    <row r="147" s="2" customFormat="1" ht="16.5" customHeight="1">
      <c r="A147" s="39"/>
      <c r="B147" s="40"/>
      <c r="C147" s="289" t="s">
        <v>173</v>
      </c>
      <c r="D147" s="289" t="s">
        <v>341</v>
      </c>
      <c r="E147" s="290" t="s">
        <v>5402</v>
      </c>
      <c r="F147" s="291" t="s">
        <v>5321</v>
      </c>
      <c r="G147" s="292" t="s">
        <v>5315</v>
      </c>
      <c r="H147" s="293">
        <v>1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5403</v>
      </c>
    </row>
    <row r="148" s="2" customFormat="1" ht="24.15" customHeight="1">
      <c r="A148" s="39"/>
      <c r="B148" s="40"/>
      <c r="C148" s="227" t="s">
        <v>395</v>
      </c>
      <c r="D148" s="227" t="s">
        <v>242</v>
      </c>
      <c r="E148" s="228" t="s">
        <v>5404</v>
      </c>
      <c r="F148" s="229" t="s">
        <v>5405</v>
      </c>
      <c r="G148" s="230" t="s">
        <v>675</v>
      </c>
      <c r="H148" s="231">
        <v>4</v>
      </c>
      <c r="I148" s="232"/>
      <c r="J148" s="233">
        <f>ROUND(I148*H148,2)</f>
        <v>0</v>
      </c>
      <c r="K148" s="229" t="s">
        <v>246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5406</v>
      </c>
    </row>
    <row r="149" s="2" customFormat="1">
      <c r="A149" s="39"/>
      <c r="B149" s="40"/>
      <c r="C149" s="41"/>
      <c r="D149" s="240" t="s">
        <v>249</v>
      </c>
      <c r="E149" s="41"/>
      <c r="F149" s="241" t="s">
        <v>5407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87</v>
      </c>
    </row>
    <row r="150" s="2" customFormat="1" ht="24.15" customHeight="1">
      <c r="A150" s="39"/>
      <c r="B150" s="40"/>
      <c r="C150" s="289" t="s">
        <v>397</v>
      </c>
      <c r="D150" s="289" t="s">
        <v>341</v>
      </c>
      <c r="E150" s="290" t="s">
        <v>5408</v>
      </c>
      <c r="F150" s="291" t="s">
        <v>5409</v>
      </c>
      <c r="G150" s="292" t="s">
        <v>675</v>
      </c>
      <c r="H150" s="293">
        <v>4</v>
      </c>
      <c r="I150" s="294"/>
      <c r="J150" s="295">
        <f>ROUND(I150*H150,2)</f>
        <v>0</v>
      </c>
      <c r="K150" s="291" t="s">
        <v>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532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5410</v>
      </c>
    </row>
    <row r="151" s="2" customFormat="1" ht="33" customHeight="1">
      <c r="A151" s="39"/>
      <c r="B151" s="40"/>
      <c r="C151" s="227" t="s">
        <v>402</v>
      </c>
      <c r="D151" s="227" t="s">
        <v>242</v>
      </c>
      <c r="E151" s="228" t="s">
        <v>4944</v>
      </c>
      <c r="F151" s="229" t="s">
        <v>4945</v>
      </c>
      <c r="G151" s="230" t="s">
        <v>520</v>
      </c>
      <c r="H151" s="231">
        <v>6.5</v>
      </c>
      <c r="I151" s="232"/>
      <c r="J151" s="233">
        <f>ROUND(I151*H151,2)</f>
        <v>0</v>
      </c>
      <c r="K151" s="229" t="s">
        <v>246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170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5411</v>
      </c>
    </row>
    <row r="152" s="2" customFormat="1">
      <c r="A152" s="39"/>
      <c r="B152" s="40"/>
      <c r="C152" s="41"/>
      <c r="D152" s="240" t="s">
        <v>249</v>
      </c>
      <c r="E152" s="41"/>
      <c r="F152" s="241" t="s">
        <v>4947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249</v>
      </c>
      <c r="AU152" s="18" t="s">
        <v>87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5412</v>
      </c>
      <c r="G153" s="257"/>
      <c r="H153" s="260">
        <v>6.5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76</v>
      </c>
      <c r="AY153" s="266" t="s">
        <v>240</v>
      </c>
    </row>
    <row r="154" s="16" customFormat="1">
      <c r="A154" s="16"/>
      <c r="B154" s="278"/>
      <c r="C154" s="279"/>
      <c r="D154" s="247" t="s">
        <v>251</v>
      </c>
      <c r="E154" s="280" t="s">
        <v>1</v>
      </c>
      <c r="F154" s="281" t="s">
        <v>265</v>
      </c>
      <c r="G154" s="279"/>
      <c r="H154" s="282">
        <v>6.5</v>
      </c>
      <c r="I154" s="283"/>
      <c r="J154" s="279"/>
      <c r="K154" s="279"/>
      <c r="L154" s="284"/>
      <c r="M154" s="285"/>
      <c r="N154" s="286"/>
      <c r="O154" s="286"/>
      <c r="P154" s="286"/>
      <c r="Q154" s="286"/>
      <c r="R154" s="286"/>
      <c r="S154" s="286"/>
      <c r="T154" s="28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8" t="s">
        <v>251</v>
      </c>
      <c r="AU154" s="288" t="s">
        <v>87</v>
      </c>
      <c r="AV154" s="16" t="s">
        <v>247</v>
      </c>
      <c r="AW154" s="16" t="s">
        <v>32</v>
      </c>
      <c r="AX154" s="16" t="s">
        <v>84</v>
      </c>
      <c r="AY154" s="288" t="s">
        <v>240</v>
      </c>
    </row>
    <row r="155" s="2" customFormat="1" ht="16.5" customHeight="1">
      <c r="A155" s="39"/>
      <c r="B155" s="40"/>
      <c r="C155" s="289" t="s">
        <v>7</v>
      </c>
      <c r="D155" s="289" t="s">
        <v>341</v>
      </c>
      <c r="E155" s="290" t="s">
        <v>5413</v>
      </c>
      <c r="F155" s="291" t="s">
        <v>4967</v>
      </c>
      <c r="G155" s="292" t="s">
        <v>520</v>
      </c>
      <c r="H155" s="293">
        <v>6</v>
      </c>
      <c r="I155" s="294"/>
      <c r="J155" s="295">
        <f>ROUND(I155*H155,2)</f>
        <v>0</v>
      </c>
      <c r="K155" s="291" t="s">
        <v>1</v>
      </c>
      <c r="L155" s="296"/>
      <c r="M155" s="297" t="s">
        <v>1</v>
      </c>
      <c r="N155" s="298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532</v>
      </c>
      <c r="AT155" s="238" t="s">
        <v>341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5414</v>
      </c>
    </row>
    <row r="156" s="2" customFormat="1" ht="16.5" customHeight="1">
      <c r="A156" s="39"/>
      <c r="B156" s="40"/>
      <c r="C156" s="289" t="s">
        <v>427</v>
      </c>
      <c r="D156" s="289" t="s">
        <v>341</v>
      </c>
      <c r="E156" s="290" t="s">
        <v>5415</v>
      </c>
      <c r="F156" s="291" t="s">
        <v>4970</v>
      </c>
      <c r="G156" s="292" t="s">
        <v>675</v>
      </c>
      <c r="H156" s="293">
        <v>1</v>
      </c>
      <c r="I156" s="294"/>
      <c r="J156" s="295">
        <f>ROUND(I156*H156,2)</f>
        <v>0</v>
      </c>
      <c r="K156" s="291" t="s">
        <v>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5416</v>
      </c>
    </row>
    <row r="157" s="2" customFormat="1" ht="33" customHeight="1">
      <c r="A157" s="39"/>
      <c r="B157" s="40"/>
      <c r="C157" s="227" t="s">
        <v>442</v>
      </c>
      <c r="D157" s="227" t="s">
        <v>242</v>
      </c>
      <c r="E157" s="228" t="s">
        <v>5327</v>
      </c>
      <c r="F157" s="229" t="s">
        <v>5328</v>
      </c>
      <c r="G157" s="230" t="s">
        <v>520</v>
      </c>
      <c r="H157" s="231">
        <v>7</v>
      </c>
      <c r="I157" s="232"/>
      <c r="J157" s="233">
        <f>ROUND(I157*H157,2)</f>
        <v>0</v>
      </c>
      <c r="K157" s="229" t="s">
        <v>246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5417</v>
      </c>
    </row>
    <row r="158" s="2" customFormat="1">
      <c r="A158" s="39"/>
      <c r="B158" s="40"/>
      <c r="C158" s="41"/>
      <c r="D158" s="240" t="s">
        <v>249</v>
      </c>
      <c r="E158" s="41"/>
      <c r="F158" s="241" t="s">
        <v>5330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87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5341</v>
      </c>
      <c r="G159" s="257"/>
      <c r="H159" s="260">
        <v>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6" customFormat="1">
      <c r="A160" s="16"/>
      <c r="B160" s="278"/>
      <c r="C160" s="279"/>
      <c r="D160" s="247" t="s">
        <v>251</v>
      </c>
      <c r="E160" s="280" t="s">
        <v>1</v>
      </c>
      <c r="F160" s="281" t="s">
        <v>265</v>
      </c>
      <c r="G160" s="279"/>
      <c r="H160" s="282">
        <v>7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8" t="s">
        <v>251</v>
      </c>
      <c r="AU160" s="288" t="s">
        <v>87</v>
      </c>
      <c r="AV160" s="16" t="s">
        <v>247</v>
      </c>
      <c r="AW160" s="16" t="s">
        <v>32</v>
      </c>
      <c r="AX160" s="16" t="s">
        <v>84</v>
      </c>
      <c r="AY160" s="288" t="s">
        <v>240</v>
      </c>
    </row>
    <row r="161" s="2" customFormat="1" ht="16.5" customHeight="1">
      <c r="A161" s="39"/>
      <c r="B161" s="40"/>
      <c r="C161" s="289" t="s">
        <v>455</v>
      </c>
      <c r="D161" s="289" t="s">
        <v>341</v>
      </c>
      <c r="E161" s="290" t="s">
        <v>5418</v>
      </c>
      <c r="F161" s="291" t="s">
        <v>5332</v>
      </c>
      <c r="G161" s="292" t="s">
        <v>520</v>
      </c>
      <c r="H161" s="293">
        <v>6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5419</v>
      </c>
    </row>
    <row r="162" s="2" customFormat="1" ht="16.5" customHeight="1">
      <c r="A162" s="39"/>
      <c r="B162" s="40"/>
      <c r="C162" s="289" t="s">
        <v>460</v>
      </c>
      <c r="D162" s="289" t="s">
        <v>341</v>
      </c>
      <c r="E162" s="290" t="s">
        <v>5420</v>
      </c>
      <c r="F162" s="291" t="s">
        <v>5335</v>
      </c>
      <c r="G162" s="292" t="s">
        <v>675</v>
      </c>
      <c r="H162" s="293">
        <v>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5421</v>
      </c>
    </row>
    <row r="163" s="2" customFormat="1" ht="24.15" customHeight="1">
      <c r="A163" s="39"/>
      <c r="B163" s="40"/>
      <c r="C163" s="227" t="s">
        <v>476</v>
      </c>
      <c r="D163" s="227" t="s">
        <v>242</v>
      </c>
      <c r="E163" s="228" t="s">
        <v>4993</v>
      </c>
      <c r="F163" s="229" t="s">
        <v>5145</v>
      </c>
      <c r="G163" s="230" t="s">
        <v>373</v>
      </c>
      <c r="H163" s="231">
        <v>4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0.01536</v>
      </c>
      <c r="R163" s="236">
        <f>Q163*H163</f>
        <v>0.061440000000000002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5422</v>
      </c>
    </row>
    <row r="164" s="2" customFormat="1" ht="24.15" customHeight="1">
      <c r="A164" s="39"/>
      <c r="B164" s="40"/>
      <c r="C164" s="227" t="s">
        <v>489</v>
      </c>
      <c r="D164" s="227" t="s">
        <v>242</v>
      </c>
      <c r="E164" s="228" t="s">
        <v>5003</v>
      </c>
      <c r="F164" s="229" t="s">
        <v>5004</v>
      </c>
      <c r="G164" s="230" t="s">
        <v>5005</v>
      </c>
      <c r="H164" s="308"/>
      <c r="I164" s="232"/>
      <c r="J164" s="233">
        <f>ROUND(I164*H164,2)</f>
        <v>0</v>
      </c>
      <c r="K164" s="229" t="s">
        <v>246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170</v>
      </c>
      <c r="AT164" s="238" t="s">
        <v>242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5423</v>
      </c>
    </row>
    <row r="165" s="2" customFormat="1">
      <c r="A165" s="39"/>
      <c r="B165" s="40"/>
      <c r="C165" s="41"/>
      <c r="D165" s="240" t="s">
        <v>249</v>
      </c>
      <c r="E165" s="41"/>
      <c r="F165" s="241" t="s">
        <v>5007</v>
      </c>
      <c r="G165" s="41"/>
      <c r="H165" s="41"/>
      <c r="I165" s="242"/>
      <c r="J165" s="41"/>
      <c r="K165" s="41"/>
      <c r="L165" s="45"/>
      <c r="M165" s="300"/>
      <c r="N165" s="301"/>
      <c r="O165" s="302"/>
      <c r="P165" s="302"/>
      <c r="Q165" s="302"/>
      <c r="R165" s="302"/>
      <c r="S165" s="302"/>
      <c r="T165" s="30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87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ZqsQhRxiZDrZE7QW2o/OY+CasqX72DI23xtrF/6kTnmT0gho81WMqmqkeNIw3Z9eOoGv9KTP1oYLxuF75GGQaQ==" hashValue="N6DlF5789CCayZ6HsIQHl+RSqYw2D8b7yj61cktzgolZaQGJVxQFZK+vMNyms/zDe9KwoKE4D+rwM1vjBmcgQA==" algorithmName="SHA-512" password="CC35"/>
  <autoFilter ref="C121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33013"/>
    <hyperlink ref="F130" r:id="rId2" display="https://podminky.urs.cz/item/CS_URS_2022_01/751344113"/>
    <hyperlink ref="F133" r:id="rId3" display="https://podminky.urs.cz/item/CS_URS_2022_01/751514663"/>
    <hyperlink ref="F136" r:id="rId4" display="https://podminky.urs.cz/item/CS_URS_2022_01/751514763"/>
    <hyperlink ref="F139" r:id="rId5" display="https://podminky.urs.cz/item/CS_URS_2022_01/751398051"/>
    <hyperlink ref="F142" r:id="rId6" display="https://podminky.urs.cz/item/CS_URS_2022_01/751511003"/>
    <hyperlink ref="F149" r:id="rId7" display="https://podminky.urs.cz/item/CS_URS_2022_01/751311112"/>
    <hyperlink ref="F152" r:id="rId8" display="https://podminky.urs.cz/item/CS_URS_2022_01/751537012"/>
    <hyperlink ref="F158" r:id="rId9" display="https://podminky.urs.cz/item/CS_URS_2022_01/751537013"/>
    <hyperlink ref="F165" r:id="rId10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ROUND((SUM(BE122:BE172)),  2)</f>
        <v>0</v>
      </c>
      <c r="G35" s="39"/>
      <c r="H35" s="39"/>
      <c r="I35" s="165">
        <v>0.20999999999999999</v>
      </c>
      <c r="J35" s="164">
        <f>ROUND(((SUM(BE122:BE172))*I35),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ROUND((SUM(BF122:BF172)),  2)</f>
        <v>0</v>
      </c>
      <c r="G36" s="39"/>
      <c r="H36" s="39"/>
      <c r="I36" s="165">
        <v>0.14999999999999999</v>
      </c>
      <c r="J36" s="164">
        <f>ROUND(((SUM(BF122:BF172))*I36),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ROUND((SUM(BH122:BH172)),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VZT-06 - Zařízení č.6 - Garáže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5425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VZT-06 - Zařízení č.6 - Garáže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0.12288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0.12288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5426</v>
      </c>
      <c r="F124" s="225" t="s">
        <v>5427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SUM(P125:P172)</f>
        <v>0</v>
      </c>
      <c r="Q124" s="219"/>
      <c r="R124" s="220">
        <f>SUM(R125:R172)</f>
        <v>0.12288</v>
      </c>
      <c r="S124" s="219"/>
      <c r="T124" s="221">
        <f>SUM(T125:T172)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SUM(BK125:BK172)</f>
        <v>0</v>
      </c>
    </row>
    <row r="125" s="2" customFormat="1" ht="24.15" customHeight="1">
      <c r="A125" s="39"/>
      <c r="B125" s="40"/>
      <c r="C125" s="227" t="s">
        <v>84</v>
      </c>
      <c r="D125" s="227" t="s">
        <v>242</v>
      </c>
      <c r="E125" s="228" t="s">
        <v>5269</v>
      </c>
      <c r="F125" s="229" t="s">
        <v>5270</v>
      </c>
      <c r="G125" s="230" t="s">
        <v>675</v>
      </c>
      <c r="H125" s="231">
        <v>2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5428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5272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3" customHeight="1">
      <c r="A127" s="39"/>
      <c r="B127" s="40"/>
      <c r="C127" s="289" t="s">
        <v>87</v>
      </c>
      <c r="D127" s="289" t="s">
        <v>341</v>
      </c>
      <c r="E127" s="290" t="s">
        <v>5429</v>
      </c>
      <c r="F127" s="291" t="s">
        <v>5430</v>
      </c>
      <c r="G127" s="292" t="s">
        <v>675</v>
      </c>
      <c r="H127" s="293">
        <v>2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5431</v>
      </c>
    </row>
    <row r="128" s="2" customFormat="1" ht="16.5" customHeight="1">
      <c r="A128" s="39"/>
      <c r="B128" s="40"/>
      <c r="C128" s="289" t="s">
        <v>256</v>
      </c>
      <c r="D128" s="289" t="s">
        <v>341</v>
      </c>
      <c r="E128" s="290" t="s">
        <v>5432</v>
      </c>
      <c r="F128" s="291" t="s">
        <v>5433</v>
      </c>
      <c r="G128" s="292" t="s">
        <v>675</v>
      </c>
      <c r="H128" s="293">
        <v>4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5434</v>
      </c>
    </row>
    <row r="129" s="2" customFormat="1" ht="24.15" customHeight="1">
      <c r="A129" s="39"/>
      <c r="B129" s="40"/>
      <c r="C129" s="227" t="s">
        <v>247</v>
      </c>
      <c r="D129" s="227" t="s">
        <v>242</v>
      </c>
      <c r="E129" s="228" t="s">
        <v>5279</v>
      </c>
      <c r="F129" s="229" t="s">
        <v>5280</v>
      </c>
      <c r="G129" s="230" t="s">
        <v>675</v>
      </c>
      <c r="H129" s="231">
        <v>4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5435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5282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16.5" customHeight="1">
      <c r="A131" s="39"/>
      <c r="B131" s="40"/>
      <c r="C131" s="289" t="s">
        <v>289</v>
      </c>
      <c r="D131" s="289" t="s">
        <v>341</v>
      </c>
      <c r="E131" s="290" t="s">
        <v>5436</v>
      </c>
      <c r="F131" s="291" t="s">
        <v>5437</v>
      </c>
      <c r="G131" s="292" t="s">
        <v>675</v>
      </c>
      <c r="H131" s="293">
        <v>4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5438</v>
      </c>
    </row>
    <row r="132" s="2" customFormat="1" ht="33" customHeight="1">
      <c r="A132" s="39"/>
      <c r="B132" s="40"/>
      <c r="C132" s="227" t="s">
        <v>300</v>
      </c>
      <c r="D132" s="227" t="s">
        <v>242</v>
      </c>
      <c r="E132" s="228" t="s">
        <v>5286</v>
      </c>
      <c r="F132" s="229" t="s">
        <v>5287</v>
      </c>
      <c r="G132" s="230" t="s">
        <v>675</v>
      </c>
      <c r="H132" s="231">
        <v>2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5439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5289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2" customFormat="1" ht="16.5" customHeight="1">
      <c r="A134" s="39"/>
      <c r="B134" s="40"/>
      <c r="C134" s="289" t="s">
        <v>310</v>
      </c>
      <c r="D134" s="289" t="s">
        <v>341</v>
      </c>
      <c r="E134" s="290" t="s">
        <v>5440</v>
      </c>
      <c r="F134" s="291" t="s">
        <v>5441</v>
      </c>
      <c r="G134" s="292" t="s">
        <v>675</v>
      </c>
      <c r="H134" s="293">
        <v>2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5442</v>
      </c>
    </row>
    <row r="135" s="2" customFormat="1" ht="37.8" customHeight="1">
      <c r="A135" s="39"/>
      <c r="B135" s="40"/>
      <c r="C135" s="227" t="s">
        <v>320</v>
      </c>
      <c r="D135" s="227" t="s">
        <v>242</v>
      </c>
      <c r="E135" s="228" t="s">
        <v>5293</v>
      </c>
      <c r="F135" s="229" t="s">
        <v>5294</v>
      </c>
      <c r="G135" s="230" t="s">
        <v>675</v>
      </c>
      <c r="H135" s="231">
        <v>2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5443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5296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16.5" customHeight="1">
      <c r="A137" s="39"/>
      <c r="B137" s="40"/>
      <c r="C137" s="289" t="s">
        <v>328</v>
      </c>
      <c r="D137" s="289" t="s">
        <v>341</v>
      </c>
      <c r="E137" s="290" t="s">
        <v>5444</v>
      </c>
      <c r="F137" s="291" t="s">
        <v>5445</v>
      </c>
      <c r="G137" s="292" t="s">
        <v>675</v>
      </c>
      <c r="H137" s="293">
        <v>2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5446</v>
      </c>
    </row>
    <row r="138" s="2" customFormat="1" ht="24.15" customHeight="1">
      <c r="A138" s="39"/>
      <c r="B138" s="40"/>
      <c r="C138" s="227" t="s">
        <v>152</v>
      </c>
      <c r="D138" s="227" t="s">
        <v>242</v>
      </c>
      <c r="E138" s="228" t="s">
        <v>5300</v>
      </c>
      <c r="F138" s="229" t="s">
        <v>5301</v>
      </c>
      <c r="G138" s="230" t="s">
        <v>675</v>
      </c>
      <c r="H138" s="231">
        <v>2</v>
      </c>
      <c r="I138" s="232"/>
      <c r="J138" s="233">
        <f>ROUND(I138*H138,2)</f>
        <v>0</v>
      </c>
      <c r="K138" s="229" t="s">
        <v>246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5447</v>
      </c>
    </row>
    <row r="139" s="2" customFormat="1">
      <c r="A139" s="39"/>
      <c r="B139" s="40"/>
      <c r="C139" s="41"/>
      <c r="D139" s="240" t="s">
        <v>249</v>
      </c>
      <c r="E139" s="41"/>
      <c r="F139" s="241" t="s">
        <v>5303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87</v>
      </c>
    </row>
    <row r="140" s="2" customFormat="1" ht="24.15" customHeight="1">
      <c r="A140" s="39"/>
      <c r="B140" s="40"/>
      <c r="C140" s="289" t="s">
        <v>155</v>
      </c>
      <c r="D140" s="289" t="s">
        <v>341</v>
      </c>
      <c r="E140" s="290" t="s">
        <v>5448</v>
      </c>
      <c r="F140" s="291" t="s">
        <v>5305</v>
      </c>
      <c r="G140" s="292" t="s">
        <v>675</v>
      </c>
      <c r="H140" s="293">
        <v>2</v>
      </c>
      <c r="I140" s="294"/>
      <c r="J140" s="295">
        <f>ROUND(I140*H140,2)</f>
        <v>0</v>
      </c>
      <c r="K140" s="291" t="s">
        <v>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5449</v>
      </c>
    </row>
    <row r="141" s="2" customFormat="1" ht="33" customHeight="1">
      <c r="A141" s="39"/>
      <c r="B141" s="40"/>
      <c r="C141" s="227" t="s">
        <v>158</v>
      </c>
      <c r="D141" s="227" t="s">
        <v>242</v>
      </c>
      <c r="E141" s="228" t="s">
        <v>4892</v>
      </c>
      <c r="F141" s="229" t="s">
        <v>4893</v>
      </c>
      <c r="G141" s="230" t="s">
        <v>520</v>
      </c>
      <c r="H141" s="231">
        <v>1.3</v>
      </c>
      <c r="I141" s="232"/>
      <c r="J141" s="233">
        <f>ROUND(I141*H141,2)</f>
        <v>0</v>
      </c>
      <c r="K141" s="229" t="s">
        <v>246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5450</v>
      </c>
    </row>
    <row r="142" s="2" customFormat="1">
      <c r="A142" s="39"/>
      <c r="B142" s="40"/>
      <c r="C142" s="41"/>
      <c r="D142" s="240" t="s">
        <v>249</v>
      </c>
      <c r="E142" s="41"/>
      <c r="F142" s="241" t="s">
        <v>4895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87</v>
      </c>
    </row>
    <row r="143" s="2" customFormat="1" ht="24.15" customHeight="1">
      <c r="A143" s="39"/>
      <c r="B143" s="40"/>
      <c r="C143" s="289" t="s">
        <v>162</v>
      </c>
      <c r="D143" s="289" t="s">
        <v>341</v>
      </c>
      <c r="E143" s="290" t="s">
        <v>5451</v>
      </c>
      <c r="F143" s="291" t="s">
        <v>4897</v>
      </c>
      <c r="G143" s="292" t="s">
        <v>520</v>
      </c>
      <c r="H143" s="293">
        <v>1.3</v>
      </c>
      <c r="I143" s="294"/>
      <c r="J143" s="295">
        <f>ROUND(I143*H143,2)</f>
        <v>0</v>
      </c>
      <c r="K143" s="291" t="s">
        <v>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5452</v>
      </c>
    </row>
    <row r="144" s="2" customFormat="1" ht="24.15" customHeight="1">
      <c r="A144" s="39"/>
      <c r="B144" s="40"/>
      <c r="C144" s="227" t="s">
        <v>165</v>
      </c>
      <c r="D144" s="227" t="s">
        <v>242</v>
      </c>
      <c r="E144" s="228" t="s">
        <v>5310</v>
      </c>
      <c r="F144" s="229" t="s">
        <v>5453</v>
      </c>
      <c r="G144" s="230" t="s">
        <v>675</v>
      </c>
      <c r="H144" s="231">
        <v>2</v>
      </c>
      <c r="I144" s="232"/>
      <c r="J144" s="233">
        <f>ROUND(I144*H144,2)</f>
        <v>0</v>
      </c>
      <c r="K144" s="229" t="s">
        <v>5454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5455</v>
      </c>
    </row>
    <row r="145" s="2" customFormat="1" ht="24.15" customHeight="1">
      <c r="A145" s="39"/>
      <c r="B145" s="40"/>
      <c r="C145" s="289" t="s">
        <v>8</v>
      </c>
      <c r="D145" s="289" t="s">
        <v>341</v>
      </c>
      <c r="E145" s="290" t="s">
        <v>5456</v>
      </c>
      <c r="F145" s="291" t="s">
        <v>5457</v>
      </c>
      <c r="G145" s="292" t="s">
        <v>5315</v>
      </c>
      <c r="H145" s="293">
        <v>2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5458</v>
      </c>
    </row>
    <row r="146" s="2" customFormat="1" ht="21.75" customHeight="1">
      <c r="A146" s="39"/>
      <c r="B146" s="40"/>
      <c r="C146" s="289" t="s">
        <v>170</v>
      </c>
      <c r="D146" s="289" t="s">
        <v>341</v>
      </c>
      <c r="E146" s="290" t="s">
        <v>5459</v>
      </c>
      <c r="F146" s="291" t="s">
        <v>5318</v>
      </c>
      <c r="G146" s="292" t="s">
        <v>5315</v>
      </c>
      <c r="H146" s="293">
        <v>2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5460</v>
      </c>
    </row>
    <row r="147" s="2" customFormat="1" ht="16.5" customHeight="1">
      <c r="A147" s="39"/>
      <c r="B147" s="40"/>
      <c r="C147" s="289" t="s">
        <v>173</v>
      </c>
      <c r="D147" s="289" t="s">
        <v>341</v>
      </c>
      <c r="E147" s="290" t="s">
        <v>5461</v>
      </c>
      <c r="F147" s="291" t="s">
        <v>5321</v>
      </c>
      <c r="G147" s="292" t="s">
        <v>5315</v>
      </c>
      <c r="H147" s="293">
        <v>2</v>
      </c>
      <c r="I147" s="294"/>
      <c r="J147" s="295">
        <f>ROUND(I147*H147,2)</f>
        <v>0</v>
      </c>
      <c r="K147" s="291" t="s">
        <v>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5462</v>
      </c>
    </row>
    <row r="148" s="2" customFormat="1" ht="24.15" customHeight="1">
      <c r="A148" s="39"/>
      <c r="B148" s="40"/>
      <c r="C148" s="227" t="s">
        <v>395</v>
      </c>
      <c r="D148" s="227" t="s">
        <v>242</v>
      </c>
      <c r="E148" s="228" t="s">
        <v>5404</v>
      </c>
      <c r="F148" s="229" t="s">
        <v>5405</v>
      </c>
      <c r="G148" s="230" t="s">
        <v>675</v>
      </c>
      <c r="H148" s="231">
        <v>10</v>
      </c>
      <c r="I148" s="232"/>
      <c r="J148" s="233">
        <f>ROUND(I148*H148,2)</f>
        <v>0</v>
      </c>
      <c r="K148" s="229" t="s">
        <v>246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5463</v>
      </c>
    </row>
    <row r="149" s="2" customFormat="1">
      <c r="A149" s="39"/>
      <c r="B149" s="40"/>
      <c r="C149" s="41"/>
      <c r="D149" s="240" t="s">
        <v>249</v>
      </c>
      <c r="E149" s="41"/>
      <c r="F149" s="241" t="s">
        <v>5407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87</v>
      </c>
    </row>
    <row r="150" s="2" customFormat="1" ht="24.15" customHeight="1">
      <c r="A150" s="39"/>
      <c r="B150" s="40"/>
      <c r="C150" s="289" t="s">
        <v>397</v>
      </c>
      <c r="D150" s="289" t="s">
        <v>341</v>
      </c>
      <c r="E150" s="290" t="s">
        <v>5464</v>
      </c>
      <c r="F150" s="291" t="s">
        <v>5409</v>
      </c>
      <c r="G150" s="292" t="s">
        <v>675</v>
      </c>
      <c r="H150" s="293">
        <v>10</v>
      </c>
      <c r="I150" s="294"/>
      <c r="J150" s="295">
        <f>ROUND(I150*H150,2)</f>
        <v>0</v>
      </c>
      <c r="K150" s="291" t="s">
        <v>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532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5465</v>
      </c>
    </row>
    <row r="151" s="2" customFormat="1" ht="33" customHeight="1">
      <c r="A151" s="39"/>
      <c r="B151" s="40"/>
      <c r="C151" s="227" t="s">
        <v>402</v>
      </c>
      <c r="D151" s="227" t="s">
        <v>242</v>
      </c>
      <c r="E151" s="228" t="s">
        <v>4944</v>
      </c>
      <c r="F151" s="229" t="s">
        <v>4945</v>
      </c>
      <c r="G151" s="230" t="s">
        <v>520</v>
      </c>
      <c r="H151" s="231">
        <v>7</v>
      </c>
      <c r="I151" s="232"/>
      <c r="J151" s="233">
        <f>ROUND(I151*H151,2)</f>
        <v>0</v>
      </c>
      <c r="K151" s="229" t="s">
        <v>246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170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5466</v>
      </c>
    </row>
    <row r="152" s="2" customFormat="1">
      <c r="A152" s="39"/>
      <c r="B152" s="40"/>
      <c r="C152" s="41"/>
      <c r="D152" s="240" t="s">
        <v>249</v>
      </c>
      <c r="E152" s="41"/>
      <c r="F152" s="241" t="s">
        <v>4947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249</v>
      </c>
      <c r="AU152" s="18" t="s">
        <v>87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5341</v>
      </c>
      <c r="G153" s="257"/>
      <c r="H153" s="260">
        <v>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76</v>
      </c>
      <c r="AY153" s="266" t="s">
        <v>240</v>
      </c>
    </row>
    <row r="154" s="16" customFormat="1">
      <c r="A154" s="16"/>
      <c r="B154" s="278"/>
      <c r="C154" s="279"/>
      <c r="D154" s="247" t="s">
        <v>251</v>
      </c>
      <c r="E154" s="280" t="s">
        <v>1</v>
      </c>
      <c r="F154" s="281" t="s">
        <v>265</v>
      </c>
      <c r="G154" s="279"/>
      <c r="H154" s="282">
        <v>7</v>
      </c>
      <c r="I154" s="283"/>
      <c r="J154" s="279"/>
      <c r="K154" s="279"/>
      <c r="L154" s="284"/>
      <c r="M154" s="285"/>
      <c r="N154" s="286"/>
      <c r="O154" s="286"/>
      <c r="P154" s="286"/>
      <c r="Q154" s="286"/>
      <c r="R154" s="286"/>
      <c r="S154" s="286"/>
      <c r="T154" s="28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8" t="s">
        <v>251</v>
      </c>
      <c r="AU154" s="288" t="s">
        <v>87</v>
      </c>
      <c r="AV154" s="16" t="s">
        <v>247</v>
      </c>
      <c r="AW154" s="16" t="s">
        <v>32</v>
      </c>
      <c r="AX154" s="16" t="s">
        <v>84</v>
      </c>
      <c r="AY154" s="288" t="s">
        <v>240</v>
      </c>
    </row>
    <row r="155" s="2" customFormat="1" ht="16.5" customHeight="1">
      <c r="A155" s="39"/>
      <c r="B155" s="40"/>
      <c r="C155" s="289" t="s">
        <v>7</v>
      </c>
      <c r="D155" s="289" t="s">
        <v>341</v>
      </c>
      <c r="E155" s="290" t="s">
        <v>5467</v>
      </c>
      <c r="F155" s="291" t="s">
        <v>4967</v>
      </c>
      <c r="G155" s="292" t="s">
        <v>520</v>
      </c>
      <c r="H155" s="293">
        <v>6</v>
      </c>
      <c r="I155" s="294"/>
      <c r="J155" s="295">
        <f>ROUND(I155*H155,2)</f>
        <v>0</v>
      </c>
      <c r="K155" s="291" t="s">
        <v>1</v>
      </c>
      <c r="L155" s="296"/>
      <c r="M155" s="297" t="s">
        <v>1</v>
      </c>
      <c r="N155" s="298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532</v>
      </c>
      <c r="AT155" s="238" t="s">
        <v>341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5468</v>
      </c>
    </row>
    <row r="156" s="2" customFormat="1" ht="16.5" customHeight="1">
      <c r="A156" s="39"/>
      <c r="B156" s="40"/>
      <c r="C156" s="289" t="s">
        <v>427</v>
      </c>
      <c r="D156" s="289" t="s">
        <v>341</v>
      </c>
      <c r="E156" s="290" t="s">
        <v>5469</v>
      </c>
      <c r="F156" s="291" t="s">
        <v>4970</v>
      </c>
      <c r="G156" s="292" t="s">
        <v>675</v>
      </c>
      <c r="H156" s="293">
        <v>2</v>
      </c>
      <c r="I156" s="294"/>
      <c r="J156" s="295">
        <f>ROUND(I156*H156,2)</f>
        <v>0</v>
      </c>
      <c r="K156" s="291" t="s">
        <v>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5470</v>
      </c>
    </row>
    <row r="157" s="2" customFormat="1" ht="33" customHeight="1">
      <c r="A157" s="39"/>
      <c r="B157" s="40"/>
      <c r="C157" s="227" t="s">
        <v>442</v>
      </c>
      <c r="D157" s="227" t="s">
        <v>242</v>
      </c>
      <c r="E157" s="228" t="s">
        <v>5327</v>
      </c>
      <c r="F157" s="229" t="s">
        <v>5328</v>
      </c>
      <c r="G157" s="230" t="s">
        <v>520</v>
      </c>
      <c r="H157" s="231">
        <v>7</v>
      </c>
      <c r="I157" s="232"/>
      <c r="J157" s="233">
        <f>ROUND(I157*H157,2)</f>
        <v>0</v>
      </c>
      <c r="K157" s="229" t="s">
        <v>246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5471</v>
      </c>
    </row>
    <row r="158" s="2" customFormat="1">
      <c r="A158" s="39"/>
      <c r="B158" s="40"/>
      <c r="C158" s="41"/>
      <c r="D158" s="240" t="s">
        <v>249</v>
      </c>
      <c r="E158" s="41"/>
      <c r="F158" s="241" t="s">
        <v>5330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87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5341</v>
      </c>
      <c r="G159" s="257"/>
      <c r="H159" s="260">
        <v>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6" customFormat="1">
      <c r="A160" s="16"/>
      <c r="B160" s="278"/>
      <c r="C160" s="279"/>
      <c r="D160" s="247" t="s">
        <v>251</v>
      </c>
      <c r="E160" s="280" t="s">
        <v>1</v>
      </c>
      <c r="F160" s="281" t="s">
        <v>265</v>
      </c>
      <c r="G160" s="279"/>
      <c r="H160" s="282">
        <v>7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8" t="s">
        <v>251</v>
      </c>
      <c r="AU160" s="288" t="s">
        <v>87</v>
      </c>
      <c r="AV160" s="16" t="s">
        <v>247</v>
      </c>
      <c r="AW160" s="16" t="s">
        <v>32</v>
      </c>
      <c r="AX160" s="16" t="s">
        <v>84</v>
      </c>
      <c r="AY160" s="288" t="s">
        <v>240</v>
      </c>
    </row>
    <row r="161" s="2" customFormat="1" ht="16.5" customHeight="1">
      <c r="A161" s="39"/>
      <c r="B161" s="40"/>
      <c r="C161" s="289" t="s">
        <v>455</v>
      </c>
      <c r="D161" s="289" t="s">
        <v>341</v>
      </c>
      <c r="E161" s="290" t="s">
        <v>5472</v>
      </c>
      <c r="F161" s="291" t="s">
        <v>5332</v>
      </c>
      <c r="G161" s="292" t="s">
        <v>520</v>
      </c>
      <c r="H161" s="293">
        <v>6</v>
      </c>
      <c r="I161" s="294"/>
      <c r="J161" s="295">
        <f>ROUND(I161*H161,2)</f>
        <v>0</v>
      </c>
      <c r="K161" s="291" t="s">
        <v>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5473</v>
      </c>
    </row>
    <row r="162" s="2" customFormat="1" ht="16.5" customHeight="1">
      <c r="A162" s="39"/>
      <c r="B162" s="40"/>
      <c r="C162" s="289" t="s">
        <v>460</v>
      </c>
      <c r="D162" s="289" t="s">
        <v>341</v>
      </c>
      <c r="E162" s="290" t="s">
        <v>5474</v>
      </c>
      <c r="F162" s="291" t="s">
        <v>5335</v>
      </c>
      <c r="G162" s="292" t="s">
        <v>675</v>
      </c>
      <c r="H162" s="293">
        <v>2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5475</v>
      </c>
    </row>
    <row r="163" s="2" customFormat="1" ht="33" customHeight="1">
      <c r="A163" s="39"/>
      <c r="B163" s="40"/>
      <c r="C163" s="227" t="s">
        <v>476</v>
      </c>
      <c r="D163" s="227" t="s">
        <v>242</v>
      </c>
      <c r="E163" s="228" t="s">
        <v>5337</v>
      </c>
      <c r="F163" s="229" t="s">
        <v>5338</v>
      </c>
      <c r="G163" s="230" t="s">
        <v>520</v>
      </c>
      <c r="H163" s="231">
        <v>11</v>
      </c>
      <c r="I163" s="232"/>
      <c r="J163" s="233">
        <f>ROUND(I163*H163,2)</f>
        <v>0</v>
      </c>
      <c r="K163" s="229" t="s">
        <v>246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5476</v>
      </c>
    </row>
    <row r="164" s="2" customFormat="1">
      <c r="A164" s="39"/>
      <c r="B164" s="40"/>
      <c r="C164" s="41"/>
      <c r="D164" s="240" t="s">
        <v>249</v>
      </c>
      <c r="E164" s="41"/>
      <c r="F164" s="241" t="s">
        <v>5340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87</v>
      </c>
    </row>
    <row r="165" s="14" customFormat="1">
      <c r="A165" s="14"/>
      <c r="B165" s="256"/>
      <c r="C165" s="257"/>
      <c r="D165" s="247" t="s">
        <v>251</v>
      </c>
      <c r="E165" s="258" t="s">
        <v>1</v>
      </c>
      <c r="F165" s="259" t="s">
        <v>5477</v>
      </c>
      <c r="G165" s="257"/>
      <c r="H165" s="260">
        <v>11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251</v>
      </c>
      <c r="AU165" s="266" t="s">
        <v>87</v>
      </c>
      <c r="AV165" s="14" t="s">
        <v>87</v>
      </c>
      <c r="AW165" s="14" t="s">
        <v>32</v>
      </c>
      <c r="AX165" s="14" t="s">
        <v>76</v>
      </c>
      <c r="AY165" s="266" t="s">
        <v>240</v>
      </c>
    </row>
    <row r="166" s="16" customFormat="1">
      <c r="A166" s="16"/>
      <c r="B166" s="278"/>
      <c r="C166" s="279"/>
      <c r="D166" s="247" t="s">
        <v>251</v>
      </c>
      <c r="E166" s="280" t="s">
        <v>1</v>
      </c>
      <c r="F166" s="281" t="s">
        <v>265</v>
      </c>
      <c r="G166" s="279"/>
      <c r="H166" s="282">
        <v>11</v>
      </c>
      <c r="I166" s="283"/>
      <c r="J166" s="279"/>
      <c r="K166" s="279"/>
      <c r="L166" s="284"/>
      <c r="M166" s="285"/>
      <c r="N166" s="286"/>
      <c r="O166" s="286"/>
      <c r="P166" s="286"/>
      <c r="Q166" s="286"/>
      <c r="R166" s="286"/>
      <c r="S166" s="286"/>
      <c r="T166" s="287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8" t="s">
        <v>251</v>
      </c>
      <c r="AU166" s="288" t="s">
        <v>87</v>
      </c>
      <c r="AV166" s="16" t="s">
        <v>247</v>
      </c>
      <c r="AW166" s="16" t="s">
        <v>32</v>
      </c>
      <c r="AX166" s="16" t="s">
        <v>84</v>
      </c>
      <c r="AY166" s="288" t="s">
        <v>240</v>
      </c>
    </row>
    <row r="167" s="2" customFormat="1" ht="16.5" customHeight="1">
      <c r="A167" s="39"/>
      <c r="B167" s="40"/>
      <c r="C167" s="289" t="s">
        <v>489</v>
      </c>
      <c r="D167" s="289" t="s">
        <v>341</v>
      </c>
      <c r="E167" s="290" t="s">
        <v>5478</v>
      </c>
      <c r="F167" s="291" t="s">
        <v>5343</v>
      </c>
      <c r="G167" s="292" t="s">
        <v>520</v>
      </c>
      <c r="H167" s="293">
        <v>9</v>
      </c>
      <c r="I167" s="294"/>
      <c r="J167" s="295">
        <f>ROUND(I167*H167,2)</f>
        <v>0</v>
      </c>
      <c r="K167" s="291" t="s">
        <v>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5479</v>
      </c>
    </row>
    <row r="168" s="2" customFormat="1" ht="16.5" customHeight="1">
      <c r="A168" s="39"/>
      <c r="B168" s="40"/>
      <c r="C168" s="289" t="s">
        <v>494</v>
      </c>
      <c r="D168" s="289" t="s">
        <v>341</v>
      </c>
      <c r="E168" s="290" t="s">
        <v>5480</v>
      </c>
      <c r="F168" s="291" t="s">
        <v>5346</v>
      </c>
      <c r="G168" s="292" t="s">
        <v>675</v>
      </c>
      <c r="H168" s="293">
        <v>4</v>
      </c>
      <c r="I168" s="294"/>
      <c r="J168" s="295">
        <f>ROUND(I168*H168,2)</f>
        <v>0</v>
      </c>
      <c r="K168" s="291" t="s">
        <v>1</v>
      </c>
      <c r="L168" s="296"/>
      <c r="M168" s="297" t="s">
        <v>1</v>
      </c>
      <c r="N168" s="298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532</v>
      </c>
      <c r="AT168" s="238" t="s">
        <v>341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5481</v>
      </c>
    </row>
    <row r="169" s="2" customFormat="1" ht="24.15" customHeight="1">
      <c r="A169" s="39"/>
      <c r="B169" s="40"/>
      <c r="C169" s="227" t="s">
        <v>502</v>
      </c>
      <c r="D169" s="227" t="s">
        <v>242</v>
      </c>
      <c r="E169" s="228" t="s">
        <v>4993</v>
      </c>
      <c r="F169" s="229" t="s">
        <v>4994</v>
      </c>
      <c r="G169" s="230" t="s">
        <v>373</v>
      </c>
      <c r="H169" s="231">
        <v>8</v>
      </c>
      <c r="I169" s="232"/>
      <c r="J169" s="233">
        <f>ROUND(I169*H169,2)</f>
        <v>0</v>
      </c>
      <c r="K169" s="229" t="s">
        <v>246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0.01536</v>
      </c>
      <c r="R169" s="236">
        <f>Q169*H169</f>
        <v>0.12288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170</v>
      </c>
      <c r="AT169" s="238" t="s">
        <v>242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5482</v>
      </c>
    </row>
    <row r="170" s="2" customFormat="1">
      <c r="A170" s="39"/>
      <c r="B170" s="40"/>
      <c r="C170" s="41"/>
      <c r="D170" s="240" t="s">
        <v>249</v>
      </c>
      <c r="E170" s="41"/>
      <c r="F170" s="241" t="s">
        <v>4996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87</v>
      </c>
    </row>
    <row r="171" s="2" customFormat="1" ht="24.15" customHeight="1">
      <c r="A171" s="39"/>
      <c r="B171" s="40"/>
      <c r="C171" s="227" t="s">
        <v>511</v>
      </c>
      <c r="D171" s="227" t="s">
        <v>242</v>
      </c>
      <c r="E171" s="228" t="s">
        <v>5003</v>
      </c>
      <c r="F171" s="229" t="s">
        <v>5004</v>
      </c>
      <c r="G171" s="230" t="s">
        <v>5005</v>
      </c>
      <c r="H171" s="308"/>
      <c r="I171" s="232"/>
      <c r="J171" s="233">
        <f>ROUND(I171*H171,2)</f>
        <v>0</v>
      </c>
      <c r="K171" s="229" t="s">
        <v>246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170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5483</v>
      </c>
    </row>
    <row r="172" s="2" customFormat="1">
      <c r="A172" s="39"/>
      <c r="B172" s="40"/>
      <c r="C172" s="41"/>
      <c r="D172" s="240" t="s">
        <v>249</v>
      </c>
      <c r="E172" s="41"/>
      <c r="F172" s="241" t="s">
        <v>5007</v>
      </c>
      <c r="G172" s="41"/>
      <c r="H172" s="41"/>
      <c r="I172" s="242"/>
      <c r="J172" s="41"/>
      <c r="K172" s="41"/>
      <c r="L172" s="45"/>
      <c r="M172" s="300"/>
      <c r="N172" s="301"/>
      <c r="O172" s="302"/>
      <c r="P172" s="302"/>
      <c r="Q172" s="302"/>
      <c r="R172" s="302"/>
      <c r="S172" s="302"/>
      <c r="T172" s="30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87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gCl4Vf8G8UFI7w5l3WSChi45ZMhdZHWPiLQGiaF5IyHNYE8UX6SCQuOBlLjts+o2aCk3Z7p54TacDMPdNBIO2w==" hashValue="H1ZuYzjJrpBRdYgc/TpDQ1yJVVbTtQO+9ztYolQ6MKLgrQUQTkZUrZ+uGx8wLxR2+4vGgYfJjkZtVI69FiIcFQ==" algorithmName="SHA-512" password="CC35"/>
  <autoFilter ref="C12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33014"/>
    <hyperlink ref="F130" r:id="rId2" display="https://podminky.urs.cz/item/CS_URS_2022_01/751344114"/>
    <hyperlink ref="F133" r:id="rId3" display="https://podminky.urs.cz/item/CS_URS_2022_01/751514664"/>
    <hyperlink ref="F136" r:id="rId4" display="https://podminky.urs.cz/item/CS_URS_2022_01/751514764"/>
    <hyperlink ref="F139" r:id="rId5" display="https://podminky.urs.cz/item/CS_URS_2022_01/751398051"/>
    <hyperlink ref="F142" r:id="rId6" display="https://podminky.urs.cz/item/CS_URS_2022_01/751511003"/>
    <hyperlink ref="F149" r:id="rId7" display="https://podminky.urs.cz/item/CS_URS_2022_01/751311112"/>
    <hyperlink ref="F152" r:id="rId8" display="https://podminky.urs.cz/item/CS_URS_2022_01/751537012"/>
    <hyperlink ref="F158" r:id="rId9" display="https://podminky.urs.cz/item/CS_URS_2022_01/751537013"/>
    <hyperlink ref="F164" r:id="rId10" display="https://podminky.urs.cz/item/CS_URS_2022_01/751537014"/>
    <hyperlink ref="F170" r:id="rId11" display="https://podminky.urs.cz/item/CS_URS_2022_01/751581R1"/>
    <hyperlink ref="F172" r:id="rId12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ROUND((SUM(BE122:BE151)),  2)</f>
        <v>0</v>
      </c>
      <c r="G35" s="39"/>
      <c r="H35" s="39"/>
      <c r="I35" s="165">
        <v>0.20999999999999999</v>
      </c>
      <c r="J35" s="164">
        <f>ROUND(((SUM(BE122:BE151))*I35),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ROUND((SUM(BF122:BF151)),  2)</f>
        <v>0</v>
      </c>
      <c r="G36" s="39"/>
      <c r="H36" s="39"/>
      <c r="I36" s="165">
        <v>0.14999999999999999</v>
      </c>
      <c r="J36" s="164">
        <f>ROUND(((SUM(BF122:BF151))*I36),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ROUND((SUM(BG122:BG151)),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ROUND((SUM(BH122:BH151)),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ROUND((SUM(BI122:BI151)),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VZT-08 - Zařízení č.8 - Sklad PHM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5485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VZT-08 - Zařízení č.8 - Sklad PHM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0.076800000000000007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0.076800000000000007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5486</v>
      </c>
      <c r="F124" s="225" t="s">
        <v>5487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SUM(P125:P151)</f>
        <v>0</v>
      </c>
      <c r="Q124" s="219"/>
      <c r="R124" s="220">
        <f>SUM(R125:R151)</f>
        <v>0.076800000000000007</v>
      </c>
      <c r="S124" s="219"/>
      <c r="T124" s="221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SUM(BK125:BK151)</f>
        <v>0</v>
      </c>
    </row>
    <row r="125" s="2" customFormat="1" ht="33" customHeight="1">
      <c r="A125" s="39"/>
      <c r="B125" s="40"/>
      <c r="C125" s="227" t="s">
        <v>84</v>
      </c>
      <c r="D125" s="227" t="s">
        <v>242</v>
      </c>
      <c r="E125" s="228" t="s">
        <v>5488</v>
      </c>
      <c r="F125" s="229" t="s">
        <v>5489</v>
      </c>
      <c r="G125" s="230" t="s">
        <v>675</v>
      </c>
      <c r="H125" s="231">
        <v>2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5490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5491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7.8" customHeight="1">
      <c r="A127" s="39"/>
      <c r="B127" s="40"/>
      <c r="C127" s="289" t="s">
        <v>87</v>
      </c>
      <c r="D127" s="289" t="s">
        <v>341</v>
      </c>
      <c r="E127" s="290" t="s">
        <v>5492</v>
      </c>
      <c r="F127" s="291" t="s">
        <v>5493</v>
      </c>
      <c r="G127" s="292" t="s">
        <v>675</v>
      </c>
      <c r="H127" s="293">
        <v>2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5494</v>
      </c>
    </row>
    <row r="128" s="2" customFormat="1" ht="16.5" customHeight="1">
      <c r="A128" s="39"/>
      <c r="B128" s="40"/>
      <c r="C128" s="289" t="s">
        <v>256</v>
      </c>
      <c r="D128" s="289" t="s">
        <v>341</v>
      </c>
      <c r="E128" s="290" t="s">
        <v>5495</v>
      </c>
      <c r="F128" s="291" t="s">
        <v>5496</v>
      </c>
      <c r="G128" s="292" t="s">
        <v>675</v>
      </c>
      <c r="H128" s="293">
        <v>2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5497</v>
      </c>
    </row>
    <row r="129" s="2" customFormat="1" ht="33" customHeight="1">
      <c r="A129" s="39"/>
      <c r="B129" s="40"/>
      <c r="C129" s="227" t="s">
        <v>247</v>
      </c>
      <c r="D129" s="227" t="s">
        <v>242</v>
      </c>
      <c r="E129" s="228" t="s">
        <v>4868</v>
      </c>
      <c r="F129" s="229" t="s">
        <v>4869</v>
      </c>
      <c r="G129" s="230" t="s">
        <v>675</v>
      </c>
      <c r="H129" s="231">
        <v>1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5498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4871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16.5" customHeight="1">
      <c r="A131" s="39"/>
      <c r="B131" s="40"/>
      <c r="C131" s="289" t="s">
        <v>289</v>
      </c>
      <c r="D131" s="289" t="s">
        <v>341</v>
      </c>
      <c r="E131" s="290" t="s">
        <v>5499</v>
      </c>
      <c r="F131" s="291" t="s">
        <v>5500</v>
      </c>
      <c r="G131" s="292" t="s">
        <v>675</v>
      </c>
      <c r="H131" s="293">
        <v>1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5501</v>
      </c>
    </row>
    <row r="132" s="2" customFormat="1" ht="24.15" customHeight="1">
      <c r="A132" s="39"/>
      <c r="B132" s="40"/>
      <c r="C132" s="227" t="s">
        <v>300</v>
      </c>
      <c r="D132" s="227" t="s">
        <v>242</v>
      </c>
      <c r="E132" s="228" t="s">
        <v>5310</v>
      </c>
      <c r="F132" s="229" t="s">
        <v>5502</v>
      </c>
      <c r="G132" s="230" t="s">
        <v>675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5503</v>
      </c>
    </row>
    <row r="133" s="2" customFormat="1" ht="24.15" customHeight="1">
      <c r="A133" s="39"/>
      <c r="B133" s="40"/>
      <c r="C133" s="289" t="s">
        <v>310</v>
      </c>
      <c r="D133" s="289" t="s">
        <v>341</v>
      </c>
      <c r="E133" s="290" t="s">
        <v>5504</v>
      </c>
      <c r="F133" s="291" t="s">
        <v>5505</v>
      </c>
      <c r="G133" s="292" t="s">
        <v>675</v>
      </c>
      <c r="H133" s="293">
        <v>1</v>
      </c>
      <c r="I133" s="294"/>
      <c r="J133" s="295">
        <f>ROUND(I133*H133,2)</f>
        <v>0</v>
      </c>
      <c r="K133" s="291" t="s">
        <v>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5506</v>
      </c>
    </row>
    <row r="134" s="2" customFormat="1" ht="21.75" customHeight="1">
      <c r="A134" s="39"/>
      <c r="B134" s="40"/>
      <c r="C134" s="289" t="s">
        <v>320</v>
      </c>
      <c r="D134" s="289" t="s">
        <v>341</v>
      </c>
      <c r="E134" s="290" t="s">
        <v>5507</v>
      </c>
      <c r="F134" s="291" t="s">
        <v>5318</v>
      </c>
      <c r="G134" s="292" t="s">
        <v>5315</v>
      </c>
      <c r="H134" s="293">
        <v>1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5508</v>
      </c>
    </row>
    <row r="135" s="2" customFormat="1" ht="24.15" customHeight="1">
      <c r="A135" s="39"/>
      <c r="B135" s="40"/>
      <c r="C135" s="227" t="s">
        <v>328</v>
      </c>
      <c r="D135" s="227" t="s">
        <v>242</v>
      </c>
      <c r="E135" s="228" t="s">
        <v>5300</v>
      </c>
      <c r="F135" s="229" t="s">
        <v>5301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5509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5303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2" customFormat="1" ht="24.15" customHeight="1">
      <c r="A137" s="39"/>
      <c r="B137" s="40"/>
      <c r="C137" s="289" t="s">
        <v>152</v>
      </c>
      <c r="D137" s="289" t="s">
        <v>341</v>
      </c>
      <c r="E137" s="290" t="s">
        <v>5510</v>
      </c>
      <c r="F137" s="291" t="s">
        <v>5511</v>
      </c>
      <c r="G137" s="292" t="s">
        <v>675</v>
      </c>
      <c r="H137" s="293">
        <v>1</v>
      </c>
      <c r="I137" s="294"/>
      <c r="J137" s="295">
        <f>ROUND(I137*H137,2)</f>
        <v>0</v>
      </c>
      <c r="K137" s="291" t="s">
        <v>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5512</v>
      </c>
    </row>
    <row r="138" s="2" customFormat="1" ht="21.75" customHeight="1">
      <c r="A138" s="39"/>
      <c r="B138" s="40"/>
      <c r="C138" s="227" t="s">
        <v>155</v>
      </c>
      <c r="D138" s="227" t="s">
        <v>242</v>
      </c>
      <c r="E138" s="228" t="s">
        <v>4899</v>
      </c>
      <c r="F138" s="229" t="s">
        <v>5086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5513</v>
      </c>
    </row>
    <row r="139" s="2" customFormat="1" ht="33" customHeight="1">
      <c r="A139" s="39"/>
      <c r="B139" s="40"/>
      <c r="C139" s="289" t="s">
        <v>158</v>
      </c>
      <c r="D139" s="289" t="s">
        <v>341</v>
      </c>
      <c r="E139" s="290" t="s">
        <v>5514</v>
      </c>
      <c r="F139" s="291" t="s">
        <v>5515</v>
      </c>
      <c r="G139" s="292" t="s">
        <v>675</v>
      </c>
      <c r="H139" s="293">
        <v>1</v>
      </c>
      <c r="I139" s="294"/>
      <c r="J139" s="295">
        <f>ROUND(I139*H139,2)</f>
        <v>0</v>
      </c>
      <c r="K139" s="291" t="s">
        <v>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5516</v>
      </c>
    </row>
    <row r="140" s="2" customFormat="1" ht="33" customHeight="1">
      <c r="A140" s="39"/>
      <c r="B140" s="40"/>
      <c r="C140" s="227" t="s">
        <v>162</v>
      </c>
      <c r="D140" s="227" t="s">
        <v>242</v>
      </c>
      <c r="E140" s="228" t="s">
        <v>4944</v>
      </c>
      <c r="F140" s="229" t="s">
        <v>4945</v>
      </c>
      <c r="G140" s="230" t="s">
        <v>520</v>
      </c>
      <c r="H140" s="231">
        <v>7</v>
      </c>
      <c r="I140" s="232"/>
      <c r="J140" s="233">
        <f>ROUND(I140*H140,2)</f>
        <v>0</v>
      </c>
      <c r="K140" s="229" t="s">
        <v>246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170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5517</v>
      </c>
    </row>
    <row r="141" s="2" customFormat="1">
      <c r="A141" s="39"/>
      <c r="B141" s="40"/>
      <c r="C141" s="41"/>
      <c r="D141" s="240" t="s">
        <v>249</v>
      </c>
      <c r="E141" s="41"/>
      <c r="F141" s="241" t="s">
        <v>4947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87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5341</v>
      </c>
      <c r="G142" s="257"/>
      <c r="H142" s="260">
        <v>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6" customFormat="1">
      <c r="A143" s="16"/>
      <c r="B143" s="278"/>
      <c r="C143" s="279"/>
      <c r="D143" s="247" t="s">
        <v>251</v>
      </c>
      <c r="E143" s="280" t="s">
        <v>1</v>
      </c>
      <c r="F143" s="281" t="s">
        <v>265</v>
      </c>
      <c r="G143" s="279"/>
      <c r="H143" s="282">
        <v>7</v>
      </c>
      <c r="I143" s="283"/>
      <c r="J143" s="279"/>
      <c r="K143" s="279"/>
      <c r="L143" s="284"/>
      <c r="M143" s="285"/>
      <c r="N143" s="286"/>
      <c r="O143" s="286"/>
      <c r="P143" s="286"/>
      <c r="Q143" s="286"/>
      <c r="R143" s="286"/>
      <c r="S143" s="286"/>
      <c r="T143" s="28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8" t="s">
        <v>251</v>
      </c>
      <c r="AU143" s="288" t="s">
        <v>87</v>
      </c>
      <c r="AV143" s="16" t="s">
        <v>247</v>
      </c>
      <c r="AW143" s="16" t="s">
        <v>32</v>
      </c>
      <c r="AX143" s="16" t="s">
        <v>84</v>
      </c>
      <c r="AY143" s="288" t="s">
        <v>240</v>
      </c>
    </row>
    <row r="144" s="2" customFormat="1" ht="16.5" customHeight="1">
      <c r="A144" s="39"/>
      <c r="B144" s="40"/>
      <c r="C144" s="289" t="s">
        <v>165</v>
      </c>
      <c r="D144" s="289" t="s">
        <v>341</v>
      </c>
      <c r="E144" s="290" t="s">
        <v>5518</v>
      </c>
      <c r="F144" s="291" t="s">
        <v>4967</v>
      </c>
      <c r="G144" s="292" t="s">
        <v>520</v>
      </c>
      <c r="H144" s="293">
        <v>6</v>
      </c>
      <c r="I144" s="294"/>
      <c r="J144" s="295">
        <f>ROUND(I144*H144,2)</f>
        <v>0</v>
      </c>
      <c r="K144" s="291" t="s">
        <v>1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5519</v>
      </c>
    </row>
    <row r="145" s="2" customFormat="1" ht="16.5" customHeight="1">
      <c r="A145" s="39"/>
      <c r="B145" s="40"/>
      <c r="C145" s="289" t="s">
        <v>8</v>
      </c>
      <c r="D145" s="289" t="s">
        <v>341</v>
      </c>
      <c r="E145" s="290" t="s">
        <v>5520</v>
      </c>
      <c r="F145" s="291" t="s">
        <v>4970</v>
      </c>
      <c r="G145" s="292" t="s">
        <v>675</v>
      </c>
      <c r="H145" s="293">
        <v>2</v>
      </c>
      <c r="I145" s="294"/>
      <c r="J145" s="295">
        <f>ROUND(I145*H145,2)</f>
        <v>0</v>
      </c>
      <c r="K145" s="291" t="s">
        <v>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5521</v>
      </c>
    </row>
    <row r="146" s="2" customFormat="1" ht="24.15" customHeight="1">
      <c r="A146" s="39"/>
      <c r="B146" s="40"/>
      <c r="C146" s="227" t="s">
        <v>170</v>
      </c>
      <c r="D146" s="227" t="s">
        <v>242</v>
      </c>
      <c r="E146" s="228" t="s">
        <v>5404</v>
      </c>
      <c r="F146" s="229" t="s">
        <v>5405</v>
      </c>
      <c r="G146" s="230" t="s">
        <v>675</v>
      </c>
      <c r="H146" s="231">
        <v>2</v>
      </c>
      <c r="I146" s="232"/>
      <c r="J146" s="233">
        <f>ROUND(I146*H146,2)</f>
        <v>0</v>
      </c>
      <c r="K146" s="229" t="s">
        <v>246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170</v>
      </c>
      <c r="AT146" s="238" t="s">
        <v>242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5522</v>
      </c>
    </row>
    <row r="147" s="2" customFormat="1">
      <c r="A147" s="39"/>
      <c r="B147" s="40"/>
      <c r="C147" s="41"/>
      <c r="D147" s="240" t="s">
        <v>249</v>
      </c>
      <c r="E147" s="41"/>
      <c r="F147" s="241" t="s">
        <v>5407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87</v>
      </c>
    </row>
    <row r="148" s="2" customFormat="1" ht="24.15" customHeight="1">
      <c r="A148" s="39"/>
      <c r="B148" s="40"/>
      <c r="C148" s="289" t="s">
        <v>173</v>
      </c>
      <c r="D148" s="289" t="s">
        <v>341</v>
      </c>
      <c r="E148" s="290" t="s">
        <v>5523</v>
      </c>
      <c r="F148" s="291" t="s">
        <v>5524</v>
      </c>
      <c r="G148" s="292" t="s">
        <v>675</v>
      </c>
      <c r="H148" s="293">
        <v>2</v>
      </c>
      <c r="I148" s="294"/>
      <c r="J148" s="295">
        <f>ROUND(I148*H148,2)</f>
        <v>0</v>
      </c>
      <c r="K148" s="291" t="s">
        <v>1</v>
      </c>
      <c r="L148" s="296"/>
      <c r="M148" s="297" t="s">
        <v>1</v>
      </c>
      <c r="N148" s="298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532</v>
      </c>
      <c r="AT148" s="238" t="s">
        <v>341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5525</v>
      </c>
    </row>
    <row r="149" s="2" customFormat="1" ht="24.15" customHeight="1">
      <c r="A149" s="39"/>
      <c r="B149" s="40"/>
      <c r="C149" s="227" t="s">
        <v>395</v>
      </c>
      <c r="D149" s="227" t="s">
        <v>242</v>
      </c>
      <c r="E149" s="228" t="s">
        <v>4997</v>
      </c>
      <c r="F149" s="229" t="s">
        <v>5147</v>
      </c>
      <c r="G149" s="230" t="s">
        <v>373</v>
      </c>
      <c r="H149" s="231">
        <v>5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0.01536</v>
      </c>
      <c r="R149" s="236">
        <f>Q149*H149</f>
        <v>0.076800000000000007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170</v>
      </c>
      <c r="AT149" s="238" t="s">
        <v>242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5526</v>
      </c>
    </row>
    <row r="150" s="2" customFormat="1" ht="24.15" customHeight="1">
      <c r="A150" s="39"/>
      <c r="B150" s="40"/>
      <c r="C150" s="227" t="s">
        <v>397</v>
      </c>
      <c r="D150" s="227" t="s">
        <v>242</v>
      </c>
      <c r="E150" s="228" t="s">
        <v>5003</v>
      </c>
      <c r="F150" s="229" t="s">
        <v>5004</v>
      </c>
      <c r="G150" s="230" t="s">
        <v>5005</v>
      </c>
      <c r="H150" s="308"/>
      <c r="I150" s="232"/>
      <c r="J150" s="233">
        <f>ROUND(I150*H150,2)</f>
        <v>0</v>
      </c>
      <c r="K150" s="229" t="s">
        <v>246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170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5527</v>
      </c>
    </row>
    <row r="151" s="2" customFormat="1">
      <c r="A151" s="39"/>
      <c r="B151" s="40"/>
      <c r="C151" s="41"/>
      <c r="D151" s="240" t="s">
        <v>249</v>
      </c>
      <c r="E151" s="41"/>
      <c r="F151" s="241" t="s">
        <v>5007</v>
      </c>
      <c r="G151" s="41"/>
      <c r="H151" s="41"/>
      <c r="I151" s="242"/>
      <c r="J151" s="41"/>
      <c r="K151" s="41"/>
      <c r="L151" s="45"/>
      <c r="M151" s="300"/>
      <c r="N151" s="301"/>
      <c r="O151" s="302"/>
      <c r="P151" s="302"/>
      <c r="Q151" s="302"/>
      <c r="R151" s="302"/>
      <c r="S151" s="302"/>
      <c r="T151" s="30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87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qN0GBivzxcybzAlQPt5hr4Y91aVRL5d36Q4P3N9aHshThQglSnOxaHZ9dhmnULpwkXgMhL0BdyG5FfzOl69SBQ==" hashValue="SO9CgkQdXxhKe+E3FUx4lD1y3ZiJ56nmm8XxQfTR+T5VI0E/PWQuiFYD3AZzXOuAV/ZPk06YN/cs1rT4JZgqBQ==" algorithmName="SHA-512" password="CC35"/>
  <autoFilter ref="C121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33012"/>
    <hyperlink ref="F130" r:id="rId2" display="https://podminky.urs.cz/item/CS_URS_2022_01/751514662"/>
    <hyperlink ref="F136" r:id="rId3" display="https://podminky.urs.cz/item/CS_URS_2022_01/751398051"/>
    <hyperlink ref="F141" r:id="rId4" display="https://podminky.urs.cz/item/CS_URS_2022_01/751537012"/>
    <hyperlink ref="F147" r:id="rId5" display="https://podminky.urs.cz/item/CS_URS_2022_01/751311112"/>
    <hyperlink ref="F151" r:id="rId6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ROUND((SUM(BE122:BE143)),  2)</f>
        <v>0</v>
      </c>
      <c r="G35" s="39"/>
      <c r="H35" s="39"/>
      <c r="I35" s="165">
        <v>0.20999999999999999</v>
      </c>
      <c r="J35" s="164">
        <f>ROUND(((SUM(BE122:BE143))*I35),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ROUND((SUM(BF122:BF143)),  2)</f>
        <v>0</v>
      </c>
      <c r="G36" s="39"/>
      <c r="H36" s="39"/>
      <c r="I36" s="165">
        <v>0.14999999999999999</v>
      </c>
      <c r="J36" s="164">
        <f>ROUND(((SUM(BF122:BF143))*I36),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ROUND((SUM(BG122:BG143)),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ROUND((SUM(BH122:BH143)),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ROUND((SUM(BI122:BI143)),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VZT-09 - Zařízení č.9 - Strojovna na ÚT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5529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VZT-09 - Zařízení č.9 - Strojovna na ÚT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5530</v>
      </c>
      <c r="F124" s="225" t="s">
        <v>5531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SUM(P125:P143)</f>
        <v>0</v>
      </c>
      <c r="Q124" s="219"/>
      <c r="R124" s="220">
        <f>SUM(R125:R143)</f>
        <v>0</v>
      </c>
      <c r="S124" s="219"/>
      <c r="T124" s="221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SUM(BK125:BK143)</f>
        <v>0</v>
      </c>
    </row>
    <row r="125" s="2" customFormat="1" ht="24.15" customHeight="1">
      <c r="A125" s="39"/>
      <c r="B125" s="40"/>
      <c r="C125" s="227" t="s">
        <v>84</v>
      </c>
      <c r="D125" s="227" t="s">
        <v>242</v>
      </c>
      <c r="E125" s="228" t="s">
        <v>5532</v>
      </c>
      <c r="F125" s="229" t="s">
        <v>5533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5534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5535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3" customHeight="1">
      <c r="A127" s="39"/>
      <c r="B127" s="40"/>
      <c r="C127" s="289" t="s">
        <v>87</v>
      </c>
      <c r="D127" s="289" t="s">
        <v>341</v>
      </c>
      <c r="E127" s="290" t="s">
        <v>5536</v>
      </c>
      <c r="F127" s="291" t="s">
        <v>5537</v>
      </c>
      <c r="G127" s="292" t="s">
        <v>675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5538</v>
      </c>
    </row>
    <row r="128" s="2" customFormat="1" ht="24.15" customHeight="1">
      <c r="A128" s="39"/>
      <c r="B128" s="40"/>
      <c r="C128" s="289" t="s">
        <v>256</v>
      </c>
      <c r="D128" s="289" t="s">
        <v>341</v>
      </c>
      <c r="E128" s="290" t="s">
        <v>5539</v>
      </c>
      <c r="F128" s="291" t="s">
        <v>5540</v>
      </c>
      <c r="G128" s="292" t="s">
        <v>1</v>
      </c>
      <c r="H128" s="293">
        <v>0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5541</v>
      </c>
    </row>
    <row r="129" s="2" customFormat="1" ht="33" customHeight="1">
      <c r="A129" s="39"/>
      <c r="B129" s="40"/>
      <c r="C129" s="227" t="s">
        <v>247</v>
      </c>
      <c r="D129" s="227" t="s">
        <v>242</v>
      </c>
      <c r="E129" s="228" t="s">
        <v>5377</v>
      </c>
      <c r="F129" s="229" t="s">
        <v>5378</v>
      </c>
      <c r="G129" s="230" t="s">
        <v>675</v>
      </c>
      <c r="H129" s="231">
        <v>1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5542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5380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21.75" customHeight="1">
      <c r="A131" s="39"/>
      <c r="B131" s="40"/>
      <c r="C131" s="289" t="s">
        <v>289</v>
      </c>
      <c r="D131" s="289" t="s">
        <v>341</v>
      </c>
      <c r="E131" s="290" t="s">
        <v>5504</v>
      </c>
      <c r="F131" s="291" t="s">
        <v>5543</v>
      </c>
      <c r="G131" s="292" t="s">
        <v>675</v>
      </c>
      <c r="H131" s="293">
        <v>1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5544</v>
      </c>
    </row>
    <row r="132" s="2" customFormat="1" ht="24.15" customHeight="1">
      <c r="A132" s="39"/>
      <c r="B132" s="40"/>
      <c r="C132" s="227" t="s">
        <v>300</v>
      </c>
      <c r="D132" s="227" t="s">
        <v>242</v>
      </c>
      <c r="E132" s="228" t="s">
        <v>5300</v>
      </c>
      <c r="F132" s="229" t="s">
        <v>5301</v>
      </c>
      <c r="G132" s="230" t="s">
        <v>675</v>
      </c>
      <c r="H132" s="231">
        <v>2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5545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5303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2" customFormat="1" ht="33" customHeight="1">
      <c r="A134" s="39"/>
      <c r="B134" s="40"/>
      <c r="C134" s="289" t="s">
        <v>310</v>
      </c>
      <c r="D134" s="289" t="s">
        <v>341</v>
      </c>
      <c r="E134" s="290" t="s">
        <v>5546</v>
      </c>
      <c r="F134" s="291" t="s">
        <v>5547</v>
      </c>
      <c r="G134" s="292" t="s">
        <v>675</v>
      </c>
      <c r="H134" s="293">
        <v>1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5548</v>
      </c>
    </row>
    <row r="135" s="2" customFormat="1" ht="24.15" customHeight="1">
      <c r="A135" s="39"/>
      <c r="B135" s="40"/>
      <c r="C135" s="289" t="s">
        <v>320</v>
      </c>
      <c r="D135" s="289" t="s">
        <v>341</v>
      </c>
      <c r="E135" s="290" t="s">
        <v>5549</v>
      </c>
      <c r="F135" s="291" t="s">
        <v>5550</v>
      </c>
      <c r="G135" s="292" t="s">
        <v>675</v>
      </c>
      <c r="H135" s="293">
        <v>1</v>
      </c>
      <c r="I135" s="294"/>
      <c r="J135" s="295">
        <f>ROUND(I135*H135,2)</f>
        <v>0</v>
      </c>
      <c r="K135" s="291" t="s">
        <v>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532</v>
      </c>
      <c r="AT135" s="238" t="s">
        <v>341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5551</v>
      </c>
    </row>
    <row r="136" s="2" customFormat="1" ht="33" customHeight="1">
      <c r="A136" s="39"/>
      <c r="B136" s="40"/>
      <c r="C136" s="227" t="s">
        <v>328</v>
      </c>
      <c r="D136" s="227" t="s">
        <v>242</v>
      </c>
      <c r="E136" s="228" t="s">
        <v>4892</v>
      </c>
      <c r="F136" s="229" t="s">
        <v>4893</v>
      </c>
      <c r="G136" s="230" t="s">
        <v>520</v>
      </c>
      <c r="H136" s="231">
        <v>0.65000000000000002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170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5552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4895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2" customFormat="1" ht="24.15" customHeight="1">
      <c r="A138" s="39"/>
      <c r="B138" s="40"/>
      <c r="C138" s="289" t="s">
        <v>152</v>
      </c>
      <c r="D138" s="289" t="s">
        <v>341</v>
      </c>
      <c r="E138" s="290" t="s">
        <v>5553</v>
      </c>
      <c r="F138" s="291" t="s">
        <v>4897</v>
      </c>
      <c r="G138" s="292" t="s">
        <v>520</v>
      </c>
      <c r="H138" s="293">
        <v>0.65000000000000002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5554</v>
      </c>
    </row>
    <row r="139" s="2" customFormat="1" ht="33" customHeight="1">
      <c r="A139" s="39"/>
      <c r="B139" s="40"/>
      <c r="C139" s="227" t="s">
        <v>155</v>
      </c>
      <c r="D139" s="227" t="s">
        <v>242</v>
      </c>
      <c r="E139" s="228" t="s">
        <v>5327</v>
      </c>
      <c r="F139" s="229" t="s">
        <v>5328</v>
      </c>
      <c r="G139" s="230" t="s">
        <v>520</v>
      </c>
      <c r="H139" s="231">
        <v>1</v>
      </c>
      <c r="I139" s="232"/>
      <c r="J139" s="233">
        <f>ROUND(I139*H139,2)</f>
        <v>0</v>
      </c>
      <c r="K139" s="229" t="s">
        <v>246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170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5555</v>
      </c>
    </row>
    <row r="140" s="2" customFormat="1">
      <c r="A140" s="39"/>
      <c r="B140" s="40"/>
      <c r="C140" s="41"/>
      <c r="D140" s="240" t="s">
        <v>249</v>
      </c>
      <c r="E140" s="41"/>
      <c r="F140" s="241" t="s">
        <v>5330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87</v>
      </c>
    </row>
    <row r="141" s="2" customFormat="1" ht="16.5" customHeight="1">
      <c r="A141" s="39"/>
      <c r="B141" s="40"/>
      <c r="C141" s="289" t="s">
        <v>158</v>
      </c>
      <c r="D141" s="289" t="s">
        <v>341</v>
      </c>
      <c r="E141" s="290" t="s">
        <v>5556</v>
      </c>
      <c r="F141" s="291" t="s">
        <v>5557</v>
      </c>
      <c r="G141" s="292" t="s">
        <v>520</v>
      </c>
      <c r="H141" s="293">
        <v>1</v>
      </c>
      <c r="I141" s="294"/>
      <c r="J141" s="295">
        <f>ROUND(I141*H141,2)</f>
        <v>0</v>
      </c>
      <c r="K141" s="291" t="s">
        <v>1</v>
      </c>
      <c r="L141" s="296"/>
      <c r="M141" s="297" t="s">
        <v>1</v>
      </c>
      <c r="N141" s="298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532</v>
      </c>
      <c r="AT141" s="238" t="s">
        <v>341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5558</v>
      </c>
    </row>
    <row r="142" s="2" customFormat="1" ht="24.15" customHeight="1">
      <c r="A142" s="39"/>
      <c r="B142" s="40"/>
      <c r="C142" s="227" t="s">
        <v>162</v>
      </c>
      <c r="D142" s="227" t="s">
        <v>242</v>
      </c>
      <c r="E142" s="228" t="s">
        <v>5003</v>
      </c>
      <c r="F142" s="229" t="s">
        <v>5004</v>
      </c>
      <c r="G142" s="230" t="s">
        <v>5005</v>
      </c>
      <c r="H142" s="308"/>
      <c r="I142" s="232"/>
      <c r="J142" s="233">
        <f>ROUND(I142*H142,2)</f>
        <v>0</v>
      </c>
      <c r="K142" s="229" t="s">
        <v>246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170</v>
      </c>
      <c r="AT142" s="238" t="s">
        <v>242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5559</v>
      </c>
    </row>
    <row r="143" s="2" customFormat="1">
      <c r="A143" s="39"/>
      <c r="B143" s="40"/>
      <c r="C143" s="41"/>
      <c r="D143" s="240" t="s">
        <v>249</v>
      </c>
      <c r="E143" s="41"/>
      <c r="F143" s="241" t="s">
        <v>5007</v>
      </c>
      <c r="G143" s="41"/>
      <c r="H143" s="41"/>
      <c r="I143" s="242"/>
      <c r="J143" s="41"/>
      <c r="K143" s="41"/>
      <c r="L143" s="45"/>
      <c r="M143" s="300"/>
      <c r="N143" s="301"/>
      <c r="O143" s="302"/>
      <c r="P143" s="302"/>
      <c r="Q143" s="302"/>
      <c r="R143" s="302"/>
      <c r="S143" s="302"/>
      <c r="T143" s="30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87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uQupnit+ZjWUcyI5jecqta8gHqofZYt5UPnRNfk9HVV1rXEuZvOrxbe8sMCKpi5uBe2mz8z9tRlr1KQj4VQfAw==" hashValue="fP1EazUdYTJyjSBfIoBFubJnitHm+DFqW+q9z4LvD5FFNMbOVxA2i5KY+9XWNQfhu1zcg8hDH3b2rOI8rssZ+g==" algorithmName="SHA-512" password="CC35"/>
  <autoFilter ref="C121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11013"/>
    <hyperlink ref="F130" r:id="rId2" display="https://podminky.urs.cz/item/CS_URS_2022_01/751514663"/>
    <hyperlink ref="F133" r:id="rId3" display="https://podminky.urs.cz/item/CS_URS_2022_01/751398051"/>
    <hyperlink ref="F137" r:id="rId4" display="https://podminky.urs.cz/item/CS_URS_2022_01/751511003"/>
    <hyperlink ref="F140" r:id="rId5" display="https://podminky.urs.cz/item/CS_URS_2022_01/751537013"/>
    <hyperlink ref="F143" r:id="rId6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VZT-10 - Zařízení č.10 - Rozvodna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5561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4753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4349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VZT-10 - Zařízení č.10 - Rozvodna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Ostrov</v>
      </c>
      <c r="G116" s="41"/>
      <c r="H116" s="41"/>
      <c r="I116" s="33" t="s">
        <v>22</v>
      </c>
      <c r="J116" s="80" t="str">
        <f>IF(J14="","",J14)</f>
        <v>2. 5. 2022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Město Ostrov</v>
      </c>
      <c r="G118" s="41"/>
      <c r="H118" s="41"/>
      <c r="I118" s="33" t="s">
        <v>30</v>
      </c>
      <c r="J118" s="37" t="str">
        <f>E23</f>
        <v>BPO spol. s r.o.,Lidická 1239,36317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Tomanová Ing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226</v>
      </c>
      <c r="D121" s="203" t="s">
        <v>61</v>
      </c>
      <c r="E121" s="203" t="s">
        <v>57</v>
      </c>
      <c r="F121" s="203" t="s">
        <v>58</v>
      </c>
      <c r="G121" s="203" t="s">
        <v>227</v>
      </c>
      <c r="H121" s="203" t="s">
        <v>228</v>
      </c>
      <c r="I121" s="203" t="s">
        <v>229</v>
      </c>
      <c r="J121" s="203" t="s">
        <v>186</v>
      </c>
      <c r="K121" s="204" t="s">
        <v>230</v>
      </c>
      <c r="L121" s="205"/>
      <c r="M121" s="101" t="s">
        <v>1</v>
      </c>
      <c r="N121" s="102" t="s">
        <v>40</v>
      </c>
      <c r="O121" s="102" t="s">
        <v>231</v>
      </c>
      <c r="P121" s="102" t="s">
        <v>232</v>
      </c>
      <c r="Q121" s="102" t="s">
        <v>233</v>
      </c>
      <c r="R121" s="102" t="s">
        <v>234</v>
      </c>
      <c r="S121" s="102" t="s">
        <v>235</v>
      </c>
      <c r="T121" s="103" t="s">
        <v>236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237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188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1812</v>
      </c>
      <c r="F123" s="214" t="s">
        <v>1813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87</v>
      </c>
      <c r="AT123" s="223" t="s">
        <v>75</v>
      </c>
      <c r="AU123" s="223" t="s">
        <v>76</v>
      </c>
      <c r="AY123" s="222" t="s">
        <v>240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5562</v>
      </c>
      <c r="F124" s="225" t="s">
        <v>5563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SUM(P125:P140)</f>
        <v>0</v>
      </c>
      <c r="Q124" s="219"/>
      <c r="R124" s="220">
        <f>SUM(R125:R140)</f>
        <v>0</v>
      </c>
      <c r="S124" s="219"/>
      <c r="T124" s="221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84</v>
      </c>
      <c r="AY124" s="222" t="s">
        <v>240</v>
      </c>
      <c r="BK124" s="224">
        <f>SUM(BK125:BK140)</f>
        <v>0</v>
      </c>
    </row>
    <row r="125" s="2" customFormat="1" ht="24.15" customHeight="1">
      <c r="A125" s="39"/>
      <c r="B125" s="40"/>
      <c r="C125" s="227" t="s">
        <v>84</v>
      </c>
      <c r="D125" s="227" t="s">
        <v>242</v>
      </c>
      <c r="E125" s="228" t="s">
        <v>5564</v>
      </c>
      <c r="F125" s="229" t="s">
        <v>5565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5566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5567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33" customHeight="1">
      <c r="A127" s="39"/>
      <c r="B127" s="40"/>
      <c r="C127" s="289" t="s">
        <v>87</v>
      </c>
      <c r="D127" s="289" t="s">
        <v>341</v>
      </c>
      <c r="E127" s="290" t="s">
        <v>5568</v>
      </c>
      <c r="F127" s="291" t="s">
        <v>5569</v>
      </c>
      <c r="G127" s="292" t="s">
        <v>675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5570</v>
      </c>
    </row>
    <row r="128" s="2" customFormat="1" ht="24.15" customHeight="1">
      <c r="A128" s="39"/>
      <c r="B128" s="40"/>
      <c r="C128" s="289" t="s">
        <v>256</v>
      </c>
      <c r="D128" s="289" t="s">
        <v>341</v>
      </c>
      <c r="E128" s="290" t="s">
        <v>5571</v>
      </c>
      <c r="F128" s="291" t="s">
        <v>5540</v>
      </c>
      <c r="G128" s="292" t="s">
        <v>21</v>
      </c>
      <c r="H128" s="293">
        <v>0</v>
      </c>
      <c r="I128" s="294"/>
      <c r="J128" s="295">
        <f>ROUND(I128*H128,2)</f>
        <v>0</v>
      </c>
      <c r="K128" s="291" t="s">
        <v>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5572</v>
      </c>
    </row>
    <row r="129" s="2" customFormat="1" ht="24.15" customHeight="1">
      <c r="A129" s="39"/>
      <c r="B129" s="40"/>
      <c r="C129" s="227" t="s">
        <v>247</v>
      </c>
      <c r="D129" s="227" t="s">
        <v>242</v>
      </c>
      <c r="E129" s="228" t="s">
        <v>5300</v>
      </c>
      <c r="F129" s="229" t="s">
        <v>5301</v>
      </c>
      <c r="G129" s="230" t="s">
        <v>675</v>
      </c>
      <c r="H129" s="231">
        <v>2</v>
      </c>
      <c r="I129" s="232"/>
      <c r="J129" s="233">
        <f>ROUND(I129*H129,2)</f>
        <v>0</v>
      </c>
      <c r="K129" s="229" t="s">
        <v>246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5573</v>
      </c>
    </row>
    <row r="130" s="2" customFormat="1">
      <c r="A130" s="39"/>
      <c r="B130" s="40"/>
      <c r="C130" s="41"/>
      <c r="D130" s="240" t="s">
        <v>249</v>
      </c>
      <c r="E130" s="41"/>
      <c r="F130" s="241" t="s">
        <v>5303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87</v>
      </c>
    </row>
    <row r="131" s="2" customFormat="1" ht="33" customHeight="1">
      <c r="A131" s="39"/>
      <c r="B131" s="40"/>
      <c r="C131" s="289" t="s">
        <v>289</v>
      </c>
      <c r="D131" s="289" t="s">
        <v>341</v>
      </c>
      <c r="E131" s="290" t="s">
        <v>5574</v>
      </c>
      <c r="F131" s="291" t="s">
        <v>5575</v>
      </c>
      <c r="G131" s="292" t="s">
        <v>675</v>
      </c>
      <c r="H131" s="293">
        <v>1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5576</v>
      </c>
    </row>
    <row r="132" s="2" customFormat="1" ht="24.15" customHeight="1">
      <c r="A132" s="39"/>
      <c r="B132" s="40"/>
      <c r="C132" s="289" t="s">
        <v>300</v>
      </c>
      <c r="D132" s="289" t="s">
        <v>341</v>
      </c>
      <c r="E132" s="290" t="s">
        <v>5577</v>
      </c>
      <c r="F132" s="291" t="s">
        <v>5511</v>
      </c>
      <c r="G132" s="292" t="s">
        <v>675</v>
      </c>
      <c r="H132" s="293">
        <v>1</v>
      </c>
      <c r="I132" s="294"/>
      <c r="J132" s="295">
        <f>ROUND(I132*H132,2)</f>
        <v>0</v>
      </c>
      <c r="K132" s="291" t="s">
        <v>1</v>
      </c>
      <c r="L132" s="296"/>
      <c r="M132" s="297" t="s">
        <v>1</v>
      </c>
      <c r="N132" s="298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532</v>
      </c>
      <c r="AT132" s="238" t="s">
        <v>341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5578</v>
      </c>
    </row>
    <row r="133" s="2" customFormat="1" ht="33" customHeight="1">
      <c r="A133" s="39"/>
      <c r="B133" s="40"/>
      <c r="C133" s="227" t="s">
        <v>310</v>
      </c>
      <c r="D133" s="227" t="s">
        <v>242</v>
      </c>
      <c r="E133" s="228" t="s">
        <v>4905</v>
      </c>
      <c r="F133" s="229" t="s">
        <v>4906</v>
      </c>
      <c r="G133" s="230" t="s">
        <v>520</v>
      </c>
      <c r="H133" s="231">
        <v>0.65000000000000002</v>
      </c>
      <c r="I133" s="232"/>
      <c r="J133" s="233">
        <f>ROUND(I133*H133,2)</f>
        <v>0</v>
      </c>
      <c r="K133" s="229" t="s">
        <v>246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170</v>
      </c>
      <c r="AT133" s="238" t="s">
        <v>242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5579</v>
      </c>
    </row>
    <row r="134" s="2" customFormat="1">
      <c r="A134" s="39"/>
      <c r="B134" s="40"/>
      <c r="C134" s="41"/>
      <c r="D134" s="240" t="s">
        <v>249</v>
      </c>
      <c r="E134" s="41"/>
      <c r="F134" s="241" t="s">
        <v>4908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87</v>
      </c>
    </row>
    <row r="135" s="2" customFormat="1" ht="24.15" customHeight="1">
      <c r="A135" s="39"/>
      <c r="B135" s="40"/>
      <c r="C135" s="289" t="s">
        <v>320</v>
      </c>
      <c r="D135" s="289" t="s">
        <v>341</v>
      </c>
      <c r="E135" s="290" t="s">
        <v>5580</v>
      </c>
      <c r="F135" s="291" t="s">
        <v>5581</v>
      </c>
      <c r="G135" s="292" t="s">
        <v>520</v>
      </c>
      <c r="H135" s="293">
        <v>0.65000000000000002</v>
      </c>
      <c r="I135" s="294"/>
      <c r="J135" s="295">
        <f>ROUND(I135*H135,2)</f>
        <v>0</v>
      </c>
      <c r="K135" s="291" t="s">
        <v>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532</v>
      </c>
      <c r="AT135" s="238" t="s">
        <v>341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5582</v>
      </c>
    </row>
    <row r="136" s="2" customFormat="1" ht="33" customHeight="1">
      <c r="A136" s="39"/>
      <c r="B136" s="40"/>
      <c r="C136" s="227" t="s">
        <v>328</v>
      </c>
      <c r="D136" s="227" t="s">
        <v>242</v>
      </c>
      <c r="E136" s="228" t="s">
        <v>4944</v>
      </c>
      <c r="F136" s="229" t="s">
        <v>4945</v>
      </c>
      <c r="G136" s="230" t="s">
        <v>520</v>
      </c>
      <c r="H136" s="231">
        <v>1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170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5583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4947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2" customFormat="1" ht="16.5" customHeight="1">
      <c r="A138" s="39"/>
      <c r="B138" s="40"/>
      <c r="C138" s="289" t="s">
        <v>152</v>
      </c>
      <c r="D138" s="289" t="s">
        <v>341</v>
      </c>
      <c r="E138" s="290" t="s">
        <v>5584</v>
      </c>
      <c r="F138" s="291" t="s">
        <v>4961</v>
      </c>
      <c r="G138" s="292" t="s">
        <v>520</v>
      </c>
      <c r="H138" s="293">
        <v>1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5585</v>
      </c>
    </row>
    <row r="139" s="2" customFormat="1" ht="24.15" customHeight="1">
      <c r="A139" s="39"/>
      <c r="B139" s="40"/>
      <c r="C139" s="227" t="s">
        <v>155</v>
      </c>
      <c r="D139" s="227" t="s">
        <v>242</v>
      </c>
      <c r="E139" s="228" t="s">
        <v>5003</v>
      </c>
      <c r="F139" s="229" t="s">
        <v>5004</v>
      </c>
      <c r="G139" s="230" t="s">
        <v>5005</v>
      </c>
      <c r="H139" s="308"/>
      <c r="I139" s="232"/>
      <c r="J139" s="233">
        <f>ROUND(I139*H139,2)</f>
        <v>0</v>
      </c>
      <c r="K139" s="229" t="s">
        <v>246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170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5586</v>
      </c>
    </row>
    <row r="140" s="2" customFormat="1">
      <c r="A140" s="39"/>
      <c r="B140" s="40"/>
      <c r="C140" s="41"/>
      <c r="D140" s="240" t="s">
        <v>249</v>
      </c>
      <c r="E140" s="41"/>
      <c r="F140" s="241" t="s">
        <v>5007</v>
      </c>
      <c r="G140" s="41"/>
      <c r="H140" s="41"/>
      <c r="I140" s="242"/>
      <c r="J140" s="41"/>
      <c r="K140" s="41"/>
      <c r="L140" s="45"/>
      <c r="M140" s="300"/>
      <c r="N140" s="301"/>
      <c r="O140" s="302"/>
      <c r="P140" s="302"/>
      <c r="Q140" s="302"/>
      <c r="R140" s="302"/>
      <c r="S140" s="302"/>
      <c r="T140" s="30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87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rRqvaR56/0S7bcLM0yjmEaxiDTFGShOxr6lwtYvpg75sH9cryYANPLdMzk7ZSMmBZNrrS8NIKCsTFGBaPntC5A==" hashValue="dggs0MKEEGaYI2QxwFqZF3R0hWneSuCoXU9LtGggNZvyjvynHlskpFRXEbyq4TgZpYuKX9QODhKBCaKCcEknLw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1/751111012"/>
    <hyperlink ref="F130" r:id="rId2" display="https://podminky.urs.cz/item/CS_URS_2022_01/751398051"/>
    <hyperlink ref="F134" r:id="rId3" display="https://podminky.urs.cz/item/CS_URS_2022_01/751511004"/>
    <hyperlink ref="F137" r:id="rId4" display="https://podminky.urs.cz/item/CS_URS_2022_01/751537012"/>
    <hyperlink ref="F140" r:id="rId5" display="https://podminky.urs.cz/item/CS_URS_2022_01/9987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4753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4349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180</v>
      </c>
      <c r="G14" s="39"/>
      <c r="H14" s="39"/>
      <c r="I14" s="151" t="s">
        <v>22</v>
      </c>
      <c r="J14" s="154" t="str">
        <f>'Rekapitulace stavby'!AN8</f>
        <v>2. 5. 2022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181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4755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5"/>
      <c r="B29" s="156"/>
      <c r="C29" s="155"/>
      <c r="D29" s="155"/>
      <c r="E29" s="157" t="s">
        <v>183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ROUND((SUM(BE121:BE128)),  2)</f>
        <v>0</v>
      </c>
      <c r="G35" s="39"/>
      <c r="H35" s="39"/>
      <c r="I35" s="165">
        <v>0.20999999999999999</v>
      </c>
      <c r="J35" s="164">
        <f>ROUND(((SUM(BE121:BE128))*I35),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ROUND((SUM(BF121:BF128)),  2)</f>
        <v>0</v>
      </c>
      <c r="G36" s="39"/>
      <c r="H36" s="39"/>
      <c r="I36" s="165">
        <v>0.14999999999999999</v>
      </c>
      <c r="J36" s="164">
        <f>ROUND(((SUM(BF121:BF128))*I36),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ROUND((SUM(BG121:BG128)),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ROUND((SUM(BH121:BH128)),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ROUND((SUM(BI121:BI128)),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4753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4349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VZT-11 - Ostatní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Ostrov</v>
      </c>
      <c r="G91" s="41"/>
      <c r="H91" s="41"/>
      <c r="I91" s="33" t="s">
        <v>22</v>
      </c>
      <c r="J91" s="80" t="str">
        <f>IF(J14="","",J14)</f>
        <v>2. 5. 2022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Město Ostrov</v>
      </c>
      <c r="G93" s="41"/>
      <c r="H93" s="41"/>
      <c r="I93" s="33" t="s">
        <v>30</v>
      </c>
      <c r="J93" s="37" t="str">
        <f>E23</f>
        <v>BPO spol. s r.o.,Lidická 1239,36317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Tomanová Ing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185</v>
      </c>
      <c r="D96" s="186"/>
      <c r="E96" s="186"/>
      <c r="F96" s="186"/>
      <c r="G96" s="186"/>
      <c r="H96" s="186"/>
      <c r="I96" s="186"/>
      <c r="J96" s="187" t="s">
        <v>186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187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188</v>
      </c>
    </row>
    <row r="99" s="9" customFormat="1" ht="24.96" customHeight="1">
      <c r="A99" s="9"/>
      <c r="B99" s="189"/>
      <c r="C99" s="190"/>
      <c r="D99" s="191" t="s">
        <v>5588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225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Areál IZS Ostrov - stanice JSDH - revize 2022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177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4753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4349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VZT-11 - Ostatní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Ostrov</v>
      </c>
      <c r="G115" s="41"/>
      <c r="H115" s="41"/>
      <c r="I115" s="33" t="s">
        <v>22</v>
      </c>
      <c r="J115" s="80" t="str">
        <f>IF(J14="","",J14)</f>
        <v>2. 5. 2022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E17</f>
        <v>Město Ostrov</v>
      </c>
      <c r="G117" s="41"/>
      <c r="H117" s="41"/>
      <c r="I117" s="33" t="s">
        <v>30</v>
      </c>
      <c r="J117" s="37" t="str">
        <f>E23</f>
        <v>BPO spol. s r.o.,Lidická 1239,36317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Tomanová Ing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226</v>
      </c>
      <c r="D120" s="203" t="s">
        <v>61</v>
      </c>
      <c r="E120" s="203" t="s">
        <v>57</v>
      </c>
      <c r="F120" s="203" t="s">
        <v>58</v>
      </c>
      <c r="G120" s="203" t="s">
        <v>227</v>
      </c>
      <c r="H120" s="203" t="s">
        <v>228</v>
      </c>
      <c r="I120" s="203" t="s">
        <v>229</v>
      </c>
      <c r="J120" s="203" t="s">
        <v>186</v>
      </c>
      <c r="K120" s="204" t="s">
        <v>230</v>
      </c>
      <c r="L120" s="205"/>
      <c r="M120" s="101" t="s">
        <v>1</v>
      </c>
      <c r="N120" s="102" t="s">
        <v>40</v>
      </c>
      <c r="O120" s="102" t="s">
        <v>231</v>
      </c>
      <c r="P120" s="102" t="s">
        <v>232</v>
      </c>
      <c r="Q120" s="102" t="s">
        <v>233</v>
      </c>
      <c r="R120" s="102" t="s">
        <v>234</v>
      </c>
      <c r="S120" s="102" t="s">
        <v>235</v>
      </c>
      <c r="T120" s="103" t="s">
        <v>236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237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0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188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5589</v>
      </c>
      <c r="F122" s="214" t="s">
        <v>135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SUM(P123:P128)</f>
        <v>0</v>
      </c>
      <c r="Q122" s="219"/>
      <c r="R122" s="220">
        <f>SUM(R123:R128)</f>
        <v>0</v>
      </c>
      <c r="S122" s="219"/>
      <c r="T122" s="221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247</v>
      </c>
      <c r="AT122" s="223" t="s">
        <v>75</v>
      </c>
      <c r="AU122" s="223" t="s">
        <v>76</v>
      </c>
      <c r="AY122" s="222" t="s">
        <v>240</v>
      </c>
      <c r="BK122" s="224">
        <f>SUM(BK123:BK128)</f>
        <v>0</v>
      </c>
    </row>
    <row r="123" s="2" customFormat="1" ht="24.15" customHeight="1">
      <c r="A123" s="39"/>
      <c r="B123" s="40"/>
      <c r="C123" s="227" t="s">
        <v>84</v>
      </c>
      <c r="D123" s="227" t="s">
        <v>242</v>
      </c>
      <c r="E123" s="228" t="s">
        <v>5590</v>
      </c>
      <c r="F123" s="229" t="s">
        <v>5591</v>
      </c>
      <c r="G123" s="230" t="s">
        <v>1607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5592</v>
      </c>
      <c r="AT123" s="238" t="s">
        <v>242</v>
      </c>
      <c r="AU123" s="238" t="s">
        <v>84</v>
      </c>
      <c r="AY123" s="18" t="s">
        <v>240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84</v>
      </c>
      <c r="BK123" s="239">
        <f>ROUND(I123*H123,2)</f>
        <v>0</v>
      </c>
      <c r="BL123" s="18" t="s">
        <v>5592</v>
      </c>
      <c r="BM123" s="238" t="s">
        <v>5593</v>
      </c>
    </row>
    <row r="124" s="2" customFormat="1" ht="16.5" customHeight="1">
      <c r="A124" s="39"/>
      <c r="B124" s="40"/>
      <c r="C124" s="227" t="s">
        <v>87</v>
      </c>
      <c r="D124" s="227" t="s">
        <v>242</v>
      </c>
      <c r="E124" s="228" t="s">
        <v>5594</v>
      </c>
      <c r="F124" s="229" t="s">
        <v>5595</v>
      </c>
      <c r="G124" s="230" t="s">
        <v>1607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5592</v>
      </c>
      <c r="AT124" s="238" t="s">
        <v>242</v>
      </c>
      <c r="AU124" s="238" t="s">
        <v>84</v>
      </c>
      <c r="AY124" s="18" t="s">
        <v>240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5592</v>
      </c>
      <c r="BM124" s="238" t="s">
        <v>5596</v>
      </c>
    </row>
    <row r="125" s="2" customFormat="1" ht="16.5" customHeight="1">
      <c r="A125" s="39"/>
      <c r="B125" s="40"/>
      <c r="C125" s="227" t="s">
        <v>256</v>
      </c>
      <c r="D125" s="227" t="s">
        <v>242</v>
      </c>
      <c r="E125" s="228" t="s">
        <v>5597</v>
      </c>
      <c r="F125" s="229" t="s">
        <v>5598</v>
      </c>
      <c r="G125" s="230" t="s">
        <v>675</v>
      </c>
      <c r="H125" s="231">
        <v>16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5592</v>
      </c>
      <c r="AT125" s="238" t="s">
        <v>242</v>
      </c>
      <c r="AU125" s="238" t="s">
        <v>84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5592</v>
      </c>
      <c r="BM125" s="238" t="s">
        <v>5599</v>
      </c>
    </row>
    <row r="126" s="2" customFormat="1" ht="16.5" customHeight="1">
      <c r="A126" s="39"/>
      <c r="B126" s="40"/>
      <c r="C126" s="227" t="s">
        <v>247</v>
      </c>
      <c r="D126" s="227" t="s">
        <v>242</v>
      </c>
      <c r="E126" s="228" t="s">
        <v>5600</v>
      </c>
      <c r="F126" s="229" t="s">
        <v>5601</v>
      </c>
      <c r="G126" s="230" t="s">
        <v>675</v>
      </c>
      <c r="H126" s="231">
        <v>10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5592</v>
      </c>
      <c r="AT126" s="238" t="s">
        <v>242</v>
      </c>
      <c r="AU126" s="238" t="s">
        <v>84</v>
      </c>
      <c r="AY126" s="18" t="s">
        <v>240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5592</v>
      </c>
      <c r="BM126" s="238" t="s">
        <v>5602</v>
      </c>
    </row>
    <row r="127" s="2" customFormat="1" ht="16.5" customHeight="1">
      <c r="A127" s="39"/>
      <c r="B127" s="40"/>
      <c r="C127" s="227" t="s">
        <v>289</v>
      </c>
      <c r="D127" s="227" t="s">
        <v>242</v>
      </c>
      <c r="E127" s="228" t="s">
        <v>5603</v>
      </c>
      <c r="F127" s="229" t="s">
        <v>5604</v>
      </c>
      <c r="G127" s="230" t="s">
        <v>1607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5592</v>
      </c>
      <c r="AT127" s="238" t="s">
        <v>242</v>
      </c>
      <c r="AU127" s="238" t="s">
        <v>84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5592</v>
      </c>
      <c r="BM127" s="238" t="s">
        <v>5605</v>
      </c>
    </row>
    <row r="128" s="2" customFormat="1" ht="21.75" customHeight="1">
      <c r="A128" s="39"/>
      <c r="B128" s="40"/>
      <c r="C128" s="227" t="s">
        <v>300</v>
      </c>
      <c r="D128" s="227" t="s">
        <v>242</v>
      </c>
      <c r="E128" s="228" t="s">
        <v>5606</v>
      </c>
      <c r="F128" s="229" t="s">
        <v>5607</v>
      </c>
      <c r="G128" s="230" t="s">
        <v>1607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304" t="s">
        <v>1</v>
      </c>
      <c r="N128" s="305" t="s">
        <v>41</v>
      </c>
      <c r="O128" s="302"/>
      <c r="P128" s="306">
        <f>O128*H128</f>
        <v>0</v>
      </c>
      <c r="Q128" s="306">
        <v>0</v>
      </c>
      <c r="R128" s="306">
        <f>Q128*H128</f>
        <v>0</v>
      </c>
      <c r="S128" s="306">
        <v>0</v>
      </c>
      <c r="T128" s="30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5592</v>
      </c>
      <c r="AT128" s="238" t="s">
        <v>242</v>
      </c>
      <c r="AU128" s="238" t="s">
        <v>84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5592</v>
      </c>
      <c r="BM128" s="238" t="s">
        <v>5608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nywCUVb4rj1sIlAyOT1krimGsVtv5JPQis1DQ29Ce1j++PlVDUic8TSd0rNFM//0k3iJcaeXQxYTefbjBnKifA==" hashValue="/0Zw3FSaHbt9AstNS/TzobmtQCH7LyowzFATtxSjx3RNUumUHlMZ23SEWm5e/iPaMwPCcnV9Gzmz1sSgPyosAA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5609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86</v>
      </c>
      <c r="G11" s="39"/>
      <c r="H11" s="39"/>
      <c r="I11" s="151" t="s">
        <v>19</v>
      </c>
      <c r="J11" s="142" t="s">
        <v>5610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ROUND((SUM(BE131:BE685)),  2)</f>
        <v>0</v>
      </c>
      <c r="G33" s="39"/>
      <c r="H33" s="39"/>
      <c r="I33" s="165">
        <v>0.20999999999999999</v>
      </c>
      <c r="J33" s="164">
        <f>ROUND(((SUM(BE131:BE685))*I33),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ROUND((SUM(BF131:BF685)),  2)</f>
        <v>0</v>
      </c>
      <c r="G34" s="39"/>
      <c r="H34" s="39"/>
      <c r="I34" s="165">
        <v>0.14999999999999999</v>
      </c>
      <c r="J34" s="164">
        <f>ROUND(((SUM(BF131:BF685))*I34),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ROUND((SUM(BG131:BG685)),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ROUND((SUM(BH131:BH685)),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ROUND((SUM(BI131:BI685)),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SO 253 Budova JSDH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J132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J133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5611</v>
      </c>
      <c r="E99" s="197"/>
      <c r="F99" s="197"/>
      <c r="G99" s="197"/>
      <c r="H99" s="197"/>
      <c r="I99" s="197"/>
      <c r="J99" s="198">
        <f>J277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3660</v>
      </c>
      <c r="E100" s="197"/>
      <c r="F100" s="197"/>
      <c r="G100" s="197"/>
      <c r="H100" s="197"/>
      <c r="I100" s="197"/>
      <c r="J100" s="198">
        <f>J285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195</v>
      </c>
      <c r="E101" s="197"/>
      <c r="F101" s="197"/>
      <c r="G101" s="197"/>
      <c r="H101" s="197"/>
      <c r="I101" s="197"/>
      <c r="J101" s="198">
        <f>J296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3661</v>
      </c>
      <c r="E102" s="197"/>
      <c r="F102" s="197"/>
      <c r="G102" s="197"/>
      <c r="H102" s="197"/>
      <c r="I102" s="197"/>
      <c r="J102" s="198">
        <f>J313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5612</v>
      </c>
      <c r="E103" s="197"/>
      <c r="F103" s="197"/>
      <c r="G103" s="197"/>
      <c r="H103" s="197"/>
      <c r="I103" s="197"/>
      <c r="J103" s="198">
        <f>J374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5613</v>
      </c>
      <c r="E104" s="197"/>
      <c r="F104" s="197"/>
      <c r="G104" s="197"/>
      <c r="H104" s="197"/>
      <c r="I104" s="197"/>
      <c r="J104" s="198">
        <f>J433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5614</v>
      </c>
      <c r="E105" s="197"/>
      <c r="F105" s="197"/>
      <c r="G105" s="197"/>
      <c r="H105" s="197"/>
      <c r="I105" s="197"/>
      <c r="J105" s="198">
        <f>J506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5615</v>
      </c>
      <c r="E106" s="197"/>
      <c r="F106" s="197"/>
      <c r="G106" s="197"/>
      <c r="H106" s="197"/>
      <c r="I106" s="197"/>
      <c r="J106" s="198">
        <f>J536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5616</v>
      </c>
      <c r="E107" s="197"/>
      <c r="F107" s="197"/>
      <c r="G107" s="197"/>
      <c r="H107" s="197"/>
      <c r="I107" s="197"/>
      <c r="J107" s="198">
        <f>J588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5617</v>
      </c>
      <c r="E108" s="197"/>
      <c r="F108" s="197"/>
      <c r="G108" s="197"/>
      <c r="H108" s="197"/>
      <c r="I108" s="197"/>
      <c r="J108" s="198">
        <f>J645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203</v>
      </c>
      <c r="E109" s="197"/>
      <c r="F109" s="197"/>
      <c r="G109" s="197"/>
      <c r="H109" s="197"/>
      <c r="I109" s="197"/>
      <c r="J109" s="198">
        <f>J661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204</v>
      </c>
      <c r="E110" s="192"/>
      <c r="F110" s="192"/>
      <c r="G110" s="192"/>
      <c r="H110" s="192"/>
      <c r="I110" s="192"/>
      <c r="J110" s="193">
        <f>J666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4"/>
      <c r="D111" s="196" t="s">
        <v>5618</v>
      </c>
      <c r="E111" s="197"/>
      <c r="F111" s="197"/>
      <c r="G111" s="197"/>
      <c r="H111" s="197"/>
      <c r="I111" s="197"/>
      <c r="J111" s="198">
        <f>J667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Areál IZS Ostrov - stanice JSDH - revize 2022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05 - SO 253 Budova JSDH - Vodovodní přípojka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Ostrov</v>
      </c>
      <c r="G125" s="41"/>
      <c r="H125" s="41"/>
      <c r="I125" s="33" t="s">
        <v>22</v>
      </c>
      <c r="J125" s="80" t="str">
        <f>IF(J12="","",J12)</f>
        <v>2. 5. 2022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24</v>
      </c>
      <c r="D127" s="41"/>
      <c r="E127" s="41"/>
      <c r="F127" s="28" t="str">
        <f>E15</f>
        <v>Město Ostrov</v>
      </c>
      <c r="G127" s="41"/>
      <c r="H127" s="41"/>
      <c r="I127" s="33" t="s">
        <v>30</v>
      </c>
      <c r="J127" s="37" t="str">
        <f>E21</f>
        <v>BPO spol. s r.o.,Lidická 1239,36317 OSTROV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Tomanová Ing.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226</v>
      </c>
      <c r="D130" s="203" t="s">
        <v>61</v>
      </c>
      <c r="E130" s="203" t="s">
        <v>57</v>
      </c>
      <c r="F130" s="203" t="s">
        <v>58</v>
      </c>
      <c r="G130" s="203" t="s">
        <v>227</v>
      </c>
      <c r="H130" s="203" t="s">
        <v>228</v>
      </c>
      <c r="I130" s="203" t="s">
        <v>229</v>
      </c>
      <c r="J130" s="203" t="s">
        <v>186</v>
      </c>
      <c r="K130" s="204" t="s">
        <v>230</v>
      </c>
      <c r="L130" s="205"/>
      <c r="M130" s="101" t="s">
        <v>1</v>
      </c>
      <c r="N130" s="102" t="s">
        <v>40</v>
      </c>
      <c r="O130" s="102" t="s">
        <v>231</v>
      </c>
      <c r="P130" s="102" t="s">
        <v>232</v>
      </c>
      <c r="Q130" s="102" t="s">
        <v>233</v>
      </c>
      <c r="R130" s="102" t="s">
        <v>234</v>
      </c>
      <c r="S130" s="102" t="s">
        <v>235</v>
      </c>
      <c r="T130" s="103" t="s">
        <v>236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237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P132+P666</f>
        <v>0</v>
      </c>
      <c r="Q131" s="105"/>
      <c r="R131" s="208">
        <f>R132+R666</f>
        <v>8.1326184800000014</v>
      </c>
      <c r="S131" s="105"/>
      <c r="T131" s="209">
        <f>T132+T666</f>
        <v>1.21543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188</v>
      </c>
      <c r="BK131" s="210">
        <f>BK132+BK666</f>
        <v>0</v>
      </c>
    </row>
    <row r="132" s="12" customFormat="1" ht="25.92" customHeight="1">
      <c r="A132" s="12"/>
      <c r="B132" s="211"/>
      <c r="C132" s="212"/>
      <c r="D132" s="213" t="s">
        <v>75</v>
      </c>
      <c r="E132" s="214" t="s">
        <v>238</v>
      </c>
      <c r="F132" s="214" t="s">
        <v>239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P133+P277+P285+P296+P313+P374+P433+P506+P536+P588+P645+P661</f>
        <v>0</v>
      </c>
      <c r="Q132" s="219"/>
      <c r="R132" s="220">
        <f>R133+R277+R285+R296+R313+R374+R433+R506+R536+R588+R645+R661</f>
        <v>8.0696184800000008</v>
      </c>
      <c r="S132" s="219"/>
      <c r="T132" s="221">
        <f>T133+T277+T285+T296+T313+T374+T433+T506+T536+T588+T645+T661</f>
        <v>1.21543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75</v>
      </c>
      <c r="AU132" s="223" t="s">
        <v>76</v>
      </c>
      <c r="AY132" s="222" t="s">
        <v>240</v>
      </c>
      <c r="BK132" s="224">
        <f>BK133+BK277+BK285+BK296+BK313+BK374+BK433+BK506+BK536+BK588+BK645+BK661</f>
        <v>0</v>
      </c>
    </row>
    <row r="133" s="12" customFormat="1" ht="22.8" customHeight="1">
      <c r="A133" s="12"/>
      <c r="B133" s="211"/>
      <c r="C133" s="212"/>
      <c r="D133" s="213" t="s">
        <v>75</v>
      </c>
      <c r="E133" s="225" t="s">
        <v>84</v>
      </c>
      <c r="F133" s="225" t="s">
        <v>241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SUM(P134:P276)</f>
        <v>0</v>
      </c>
      <c r="Q133" s="219"/>
      <c r="R133" s="220">
        <f>SUM(R134:R276)</f>
        <v>0.47370000000000001</v>
      </c>
      <c r="S133" s="219"/>
      <c r="T133" s="221">
        <f>SUM(T134:T276)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84</v>
      </c>
      <c r="AT133" s="223" t="s">
        <v>75</v>
      </c>
      <c r="AU133" s="223" t="s">
        <v>84</v>
      </c>
      <c r="AY133" s="222" t="s">
        <v>240</v>
      </c>
      <c r="BK133" s="224">
        <f>SUM(BK134:BK276)</f>
        <v>0</v>
      </c>
    </row>
    <row r="134" s="2" customFormat="1" ht="33" customHeight="1">
      <c r="A134" s="39"/>
      <c r="B134" s="40"/>
      <c r="C134" s="227" t="s">
        <v>84</v>
      </c>
      <c r="D134" s="227" t="s">
        <v>242</v>
      </c>
      <c r="E134" s="228" t="s">
        <v>5619</v>
      </c>
      <c r="F134" s="229" t="s">
        <v>5620</v>
      </c>
      <c r="G134" s="230" t="s">
        <v>245</v>
      </c>
      <c r="H134" s="231">
        <v>147</v>
      </c>
      <c r="I134" s="232"/>
      <c r="J134" s="233">
        <f>ROUND(I134*H134,2)</f>
        <v>0</v>
      </c>
      <c r="K134" s="229" t="s">
        <v>246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247</v>
      </c>
      <c r="AT134" s="238" t="s">
        <v>242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247</v>
      </c>
      <c r="BM134" s="238" t="s">
        <v>5621</v>
      </c>
    </row>
    <row r="135" s="2" customFormat="1">
      <c r="A135" s="39"/>
      <c r="B135" s="40"/>
      <c r="C135" s="41"/>
      <c r="D135" s="240" t="s">
        <v>249</v>
      </c>
      <c r="E135" s="41"/>
      <c r="F135" s="241" t="s">
        <v>5622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87</v>
      </c>
    </row>
    <row r="136" s="13" customFormat="1">
      <c r="A136" s="13"/>
      <c r="B136" s="245"/>
      <c r="C136" s="246"/>
      <c r="D136" s="247" t="s">
        <v>251</v>
      </c>
      <c r="E136" s="248" t="s">
        <v>1</v>
      </c>
      <c r="F136" s="249" t="s">
        <v>3673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251</v>
      </c>
      <c r="AU136" s="255" t="s">
        <v>87</v>
      </c>
      <c r="AV136" s="13" t="s">
        <v>84</v>
      </c>
      <c r="AW136" s="13" t="s">
        <v>32</v>
      </c>
      <c r="AX136" s="13" t="s">
        <v>76</v>
      </c>
      <c r="AY136" s="255" t="s">
        <v>240</v>
      </c>
    </row>
    <row r="137" s="13" customFormat="1">
      <c r="A137" s="13"/>
      <c r="B137" s="245"/>
      <c r="C137" s="246"/>
      <c r="D137" s="247" t="s">
        <v>251</v>
      </c>
      <c r="E137" s="248" t="s">
        <v>1</v>
      </c>
      <c r="F137" s="249" t="s">
        <v>5623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251</v>
      </c>
      <c r="AU137" s="255" t="s">
        <v>87</v>
      </c>
      <c r="AV137" s="13" t="s">
        <v>84</v>
      </c>
      <c r="AW137" s="13" t="s">
        <v>32</v>
      </c>
      <c r="AX137" s="13" t="s">
        <v>76</v>
      </c>
      <c r="AY137" s="255" t="s">
        <v>240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5624</v>
      </c>
      <c r="G138" s="257"/>
      <c r="H138" s="260">
        <v>19.399000000000001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76</v>
      </c>
      <c r="AY138" s="266" t="s">
        <v>240</v>
      </c>
    </row>
    <row r="139" s="14" customFormat="1">
      <c r="A139" s="14"/>
      <c r="B139" s="256"/>
      <c r="C139" s="257"/>
      <c r="D139" s="247" t="s">
        <v>251</v>
      </c>
      <c r="E139" s="258" t="s">
        <v>1</v>
      </c>
      <c r="F139" s="259" t="s">
        <v>5625</v>
      </c>
      <c r="G139" s="257"/>
      <c r="H139" s="260">
        <v>49.649999999999999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251</v>
      </c>
      <c r="AU139" s="266" t="s">
        <v>87</v>
      </c>
      <c r="AV139" s="14" t="s">
        <v>87</v>
      </c>
      <c r="AW139" s="14" t="s">
        <v>32</v>
      </c>
      <c r="AX139" s="14" t="s">
        <v>76</v>
      </c>
      <c r="AY139" s="266" t="s">
        <v>240</v>
      </c>
    </row>
    <row r="140" s="13" customFormat="1">
      <c r="A140" s="13"/>
      <c r="B140" s="245"/>
      <c r="C140" s="246"/>
      <c r="D140" s="247" t="s">
        <v>251</v>
      </c>
      <c r="E140" s="248" t="s">
        <v>1</v>
      </c>
      <c r="F140" s="249" t="s">
        <v>5626</v>
      </c>
      <c r="G140" s="246"/>
      <c r="H140" s="248" t="s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251</v>
      </c>
      <c r="AU140" s="255" t="s">
        <v>87</v>
      </c>
      <c r="AV140" s="13" t="s">
        <v>84</v>
      </c>
      <c r="AW140" s="13" t="s">
        <v>32</v>
      </c>
      <c r="AX140" s="13" t="s">
        <v>76</v>
      </c>
      <c r="AY140" s="255" t="s">
        <v>240</v>
      </c>
    </row>
    <row r="141" s="14" customFormat="1">
      <c r="A141" s="14"/>
      <c r="B141" s="256"/>
      <c r="C141" s="257"/>
      <c r="D141" s="247" t="s">
        <v>251</v>
      </c>
      <c r="E141" s="258" t="s">
        <v>1</v>
      </c>
      <c r="F141" s="259" t="s">
        <v>5627</v>
      </c>
      <c r="G141" s="257"/>
      <c r="H141" s="260">
        <v>24.189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251</v>
      </c>
      <c r="AU141" s="266" t="s">
        <v>87</v>
      </c>
      <c r="AV141" s="14" t="s">
        <v>87</v>
      </c>
      <c r="AW141" s="14" t="s">
        <v>32</v>
      </c>
      <c r="AX141" s="14" t="s">
        <v>76</v>
      </c>
      <c r="AY141" s="266" t="s">
        <v>240</v>
      </c>
    </row>
    <row r="142" s="14" customFormat="1">
      <c r="A142" s="14"/>
      <c r="B142" s="256"/>
      <c r="C142" s="257"/>
      <c r="D142" s="247" t="s">
        <v>251</v>
      </c>
      <c r="E142" s="258" t="s">
        <v>1</v>
      </c>
      <c r="F142" s="259" t="s">
        <v>5628</v>
      </c>
      <c r="G142" s="257"/>
      <c r="H142" s="260">
        <v>30.896999999999998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251</v>
      </c>
      <c r="AU142" s="266" t="s">
        <v>87</v>
      </c>
      <c r="AV142" s="14" t="s">
        <v>87</v>
      </c>
      <c r="AW142" s="14" t="s">
        <v>32</v>
      </c>
      <c r="AX142" s="14" t="s">
        <v>76</v>
      </c>
      <c r="AY142" s="266" t="s">
        <v>240</v>
      </c>
    </row>
    <row r="143" s="13" customFormat="1">
      <c r="A143" s="13"/>
      <c r="B143" s="245"/>
      <c r="C143" s="246"/>
      <c r="D143" s="247" t="s">
        <v>251</v>
      </c>
      <c r="E143" s="248" t="s">
        <v>1</v>
      </c>
      <c r="F143" s="249" t="s">
        <v>5629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251</v>
      </c>
      <c r="AU143" s="255" t="s">
        <v>87</v>
      </c>
      <c r="AV143" s="13" t="s">
        <v>84</v>
      </c>
      <c r="AW143" s="13" t="s">
        <v>32</v>
      </c>
      <c r="AX143" s="13" t="s">
        <v>76</v>
      </c>
      <c r="AY143" s="255" t="s">
        <v>240</v>
      </c>
    </row>
    <row r="144" s="14" customFormat="1">
      <c r="A144" s="14"/>
      <c r="B144" s="256"/>
      <c r="C144" s="257"/>
      <c r="D144" s="247" t="s">
        <v>251</v>
      </c>
      <c r="E144" s="258" t="s">
        <v>1</v>
      </c>
      <c r="F144" s="259" t="s">
        <v>5630</v>
      </c>
      <c r="G144" s="257"/>
      <c r="H144" s="260">
        <v>3.1499999999999999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251</v>
      </c>
      <c r="AU144" s="266" t="s">
        <v>87</v>
      </c>
      <c r="AV144" s="14" t="s">
        <v>87</v>
      </c>
      <c r="AW144" s="14" t="s">
        <v>32</v>
      </c>
      <c r="AX144" s="14" t="s">
        <v>76</v>
      </c>
      <c r="AY144" s="266" t="s">
        <v>240</v>
      </c>
    </row>
    <row r="145" s="13" customFormat="1">
      <c r="A145" s="13"/>
      <c r="B145" s="245"/>
      <c r="C145" s="246"/>
      <c r="D145" s="247" t="s">
        <v>251</v>
      </c>
      <c r="E145" s="248" t="s">
        <v>1</v>
      </c>
      <c r="F145" s="249" t="s">
        <v>5631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251</v>
      </c>
      <c r="AU145" s="255" t="s">
        <v>87</v>
      </c>
      <c r="AV145" s="13" t="s">
        <v>84</v>
      </c>
      <c r="AW145" s="13" t="s">
        <v>32</v>
      </c>
      <c r="AX145" s="13" t="s">
        <v>76</v>
      </c>
      <c r="AY145" s="255" t="s">
        <v>240</v>
      </c>
    </row>
    <row r="146" s="14" customFormat="1">
      <c r="A146" s="14"/>
      <c r="B146" s="256"/>
      <c r="C146" s="257"/>
      <c r="D146" s="247" t="s">
        <v>251</v>
      </c>
      <c r="E146" s="258" t="s">
        <v>1</v>
      </c>
      <c r="F146" s="259" t="s">
        <v>5632</v>
      </c>
      <c r="G146" s="257"/>
      <c r="H146" s="260">
        <v>12.128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251</v>
      </c>
      <c r="AU146" s="266" t="s">
        <v>87</v>
      </c>
      <c r="AV146" s="14" t="s">
        <v>87</v>
      </c>
      <c r="AW146" s="14" t="s">
        <v>32</v>
      </c>
      <c r="AX146" s="14" t="s">
        <v>76</v>
      </c>
      <c r="AY146" s="266" t="s">
        <v>240</v>
      </c>
    </row>
    <row r="147" s="14" customFormat="1">
      <c r="A147" s="14"/>
      <c r="B147" s="256"/>
      <c r="C147" s="257"/>
      <c r="D147" s="247" t="s">
        <v>251</v>
      </c>
      <c r="E147" s="258" t="s">
        <v>1</v>
      </c>
      <c r="F147" s="259" t="s">
        <v>5633</v>
      </c>
      <c r="G147" s="257"/>
      <c r="H147" s="260">
        <v>7.5869999999999997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251</v>
      </c>
      <c r="AU147" s="266" t="s">
        <v>87</v>
      </c>
      <c r="AV147" s="14" t="s">
        <v>87</v>
      </c>
      <c r="AW147" s="14" t="s">
        <v>32</v>
      </c>
      <c r="AX147" s="14" t="s">
        <v>76</v>
      </c>
      <c r="AY147" s="266" t="s">
        <v>240</v>
      </c>
    </row>
    <row r="148" s="16" customFormat="1">
      <c r="A148" s="16"/>
      <c r="B148" s="278"/>
      <c r="C148" s="279"/>
      <c r="D148" s="247" t="s">
        <v>251</v>
      </c>
      <c r="E148" s="280" t="s">
        <v>1</v>
      </c>
      <c r="F148" s="281" t="s">
        <v>265</v>
      </c>
      <c r="G148" s="279"/>
      <c r="H148" s="282">
        <v>147</v>
      </c>
      <c r="I148" s="283"/>
      <c r="J148" s="279"/>
      <c r="K148" s="279"/>
      <c r="L148" s="284"/>
      <c r="M148" s="285"/>
      <c r="N148" s="286"/>
      <c r="O148" s="286"/>
      <c r="P148" s="286"/>
      <c r="Q148" s="286"/>
      <c r="R148" s="286"/>
      <c r="S148" s="286"/>
      <c r="T148" s="28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8" t="s">
        <v>251</v>
      </c>
      <c r="AU148" s="288" t="s">
        <v>87</v>
      </c>
      <c r="AV148" s="16" t="s">
        <v>247</v>
      </c>
      <c r="AW148" s="16" t="s">
        <v>32</v>
      </c>
      <c r="AX148" s="16" t="s">
        <v>84</v>
      </c>
      <c r="AY148" s="288" t="s">
        <v>240</v>
      </c>
    </row>
    <row r="149" s="13" customFormat="1">
      <c r="A149" s="13"/>
      <c r="B149" s="245"/>
      <c r="C149" s="246"/>
      <c r="D149" s="247" t="s">
        <v>251</v>
      </c>
      <c r="E149" s="248" t="s">
        <v>1</v>
      </c>
      <c r="F149" s="249" t="s">
        <v>1566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251</v>
      </c>
      <c r="AU149" s="255" t="s">
        <v>87</v>
      </c>
      <c r="AV149" s="13" t="s">
        <v>84</v>
      </c>
      <c r="AW149" s="13" t="s">
        <v>32</v>
      </c>
      <c r="AX149" s="13" t="s">
        <v>76</v>
      </c>
      <c r="AY149" s="255" t="s">
        <v>240</v>
      </c>
    </row>
    <row r="150" s="13" customFormat="1">
      <c r="A150" s="13"/>
      <c r="B150" s="245"/>
      <c r="C150" s="246"/>
      <c r="D150" s="247" t="s">
        <v>251</v>
      </c>
      <c r="E150" s="248" t="s">
        <v>1</v>
      </c>
      <c r="F150" s="249" t="s">
        <v>3708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251</v>
      </c>
      <c r="AU150" s="255" t="s">
        <v>87</v>
      </c>
      <c r="AV150" s="13" t="s">
        <v>84</v>
      </c>
      <c r="AW150" s="13" t="s">
        <v>32</v>
      </c>
      <c r="AX150" s="13" t="s">
        <v>76</v>
      </c>
      <c r="AY150" s="255" t="s">
        <v>240</v>
      </c>
    </row>
    <row r="151" s="2" customFormat="1" ht="33" customHeight="1">
      <c r="A151" s="39"/>
      <c r="B151" s="40"/>
      <c r="C151" s="227" t="s">
        <v>87</v>
      </c>
      <c r="D151" s="227" t="s">
        <v>242</v>
      </c>
      <c r="E151" s="228" t="s">
        <v>5634</v>
      </c>
      <c r="F151" s="229" t="s">
        <v>5635</v>
      </c>
      <c r="G151" s="230" t="s">
        <v>245</v>
      </c>
      <c r="H151" s="231">
        <v>63</v>
      </c>
      <c r="I151" s="232"/>
      <c r="J151" s="233">
        <f>ROUND(I151*H151,2)</f>
        <v>0</v>
      </c>
      <c r="K151" s="229" t="s">
        <v>246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247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247</v>
      </c>
      <c r="BM151" s="238" t="s">
        <v>5636</v>
      </c>
    </row>
    <row r="152" s="2" customFormat="1">
      <c r="A152" s="39"/>
      <c r="B152" s="40"/>
      <c r="C152" s="41"/>
      <c r="D152" s="240" t="s">
        <v>249</v>
      </c>
      <c r="E152" s="41"/>
      <c r="F152" s="241" t="s">
        <v>5637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249</v>
      </c>
      <c r="AU152" s="18" t="s">
        <v>87</v>
      </c>
    </row>
    <row r="153" s="13" customFormat="1">
      <c r="A153" s="13"/>
      <c r="B153" s="245"/>
      <c r="C153" s="246"/>
      <c r="D153" s="247" t="s">
        <v>251</v>
      </c>
      <c r="E153" s="248" t="s">
        <v>1</v>
      </c>
      <c r="F153" s="249" t="s">
        <v>3673</v>
      </c>
      <c r="G153" s="246"/>
      <c r="H153" s="248" t="s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251</v>
      </c>
      <c r="AU153" s="255" t="s">
        <v>87</v>
      </c>
      <c r="AV153" s="13" t="s">
        <v>84</v>
      </c>
      <c r="AW153" s="13" t="s">
        <v>32</v>
      </c>
      <c r="AX153" s="13" t="s">
        <v>76</v>
      </c>
      <c r="AY153" s="255" t="s">
        <v>240</v>
      </c>
    </row>
    <row r="154" s="13" customFormat="1">
      <c r="A154" s="13"/>
      <c r="B154" s="245"/>
      <c r="C154" s="246"/>
      <c r="D154" s="247" t="s">
        <v>251</v>
      </c>
      <c r="E154" s="248" t="s">
        <v>1</v>
      </c>
      <c r="F154" s="249" t="s">
        <v>5623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251</v>
      </c>
      <c r="AU154" s="255" t="s">
        <v>87</v>
      </c>
      <c r="AV154" s="13" t="s">
        <v>84</v>
      </c>
      <c r="AW154" s="13" t="s">
        <v>32</v>
      </c>
      <c r="AX154" s="13" t="s">
        <v>76</v>
      </c>
      <c r="AY154" s="255" t="s">
        <v>240</v>
      </c>
    </row>
    <row r="155" s="14" customFormat="1">
      <c r="A155" s="14"/>
      <c r="B155" s="256"/>
      <c r="C155" s="257"/>
      <c r="D155" s="247" t="s">
        <v>251</v>
      </c>
      <c r="E155" s="258" t="s">
        <v>1</v>
      </c>
      <c r="F155" s="259" t="s">
        <v>5638</v>
      </c>
      <c r="G155" s="257"/>
      <c r="H155" s="260">
        <v>8.3140000000000001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251</v>
      </c>
      <c r="AU155" s="266" t="s">
        <v>87</v>
      </c>
      <c r="AV155" s="14" t="s">
        <v>87</v>
      </c>
      <c r="AW155" s="14" t="s">
        <v>32</v>
      </c>
      <c r="AX155" s="14" t="s">
        <v>76</v>
      </c>
      <c r="AY155" s="266" t="s">
        <v>240</v>
      </c>
    </row>
    <row r="156" s="14" customFormat="1">
      <c r="A156" s="14"/>
      <c r="B156" s="256"/>
      <c r="C156" s="257"/>
      <c r="D156" s="247" t="s">
        <v>251</v>
      </c>
      <c r="E156" s="258" t="s">
        <v>1</v>
      </c>
      <c r="F156" s="259" t="s">
        <v>5639</v>
      </c>
      <c r="G156" s="257"/>
      <c r="H156" s="260">
        <v>21.277999999999999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251</v>
      </c>
      <c r="AU156" s="266" t="s">
        <v>87</v>
      </c>
      <c r="AV156" s="14" t="s">
        <v>87</v>
      </c>
      <c r="AW156" s="14" t="s">
        <v>32</v>
      </c>
      <c r="AX156" s="14" t="s">
        <v>76</v>
      </c>
      <c r="AY156" s="266" t="s">
        <v>240</v>
      </c>
    </row>
    <row r="157" s="13" customFormat="1">
      <c r="A157" s="13"/>
      <c r="B157" s="245"/>
      <c r="C157" s="246"/>
      <c r="D157" s="247" t="s">
        <v>251</v>
      </c>
      <c r="E157" s="248" t="s">
        <v>1</v>
      </c>
      <c r="F157" s="249" t="s">
        <v>5626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251</v>
      </c>
      <c r="AU157" s="255" t="s">
        <v>87</v>
      </c>
      <c r="AV157" s="13" t="s">
        <v>84</v>
      </c>
      <c r="AW157" s="13" t="s">
        <v>32</v>
      </c>
      <c r="AX157" s="13" t="s">
        <v>76</v>
      </c>
      <c r="AY157" s="255" t="s">
        <v>240</v>
      </c>
    </row>
    <row r="158" s="14" customFormat="1">
      <c r="A158" s="14"/>
      <c r="B158" s="256"/>
      <c r="C158" s="257"/>
      <c r="D158" s="247" t="s">
        <v>251</v>
      </c>
      <c r="E158" s="258" t="s">
        <v>1</v>
      </c>
      <c r="F158" s="259" t="s">
        <v>5640</v>
      </c>
      <c r="G158" s="257"/>
      <c r="H158" s="260">
        <v>10.367000000000001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251</v>
      </c>
      <c r="AU158" s="266" t="s">
        <v>87</v>
      </c>
      <c r="AV158" s="14" t="s">
        <v>87</v>
      </c>
      <c r="AW158" s="14" t="s">
        <v>32</v>
      </c>
      <c r="AX158" s="14" t="s">
        <v>76</v>
      </c>
      <c r="AY158" s="266" t="s">
        <v>240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5641</v>
      </c>
      <c r="G159" s="257"/>
      <c r="H159" s="260">
        <v>13.242000000000001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3" customFormat="1">
      <c r="A160" s="13"/>
      <c r="B160" s="245"/>
      <c r="C160" s="246"/>
      <c r="D160" s="247" t="s">
        <v>251</v>
      </c>
      <c r="E160" s="248" t="s">
        <v>1</v>
      </c>
      <c r="F160" s="249" t="s">
        <v>5629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251</v>
      </c>
      <c r="AU160" s="255" t="s">
        <v>87</v>
      </c>
      <c r="AV160" s="13" t="s">
        <v>84</v>
      </c>
      <c r="AW160" s="13" t="s">
        <v>32</v>
      </c>
      <c r="AX160" s="13" t="s">
        <v>76</v>
      </c>
      <c r="AY160" s="255" t="s">
        <v>240</v>
      </c>
    </row>
    <row r="161" s="14" customFormat="1">
      <c r="A161" s="14"/>
      <c r="B161" s="256"/>
      <c r="C161" s="257"/>
      <c r="D161" s="247" t="s">
        <v>251</v>
      </c>
      <c r="E161" s="258" t="s">
        <v>1</v>
      </c>
      <c r="F161" s="259" t="s">
        <v>5642</v>
      </c>
      <c r="G161" s="257"/>
      <c r="H161" s="260">
        <v>1.3500000000000001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251</v>
      </c>
      <c r="AU161" s="266" t="s">
        <v>87</v>
      </c>
      <c r="AV161" s="14" t="s">
        <v>87</v>
      </c>
      <c r="AW161" s="14" t="s">
        <v>32</v>
      </c>
      <c r="AX161" s="14" t="s">
        <v>76</v>
      </c>
      <c r="AY161" s="266" t="s">
        <v>240</v>
      </c>
    </row>
    <row r="162" s="13" customFormat="1">
      <c r="A162" s="13"/>
      <c r="B162" s="245"/>
      <c r="C162" s="246"/>
      <c r="D162" s="247" t="s">
        <v>251</v>
      </c>
      <c r="E162" s="248" t="s">
        <v>1</v>
      </c>
      <c r="F162" s="249" t="s">
        <v>5631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251</v>
      </c>
      <c r="AU162" s="255" t="s">
        <v>87</v>
      </c>
      <c r="AV162" s="13" t="s">
        <v>84</v>
      </c>
      <c r="AW162" s="13" t="s">
        <v>32</v>
      </c>
      <c r="AX162" s="13" t="s">
        <v>76</v>
      </c>
      <c r="AY162" s="255" t="s">
        <v>240</v>
      </c>
    </row>
    <row r="163" s="14" customFormat="1">
      <c r="A163" s="14"/>
      <c r="B163" s="256"/>
      <c r="C163" s="257"/>
      <c r="D163" s="247" t="s">
        <v>251</v>
      </c>
      <c r="E163" s="258" t="s">
        <v>1</v>
      </c>
      <c r="F163" s="259" t="s">
        <v>5643</v>
      </c>
      <c r="G163" s="257"/>
      <c r="H163" s="260">
        <v>5.1980000000000004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251</v>
      </c>
      <c r="AU163" s="266" t="s">
        <v>87</v>
      </c>
      <c r="AV163" s="14" t="s">
        <v>87</v>
      </c>
      <c r="AW163" s="14" t="s">
        <v>32</v>
      </c>
      <c r="AX163" s="14" t="s">
        <v>76</v>
      </c>
      <c r="AY163" s="266" t="s">
        <v>240</v>
      </c>
    </row>
    <row r="164" s="14" customFormat="1">
      <c r="A164" s="14"/>
      <c r="B164" s="256"/>
      <c r="C164" s="257"/>
      <c r="D164" s="247" t="s">
        <v>251</v>
      </c>
      <c r="E164" s="258" t="s">
        <v>1</v>
      </c>
      <c r="F164" s="259" t="s">
        <v>5644</v>
      </c>
      <c r="G164" s="257"/>
      <c r="H164" s="260">
        <v>3.2509999999999999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251</v>
      </c>
      <c r="AU164" s="266" t="s">
        <v>87</v>
      </c>
      <c r="AV164" s="14" t="s">
        <v>87</v>
      </c>
      <c r="AW164" s="14" t="s">
        <v>32</v>
      </c>
      <c r="AX164" s="14" t="s">
        <v>76</v>
      </c>
      <c r="AY164" s="266" t="s">
        <v>240</v>
      </c>
    </row>
    <row r="165" s="16" customFormat="1">
      <c r="A165" s="16"/>
      <c r="B165" s="278"/>
      <c r="C165" s="279"/>
      <c r="D165" s="247" t="s">
        <v>251</v>
      </c>
      <c r="E165" s="280" t="s">
        <v>1</v>
      </c>
      <c r="F165" s="281" t="s">
        <v>265</v>
      </c>
      <c r="G165" s="279"/>
      <c r="H165" s="282">
        <v>63.000000000000007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8" t="s">
        <v>251</v>
      </c>
      <c r="AU165" s="288" t="s">
        <v>87</v>
      </c>
      <c r="AV165" s="16" t="s">
        <v>247</v>
      </c>
      <c r="AW165" s="16" t="s">
        <v>32</v>
      </c>
      <c r="AX165" s="16" t="s">
        <v>84</v>
      </c>
      <c r="AY165" s="288" t="s">
        <v>240</v>
      </c>
    </row>
    <row r="166" s="13" customFormat="1">
      <c r="A166" s="13"/>
      <c r="B166" s="245"/>
      <c r="C166" s="246"/>
      <c r="D166" s="247" t="s">
        <v>251</v>
      </c>
      <c r="E166" s="248" t="s">
        <v>1</v>
      </c>
      <c r="F166" s="249" t="s">
        <v>1566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251</v>
      </c>
      <c r="AU166" s="255" t="s">
        <v>87</v>
      </c>
      <c r="AV166" s="13" t="s">
        <v>84</v>
      </c>
      <c r="AW166" s="13" t="s">
        <v>32</v>
      </c>
      <c r="AX166" s="13" t="s">
        <v>76</v>
      </c>
      <c r="AY166" s="255" t="s">
        <v>240</v>
      </c>
    </row>
    <row r="167" s="13" customFormat="1">
      <c r="A167" s="13"/>
      <c r="B167" s="245"/>
      <c r="C167" s="246"/>
      <c r="D167" s="247" t="s">
        <v>251</v>
      </c>
      <c r="E167" s="248" t="s">
        <v>1</v>
      </c>
      <c r="F167" s="249" t="s">
        <v>3708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251</v>
      </c>
      <c r="AU167" s="255" t="s">
        <v>87</v>
      </c>
      <c r="AV167" s="13" t="s">
        <v>84</v>
      </c>
      <c r="AW167" s="13" t="s">
        <v>32</v>
      </c>
      <c r="AX167" s="13" t="s">
        <v>76</v>
      </c>
      <c r="AY167" s="255" t="s">
        <v>240</v>
      </c>
    </row>
    <row r="168" s="2" customFormat="1" ht="24.15" customHeight="1">
      <c r="A168" s="39"/>
      <c r="B168" s="40"/>
      <c r="C168" s="227" t="s">
        <v>256</v>
      </c>
      <c r="D168" s="227" t="s">
        <v>242</v>
      </c>
      <c r="E168" s="228" t="s">
        <v>5645</v>
      </c>
      <c r="F168" s="229" t="s">
        <v>5646</v>
      </c>
      <c r="G168" s="230" t="s">
        <v>245</v>
      </c>
      <c r="H168" s="231">
        <v>10</v>
      </c>
      <c r="I168" s="232"/>
      <c r="J168" s="233">
        <f>ROUND(I168*H168,2)</f>
        <v>0</v>
      </c>
      <c r="K168" s="229" t="s">
        <v>246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247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247</v>
      </c>
      <c r="BM168" s="238" t="s">
        <v>5647</v>
      </c>
    </row>
    <row r="169" s="2" customFormat="1">
      <c r="A169" s="39"/>
      <c r="B169" s="40"/>
      <c r="C169" s="41"/>
      <c r="D169" s="240" t="s">
        <v>249</v>
      </c>
      <c r="E169" s="41"/>
      <c r="F169" s="241" t="s">
        <v>5648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87</v>
      </c>
    </row>
    <row r="170" s="2" customFormat="1" ht="16.5" customHeight="1">
      <c r="A170" s="39"/>
      <c r="B170" s="40"/>
      <c r="C170" s="227" t="s">
        <v>247</v>
      </c>
      <c r="D170" s="227" t="s">
        <v>242</v>
      </c>
      <c r="E170" s="228" t="s">
        <v>5649</v>
      </c>
      <c r="F170" s="229" t="s">
        <v>5650</v>
      </c>
      <c r="G170" s="230" t="s">
        <v>520</v>
      </c>
      <c r="H170" s="231">
        <v>4.4000000000000004</v>
      </c>
      <c r="I170" s="232"/>
      <c r="J170" s="233">
        <f>ROUND(I170*H170,2)</f>
        <v>0</v>
      </c>
      <c r="K170" s="229" t="s">
        <v>246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0.036900000000000002</v>
      </c>
      <c r="R170" s="236">
        <f>Q170*H170</f>
        <v>0.16236000000000003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247</v>
      </c>
      <c r="AT170" s="238" t="s">
        <v>242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247</v>
      </c>
      <c r="BM170" s="238" t="s">
        <v>5651</v>
      </c>
    </row>
    <row r="171" s="2" customFormat="1">
      <c r="A171" s="39"/>
      <c r="B171" s="40"/>
      <c r="C171" s="41"/>
      <c r="D171" s="240" t="s">
        <v>249</v>
      </c>
      <c r="E171" s="41"/>
      <c r="F171" s="241" t="s">
        <v>5652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87</v>
      </c>
    </row>
    <row r="172" s="2" customFormat="1" ht="24.15" customHeight="1">
      <c r="A172" s="39"/>
      <c r="B172" s="40"/>
      <c r="C172" s="227" t="s">
        <v>289</v>
      </c>
      <c r="D172" s="227" t="s">
        <v>242</v>
      </c>
      <c r="E172" s="228" t="s">
        <v>4656</v>
      </c>
      <c r="F172" s="229" t="s">
        <v>4657</v>
      </c>
      <c r="G172" s="230" t="s">
        <v>520</v>
      </c>
      <c r="H172" s="231">
        <v>2.2000000000000002</v>
      </c>
      <c r="I172" s="232"/>
      <c r="J172" s="233">
        <f>ROUND(I172*H172,2)</f>
        <v>0</v>
      </c>
      <c r="K172" s="229" t="s">
        <v>246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0.036900000000000002</v>
      </c>
      <c r="R172" s="236">
        <f>Q172*H172</f>
        <v>0.081180000000000016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247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247</v>
      </c>
      <c r="BM172" s="238" t="s">
        <v>5653</v>
      </c>
    </row>
    <row r="173" s="2" customFormat="1">
      <c r="A173" s="39"/>
      <c r="B173" s="40"/>
      <c r="C173" s="41"/>
      <c r="D173" s="240" t="s">
        <v>249</v>
      </c>
      <c r="E173" s="41"/>
      <c r="F173" s="241" t="s">
        <v>4659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87</v>
      </c>
    </row>
    <row r="174" s="2" customFormat="1" ht="21.75" customHeight="1">
      <c r="A174" s="39"/>
      <c r="B174" s="40"/>
      <c r="C174" s="227" t="s">
        <v>300</v>
      </c>
      <c r="D174" s="227" t="s">
        <v>242</v>
      </c>
      <c r="E174" s="228" t="s">
        <v>3716</v>
      </c>
      <c r="F174" s="229" t="s">
        <v>3717</v>
      </c>
      <c r="G174" s="230" t="s">
        <v>373</v>
      </c>
      <c r="H174" s="231">
        <v>274</v>
      </c>
      <c r="I174" s="232"/>
      <c r="J174" s="233">
        <f>ROUND(I174*H174,2)</f>
        <v>0</v>
      </c>
      <c r="K174" s="229" t="s">
        <v>246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0.00084000000000000003</v>
      </c>
      <c r="R174" s="236">
        <f>Q174*H174</f>
        <v>0.23016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247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247</v>
      </c>
      <c r="BM174" s="238" t="s">
        <v>5654</v>
      </c>
    </row>
    <row r="175" s="2" customFormat="1">
      <c r="A175" s="39"/>
      <c r="B175" s="40"/>
      <c r="C175" s="41"/>
      <c r="D175" s="240" t="s">
        <v>249</v>
      </c>
      <c r="E175" s="41"/>
      <c r="F175" s="241" t="s">
        <v>3719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87</v>
      </c>
    </row>
    <row r="176" s="13" customFormat="1">
      <c r="A176" s="13"/>
      <c r="B176" s="245"/>
      <c r="C176" s="246"/>
      <c r="D176" s="247" t="s">
        <v>251</v>
      </c>
      <c r="E176" s="248" t="s">
        <v>1</v>
      </c>
      <c r="F176" s="249" t="s">
        <v>3673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251</v>
      </c>
      <c r="AU176" s="255" t="s">
        <v>87</v>
      </c>
      <c r="AV176" s="13" t="s">
        <v>84</v>
      </c>
      <c r="AW176" s="13" t="s">
        <v>32</v>
      </c>
      <c r="AX176" s="13" t="s">
        <v>76</v>
      </c>
      <c r="AY176" s="255" t="s">
        <v>240</v>
      </c>
    </row>
    <row r="177" s="13" customFormat="1">
      <c r="A177" s="13"/>
      <c r="B177" s="245"/>
      <c r="C177" s="246"/>
      <c r="D177" s="247" t="s">
        <v>251</v>
      </c>
      <c r="E177" s="248" t="s">
        <v>1</v>
      </c>
      <c r="F177" s="249" t="s">
        <v>5623</v>
      </c>
      <c r="G177" s="246"/>
      <c r="H177" s="248" t="s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251</v>
      </c>
      <c r="AU177" s="255" t="s">
        <v>87</v>
      </c>
      <c r="AV177" s="13" t="s">
        <v>84</v>
      </c>
      <c r="AW177" s="13" t="s">
        <v>32</v>
      </c>
      <c r="AX177" s="13" t="s">
        <v>76</v>
      </c>
      <c r="AY177" s="255" t="s">
        <v>240</v>
      </c>
    </row>
    <row r="178" s="14" customFormat="1">
      <c r="A178" s="14"/>
      <c r="B178" s="256"/>
      <c r="C178" s="257"/>
      <c r="D178" s="247" t="s">
        <v>251</v>
      </c>
      <c r="E178" s="258" t="s">
        <v>1</v>
      </c>
      <c r="F178" s="259" t="s">
        <v>5655</v>
      </c>
      <c r="G178" s="257"/>
      <c r="H178" s="260">
        <v>35.271999999999998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251</v>
      </c>
      <c r="AU178" s="266" t="s">
        <v>87</v>
      </c>
      <c r="AV178" s="14" t="s">
        <v>87</v>
      </c>
      <c r="AW178" s="14" t="s">
        <v>32</v>
      </c>
      <c r="AX178" s="14" t="s">
        <v>76</v>
      </c>
      <c r="AY178" s="266" t="s">
        <v>240</v>
      </c>
    </row>
    <row r="179" s="14" customFormat="1">
      <c r="A179" s="14"/>
      <c r="B179" s="256"/>
      <c r="C179" s="257"/>
      <c r="D179" s="247" t="s">
        <v>251</v>
      </c>
      <c r="E179" s="258" t="s">
        <v>1</v>
      </c>
      <c r="F179" s="259" t="s">
        <v>5656</v>
      </c>
      <c r="G179" s="257"/>
      <c r="H179" s="260">
        <v>90.272000000000006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251</v>
      </c>
      <c r="AU179" s="266" t="s">
        <v>87</v>
      </c>
      <c r="AV179" s="14" t="s">
        <v>87</v>
      </c>
      <c r="AW179" s="14" t="s">
        <v>32</v>
      </c>
      <c r="AX179" s="14" t="s">
        <v>76</v>
      </c>
      <c r="AY179" s="266" t="s">
        <v>240</v>
      </c>
    </row>
    <row r="180" s="13" customFormat="1">
      <c r="A180" s="13"/>
      <c r="B180" s="245"/>
      <c r="C180" s="246"/>
      <c r="D180" s="247" t="s">
        <v>251</v>
      </c>
      <c r="E180" s="248" t="s">
        <v>1</v>
      </c>
      <c r="F180" s="249" t="s">
        <v>5626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251</v>
      </c>
      <c r="AU180" s="255" t="s">
        <v>87</v>
      </c>
      <c r="AV180" s="13" t="s">
        <v>84</v>
      </c>
      <c r="AW180" s="13" t="s">
        <v>32</v>
      </c>
      <c r="AX180" s="13" t="s">
        <v>76</v>
      </c>
      <c r="AY180" s="255" t="s">
        <v>240</v>
      </c>
    </row>
    <row r="181" s="14" customFormat="1">
      <c r="A181" s="14"/>
      <c r="B181" s="256"/>
      <c r="C181" s="257"/>
      <c r="D181" s="247" t="s">
        <v>251</v>
      </c>
      <c r="E181" s="258" t="s">
        <v>1</v>
      </c>
      <c r="F181" s="259" t="s">
        <v>5657</v>
      </c>
      <c r="G181" s="257"/>
      <c r="H181" s="260">
        <v>43.979999999999997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251</v>
      </c>
      <c r="AU181" s="266" t="s">
        <v>87</v>
      </c>
      <c r="AV181" s="14" t="s">
        <v>87</v>
      </c>
      <c r="AW181" s="14" t="s">
        <v>32</v>
      </c>
      <c r="AX181" s="14" t="s">
        <v>76</v>
      </c>
      <c r="AY181" s="266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5658</v>
      </c>
      <c r="G182" s="257"/>
      <c r="H182" s="260">
        <v>56.177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76</v>
      </c>
      <c r="AY182" s="266" t="s">
        <v>240</v>
      </c>
    </row>
    <row r="183" s="13" customFormat="1">
      <c r="A183" s="13"/>
      <c r="B183" s="245"/>
      <c r="C183" s="246"/>
      <c r="D183" s="247" t="s">
        <v>251</v>
      </c>
      <c r="E183" s="248" t="s">
        <v>1</v>
      </c>
      <c r="F183" s="249" t="s">
        <v>5629</v>
      </c>
      <c r="G183" s="246"/>
      <c r="H183" s="248" t="s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251</v>
      </c>
      <c r="AU183" s="255" t="s">
        <v>87</v>
      </c>
      <c r="AV183" s="13" t="s">
        <v>84</v>
      </c>
      <c r="AW183" s="13" t="s">
        <v>32</v>
      </c>
      <c r="AX183" s="13" t="s">
        <v>76</v>
      </c>
      <c r="AY183" s="255" t="s">
        <v>240</v>
      </c>
    </row>
    <row r="184" s="14" customFormat="1">
      <c r="A184" s="14"/>
      <c r="B184" s="256"/>
      <c r="C184" s="257"/>
      <c r="D184" s="247" t="s">
        <v>251</v>
      </c>
      <c r="E184" s="258" t="s">
        <v>1</v>
      </c>
      <c r="F184" s="259" t="s">
        <v>5659</v>
      </c>
      <c r="G184" s="257"/>
      <c r="H184" s="260">
        <v>10.5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251</v>
      </c>
      <c r="AU184" s="266" t="s">
        <v>87</v>
      </c>
      <c r="AV184" s="14" t="s">
        <v>87</v>
      </c>
      <c r="AW184" s="14" t="s">
        <v>32</v>
      </c>
      <c r="AX184" s="14" t="s">
        <v>76</v>
      </c>
      <c r="AY184" s="266" t="s">
        <v>240</v>
      </c>
    </row>
    <row r="185" s="13" customFormat="1">
      <c r="A185" s="13"/>
      <c r="B185" s="245"/>
      <c r="C185" s="246"/>
      <c r="D185" s="247" t="s">
        <v>251</v>
      </c>
      <c r="E185" s="248" t="s">
        <v>1</v>
      </c>
      <c r="F185" s="249" t="s">
        <v>5631</v>
      </c>
      <c r="G185" s="246"/>
      <c r="H185" s="248" t="s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251</v>
      </c>
      <c r="AU185" s="255" t="s">
        <v>87</v>
      </c>
      <c r="AV185" s="13" t="s">
        <v>84</v>
      </c>
      <c r="AW185" s="13" t="s">
        <v>32</v>
      </c>
      <c r="AX185" s="13" t="s">
        <v>76</v>
      </c>
      <c r="AY185" s="255" t="s">
        <v>240</v>
      </c>
    </row>
    <row r="186" s="14" customFormat="1">
      <c r="A186" s="14"/>
      <c r="B186" s="256"/>
      <c r="C186" s="257"/>
      <c r="D186" s="247" t="s">
        <v>251</v>
      </c>
      <c r="E186" s="258" t="s">
        <v>1</v>
      </c>
      <c r="F186" s="259" t="s">
        <v>5660</v>
      </c>
      <c r="G186" s="257"/>
      <c r="H186" s="260">
        <v>24.359999999999999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251</v>
      </c>
      <c r="AU186" s="266" t="s">
        <v>87</v>
      </c>
      <c r="AV186" s="14" t="s">
        <v>87</v>
      </c>
      <c r="AW186" s="14" t="s">
        <v>32</v>
      </c>
      <c r="AX186" s="14" t="s">
        <v>76</v>
      </c>
      <c r="AY186" s="266" t="s">
        <v>240</v>
      </c>
    </row>
    <row r="187" s="14" customFormat="1">
      <c r="A187" s="14"/>
      <c r="B187" s="256"/>
      <c r="C187" s="257"/>
      <c r="D187" s="247" t="s">
        <v>251</v>
      </c>
      <c r="E187" s="258" t="s">
        <v>1</v>
      </c>
      <c r="F187" s="259" t="s">
        <v>5661</v>
      </c>
      <c r="G187" s="257"/>
      <c r="H187" s="260">
        <v>13.439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251</v>
      </c>
      <c r="AU187" s="266" t="s">
        <v>87</v>
      </c>
      <c r="AV187" s="14" t="s">
        <v>87</v>
      </c>
      <c r="AW187" s="14" t="s">
        <v>32</v>
      </c>
      <c r="AX187" s="14" t="s">
        <v>76</v>
      </c>
      <c r="AY187" s="266" t="s">
        <v>240</v>
      </c>
    </row>
    <row r="188" s="16" customFormat="1">
      <c r="A188" s="16"/>
      <c r="B188" s="278"/>
      <c r="C188" s="279"/>
      <c r="D188" s="247" t="s">
        <v>251</v>
      </c>
      <c r="E188" s="280" t="s">
        <v>1</v>
      </c>
      <c r="F188" s="281" t="s">
        <v>265</v>
      </c>
      <c r="G188" s="279"/>
      <c r="H188" s="282">
        <v>274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8" t="s">
        <v>251</v>
      </c>
      <c r="AU188" s="288" t="s">
        <v>87</v>
      </c>
      <c r="AV188" s="16" t="s">
        <v>247</v>
      </c>
      <c r="AW188" s="16" t="s">
        <v>32</v>
      </c>
      <c r="AX188" s="16" t="s">
        <v>84</v>
      </c>
      <c r="AY188" s="288" t="s">
        <v>240</v>
      </c>
    </row>
    <row r="189" s="2" customFormat="1" ht="24.15" customHeight="1">
      <c r="A189" s="39"/>
      <c r="B189" s="40"/>
      <c r="C189" s="227" t="s">
        <v>310</v>
      </c>
      <c r="D189" s="227" t="s">
        <v>242</v>
      </c>
      <c r="E189" s="228" t="s">
        <v>3742</v>
      </c>
      <c r="F189" s="229" t="s">
        <v>3743</v>
      </c>
      <c r="G189" s="230" t="s">
        <v>373</v>
      </c>
      <c r="H189" s="231">
        <v>274</v>
      </c>
      <c r="I189" s="232"/>
      <c r="J189" s="233">
        <f>ROUND(I189*H189,2)</f>
        <v>0</v>
      </c>
      <c r="K189" s="229" t="s">
        <v>246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247</v>
      </c>
      <c r="AT189" s="238" t="s">
        <v>242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247</v>
      </c>
      <c r="BM189" s="238" t="s">
        <v>5662</v>
      </c>
    </row>
    <row r="190" s="2" customFormat="1">
      <c r="A190" s="39"/>
      <c r="B190" s="40"/>
      <c r="C190" s="41"/>
      <c r="D190" s="240" t="s">
        <v>249</v>
      </c>
      <c r="E190" s="41"/>
      <c r="F190" s="241" t="s">
        <v>3745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87</v>
      </c>
    </row>
    <row r="191" s="2" customFormat="1" ht="37.8" customHeight="1">
      <c r="A191" s="39"/>
      <c r="B191" s="40"/>
      <c r="C191" s="227" t="s">
        <v>320</v>
      </c>
      <c r="D191" s="227" t="s">
        <v>242</v>
      </c>
      <c r="E191" s="228" t="s">
        <v>3755</v>
      </c>
      <c r="F191" s="229" t="s">
        <v>3756</v>
      </c>
      <c r="G191" s="230" t="s">
        <v>245</v>
      </c>
      <c r="H191" s="231">
        <v>48.600000000000001</v>
      </c>
      <c r="I191" s="232"/>
      <c r="J191" s="233">
        <f>ROUND(I191*H191,2)</f>
        <v>0</v>
      </c>
      <c r="K191" s="229" t="s">
        <v>246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247</v>
      </c>
      <c r="AT191" s="238" t="s">
        <v>242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247</v>
      </c>
      <c r="BM191" s="238" t="s">
        <v>5663</v>
      </c>
    </row>
    <row r="192" s="2" customFormat="1">
      <c r="A192" s="39"/>
      <c r="B192" s="40"/>
      <c r="C192" s="41"/>
      <c r="D192" s="240" t="s">
        <v>249</v>
      </c>
      <c r="E192" s="41"/>
      <c r="F192" s="241" t="s">
        <v>3758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87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3759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3" customFormat="1">
      <c r="A194" s="13"/>
      <c r="B194" s="245"/>
      <c r="C194" s="246"/>
      <c r="D194" s="247" t="s">
        <v>251</v>
      </c>
      <c r="E194" s="248" t="s">
        <v>1</v>
      </c>
      <c r="F194" s="249" t="s">
        <v>3760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251</v>
      </c>
      <c r="AU194" s="255" t="s">
        <v>87</v>
      </c>
      <c r="AV194" s="13" t="s">
        <v>84</v>
      </c>
      <c r="AW194" s="13" t="s">
        <v>32</v>
      </c>
      <c r="AX194" s="13" t="s">
        <v>76</v>
      </c>
      <c r="AY194" s="255" t="s">
        <v>240</v>
      </c>
    </row>
    <row r="195" s="13" customFormat="1">
      <c r="A195" s="13"/>
      <c r="B195" s="245"/>
      <c r="C195" s="246"/>
      <c r="D195" s="247" t="s">
        <v>251</v>
      </c>
      <c r="E195" s="248" t="s">
        <v>1</v>
      </c>
      <c r="F195" s="249" t="s">
        <v>3761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251</v>
      </c>
      <c r="AU195" s="255" t="s">
        <v>87</v>
      </c>
      <c r="AV195" s="13" t="s">
        <v>84</v>
      </c>
      <c r="AW195" s="13" t="s">
        <v>32</v>
      </c>
      <c r="AX195" s="13" t="s">
        <v>76</v>
      </c>
      <c r="AY195" s="255" t="s">
        <v>240</v>
      </c>
    </row>
    <row r="196" s="13" customFormat="1">
      <c r="A196" s="13"/>
      <c r="B196" s="245"/>
      <c r="C196" s="246"/>
      <c r="D196" s="247" t="s">
        <v>251</v>
      </c>
      <c r="E196" s="248" t="s">
        <v>1</v>
      </c>
      <c r="F196" s="249" t="s">
        <v>3762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251</v>
      </c>
      <c r="AU196" s="255" t="s">
        <v>87</v>
      </c>
      <c r="AV196" s="13" t="s">
        <v>84</v>
      </c>
      <c r="AW196" s="13" t="s">
        <v>32</v>
      </c>
      <c r="AX196" s="13" t="s">
        <v>76</v>
      </c>
      <c r="AY196" s="255" t="s">
        <v>240</v>
      </c>
    </row>
    <row r="197" s="13" customFormat="1">
      <c r="A197" s="13"/>
      <c r="B197" s="245"/>
      <c r="C197" s="246"/>
      <c r="D197" s="247" t="s">
        <v>251</v>
      </c>
      <c r="E197" s="248" t="s">
        <v>1</v>
      </c>
      <c r="F197" s="249" t="s">
        <v>3763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251</v>
      </c>
      <c r="AU197" s="255" t="s">
        <v>87</v>
      </c>
      <c r="AV197" s="13" t="s">
        <v>84</v>
      </c>
      <c r="AW197" s="13" t="s">
        <v>32</v>
      </c>
      <c r="AX197" s="13" t="s">
        <v>76</v>
      </c>
      <c r="AY197" s="255" t="s">
        <v>240</v>
      </c>
    </row>
    <row r="198" s="14" customFormat="1">
      <c r="A198" s="14"/>
      <c r="B198" s="256"/>
      <c r="C198" s="257"/>
      <c r="D198" s="247" t="s">
        <v>251</v>
      </c>
      <c r="E198" s="258" t="s">
        <v>1</v>
      </c>
      <c r="F198" s="259" t="s">
        <v>5664</v>
      </c>
      <c r="G198" s="257"/>
      <c r="H198" s="260">
        <v>48.600000000000001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251</v>
      </c>
      <c r="AU198" s="266" t="s">
        <v>87</v>
      </c>
      <c r="AV198" s="14" t="s">
        <v>87</v>
      </c>
      <c r="AW198" s="14" t="s">
        <v>32</v>
      </c>
      <c r="AX198" s="14" t="s">
        <v>84</v>
      </c>
      <c r="AY198" s="266" t="s">
        <v>240</v>
      </c>
    </row>
    <row r="199" s="2" customFormat="1" ht="37.8" customHeight="1">
      <c r="A199" s="39"/>
      <c r="B199" s="40"/>
      <c r="C199" s="227" t="s">
        <v>328</v>
      </c>
      <c r="D199" s="227" t="s">
        <v>242</v>
      </c>
      <c r="E199" s="228" t="s">
        <v>311</v>
      </c>
      <c r="F199" s="229" t="s">
        <v>312</v>
      </c>
      <c r="G199" s="230" t="s">
        <v>245</v>
      </c>
      <c r="H199" s="231">
        <v>191</v>
      </c>
      <c r="I199" s="232"/>
      <c r="J199" s="233">
        <f>ROUND(I199*H199,2)</f>
        <v>0</v>
      </c>
      <c r="K199" s="229" t="s">
        <v>246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247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247</v>
      </c>
      <c r="BM199" s="238" t="s">
        <v>5665</v>
      </c>
    </row>
    <row r="200" s="2" customFormat="1">
      <c r="A200" s="39"/>
      <c r="B200" s="40"/>
      <c r="C200" s="41"/>
      <c r="D200" s="240" t="s">
        <v>249</v>
      </c>
      <c r="E200" s="41"/>
      <c r="F200" s="241" t="s">
        <v>314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87</v>
      </c>
    </row>
    <row r="201" s="13" customFormat="1">
      <c r="A201" s="13"/>
      <c r="B201" s="245"/>
      <c r="C201" s="246"/>
      <c r="D201" s="247" t="s">
        <v>251</v>
      </c>
      <c r="E201" s="248" t="s">
        <v>1</v>
      </c>
      <c r="F201" s="249" t="s">
        <v>3769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251</v>
      </c>
      <c r="AU201" s="255" t="s">
        <v>87</v>
      </c>
      <c r="AV201" s="13" t="s">
        <v>84</v>
      </c>
      <c r="AW201" s="13" t="s">
        <v>32</v>
      </c>
      <c r="AX201" s="13" t="s">
        <v>76</v>
      </c>
      <c r="AY201" s="255" t="s">
        <v>240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3770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3" customFormat="1">
      <c r="A203" s="13"/>
      <c r="B203" s="245"/>
      <c r="C203" s="246"/>
      <c r="D203" s="247" t="s">
        <v>251</v>
      </c>
      <c r="E203" s="248" t="s">
        <v>1</v>
      </c>
      <c r="F203" s="249" t="s">
        <v>5666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251</v>
      </c>
      <c r="AU203" s="255" t="s">
        <v>87</v>
      </c>
      <c r="AV203" s="13" t="s">
        <v>84</v>
      </c>
      <c r="AW203" s="13" t="s">
        <v>32</v>
      </c>
      <c r="AX203" s="13" t="s">
        <v>76</v>
      </c>
      <c r="AY203" s="255" t="s">
        <v>240</v>
      </c>
    </row>
    <row r="204" s="14" customFormat="1">
      <c r="A204" s="14"/>
      <c r="B204" s="256"/>
      <c r="C204" s="257"/>
      <c r="D204" s="247" t="s">
        <v>251</v>
      </c>
      <c r="E204" s="258" t="s">
        <v>1</v>
      </c>
      <c r="F204" s="259" t="s">
        <v>5667</v>
      </c>
      <c r="G204" s="257"/>
      <c r="H204" s="260">
        <v>210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251</v>
      </c>
      <c r="AU204" s="266" t="s">
        <v>87</v>
      </c>
      <c r="AV204" s="14" t="s">
        <v>87</v>
      </c>
      <c r="AW204" s="14" t="s">
        <v>32</v>
      </c>
      <c r="AX204" s="14" t="s">
        <v>76</v>
      </c>
      <c r="AY204" s="266" t="s">
        <v>240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3773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4" customFormat="1">
      <c r="A206" s="14"/>
      <c r="B206" s="256"/>
      <c r="C206" s="257"/>
      <c r="D206" s="247" t="s">
        <v>251</v>
      </c>
      <c r="E206" s="258" t="s">
        <v>1</v>
      </c>
      <c r="F206" s="259" t="s">
        <v>5668</v>
      </c>
      <c r="G206" s="257"/>
      <c r="H206" s="260">
        <v>-146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251</v>
      </c>
      <c r="AU206" s="266" t="s">
        <v>87</v>
      </c>
      <c r="AV206" s="14" t="s">
        <v>87</v>
      </c>
      <c r="AW206" s="14" t="s">
        <v>32</v>
      </c>
      <c r="AX206" s="14" t="s">
        <v>76</v>
      </c>
      <c r="AY206" s="266" t="s">
        <v>240</v>
      </c>
    </row>
    <row r="207" s="15" customFormat="1">
      <c r="A207" s="15"/>
      <c r="B207" s="267"/>
      <c r="C207" s="268"/>
      <c r="D207" s="247" t="s">
        <v>251</v>
      </c>
      <c r="E207" s="269" t="s">
        <v>1</v>
      </c>
      <c r="F207" s="270" t="s">
        <v>5669</v>
      </c>
      <c r="G207" s="268"/>
      <c r="H207" s="271">
        <v>64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251</v>
      </c>
      <c r="AU207" s="277" t="s">
        <v>87</v>
      </c>
      <c r="AV207" s="15" t="s">
        <v>256</v>
      </c>
      <c r="AW207" s="15" t="s">
        <v>32</v>
      </c>
      <c r="AX207" s="15" t="s">
        <v>76</v>
      </c>
      <c r="AY207" s="277" t="s">
        <v>240</v>
      </c>
    </row>
    <row r="208" s="13" customFormat="1">
      <c r="A208" s="13"/>
      <c r="B208" s="245"/>
      <c r="C208" s="246"/>
      <c r="D208" s="247" t="s">
        <v>251</v>
      </c>
      <c r="E208" s="248" t="s">
        <v>1</v>
      </c>
      <c r="F208" s="249" t="s">
        <v>5670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251</v>
      </c>
      <c r="AU208" s="255" t="s">
        <v>87</v>
      </c>
      <c r="AV208" s="13" t="s">
        <v>84</v>
      </c>
      <c r="AW208" s="13" t="s">
        <v>32</v>
      </c>
      <c r="AX208" s="13" t="s">
        <v>76</v>
      </c>
      <c r="AY208" s="255" t="s">
        <v>240</v>
      </c>
    </row>
    <row r="209" s="14" customFormat="1">
      <c r="A209" s="14"/>
      <c r="B209" s="256"/>
      <c r="C209" s="257"/>
      <c r="D209" s="247" t="s">
        <v>251</v>
      </c>
      <c r="E209" s="258" t="s">
        <v>1</v>
      </c>
      <c r="F209" s="259" t="s">
        <v>5671</v>
      </c>
      <c r="G209" s="257"/>
      <c r="H209" s="260">
        <v>45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251</v>
      </c>
      <c r="AU209" s="266" t="s">
        <v>87</v>
      </c>
      <c r="AV209" s="14" t="s">
        <v>87</v>
      </c>
      <c r="AW209" s="14" t="s">
        <v>32</v>
      </c>
      <c r="AX209" s="14" t="s">
        <v>76</v>
      </c>
      <c r="AY209" s="266" t="s">
        <v>240</v>
      </c>
    </row>
    <row r="210" s="13" customFormat="1">
      <c r="A210" s="13"/>
      <c r="B210" s="245"/>
      <c r="C210" s="246"/>
      <c r="D210" s="247" t="s">
        <v>251</v>
      </c>
      <c r="E210" s="248" t="s">
        <v>1</v>
      </c>
      <c r="F210" s="249" t="s">
        <v>5672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251</v>
      </c>
      <c r="AU210" s="255" t="s">
        <v>87</v>
      </c>
      <c r="AV210" s="13" t="s">
        <v>84</v>
      </c>
      <c r="AW210" s="13" t="s">
        <v>32</v>
      </c>
      <c r="AX210" s="13" t="s">
        <v>76</v>
      </c>
      <c r="AY210" s="255" t="s">
        <v>240</v>
      </c>
    </row>
    <row r="211" s="14" customFormat="1">
      <c r="A211" s="14"/>
      <c r="B211" s="256"/>
      <c r="C211" s="257"/>
      <c r="D211" s="247" t="s">
        <v>251</v>
      </c>
      <c r="E211" s="258" t="s">
        <v>1</v>
      </c>
      <c r="F211" s="259" t="s">
        <v>5673</v>
      </c>
      <c r="G211" s="257"/>
      <c r="H211" s="260">
        <v>146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251</v>
      </c>
      <c r="AU211" s="266" t="s">
        <v>87</v>
      </c>
      <c r="AV211" s="14" t="s">
        <v>87</v>
      </c>
      <c r="AW211" s="14" t="s">
        <v>32</v>
      </c>
      <c r="AX211" s="14" t="s">
        <v>76</v>
      </c>
      <c r="AY211" s="266" t="s">
        <v>240</v>
      </c>
    </row>
    <row r="212" s="15" customFormat="1">
      <c r="A212" s="15"/>
      <c r="B212" s="267"/>
      <c r="C212" s="268"/>
      <c r="D212" s="247" t="s">
        <v>251</v>
      </c>
      <c r="E212" s="269" t="s">
        <v>1</v>
      </c>
      <c r="F212" s="270" t="s">
        <v>5674</v>
      </c>
      <c r="G212" s="268"/>
      <c r="H212" s="271">
        <v>191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251</v>
      </c>
      <c r="AU212" s="277" t="s">
        <v>87</v>
      </c>
      <c r="AV212" s="15" t="s">
        <v>256</v>
      </c>
      <c r="AW212" s="15" t="s">
        <v>32</v>
      </c>
      <c r="AX212" s="15" t="s">
        <v>84</v>
      </c>
      <c r="AY212" s="277" t="s">
        <v>240</v>
      </c>
    </row>
    <row r="213" s="2" customFormat="1" ht="37.8" customHeight="1">
      <c r="A213" s="39"/>
      <c r="B213" s="40"/>
      <c r="C213" s="227" t="s">
        <v>152</v>
      </c>
      <c r="D213" s="227" t="s">
        <v>242</v>
      </c>
      <c r="E213" s="228" t="s">
        <v>321</v>
      </c>
      <c r="F213" s="229" t="s">
        <v>322</v>
      </c>
      <c r="G213" s="230" t="s">
        <v>245</v>
      </c>
      <c r="H213" s="231">
        <v>3145</v>
      </c>
      <c r="I213" s="232"/>
      <c r="J213" s="233">
        <f>ROUND(I213*H213,2)</f>
        <v>0</v>
      </c>
      <c r="K213" s="229" t="s">
        <v>246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247</v>
      </c>
      <c r="AT213" s="238" t="s">
        <v>242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247</v>
      </c>
      <c r="BM213" s="238" t="s">
        <v>5675</v>
      </c>
    </row>
    <row r="214" s="2" customFormat="1">
      <c r="A214" s="39"/>
      <c r="B214" s="40"/>
      <c r="C214" s="41"/>
      <c r="D214" s="240" t="s">
        <v>249</v>
      </c>
      <c r="E214" s="41"/>
      <c r="F214" s="241" t="s">
        <v>324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249</v>
      </c>
      <c r="AU214" s="18" t="s">
        <v>87</v>
      </c>
    </row>
    <row r="215" s="13" customFormat="1">
      <c r="A215" s="13"/>
      <c r="B215" s="245"/>
      <c r="C215" s="246"/>
      <c r="D215" s="247" t="s">
        <v>251</v>
      </c>
      <c r="E215" s="248" t="s">
        <v>1</v>
      </c>
      <c r="F215" s="249" t="s">
        <v>3779</v>
      </c>
      <c r="G215" s="246"/>
      <c r="H215" s="248" t="s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251</v>
      </c>
      <c r="AU215" s="255" t="s">
        <v>87</v>
      </c>
      <c r="AV215" s="13" t="s">
        <v>84</v>
      </c>
      <c r="AW215" s="13" t="s">
        <v>32</v>
      </c>
      <c r="AX215" s="13" t="s">
        <v>76</v>
      </c>
      <c r="AY215" s="255" t="s">
        <v>240</v>
      </c>
    </row>
    <row r="216" s="14" customFormat="1">
      <c r="A216" s="14"/>
      <c r="B216" s="256"/>
      <c r="C216" s="257"/>
      <c r="D216" s="247" t="s">
        <v>251</v>
      </c>
      <c r="E216" s="258" t="s">
        <v>1</v>
      </c>
      <c r="F216" s="259" t="s">
        <v>5676</v>
      </c>
      <c r="G216" s="257"/>
      <c r="H216" s="260">
        <v>225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251</v>
      </c>
      <c r="AU216" s="266" t="s">
        <v>87</v>
      </c>
      <c r="AV216" s="14" t="s">
        <v>87</v>
      </c>
      <c r="AW216" s="14" t="s">
        <v>32</v>
      </c>
      <c r="AX216" s="14" t="s">
        <v>76</v>
      </c>
      <c r="AY216" s="266" t="s">
        <v>240</v>
      </c>
    </row>
    <row r="217" s="13" customFormat="1">
      <c r="A217" s="13"/>
      <c r="B217" s="245"/>
      <c r="C217" s="246"/>
      <c r="D217" s="247" t="s">
        <v>251</v>
      </c>
      <c r="E217" s="248" t="s">
        <v>1</v>
      </c>
      <c r="F217" s="249" t="s">
        <v>5677</v>
      </c>
      <c r="G217" s="246"/>
      <c r="H217" s="248" t="s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251</v>
      </c>
      <c r="AU217" s="255" t="s">
        <v>87</v>
      </c>
      <c r="AV217" s="13" t="s">
        <v>84</v>
      </c>
      <c r="AW217" s="13" t="s">
        <v>32</v>
      </c>
      <c r="AX217" s="13" t="s">
        <v>76</v>
      </c>
      <c r="AY217" s="255" t="s">
        <v>240</v>
      </c>
    </row>
    <row r="218" s="14" customFormat="1">
      <c r="A218" s="14"/>
      <c r="B218" s="256"/>
      <c r="C218" s="257"/>
      <c r="D218" s="247" t="s">
        <v>251</v>
      </c>
      <c r="E218" s="258" t="s">
        <v>1</v>
      </c>
      <c r="F218" s="259" t="s">
        <v>5678</v>
      </c>
      <c r="G218" s="257"/>
      <c r="H218" s="260">
        <v>2920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251</v>
      </c>
      <c r="AU218" s="266" t="s">
        <v>87</v>
      </c>
      <c r="AV218" s="14" t="s">
        <v>87</v>
      </c>
      <c r="AW218" s="14" t="s">
        <v>32</v>
      </c>
      <c r="AX218" s="14" t="s">
        <v>76</v>
      </c>
      <c r="AY218" s="266" t="s">
        <v>240</v>
      </c>
    </row>
    <row r="219" s="16" customFormat="1">
      <c r="A219" s="16"/>
      <c r="B219" s="278"/>
      <c r="C219" s="279"/>
      <c r="D219" s="247" t="s">
        <v>251</v>
      </c>
      <c r="E219" s="280" t="s">
        <v>1</v>
      </c>
      <c r="F219" s="281" t="s">
        <v>265</v>
      </c>
      <c r="G219" s="279"/>
      <c r="H219" s="282">
        <v>3145</v>
      </c>
      <c r="I219" s="283"/>
      <c r="J219" s="279"/>
      <c r="K219" s="279"/>
      <c r="L219" s="284"/>
      <c r="M219" s="285"/>
      <c r="N219" s="286"/>
      <c r="O219" s="286"/>
      <c r="P219" s="286"/>
      <c r="Q219" s="286"/>
      <c r="R219" s="286"/>
      <c r="S219" s="286"/>
      <c r="T219" s="287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8" t="s">
        <v>251</v>
      </c>
      <c r="AU219" s="288" t="s">
        <v>87</v>
      </c>
      <c r="AV219" s="16" t="s">
        <v>247</v>
      </c>
      <c r="AW219" s="16" t="s">
        <v>32</v>
      </c>
      <c r="AX219" s="16" t="s">
        <v>84</v>
      </c>
      <c r="AY219" s="288" t="s">
        <v>240</v>
      </c>
    </row>
    <row r="220" s="2" customFormat="1" ht="37.8" customHeight="1">
      <c r="A220" s="39"/>
      <c r="B220" s="40"/>
      <c r="C220" s="227" t="s">
        <v>155</v>
      </c>
      <c r="D220" s="227" t="s">
        <v>242</v>
      </c>
      <c r="E220" s="228" t="s">
        <v>3765</v>
      </c>
      <c r="F220" s="229" t="s">
        <v>3766</v>
      </c>
      <c r="G220" s="230" t="s">
        <v>245</v>
      </c>
      <c r="H220" s="231">
        <v>19</v>
      </c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247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247</v>
      </c>
      <c r="BM220" s="238" t="s">
        <v>5679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3768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13" customFormat="1">
      <c r="A222" s="13"/>
      <c r="B222" s="245"/>
      <c r="C222" s="246"/>
      <c r="D222" s="247" t="s">
        <v>251</v>
      </c>
      <c r="E222" s="248" t="s">
        <v>1</v>
      </c>
      <c r="F222" s="249" t="s">
        <v>3769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251</v>
      </c>
      <c r="AU222" s="255" t="s">
        <v>87</v>
      </c>
      <c r="AV222" s="13" t="s">
        <v>84</v>
      </c>
      <c r="AW222" s="13" t="s">
        <v>32</v>
      </c>
      <c r="AX222" s="13" t="s">
        <v>76</v>
      </c>
      <c r="AY222" s="255" t="s">
        <v>240</v>
      </c>
    </row>
    <row r="223" s="13" customFormat="1">
      <c r="A223" s="13"/>
      <c r="B223" s="245"/>
      <c r="C223" s="246"/>
      <c r="D223" s="247" t="s">
        <v>251</v>
      </c>
      <c r="E223" s="248" t="s">
        <v>1</v>
      </c>
      <c r="F223" s="249" t="s">
        <v>3770</v>
      </c>
      <c r="G223" s="246"/>
      <c r="H223" s="248" t="s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251</v>
      </c>
      <c r="AU223" s="255" t="s">
        <v>87</v>
      </c>
      <c r="AV223" s="13" t="s">
        <v>84</v>
      </c>
      <c r="AW223" s="13" t="s">
        <v>32</v>
      </c>
      <c r="AX223" s="13" t="s">
        <v>76</v>
      </c>
      <c r="AY223" s="255" t="s">
        <v>240</v>
      </c>
    </row>
    <row r="224" s="13" customFormat="1">
      <c r="A224" s="13"/>
      <c r="B224" s="245"/>
      <c r="C224" s="246"/>
      <c r="D224" s="247" t="s">
        <v>251</v>
      </c>
      <c r="E224" s="248" t="s">
        <v>1</v>
      </c>
      <c r="F224" s="249" t="s">
        <v>5666</v>
      </c>
      <c r="G224" s="246"/>
      <c r="H224" s="248" t="s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251</v>
      </c>
      <c r="AU224" s="255" t="s">
        <v>87</v>
      </c>
      <c r="AV224" s="13" t="s">
        <v>84</v>
      </c>
      <c r="AW224" s="13" t="s">
        <v>32</v>
      </c>
      <c r="AX224" s="13" t="s">
        <v>76</v>
      </c>
      <c r="AY224" s="255" t="s">
        <v>240</v>
      </c>
    </row>
    <row r="225" s="14" customFormat="1">
      <c r="A225" s="14"/>
      <c r="B225" s="256"/>
      <c r="C225" s="257"/>
      <c r="D225" s="247" t="s">
        <v>251</v>
      </c>
      <c r="E225" s="258" t="s">
        <v>1</v>
      </c>
      <c r="F225" s="259" t="s">
        <v>5667</v>
      </c>
      <c r="G225" s="257"/>
      <c r="H225" s="260">
        <v>210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251</v>
      </c>
      <c r="AU225" s="266" t="s">
        <v>87</v>
      </c>
      <c r="AV225" s="14" t="s">
        <v>87</v>
      </c>
      <c r="AW225" s="14" t="s">
        <v>32</v>
      </c>
      <c r="AX225" s="14" t="s">
        <v>76</v>
      </c>
      <c r="AY225" s="266" t="s">
        <v>240</v>
      </c>
    </row>
    <row r="226" s="13" customFormat="1">
      <c r="A226" s="13"/>
      <c r="B226" s="245"/>
      <c r="C226" s="246"/>
      <c r="D226" s="247" t="s">
        <v>251</v>
      </c>
      <c r="E226" s="248" t="s">
        <v>1</v>
      </c>
      <c r="F226" s="249" t="s">
        <v>3773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251</v>
      </c>
      <c r="AU226" s="255" t="s">
        <v>87</v>
      </c>
      <c r="AV226" s="13" t="s">
        <v>84</v>
      </c>
      <c r="AW226" s="13" t="s">
        <v>32</v>
      </c>
      <c r="AX226" s="13" t="s">
        <v>76</v>
      </c>
      <c r="AY226" s="255" t="s">
        <v>240</v>
      </c>
    </row>
    <row r="227" s="14" customFormat="1">
      <c r="A227" s="14"/>
      <c r="B227" s="256"/>
      <c r="C227" s="257"/>
      <c r="D227" s="247" t="s">
        <v>251</v>
      </c>
      <c r="E227" s="258" t="s">
        <v>1</v>
      </c>
      <c r="F227" s="259" t="s">
        <v>5668</v>
      </c>
      <c r="G227" s="257"/>
      <c r="H227" s="260">
        <v>-146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251</v>
      </c>
      <c r="AU227" s="266" t="s">
        <v>87</v>
      </c>
      <c r="AV227" s="14" t="s">
        <v>87</v>
      </c>
      <c r="AW227" s="14" t="s">
        <v>32</v>
      </c>
      <c r="AX227" s="14" t="s">
        <v>76</v>
      </c>
      <c r="AY227" s="266" t="s">
        <v>240</v>
      </c>
    </row>
    <row r="228" s="15" customFormat="1">
      <c r="A228" s="15"/>
      <c r="B228" s="267"/>
      <c r="C228" s="268"/>
      <c r="D228" s="247" t="s">
        <v>251</v>
      </c>
      <c r="E228" s="269" t="s">
        <v>1</v>
      </c>
      <c r="F228" s="270" t="s">
        <v>5669</v>
      </c>
      <c r="G228" s="268"/>
      <c r="H228" s="271">
        <v>64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251</v>
      </c>
      <c r="AU228" s="277" t="s">
        <v>87</v>
      </c>
      <c r="AV228" s="15" t="s">
        <v>256</v>
      </c>
      <c r="AW228" s="15" t="s">
        <v>32</v>
      </c>
      <c r="AX228" s="15" t="s">
        <v>76</v>
      </c>
      <c r="AY228" s="277" t="s">
        <v>240</v>
      </c>
    </row>
    <row r="229" s="13" customFormat="1">
      <c r="A229" s="13"/>
      <c r="B229" s="245"/>
      <c r="C229" s="246"/>
      <c r="D229" s="247" t="s">
        <v>251</v>
      </c>
      <c r="E229" s="248" t="s">
        <v>1</v>
      </c>
      <c r="F229" s="249" t="s">
        <v>5680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251</v>
      </c>
      <c r="AU229" s="255" t="s">
        <v>87</v>
      </c>
      <c r="AV229" s="13" t="s">
        <v>84</v>
      </c>
      <c r="AW229" s="13" t="s">
        <v>32</v>
      </c>
      <c r="AX229" s="13" t="s">
        <v>76</v>
      </c>
      <c r="AY229" s="255" t="s">
        <v>240</v>
      </c>
    </row>
    <row r="230" s="14" customFormat="1">
      <c r="A230" s="14"/>
      <c r="B230" s="256"/>
      <c r="C230" s="257"/>
      <c r="D230" s="247" t="s">
        <v>251</v>
      </c>
      <c r="E230" s="258" t="s">
        <v>1</v>
      </c>
      <c r="F230" s="259" t="s">
        <v>5681</v>
      </c>
      <c r="G230" s="257"/>
      <c r="H230" s="260">
        <v>19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251</v>
      </c>
      <c r="AU230" s="266" t="s">
        <v>87</v>
      </c>
      <c r="AV230" s="14" t="s">
        <v>87</v>
      </c>
      <c r="AW230" s="14" t="s">
        <v>32</v>
      </c>
      <c r="AX230" s="14" t="s">
        <v>76</v>
      </c>
      <c r="AY230" s="266" t="s">
        <v>240</v>
      </c>
    </row>
    <row r="231" s="15" customFormat="1">
      <c r="A231" s="15"/>
      <c r="B231" s="267"/>
      <c r="C231" s="268"/>
      <c r="D231" s="247" t="s">
        <v>251</v>
      </c>
      <c r="E231" s="269" t="s">
        <v>1</v>
      </c>
      <c r="F231" s="270" t="s">
        <v>5682</v>
      </c>
      <c r="G231" s="268"/>
      <c r="H231" s="271">
        <v>19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251</v>
      </c>
      <c r="AU231" s="277" t="s">
        <v>87</v>
      </c>
      <c r="AV231" s="15" t="s">
        <v>256</v>
      </c>
      <c r="AW231" s="15" t="s">
        <v>32</v>
      </c>
      <c r="AX231" s="15" t="s">
        <v>84</v>
      </c>
      <c r="AY231" s="277" t="s">
        <v>240</v>
      </c>
    </row>
    <row r="232" s="2" customFormat="1" ht="37.8" customHeight="1">
      <c r="A232" s="39"/>
      <c r="B232" s="40"/>
      <c r="C232" s="227" t="s">
        <v>158</v>
      </c>
      <c r="D232" s="227" t="s">
        <v>242</v>
      </c>
      <c r="E232" s="228" t="s">
        <v>3775</v>
      </c>
      <c r="F232" s="229" t="s">
        <v>3776</v>
      </c>
      <c r="G232" s="230" t="s">
        <v>245</v>
      </c>
      <c r="H232" s="231">
        <v>95</v>
      </c>
      <c r="I232" s="232"/>
      <c r="J232" s="233">
        <f>ROUND(I232*H232,2)</f>
        <v>0</v>
      </c>
      <c r="K232" s="229" t="s">
        <v>246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247</v>
      </c>
      <c r="AT232" s="238" t="s">
        <v>242</v>
      </c>
      <c r="AU232" s="238" t="s">
        <v>87</v>
      </c>
      <c r="AY232" s="18" t="s">
        <v>240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247</v>
      </c>
      <c r="BM232" s="238" t="s">
        <v>5683</v>
      </c>
    </row>
    <row r="233" s="2" customFormat="1">
      <c r="A233" s="39"/>
      <c r="B233" s="40"/>
      <c r="C233" s="41"/>
      <c r="D233" s="240" t="s">
        <v>249</v>
      </c>
      <c r="E233" s="41"/>
      <c r="F233" s="241" t="s">
        <v>3778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87</v>
      </c>
    </row>
    <row r="234" s="13" customFormat="1">
      <c r="A234" s="13"/>
      <c r="B234" s="245"/>
      <c r="C234" s="246"/>
      <c r="D234" s="247" t="s">
        <v>251</v>
      </c>
      <c r="E234" s="248" t="s">
        <v>1</v>
      </c>
      <c r="F234" s="249" t="s">
        <v>3779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251</v>
      </c>
      <c r="AU234" s="255" t="s">
        <v>87</v>
      </c>
      <c r="AV234" s="13" t="s">
        <v>84</v>
      </c>
      <c r="AW234" s="13" t="s">
        <v>32</v>
      </c>
      <c r="AX234" s="13" t="s">
        <v>76</v>
      </c>
      <c r="AY234" s="255" t="s">
        <v>240</v>
      </c>
    </row>
    <row r="235" s="14" customFormat="1">
      <c r="A235" s="14"/>
      <c r="B235" s="256"/>
      <c r="C235" s="257"/>
      <c r="D235" s="247" t="s">
        <v>251</v>
      </c>
      <c r="E235" s="258" t="s">
        <v>1</v>
      </c>
      <c r="F235" s="259" t="s">
        <v>5684</v>
      </c>
      <c r="G235" s="257"/>
      <c r="H235" s="260">
        <v>95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251</v>
      </c>
      <c r="AU235" s="266" t="s">
        <v>87</v>
      </c>
      <c r="AV235" s="14" t="s">
        <v>87</v>
      </c>
      <c r="AW235" s="14" t="s">
        <v>32</v>
      </c>
      <c r="AX235" s="14" t="s">
        <v>84</v>
      </c>
      <c r="AY235" s="266" t="s">
        <v>240</v>
      </c>
    </row>
    <row r="236" s="2" customFormat="1" ht="16.5" customHeight="1">
      <c r="A236" s="39"/>
      <c r="B236" s="40"/>
      <c r="C236" s="227" t="s">
        <v>162</v>
      </c>
      <c r="D236" s="227" t="s">
        <v>242</v>
      </c>
      <c r="E236" s="228" t="s">
        <v>398</v>
      </c>
      <c r="F236" s="229" t="s">
        <v>399</v>
      </c>
      <c r="G236" s="230" t="s">
        <v>245</v>
      </c>
      <c r="H236" s="231">
        <v>64</v>
      </c>
      <c r="I236" s="232"/>
      <c r="J236" s="233">
        <f>ROUND(I236*H236,2)</f>
        <v>0</v>
      </c>
      <c r="K236" s="229" t="s">
        <v>246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247</v>
      </c>
      <c r="AT236" s="238" t="s">
        <v>242</v>
      </c>
      <c r="AU236" s="238" t="s">
        <v>87</v>
      </c>
      <c r="AY236" s="18" t="s">
        <v>240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247</v>
      </c>
      <c r="BM236" s="238" t="s">
        <v>5685</v>
      </c>
    </row>
    <row r="237" s="2" customFormat="1">
      <c r="A237" s="39"/>
      <c r="B237" s="40"/>
      <c r="C237" s="41"/>
      <c r="D237" s="240" t="s">
        <v>249</v>
      </c>
      <c r="E237" s="41"/>
      <c r="F237" s="241" t="s">
        <v>401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249</v>
      </c>
      <c r="AU237" s="18" t="s">
        <v>87</v>
      </c>
    </row>
    <row r="238" s="14" customFormat="1">
      <c r="A238" s="14"/>
      <c r="B238" s="256"/>
      <c r="C238" s="257"/>
      <c r="D238" s="247" t="s">
        <v>251</v>
      </c>
      <c r="E238" s="258" t="s">
        <v>1</v>
      </c>
      <c r="F238" s="259" t="s">
        <v>5686</v>
      </c>
      <c r="G238" s="257"/>
      <c r="H238" s="260">
        <v>64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251</v>
      </c>
      <c r="AU238" s="266" t="s">
        <v>87</v>
      </c>
      <c r="AV238" s="14" t="s">
        <v>87</v>
      </c>
      <c r="AW238" s="14" t="s">
        <v>32</v>
      </c>
      <c r="AX238" s="14" t="s">
        <v>84</v>
      </c>
      <c r="AY238" s="266" t="s">
        <v>240</v>
      </c>
    </row>
    <row r="239" s="2" customFormat="1" ht="24.15" customHeight="1">
      <c r="A239" s="39"/>
      <c r="B239" s="40"/>
      <c r="C239" s="227" t="s">
        <v>165</v>
      </c>
      <c r="D239" s="227" t="s">
        <v>242</v>
      </c>
      <c r="E239" s="228" t="s">
        <v>5687</v>
      </c>
      <c r="F239" s="229" t="s">
        <v>5688</v>
      </c>
      <c r="G239" s="230" t="s">
        <v>344</v>
      </c>
      <c r="H239" s="231">
        <v>128</v>
      </c>
      <c r="I239" s="232"/>
      <c r="J239" s="233">
        <f>ROUND(I239*H239,2)</f>
        <v>0</v>
      </c>
      <c r="K239" s="229" t="s">
        <v>246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247</v>
      </c>
      <c r="AT239" s="238" t="s">
        <v>242</v>
      </c>
      <c r="AU239" s="238" t="s">
        <v>87</v>
      </c>
      <c r="AY239" s="18" t="s">
        <v>240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247</v>
      </c>
      <c r="BM239" s="238" t="s">
        <v>5689</v>
      </c>
    </row>
    <row r="240" s="2" customFormat="1">
      <c r="A240" s="39"/>
      <c r="B240" s="40"/>
      <c r="C240" s="41"/>
      <c r="D240" s="240" t="s">
        <v>249</v>
      </c>
      <c r="E240" s="41"/>
      <c r="F240" s="241" t="s">
        <v>5690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249</v>
      </c>
      <c r="AU240" s="18" t="s">
        <v>87</v>
      </c>
    </row>
    <row r="241" s="14" customFormat="1">
      <c r="A241" s="14"/>
      <c r="B241" s="256"/>
      <c r="C241" s="257"/>
      <c r="D241" s="247" t="s">
        <v>251</v>
      </c>
      <c r="E241" s="258" t="s">
        <v>1</v>
      </c>
      <c r="F241" s="259" t="s">
        <v>5691</v>
      </c>
      <c r="G241" s="257"/>
      <c r="H241" s="260">
        <v>128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251</v>
      </c>
      <c r="AU241" s="266" t="s">
        <v>87</v>
      </c>
      <c r="AV241" s="14" t="s">
        <v>87</v>
      </c>
      <c r="AW241" s="14" t="s">
        <v>32</v>
      </c>
      <c r="AX241" s="14" t="s">
        <v>84</v>
      </c>
      <c r="AY241" s="266" t="s">
        <v>240</v>
      </c>
    </row>
    <row r="242" s="2" customFormat="1" ht="24.15" customHeight="1">
      <c r="A242" s="39"/>
      <c r="B242" s="40"/>
      <c r="C242" s="227" t="s">
        <v>8</v>
      </c>
      <c r="D242" s="227" t="s">
        <v>242</v>
      </c>
      <c r="E242" s="228" t="s">
        <v>348</v>
      </c>
      <c r="F242" s="229" t="s">
        <v>349</v>
      </c>
      <c r="G242" s="230" t="s">
        <v>245</v>
      </c>
      <c r="H242" s="231">
        <v>146</v>
      </c>
      <c r="I242" s="232"/>
      <c r="J242" s="233">
        <f>ROUND(I242*H242,2)</f>
        <v>0</v>
      </c>
      <c r="K242" s="229" t="s">
        <v>246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247</v>
      </c>
      <c r="AT242" s="238" t="s">
        <v>242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247</v>
      </c>
      <c r="BM242" s="238" t="s">
        <v>5692</v>
      </c>
    </row>
    <row r="243" s="2" customFormat="1">
      <c r="A243" s="39"/>
      <c r="B243" s="40"/>
      <c r="C243" s="41"/>
      <c r="D243" s="240" t="s">
        <v>249</v>
      </c>
      <c r="E243" s="41"/>
      <c r="F243" s="241" t="s">
        <v>351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249</v>
      </c>
      <c r="AU243" s="18" t="s">
        <v>87</v>
      </c>
    </row>
    <row r="244" s="13" customFormat="1">
      <c r="A244" s="13"/>
      <c r="B244" s="245"/>
      <c r="C244" s="246"/>
      <c r="D244" s="247" t="s">
        <v>251</v>
      </c>
      <c r="E244" s="248" t="s">
        <v>1</v>
      </c>
      <c r="F244" s="249" t="s">
        <v>5693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251</v>
      </c>
      <c r="AU244" s="255" t="s">
        <v>87</v>
      </c>
      <c r="AV244" s="13" t="s">
        <v>84</v>
      </c>
      <c r="AW244" s="13" t="s">
        <v>32</v>
      </c>
      <c r="AX244" s="13" t="s">
        <v>76</v>
      </c>
      <c r="AY244" s="255" t="s">
        <v>240</v>
      </c>
    </row>
    <row r="245" s="13" customFormat="1">
      <c r="A245" s="13"/>
      <c r="B245" s="245"/>
      <c r="C245" s="246"/>
      <c r="D245" s="247" t="s">
        <v>251</v>
      </c>
      <c r="E245" s="248" t="s">
        <v>1</v>
      </c>
      <c r="F245" s="249" t="s">
        <v>5666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251</v>
      </c>
      <c r="AU245" s="255" t="s">
        <v>87</v>
      </c>
      <c r="AV245" s="13" t="s">
        <v>84</v>
      </c>
      <c r="AW245" s="13" t="s">
        <v>32</v>
      </c>
      <c r="AX245" s="13" t="s">
        <v>76</v>
      </c>
      <c r="AY245" s="255" t="s">
        <v>240</v>
      </c>
    </row>
    <row r="246" s="14" customFormat="1">
      <c r="A246" s="14"/>
      <c r="B246" s="256"/>
      <c r="C246" s="257"/>
      <c r="D246" s="247" t="s">
        <v>251</v>
      </c>
      <c r="E246" s="258" t="s">
        <v>1</v>
      </c>
      <c r="F246" s="259" t="s">
        <v>5667</v>
      </c>
      <c r="G246" s="257"/>
      <c r="H246" s="260">
        <v>210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251</v>
      </c>
      <c r="AU246" s="266" t="s">
        <v>87</v>
      </c>
      <c r="AV246" s="14" t="s">
        <v>87</v>
      </c>
      <c r="AW246" s="14" t="s">
        <v>32</v>
      </c>
      <c r="AX246" s="14" t="s">
        <v>76</v>
      </c>
      <c r="AY246" s="266" t="s">
        <v>240</v>
      </c>
    </row>
    <row r="247" s="13" customFormat="1">
      <c r="A247" s="13"/>
      <c r="B247" s="245"/>
      <c r="C247" s="246"/>
      <c r="D247" s="247" t="s">
        <v>251</v>
      </c>
      <c r="E247" s="248" t="s">
        <v>1</v>
      </c>
      <c r="F247" s="249" t="s">
        <v>3791</v>
      </c>
      <c r="G247" s="246"/>
      <c r="H247" s="248" t="s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251</v>
      </c>
      <c r="AU247" s="255" t="s">
        <v>87</v>
      </c>
      <c r="AV247" s="13" t="s">
        <v>84</v>
      </c>
      <c r="AW247" s="13" t="s">
        <v>32</v>
      </c>
      <c r="AX247" s="13" t="s">
        <v>76</v>
      </c>
      <c r="AY247" s="255" t="s">
        <v>240</v>
      </c>
    </row>
    <row r="248" s="13" customFormat="1">
      <c r="A248" s="13"/>
      <c r="B248" s="245"/>
      <c r="C248" s="246"/>
      <c r="D248" s="247" t="s">
        <v>251</v>
      </c>
      <c r="E248" s="248" t="s">
        <v>1</v>
      </c>
      <c r="F248" s="249" t="s">
        <v>3792</v>
      </c>
      <c r="G248" s="246"/>
      <c r="H248" s="248" t="s">
        <v>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251</v>
      </c>
      <c r="AU248" s="255" t="s">
        <v>87</v>
      </c>
      <c r="AV248" s="13" t="s">
        <v>84</v>
      </c>
      <c r="AW248" s="13" t="s">
        <v>32</v>
      </c>
      <c r="AX248" s="13" t="s">
        <v>76</v>
      </c>
      <c r="AY248" s="255" t="s">
        <v>240</v>
      </c>
    </row>
    <row r="249" s="14" customFormat="1">
      <c r="A249" s="14"/>
      <c r="B249" s="256"/>
      <c r="C249" s="257"/>
      <c r="D249" s="247" t="s">
        <v>251</v>
      </c>
      <c r="E249" s="258" t="s">
        <v>1</v>
      </c>
      <c r="F249" s="259" t="s">
        <v>5694</v>
      </c>
      <c r="G249" s="257"/>
      <c r="H249" s="260">
        <v>-49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251</v>
      </c>
      <c r="AU249" s="266" t="s">
        <v>87</v>
      </c>
      <c r="AV249" s="14" t="s">
        <v>87</v>
      </c>
      <c r="AW249" s="14" t="s">
        <v>32</v>
      </c>
      <c r="AX249" s="14" t="s">
        <v>76</v>
      </c>
      <c r="AY249" s="266" t="s">
        <v>240</v>
      </c>
    </row>
    <row r="250" s="13" customFormat="1">
      <c r="A250" s="13"/>
      <c r="B250" s="245"/>
      <c r="C250" s="246"/>
      <c r="D250" s="247" t="s">
        <v>251</v>
      </c>
      <c r="E250" s="248" t="s">
        <v>1</v>
      </c>
      <c r="F250" s="249" t="s">
        <v>5695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251</v>
      </c>
      <c r="AU250" s="255" t="s">
        <v>87</v>
      </c>
      <c r="AV250" s="13" t="s">
        <v>84</v>
      </c>
      <c r="AW250" s="13" t="s">
        <v>32</v>
      </c>
      <c r="AX250" s="13" t="s">
        <v>76</v>
      </c>
      <c r="AY250" s="255" t="s">
        <v>240</v>
      </c>
    </row>
    <row r="251" s="14" customFormat="1">
      <c r="A251" s="14"/>
      <c r="B251" s="256"/>
      <c r="C251" s="257"/>
      <c r="D251" s="247" t="s">
        <v>251</v>
      </c>
      <c r="E251" s="258" t="s">
        <v>1</v>
      </c>
      <c r="F251" s="259" t="s">
        <v>5696</v>
      </c>
      <c r="G251" s="257"/>
      <c r="H251" s="260">
        <v>-15.869999999999999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251</v>
      </c>
      <c r="AU251" s="266" t="s">
        <v>87</v>
      </c>
      <c r="AV251" s="14" t="s">
        <v>87</v>
      </c>
      <c r="AW251" s="14" t="s">
        <v>32</v>
      </c>
      <c r="AX251" s="14" t="s">
        <v>76</v>
      </c>
      <c r="AY251" s="266" t="s">
        <v>240</v>
      </c>
    </row>
    <row r="252" s="14" customFormat="1">
      <c r="A252" s="14"/>
      <c r="B252" s="256"/>
      <c r="C252" s="257"/>
      <c r="D252" s="247" t="s">
        <v>251</v>
      </c>
      <c r="E252" s="258" t="s">
        <v>1</v>
      </c>
      <c r="F252" s="259" t="s">
        <v>5697</v>
      </c>
      <c r="G252" s="257"/>
      <c r="H252" s="260">
        <v>0.87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251</v>
      </c>
      <c r="AU252" s="266" t="s">
        <v>87</v>
      </c>
      <c r="AV252" s="14" t="s">
        <v>87</v>
      </c>
      <c r="AW252" s="14" t="s">
        <v>32</v>
      </c>
      <c r="AX252" s="14" t="s">
        <v>76</v>
      </c>
      <c r="AY252" s="266" t="s">
        <v>240</v>
      </c>
    </row>
    <row r="253" s="16" customFormat="1">
      <c r="A253" s="16"/>
      <c r="B253" s="278"/>
      <c r="C253" s="279"/>
      <c r="D253" s="247" t="s">
        <v>251</v>
      </c>
      <c r="E253" s="280" t="s">
        <v>1</v>
      </c>
      <c r="F253" s="281" t="s">
        <v>265</v>
      </c>
      <c r="G253" s="279"/>
      <c r="H253" s="282">
        <v>146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8" t="s">
        <v>251</v>
      </c>
      <c r="AU253" s="288" t="s">
        <v>87</v>
      </c>
      <c r="AV253" s="16" t="s">
        <v>247</v>
      </c>
      <c r="AW253" s="16" t="s">
        <v>32</v>
      </c>
      <c r="AX253" s="16" t="s">
        <v>84</v>
      </c>
      <c r="AY253" s="288" t="s">
        <v>240</v>
      </c>
    </row>
    <row r="254" s="2" customFormat="1" ht="24.15" customHeight="1">
      <c r="A254" s="39"/>
      <c r="B254" s="40"/>
      <c r="C254" s="289" t="s">
        <v>170</v>
      </c>
      <c r="D254" s="289" t="s">
        <v>341</v>
      </c>
      <c r="E254" s="290" t="s">
        <v>5698</v>
      </c>
      <c r="F254" s="291" t="s">
        <v>5699</v>
      </c>
      <c r="G254" s="292" t="s">
        <v>344</v>
      </c>
      <c r="H254" s="293">
        <v>292</v>
      </c>
      <c r="I254" s="294"/>
      <c r="J254" s="295">
        <f>ROUND(I254*H254,2)</f>
        <v>0</v>
      </c>
      <c r="K254" s="291" t="s">
        <v>1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320</v>
      </c>
      <c r="AT254" s="238" t="s">
        <v>341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247</v>
      </c>
      <c r="BM254" s="238" t="s">
        <v>5700</v>
      </c>
    </row>
    <row r="255" s="13" customFormat="1">
      <c r="A255" s="13"/>
      <c r="B255" s="245"/>
      <c r="C255" s="246"/>
      <c r="D255" s="247" t="s">
        <v>251</v>
      </c>
      <c r="E255" s="248" t="s">
        <v>1</v>
      </c>
      <c r="F255" s="249" t="s">
        <v>5701</v>
      </c>
      <c r="G255" s="246"/>
      <c r="H255" s="248" t="s">
        <v>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251</v>
      </c>
      <c r="AU255" s="255" t="s">
        <v>87</v>
      </c>
      <c r="AV255" s="13" t="s">
        <v>84</v>
      </c>
      <c r="AW255" s="13" t="s">
        <v>32</v>
      </c>
      <c r="AX255" s="13" t="s">
        <v>76</v>
      </c>
      <c r="AY255" s="255" t="s">
        <v>240</v>
      </c>
    </row>
    <row r="256" s="14" customFormat="1">
      <c r="A256" s="14"/>
      <c r="B256" s="256"/>
      <c r="C256" s="257"/>
      <c r="D256" s="247" t="s">
        <v>251</v>
      </c>
      <c r="E256" s="258" t="s">
        <v>1</v>
      </c>
      <c r="F256" s="259" t="s">
        <v>5702</v>
      </c>
      <c r="G256" s="257"/>
      <c r="H256" s="260">
        <v>292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251</v>
      </c>
      <c r="AU256" s="266" t="s">
        <v>87</v>
      </c>
      <c r="AV256" s="14" t="s">
        <v>87</v>
      </c>
      <c r="AW256" s="14" t="s">
        <v>32</v>
      </c>
      <c r="AX256" s="14" t="s">
        <v>84</v>
      </c>
      <c r="AY256" s="266" t="s">
        <v>240</v>
      </c>
    </row>
    <row r="257" s="2" customFormat="1" ht="24.15" customHeight="1">
      <c r="A257" s="39"/>
      <c r="B257" s="40"/>
      <c r="C257" s="227" t="s">
        <v>173</v>
      </c>
      <c r="D257" s="227" t="s">
        <v>242</v>
      </c>
      <c r="E257" s="228" t="s">
        <v>3795</v>
      </c>
      <c r="F257" s="229" t="s">
        <v>3796</v>
      </c>
      <c r="G257" s="230" t="s">
        <v>245</v>
      </c>
      <c r="H257" s="231">
        <v>37.600000000000001</v>
      </c>
      <c r="I257" s="232"/>
      <c r="J257" s="233">
        <f>ROUND(I257*H257,2)</f>
        <v>0</v>
      </c>
      <c r="K257" s="229" t="s">
        <v>246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247</v>
      </c>
      <c r="AT257" s="238" t="s">
        <v>242</v>
      </c>
      <c r="AU257" s="238" t="s">
        <v>87</v>
      </c>
      <c r="AY257" s="18" t="s">
        <v>240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247</v>
      </c>
      <c r="BM257" s="238" t="s">
        <v>5703</v>
      </c>
    </row>
    <row r="258" s="2" customFormat="1">
      <c r="A258" s="39"/>
      <c r="B258" s="40"/>
      <c r="C258" s="41"/>
      <c r="D258" s="240" t="s">
        <v>249</v>
      </c>
      <c r="E258" s="41"/>
      <c r="F258" s="241" t="s">
        <v>3798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249</v>
      </c>
      <c r="AU258" s="18" t="s">
        <v>87</v>
      </c>
    </row>
    <row r="259" s="13" customFormat="1">
      <c r="A259" s="13"/>
      <c r="B259" s="245"/>
      <c r="C259" s="246"/>
      <c r="D259" s="247" t="s">
        <v>251</v>
      </c>
      <c r="E259" s="248" t="s">
        <v>1</v>
      </c>
      <c r="F259" s="249" t="s">
        <v>5623</v>
      </c>
      <c r="G259" s="246"/>
      <c r="H259" s="248" t="s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251</v>
      </c>
      <c r="AU259" s="255" t="s">
        <v>87</v>
      </c>
      <c r="AV259" s="13" t="s">
        <v>84</v>
      </c>
      <c r="AW259" s="13" t="s">
        <v>32</v>
      </c>
      <c r="AX259" s="13" t="s">
        <v>76</v>
      </c>
      <c r="AY259" s="255" t="s">
        <v>240</v>
      </c>
    </row>
    <row r="260" s="14" customFormat="1">
      <c r="A260" s="14"/>
      <c r="B260" s="256"/>
      <c r="C260" s="257"/>
      <c r="D260" s="247" t="s">
        <v>251</v>
      </c>
      <c r="E260" s="258" t="s">
        <v>1</v>
      </c>
      <c r="F260" s="259" t="s">
        <v>5704</v>
      </c>
      <c r="G260" s="257"/>
      <c r="H260" s="260">
        <v>21.016999999999999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251</v>
      </c>
      <c r="AU260" s="266" t="s">
        <v>87</v>
      </c>
      <c r="AV260" s="14" t="s">
        <v>87</v>
      </c>
      <c r="AW260" s="14" t="s">
        <v>32</v>
      </c>
      <c r="AX260" s="14" t="s">
        <v>76</v>
      </c>
      <c r="AY260" s="266" t="s">
        <v>240</v>
      </c>
    </row>
    <row r="261" s="13" customFormat="1">
      <c r="A261" s="13"/>
      <c r="B261" s="245"/>
      <c r="C261" s="246"/>
      <c r="D261" s="247" t="s">
        <v>251</v>
      </c>
      <c r="E261" s="248" t="s">
        <v>1</v>
      </c>
      <c r="F261" s="249" t="s">
        <v>5626</v>
      </c>
      <c r="G261" s="246"/>
      <c r="H261" s="248" t="s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251</v>
      </c>
      <c r="AU261" s="255" t="s">
        <v>87</v>
      </c>
      <c r="AV261" s="13" t="s">
        <v>84</v>
      </c>
      <c r="AW261" s="13" t="s">
        <v>32</v>
      </c>
      <c r="AX261" s="13" t="s">
        <v>76</v>
      </c>
      <c r="AY261" s="255" t="s">
        <v>240</v>
      </c>
    </row>
    <row r="262" s="14" customFormat="1">
      <c r="A262" s="14"/>
      <c r="B262" s="256"/>
      <c r="C262" s="257"/>
      <c r="D262" s="247" t="s">
        <v>251</v>
      </c>
      <c r="E262" s="258" t="s">
        <v>1</v>
      </c>
      <c r="F262" s="259" t="s">
        <v>5705</v>
      </c>
      <c r="G262" s="257"/>
      <c r="H262" s="260">
        <v>16.771000000000001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251</v>
      </c>
      <c r="AU262" s="266" t="s">
        <v>87</v>
      </c>
      <c r="AV262" s="14" t="s">
        <v>87</v>
      </c>
      <c r="AW262" s="14" t="s">
        <v>32</v>
      </c>
      <c r="AX262" s="14" t="s">
        <v>76</v>
      </c>
      <c r="AY262" s="266" t="s">
        <v>240</v>
      </c>
    </row>
    <row r="263" s="14" customFormat="1">
      <c r="A263" s="14"/>
      <c r="B263" s="256"/>
      <c r="C263" s="257"/>
      <c r="D263" s="247" t="s">
        <v>251</v>
      </c>
      <c r="E263" s="258" t="s">
        <v>1</v>
      </c>
      <c r="F263" s="259" t="s">
        <v>5706</v>
      </c>
      <c r="G263" s="257"/>
      <c r="H263" s="260">
        <v>0.21199999999999999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251</v>
      </c>
      <c r="AU263" s="266" t="s">
        <v>87</v>
      </c>
      <c r="AV263" s="14" t="s">
        <v>87</v>
      </c>
      <c r="AW263" s="14" t="s">
        <v>32</v>
      </c>
      <c r="AX263" s="14" t="s">
        <v>76</v>
      </c>
      <c r="AY263" s="266" t="s">
        <v>240</v>
      </c>
    </row>
    <row r="264" s="15" customFormat="1">
      <c r="A264" s="15"/>
      <c r="B264" s="267"/>
      <c r="C264" s="268"/>
      <c r="D264" s="247" t="s">
        <v>251</v>
      </c>
      <c r="E264" s="269" t="s">
        <v>1</v>
      </c>
      <c r="F264" s="270" t="s">
        <v>255</v>
      </c>
      <c r="G264" s="268"/>
      <c r="H264" s="271">
        <v>38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251</v>
      </c>
      <c r="AU264" s="277" t="s">
        <v>87</v>
      </c>
      <c r="AV264" s="15" t="s">
        <v>256</v>
      </c>
      <c r="AW264" s="15" t="s">
        <v>32</v>
      </c>
      <c r="AX264" s="15" t="s">
        <v>76</v>
      </c>
      <c r="AY264" s="277" t="s">
        <v>240</v>
      </c>
    </row>
    <row r="265" s="13" customFormat="1">
      <c r="A265" s="13"/>
      <c r="B265" s="245"/>
      <c r="C265" s="246"/>
      <c r="D265" s="247" t="s">
        <v>251</v>
      </c>
      <c r="E265" s="248" t="s">
        <v>1</v>
      </c>
      <c r="F265" s="249" t="s">
        <v>5707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251</v>
      </c>
      <c r="AU265" s="255" t="s">
        <v>87</v>
      </c>
      <c r="AV265" s="13" t="s">
        <v>84</v>
      </c>
      <c r="AW265" s="13" t="s">
        <v>32</v>
      </c>
      <c r="AX265" s="13" t="s">
        <v>76</v>
      </c>
      <c r="AY265" s="255" t="s">
        <v>240</v>
      </c>
    </row>
    <row r="266" s="14" customFormat="1">
      <c r="A266" s="14"/>
      <c r="B266" s="256"/>
      <c r="C266" s="257"/>
      <c r="D266" s="247" t="s">
        <v>251</v>
      </c>
      <c r="E266" s="258" t="s">
        <v>1</v>
      </c>
      <c r="F266" s="259" t="s">
        <v>5708</v>
      </c>
      <c r="G266" s="257"/>
      <c r="H266" s="260">
        <v>-0.44900000000000001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251</v>
      </c>
      <c r="AU266" s="266" t="s">
        <v>87</v>
      </c>
      <c r="AV266" s="14" t="s">
        <v>87</v>
      </c>
      <c r="AW266" s="14" t="s">
        <v>32</v>
      </c>
      <c r="AX266" s="14" t="s">
        <v>76</v>
      </c>
      <c r="AY266" s="266" t="s">
        <v>240</v>
      </c>
    </row>
    <row r="267" s="14" customFormat="1">
      <c r="A267" s="14"/>
      <c r="B267" s="256"/>
      <c r="C267" s="257"/>
      <c r="D267" s="247" t="s">
        <v>251</v>
      </c>
      <c r="E267" s="258" t="s">
        <v>1</v>
      </c>
      <c r="F267" s="259" t="s">
        <v>5709</v>
      </c>
      <c r="G267" s="257"/>
      <c r="H267" s="260">
        <v>0.049000000000000002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251</v>
      </c>
      <c r="AU267" s="266" t="s">
        <v>87</v>
      </c>
      <c r="AV267" s="14" t="s">
        <v>87</v>
      </c>
      <c r="AW267" s="14" t="s">
        <v>32</v>
      </c>
      <c r="AX267" s="14" t="s">
        <v>76</v>
      </c>
      <c r="AY267" s="266" t="s">
        <v>240</v>
      </c>
    </row>
    <row r="268" s="16" customFormat="1">
      <c r="A268" s="16"/>
      <c r="B268" s="278"/>
      <c r="C268" s="279"/>
      <c r="D268" s="247" t="s">
        <v>251</v>
      </c>
      <c r="E268" s="280" t="s">
        <v>1</v>
      </c>
      <c r="F268" s="281" t="s">
        <v>265</v>
      </c>
      <c r="G268" s="279"/>
      <c r="H268" s="282">
        <v>37.600000000000001</v>
      </c>
      <c r="I268" s="283"/>
      <c r="J268" s="279"/>
      <c r="K268" s="279"/>
      <c r="L268" s="284"/>
      <c r="M268" s="285"/>
      <c r="N268" s="286"/>
      <c r="O268" s="286"/>
      <c r="P268" s="286"/>
      <c r="Q268" s="286"/>
      <c r="R268" s="286"/>
      <c r="S268" s="286"/>
      <c r="T268" s="28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8" t="s">
        <v>251</v>
      </c>
      <c r="AU268" s="288" t="s">
        <v>87</v>
      </c>
      <c r="AV268" s="16" t="s">
        <v>247</v>
      </c>
      <c r="AW268" s="16" t="s">
        <v>32</v>
      </c>
      <c r="AX268" s="16" t="s">
        <v>84</v>
      </c>
      <c r="AY268" s="288" t="s">
        <v>240</v>
      </c>
    </row>
    <row r="269" s="2" customFormat="1" ht="16.5" customHeight="1">
      <c r="A269" s="39"/>
      <c r="B269" s="40"/>
      <c r="C269" s="289" t="s">
        <v>395</v>
      </c>
      <c r="D269" s="289" t="s">
        <v>341</v>
      </c>
      <c r="E269" s="290" t="s">
        <v>3816</v>
      </c>
      <c r="F269" s="291" t="s">
        <v>3817</v>
      </c>
      <c r="G269" s="292" t="s">
        <v>344</v>
      </c>
      <c r="H269" s="293">
        <v>75.200000000000003</v>
      </c>
      <c r="I269" s="294"/>
      <c r="J269" s="295">
        <f>ROUND(I269*H269,2)</f>
        <v>0</v>
      </c>
      <c r="K269" s="291" t="s">
        <v>246</v>
      </c>
      <c r="L269" s="296"/>
      <c r="M269" s="297" t="s">
        <v>1</v>
      </c>
      <c r="N269" s="298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320</v>
      </c>
      <c r="AT269" s="238" t="s">
        <v>341</v>
      </c>
      <c r="AU269" s="238" t="s">
        <v>87</v>
      </c>
      <c r="AY269" s="18" t="s">
        <v>240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247</v>
      </c>
      <c r="BM269" s="238" t="s">
        <v>5710</v>
      </c>
    </row>
    <row r="270" s="13" customFormat="1">
      <c r="A270" s="13"/>
      <c r="B270" s="245"/>
      <c r="C270" s="246"/>
      <c r="D270" s="247" t="s">
        <v>251</v>
      </c>
      <c r="E270" s="248" t="s">
        <v>1</v>
      </c>
      <c r="F270" s="249" t="s">
        <v>5711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251</v>
      </c>
      <c r="AU270" s="255" t="s">
        <v>87</v>
      </c>
      <c r="AV270" s="13" t="s">
        <v>84</v>
      </c>
      <c r="AW270" s="13" t="s">
        <v>32</v>
      </c>
      <c r="AX270" s="13" t="s">
        <v>76</v>
      </c>
      <c r="AY270" s="255" t="s">
        <v>240</v>
      </c>
    </row>
    <row r="271" s="13" customFormat="1">
      <c r="A271" s="13"/>
      <c r="B271" s="245"/>
      <c r="C271" s="246"/>
      <c r="D271" s="247" t="s">
        <v>251</v>
      </c>
      <c r="E271" s="248" t="s">
        <v>1</v>
      </c>
      <c r="F271" s="249" t="s">
        <v>3820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251</v>
      </c>
      <c r="AU271" s="255" t="s">
        <v>87</v>
      </c>
      <c r="AV271" s="13" t="s">
        <v>84</v>
      </c>
      <c r="AW271" s="13" t="s">
        <v>32</v>
      </c>
      <c r="AX271" s="13" t="s">
        <v>76</v>
      </c>
      <c r="AY271" s="255" t="s">
        <v>240</v>
      </c>
    </row>
    <row r="272" s="14" customFormat="1">
      <c r="A272" s="14"/>
      <c r="B272" s="256"/>
      <c r="C272" s="257"/>
      <c r="D272" s="247" t="s">
        <v>251</v>
      </c>
      <c r="E272" s="258" t="s">
        <v>1</v>
      </c>
      <c r="F272" s="259" t="s">
        <v>5712</v>
      </c>
      <c r="G272" s="257"/>
      <c r="H272" s="260">
        <v>75.200000000000003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251</v>
      </c>
      <c r="AU272" s="266" t="s">
        <v>87</v>
      </c>
      <c r="AV272" s="14" t="s">
        <v>87</v>
      </c>
      <c r="AW272" s="14" t="s">
        <v>32</v>
      </c>
      <c r="AX272" s="14" t="s">
        <v>84</v>
      </c>
      <c r="AY272" s="266" t="s">
        <v>240</v>
      </c>
    </row>
    <row r="273" s="2" customFormat="1" ht="24.15" customHeight="1">
      <c r="A273" s="39"/>
      <c r="B273" s="40"/>
      <c r="C273" s="227" t="s">
        <v>397</v>
      </c>
      <c r="D273" s="227" t="s">
        <v>242</v>
      </c>
      <c r="E273" s="228" t="s">
        <v>371</v>
      </c>
      <c r="F273" s="229" t="s">
        <v>372</v>
      </c>
      <c r="G273" s="230" t="s">
        <v>373</v>
      </c>
      <c r="H273" s="231">
        <v>2.2000000000000002</v>
      </c>
      <c r="I273" s="232"/>
      <c r="J273" s="233">
        <f>ROUND(I273*H273,2)</f>
        <v>0</v>
      </c>
      <c r="K273" s="229" t="s">
        <v>246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247</v>
      </c>
      <c r="AT273" s="238" t="s">
        <v>242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247</v>
      </c>
      <c r="BM273" s="238" t="s">
        <v>5713</v>
      </c>
    </row>
    <row r="274" s="2" customFormat="1">
      <c r="A274" s="39"/>
      <c r="B274" s="40"/>
      <c r="C274" s="41"/>
      <c r="D274" s="240" t="s">
        <v>249</v>
      </c>
      <c r="E274" s="41"/>
      <c r="F274" s="241" t="s">
        <v>375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87</v>
      </c>
    </row>
    <row r="275" s="13" customFormat="1">
      <c r="A275" s="13"/>
      <c r="B275" s="245"/>
      <c r="C275" s="246"/>
      <c r="D275" s="247" t="s">
        <v>251</v>
      </c>
      <c r="E275" s="248" t="s">
        <v>1</v>
      </c>
      <c r="F275" s="249" t="s">
        <v>5714</v>
      </c>
      <c r="G275" s="246"/>
      <c r="H275" s="248" t="s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251</v>
      </c>
      <c r="AU275" s="255" t="s">
        <v>87</v>
      </c>
      <c r="AV275" s="13" t="s">
        <v>84</v>
      </c>
      <c r="AW275" s="13" t="s">
        <v>32</v>
      </c>
      <c r="AX275" s="13" t="s">
        <v>76</v>
      </c>
      <c r="AY275" s="255" t="s">
        <v>240</v>
      </c>
    </row>
    <row r="276" s="14" customFormat="1">
      <c r="A276" s="14"/>
      <c r="B276" s="256"/>
      <c r="C276" s="257"/>
      <c r="D276" s="247" t="s">
        <v>251</v>
      </c>
      <c r="E276" s="258" t="s">
        <v>1</v>
      </c>
      <c r="F276" s="259" t="s">
        <v>5715</v>
      </c>
      <c r="G276" s="257"/>
      <c r="H276" s="260">
        <v>2.2000000000000002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251</v>
      </c>
      <c r="AU276" s="266" t="s">
        <v>87</v>
      </c>
      <c r="AV276" s="14" t="s">
        <v>87</v>
      </c>
      <c r="AW276" s="14" t="s">
        <v>32</v>
      </c>
      <c r="AX276" s="14" t="s">
        <v>84</v>
      </c>
      <c r="AY276" s="266" t="s">
        <v>240</v>
      </c>
    </row>
    <row r="277" s="12" customFormat="1" ht="22.8" customHeight="1">
      <c r="A277" s="12"/>
      <c r="B277" s="211"/>
      <c r="C277" s="212"/>
      <c r="D277" s="213" t="s">
        <v>75</v>
      </c>
      <c r="E277" s="225" t="s">
        <v>155</v>
      </c>
      <c r="F277" s="225" t="s">
        <v>5716</v>
      </c>
      <c r="G277" s="212"/>
      <c r="H277" s="212"/>
      <c r="I277" s="215"/>
      <c r="J277" s="226">
        <f>BK277</f>
        <v>0</v>
      </c>
      <c r="K277" s="212"/>
      <c r="L277" s="217"/>
      <c r="M277" s="218"/>
      <c r="N277" s="219"/>
      <c r="O277" s="219"/>
      <c r="P277" s="220">
        <f>SUM(P278:P284)</f>
        <v>0</v>
      </c>
      <c r="Q277" s="219"/>
      <c r="R277" s="220">
        <f>SUM(R278:R284)</f>
        <v>0</v>
      </c>
      <c r="S277" s="219"/>
      <c r="T277" s="221">
        <f>SUM(T278:T284)</f>
        <v>1.012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84</v>
      </c>
      <c r="AT277" s="223" t="s">
        <v>75</v>
      </c>
      <c r="AU277" s="223" t="s">
        <v>84</v>
      </c>
      <c r="AY277" s="222" t="s">
        <v>240</v>
      </c>
      <c r="BK277" s="224">
        <f>SUM(BK278:BK284)</f>
        <v>0</v>
      </c>
    </row>
    <row r="278" s="2" customFormat="1" ht="24.15" customHeight="1">
      <c r="A278" s="39"/>
      <c r="B278" s="40"/>
      <c r="C278" s="227" t="s">
        <v>402</v>
      </c>
      <c r="D278" s="227" t="s">
        <v>242</v>
      </c>
      <c r="E278" s="228" t="s">
        <v>5717</v>
      </c>
      <c r="F278" s="229" t="s">
        <v>5718</v>
      </c>
      <c r="G278" s="230" t="s">
        <v>373</v>
      </c>
      <c r="H278" s="231">
        <v>2.2000000000000002</v>
      </c>
      <c r="I278" s="232"/>
      <c r="J278" s="233">
        <f>ROUND(I278*H278,2)</f>
        <v>0</v>
      </c>
      <c r="K278" s="229" t="s">
        <v>246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0.255</v>
      </c>
      <c r="T278" s="237">
        <f>S278*H278</f>
        <v>0.56100000000000005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247</v>
      </c>
      <c r="AT278" s="238" t="s">
        <v>242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247</v>
      </c>
      <c r="BM278" s="238" t="s">
        <v>5719</v>
      </c>
    </row>
    <row r="279" s="2" customFormat="1">
      <c r="A279" s="39"/>
      <c r="B279" s="40"/>
      <c r="C279" s="41"/>
      <c r="D279" s="240" t="s">
        <v>249</v>
      </c>
      <c r="E279" s="41"/>
      <c r="F279" s="241" t="s">
        <v>5720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249</v>
      </c>
      <c r="AU279" s="18" t="s">
        <v>87</v>
      </c>
    </row>
    <row r="280" s="13" customFormat="1">
      <c r="A280" s="13"/>
      <c r="B280" s="245"/>
      <c r="C280" s="246"/>
      <c r="D280" s="247" t="s">
        <v>251</v>
      </c>
      <c r="E280" s="248" t="s">
        <v>1</v>
      </c>
      <c r="F280" s="249" t="s">
        <v>5721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251</v>
      </c>
      <c r="AU280" s="255" t="s">
        <v>87</v>
      </c>
      <c r="AV280" s="13" t="s">
        <v>84</v>
      </c>
      <c r="AW280" s="13" t="s">
        <v>32</v>
      </c>
      <c r="AX280" s="13" t="s">
        <v>76</v>
      </c>
      <c r="AY280" s="255" t="s">
        <v>240</v>
      </c>
    </row>
    <row r="281" s="14" customFormat="1">
      <c r="A281" s="14"/>
      <c r="B281" s="256"/>
      <c r="C281" s="257"/>
      <c r="D281" s="247" t="s">
        <v>251</v>
      </c>
      <c r="E281" s="258" t="s">
        <v>1</v>
      </c>
      <c r="F281" s="259" t="s">
        <v>5722</v>
      </c>
      <c r="G281" s="257"/>
      <c r="H281" s="260">
        <v>2.2000000000000002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251</v>
      </c>
      <c r="AU281" s="266" t="s">
        <v>87</v>
      </c>
      <c r="AV281" s="14" t="s">
        <v>87</v>
      </c>
      <c r="AW281" s="14" t="s">
        <v>32</v>
      </c>
      <c r="AX281" s="14" t="s">
        <v>84</v>
      </c>
      <c r="AY281" s="266" t="s">
        <v>240</v>
      </c>
    </row>
    <row r="282" s="2" customFormat="1" ht="16.5" customHeight="1">
      <c r="A282" s="39"/>
      <c r="B282" s="40"/>
      <c r="C282" s="227" t="s">
        <v>7</v>
      </c>
      <c r="D282" s="227" t="s">
        <v>242</v>
      </c>
      <c r="E282" s="228" t="s">
        <v>5723</v>
      </c>
      <c r="F282" s="229" t="s">
        <v>5724</v>
      </c>
      <c r="G282" s="230" t="s">
        <v>520</v>
      </c>
      <c r="H282" s="231">
        <v>2.2000000000000002</v>
      </c>
      <c r="I282" s="232"/>
      <c r="J282" s="233">
        <f>ROUND(I282*H282,2)</f>
        <v>0</v>
      </c>
      <c r="K282" s="229" t="s">
        <v>246</v>
      </c>
      <c r="L282" s="45"/>
      <c r="M282" s="234" t="s">
        <v>1</v>
      </c>
      <c r="N282" s="235" t="s">
        <v>41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0.20499999999999999</v>
      </c>
      <c r="T282" s="237">
        <f>S282*H282</f>
        <v>0.45100000000000001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247</v>
      </c>
      <c r="AT282" s="238" t="s">
        <v>242</v>
      </c>
      <c r="AU282" s="238" t="s">
        <v>87</v>
      </c>
      <c r="AY282" s="18" t="s">
        <v>240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247</v>
      </c>
      <c r="BM282" s="238" t="s">
        <v>5725</v>
      </c>
    </row>
    <row r="283" s="2" customFormat="1">
      <c r="A283" s="39"/>
      <c r="B283" s="40"/>
      <c r="C283" s="41"/>
      <c r="D283" s="240" t="s">
        <v>249</v>
      </c>
      <c r="E283" s="41"/>
      <c r="F283" s="241" t="s">
        <v>5726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249</v>
      </c>
      <c r="AU283" s="18" t="s">
        <v>87</v>
      </c>
    </row>
    <row r="284" s="14" customFormat="1">
      <c r="A284" s="14"/>
      <c r="B284" s="256"/>
      <c r="C284" s="257"/>
      <c r="D284" s="247" t="s">
        <v>251</v>
      </c>
      <c r="E284" s="258" t="s">
        <v>1</v>
      </c>
      <c r="F284" s="259" t="s">
        <v>5727</v>
      </c>
      <c r="G284" s="257"/>
      <c r="H284" s="260">
        <v>2.2000000000000002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251</v>
      </c>
      <c r="AU284" s="266" t="s">
        <v>87</v>
      </c>
      <c r="AV284" s="14" t="s">
        <v>87</v>
      </c>
      <c r="AW284" s="14" t="s">
        <v>32</v>
      </c>
      <c r="AX284" s="14" t="s">
        <v>84</v>
      </c>
      <c r="AY284" s="266" t="s">
        <v>240</v>
      </c>
    </row>
    <row r="285" s="12" customFormat="1" ht="22.8" customHeight="1">
      <c r="A285" s="12"/>
      <c r="B285" s="211"/>
      <c r="C285" s="212"/>
      <c r="D285" s="213" t="s">
        <v>75</v>
      </c>
      <c r="E285" s="225" t="s">
        <v>656</v>
      </c>
      <c r="F285" s="225" t="s">
        <v>3845</v>
      </c>
      <c r="G285" s="212"/>
      <c r="H285" s="212"/>
      <c r="I285" s="215"/>
      <c r="J285" s="226">
        <f>BK285</f>
        <v>0</v>
      </c>
      <c r="K285" s="212"/>
      <c r="L285" s="217"/>
      <c r="M285" s="218"/>
      <c r="N285" s="219"/>
      <c r="O285" s="219"/>
      <c r="P285" s="220">
        <f>SUM(P286:P295)</f>
        <v>0</v>
      </c>
      <c r="Q285" s="219"/>
      <c r="R285" s="220">
        <f>SUM(R286:R295)</f>
        <v>0</v>
      </c>
      <c r="S285" s="219"/>
      <c r="T285" s="221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2" t="s">
        <v>84</v>
      </c>
      <c r="AT285" s="223" t="s">
        <v>75</v>
      </c>
      <c r="AU285" s="223" t="s">
        <v>84</v>
      </c>
      <c r="AY285" s="222" t="s">
        <v>240</v>
      </c>
      <c r="BK285" s="224">
        <f>SUM(BK286:BK295)</f>
        <v>0</v>
      </c>
    </row>
    <row r="286" s="2" customFormat="1" ht="24.15" customHeight="1">
      <c r="A286" s="39"/>
      <c r="B286" s="40"/>
      <c r="C286" s="227" t="s">
        <v>427</v>
      </c>
      <c r="D286" s="227" t="s">
        <v>242</v>
      </c>
      <c r="E286" s="228" t="s">
        <v>3846</v>
      </c>
      <c r="F286" s="229" t="s">
        <v>3847</v>
      </c>
      <c r="G286" s="230" t="s">
        <v>245</v>
      </c>
      <c r="H286" s="231">
        <v>11</v>
      </c>
      <c r="I286" s="232"/>
      <c r="J286" s="233">
        <f>ROUND(I286*H286,2)</f>
        <v>0</v>
      </c>
      <c r="K286" s="229" t="s">
        <v>246</v>
      </c>
      <c r="L286" s="45"/>
      <c r="M286" s="234" t="s">
        <v>1</v>
      </c>
      <c r="N286" s="235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247</v>
      </c>
      <c r="AT286" s="238" t="s">
        <v>242</v>
      </c>
      <c r="AU286" s="238" t="s">
        <v>87</v>
      </c>
      <c r="AY286" s="18" t="s">
        <v>240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247</v>
      </c>
      <c r="BM286" s="238" t="s">
        <v>5728</v>
      </c>
    </row>
    <row r="287" s="2" customFormat="1">
      <c r="A287" s="39"/>
      <c r="B287" s="40"/>
      <c r="C287" s="41"/>
      <c r="D287" s="240" t="s">
        <v>249</v>
      </c>
      <c r="E287" s="41"/>
      <c r="F287" s="241" t="s">
        <v>3849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249</v>
      </c>
      <c r="AU287" s="18" t="s">
        <v>87</v>
      </c>
    </row>
    <row r="288" s="13" customFormat="1">
      <c r="A288" s="13"/>
      <c r="B288" s="245"/>
      <c r="C288" s="246"/>
      <c r="D288" s="247" t="s">
        <v>251</v>
      </c>
      <c r="E288" s="248" t="s">
        <v>1</v>
      </c>
      <c r="F288" s="249" t="s">
        <v>5623</v>
      </c>
      <c r="G288" s="246"/>
      <c r="H288" s="248" t="s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251</v>
      </c>
      <c r="AU288" s="255" t="s">
        <v>87</v>
      </c>
      <c r="AV288" s="13" t="s">
        <v>84</v>
      </c>
      <c r="AW288" s="13" t="s">
        <v>32</v>
      </c>
      <c r="AX288" s="13" t="s">
        <v>76</v>
      </c>
      <c r="AY288" s="255" t="s">
        <v>240</v>
      </c>
    </row>
    <row r="289" s="14" customFormat="1">
      <c r="A289" s="14"/>
      <c r="B289" s="256"/>
      <c r="C289" s="257"/>
      <c r="D289" s="247" t="s">
        <v>251</v>
      </c>
      <c r="E289" s="258" t="s">
        <v>1</v>
      </c>
      <c r="F289" s="259" t="s">
        <v>5729</v>
      </c>
      <c r="G289" s="257"/>
      <c r="H289" s="260">
        <v>5.1260000000000003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251</v>
      </c>
      <c r="AU289" s="266" t="s">
        <v>87</v>
      </c>
      <c r="AV289" s="14" t="s">
        <v>87</v>
      </c>
      <c r="AW289" s="14" t="s">
        <v>32</v>
      </c>
      <c r="AX289" s="14" t="s">
        <v>76</v>
      </c>
      <c r="AY289" s="266" t="s">
        <v>240</v>
      </c>
    </row>
    <row r="290" s="13" customFormat="1">
      <c r="A290" s="13"/>
      <c r="B290" s="245"/>
      <c r="C290" s="246"/>
      <c r="D290" s="247" t="s">
        <v>251</v>
      </c>
      <c r="E290" s="248" t="s">
        <v>1</v>
      </c>
      <c r="F290" s="249" t="s">
        <v>5626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251</v>
      </c>
      <c r="AU290" s="255" t="s">
        <v>87</v>
      </c>
      <c r="AV290" s="13" t="s">
        <v>84</v>
      </c>
      <c r="AW290" s="13" t="s">
        <v>32</v>
      </c>
      <c r="AX290" s="13" t="s">
        <v>76</v>
      </c>
      <c r="AY290" s="255" t="s">
        <v>240</v>
      </c>
    </row>
    <row r="291" s="14" customFormat="1">
      <c r="A291" s="14"/>
      <c r="B291" s="256"/>
      <c r="C291" s="257"/>
      <c r="D291" s="247" t="s">
        <v>251</v>
      </c>
      <c r="E291" s="258" t="s">
        <v>1</v>
      </c>
      <c r="F291" s="259" t="s">
        <v>5730</v>
      </c>
      <c r="G291" s="257"/>
      <c r="H291" s="260">
        <v>4.6200000000000001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251</v>
      </c>
      <c r="AU291" s="266" t="s">
        <v>87</v>
      </c>
      <c r="AV291" s="14" t="s">
        <v>87</v>
      </c>
      <c r="AW291" s="14" t="s">
        <v>32</v>
      </c>
      <c r="AX291" s="14" t="s">
        <v>76</v>
      </c>
      <c r="AY291" s="266" t="s">
        <v>240</v>
      </c>
    </row>
    <row r="292" s="13" customFormat="1">
      <c r="A292" s="13"/>
      <c r="B292" s="245"/>
      <c r="C292" s="246"/>
      <c r="D292" s="247" t="s">
        <v>251</v>
      </c>
      <c r="E292" s="248" t="s">
        <v>1</v>
      </c>
      <c r="F292" s="249" t="s">
        <v>5631</v>
      </c>
      <c r="G292" s="246"/>
      <c r="H292" s="248" t="s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251</v>
      </c>
      <c r="AU292" s="255" t="s">
        <v>87</v>
      </c>
      <c r="AV292" s="13" t="s">
        <v>84</v>
      </c>
      <c r="AW292" s="13" t="s">
        <v>32</v>
      </c>
      <c r="AX292" s="13" t="s">
        <v>76</v>
      </c>
      <c r="AY292" s="255" t="s">
        <v>240</v>
      </c>
    </row>
    <row r="293" s="14" customFormat="1">
      <c r="A293" s="14"/>
      <c r="B293" s="256"/>
      <c r="C293" s="257"/>
      <c r="D293" s="247" t="s">
        <v>251</v>
      </c>
      <c r="E293" s="258" t="s">
        <v>1</v>
      </c>
      <c r="F293" s="259" t="s">
        <v>5731</v>
      </c>
      <c r="G293" s="257"/>
      <c r="H293" s="260">
        <v>0.82499999999999996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251</v>
      </c>
      <c r="AU293" s="266" t="s">
        <v>87</v>
      </c>
      <c r="AV293" s="14" t="s">
        <v>87</v>
      </c>
      <c r="AW293" s="14" t="s">
        <v>32</v>
      </c>
      <c r="AX293" s="14" t="s">
        <v>76</v>
      </c>
      <c r="AY293" s="266" t="s">
        <v>240</v>
      </c>
    </row>
    <row r="294" s="14" customFormat="1">
      <c r="A294" s="14"/>
      <c r="B294" s="256"/>
      <c r="C294" s="257"/>
      <c r="D294" s="247" t="s">
        <v>251</v>
      </c>
      <c r="E294" s="258" t="s">
        <v>1</v>
      </c>
      <c r="F294" s="259" t="s">
        <v>5732</v>
      </c>
      <c r="G294" s="257"/>
      <c r="H294" s="260">
        <v>0.42899999999999999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251</v>
      </c>
      <c r="AU294" s="266" t="s">
        <v>87</v>
      </c>
      <c r="AV294" s="14" t="s">
        <v>87</v>
      </c>
      <c r="AW294" s="14" t="s">
        <v>32</v>
      </c>
      <c r="AX294" s="14" t="s">
        <v>76</v>
      </c>
      <c r="AY294" s="266" t="s">
        <v>240</v>
      </c>
    </row>
    <row r="295" s="16" customFormat="1">
      <c r="A295" s="16"/>
      <c r="B295" s="278"/>
      <c r="C295" s="279"/>
      <c r="D295" s="247" t="s">
        <v>251</v>
      </c>
      <c r="E295" s="280" t="s">
        <v>1</v>
      </c>
      <c r="F295" s="281" t="s">
        <v>265</v>
      </c>
      <c r="G295" s="279"/>
      <c r="H295" s="282">
        <v>11</v>
      </c>
      <c r="I295" s="283"/>
      <c r="J295" s="279"/>
      <c r="K295" s="279"/>
      <c r="L295" s="284"/>
      <c r="M295" s="285"/>
      <c r="N295" s="286"/>
      <c r="O295" s="286"/>
      <c r="P295" s="286"/>
      <c r="Q295" s="286"/>
      <c r="R295" s="286"/>
      <c r="S295" s="286"/>
      <c r="T295" s="28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8" t="s">
        <v>251</v>
      </c>
      <c r="AU295" s="288" t="s">
        <v>87</v>
      </c>
      <c r="AV295" s="16" t="s">
        <v>247</v>
      </c>
      <c r="AW295" s="16" t="s">
        <v>32</v>
      </c>
      <c r="AX295" s="16" t="s">
        <v>84</v>
      </c>
      <c r="AY295" s="288" t="s">
        <v>240</v>
      </c>
    </row>
    <row r="296" s="12" customFormat="1" ht="22.8" customHeight="1">
      <c r="A296" s="12"/>
      <c r="B296" s="211"/>
      <c r="C296" s="212"/>
      <c r="D296" s="213" t="s">
        <v>75</v>
      </c>
      <c r="E296" s="225" t="s">
        <v>289</v>
      </c>
      <c r="F296" s="225" t="s">
        <v>882</v>
      </c>
      <c r="G296" s="212"/>
      <c r="H296" s="212"/>
      <c r="I296" s="215"/>
      <c r="J296" s="226">
        <f>BK296</f>
        <v>0</v>
      </c>
      <c r="K296" s="212"/>
      <c r="L296" s="217"/>
      <c r="M296" s="218"/>
      <c r="N296" s="219"/>
      <c r="O296" s="219"/>
      <c r="P296" s="220">
        <f>SUM(P297:P312)</f>
        <v>0</v>
      </c>
      <c r="Q296" s="219"/>
      <c r="R296" s="220">
        <f>SUM(R297:R312)</f>
        <v>2.0298000000000003</v>
      </c>
      <c r="S296" s="219"/>
      <c r="T296" s="221">
        <f>SUM(T297:T312)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2" t="s">
        <v>84</v>
      </c>
      <c r="AT296" s="223" t="s">
        <v>75</v>
      </c>
      <c r="AU296" s="223" t="s">
        <v>84</v>
      </c>
      <c r="AY296" s="222" t="s">
        <v>240</v>
      </c>
      <c r="BK296" s="224">
        <f>SUM(BK297:BK312)</f>
        <v>0</v>
      </c>
    </row>
    <row r="297" s="2" customFormat="1" ht="24.15" customHeight="1">
      <c r="A297" s="39"/>
      <c r="B297" s="40"/>
      <c r="C297" s="227" t="s">
        <v>442</v>
      </c>
      <c r="D297" s="227" t="s">
        <v>242</v>
      </c>
      <c r="E297" s="228" t="s">
        <v>884</v>
      </c>
      <c r="F297" s="229" t="s">
        <v>885</v>
      </c>
      <c r="G297" s="230" t="s">
        <v>373</v>
      </c>
      <c r="H297" s="231">
        <v>2.2000000000000002</v>
      </c>
      <c r="I297" s="232"/>
      <c r="J297" s="233">
        <f>ROUND(I297*H297,2)</f>
        <v>0</v>
      </c>
      <c r="K297" s="229" t="s">
        <v>246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0.57499999999999996</v>
      </c>
      <c r="R297" s="236">
        <f>Q297*H297</f>
        <v>1.2649999999999999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247</v>
      </c>
      <c r="AT297" s="238" t="s">
        <v>242</v>
      </c>
      <c r="AU297" s="238" t="s">
        <v>87</v>
      </c>
      <c r="AY297" s="18" t="s">
        <v>240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247</v>
      </c>
      <c r="BM297" s="238" t="s">
        <v>5733</v>
      </c>
    </row>
    <row r="298" s="2" customFormat="1">
      <c r="A298" s="39"/>
      <c r="B298" s="40"/>
      <c r="C298" s="41"/>
      <c r="D298" s="240" t="s">
        <v>249</v>
      </c>
      <c r="E298" s="41"/>
      <c r="F298" s="241" t="s">
        <v>887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249</v>
      </c>
      <c r="AU298" s="18" t="s">
        <v>87</v>
      </c>
    </row>
    <row r="299" s="13" customFormat="1">
      <c r="A299" s="13"/>
      <c r="B299" s="245"/>
      <c r="C299" s="246"/>
      <c r="D299" s="247" t="s">
        <v>251</v>
      </c>
      <c r="E299" s="248" t="s">
        <v>1</v>
      </c>
      <c r="F299" s="249" t="s">
        <v>5714</v>
      </c>
      <c r="G299" s="246"/>
      <c r="H299" s="248" t="s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251</v>
      </c>
      <c r="AU299" s="255" t="s">
        <v>87</v>
      </c>
      <c r="AV299" s="13" t="s">
        <v>84</v>
      </c>
      <c r="AW299" s="13" t="s">
        <v>32</v>
      </c>
      <c r="AX299" s="13" t="s">
        <v>76</v>
      </c>
      <c r="AY299" s="255" t="s">
        <v>240</v>
      </c>
    </row>
    <row r="300" s="14" customFormat="1">
      <c r="A300" s="14"/>
      <c r="B300" s="256"/>
      <c r="C300" s="257"/>
      <c r="D300" s="247" t="s">
        <v>251</v>
      </c>
      <c r="E300" s="258" t="s">
        <v>1</v>
      </c>
      <c r="F300" s="259" t="s">
        <v>5715</v>
      </c>
      <c r="G300" s="257"/>
      <c r="H300" s="260">
        <v>2.2000000000000002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251</v>
      </c>
      <c r="AU300" s="266" t="s">
        <v>87</v>
      </c>
      <c r="AV300" s="14" t="s">
        <v>87</v>
      </c>
      <c r="AW300" s="14" t="s">
        <v>32</v>
      </c>
      <c r="AX300" s="14" t="s">
        <v>84</v>
      </c>
      <c r="AY300" s="266" t="s">
        <v>240</v>
      </c>
    </row>
    <row r="301" s="2" customFormat="1" ht="24.15" customHeight="1">
      <c r="A301" s="39"/>
      <c r="B301" s="40"/>
      <c r="C301" s="227" t="s">
        <v>455</v>
      </c>
      <c r="D301" s="227" t="s">
        <v>242</v>
      </c>
      <c r="E301" s="228" t="s">
        <v>5734</v>
      </c>
      <c r="F301" s="229" t="s">
        <v>5735</v>
      </c>
      <c r="G301" s="230" t="s">
        <v>373</v>
      </c>
      <c r="H301" s="231">
        <v>2.2000000000000002</v>
      </c>
      <c r="I301" s="232"/>
      <c r="J301" s="233">
        <f>ROUND(I301*H301,2)</f>
        <v>0</v>
      </c>
      <c r="K301" s="229" t="s">
        <v>246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0.16700000000000001</v>
      </c>
      <c r="R301" s="236">
        <f>Q301*H301</f>
        <v>0.36740000000000006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247</v>
      </c>
      <c r="AT301" s="238" t="s">
        <v>242</v>
      </c>
      <c r="AU301" s="238" t="s">
        <v>87</v>
      </c>
      <c r="AY301" s="18" t="s">
        <v>240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84</v>
      </c>
      <c r="BK301" s="239">
        <f>ROUND(I301*H301,2)</f>
        <v>0</v>
      </c>
      <c r="BL301" s="18" t="s">
        <v>247</v>
      </c>
      <c r="BM301" s="238" t="s">
        <v>5736</v>
      </c>
    </row>
    <row r="302" s="2" customFormat="1">
      <c r="A302" s="39"/>
      <c r="B302" s="40"/>
      <c r="C302" s="41"/>
      <c r="D302" s="240" t="s">
        <v>249</v>
      </c>
      <c r="E302" s="41"/>
      <c r="F302" s="241" t="s">
        <v>5737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249</v>
      </c>
      <c r="AU302" s="18" t="s">
        <v>87</v>
      </c>
    </row>
    <row r="303" s="13" customFormat="1">
      <c r="A303" s="13"/>
      <c r="B303" s="245"/>
      <c r="C303" s="246"/>
      <c r="D303" s="247" t="s">
        <v>251</v>
      </c>
      <c r="E303" s="248" t="s">
        <v>1</v>
      </c>
      <c r="F303" s="249" t="s">
        <v>5738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251</v>
      </c>
      <c r="AU303" s="255" t="s">
        <v>87</v>
      </c>
      <c r="AV303" s="13" t="s">
        <v>84</v>
      </c>
      <c r="AW303" s="13" t="s">
        <v>32</v>
      </c>
      <c r="AX303" s="13" t="s">
        <v>76</v>
      </c>
      <c r="AY303" s="255" t="s">
        <v>240</v>
      </c>
    </row>
    <row r="304" s="14" customFormat="1">
      <c r="A304" s="14"/>
      <c r="B304" s="256"/>
      <c r="C304" s="257"/>
      <c r="D304" s="247" t="s">
        <v>251</v>
      </c>
      <c r="E304" s="258" t="s">
        <v>1</v>
      </c>
      <c r="F304" s="259" t="s">
        <v>5715</v>
      </c>
      <c r="G304" s="257"/>
      <c r="H304" s="260">
        <v>2.2000000000000002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251</v>
      </c>
      <c r="AU304" s="266" t="s">
        <v>87</v>
      </c>
      <c r="AV304" s="14" t="s">
        <v>87</v>
      </c>
      <c r="AW304" s="14" t="s">
        <v>32</v>
      </c>
      <c r="AX304" s="14" t="s">
        <v>84</v>
      </c>
      <c r="AY304" s="266" t="s">
        <v>240</v>
      </c>
    </row>
    <row r="305" s="2" customFormat="1" ht="33" customHeight="1">
      <c r="A305" s="39"/>
      <c r="B305" s="40"/>
      <c r="C305" s="227" t="s">
        <v>460</v>
      </c>
      <c r="D305" s="227" t="s">
        <v>242</v>
      </c>
      <c r="E305" s="228" t="s">
        <v>5739</v>
      </c>
      <c r="F305" s="229" t="s">
        <v>5740</v>
      </c>
      <c r="G305" s="230" t="s">
        <v>520</v>
      </c>
      <c r="H305" s="231">
        <v>2.2000000000000002</v>
      </c>
      <c r="I305" s="232"/>
      <c r="J305" s="233">
        <f>ROUND(I305*H305,2)</f>
        <v>0</v>
      </c>
      <c r="K305" s="229" t="s">
        <v>246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0.1295</v>
      </c>
      <c r="R305" s="236">
        <f>Q305*H305</f>
        <v>0.28490000000000004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247</v>
      </c>
      <c r="AT305" s="238" t="s">
        <v>242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247</v>
      </c>
      <c r="BM305" s="238" t="s">
        <v>5741</v>
      </c>
    </row>
    <row r="306" s="2" customFormat="1">
      <c r="A306" s="39"/>
      <c r="B306" s="40"/>
      <c r="C306" s="41"/>
      <c r="D306" s="240" t="s">
        <v>249</v>
      </c>
      <c r="E306" s="41"/>
      <c r="F306" s="241" t="s">
        <v>5742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249</v>
      </c>
      <c r="AU306" s="18" t="s">
        <v>87</v>
      </c>
    </row>
    <row r="307" s="13" customFormat="1">
      <c r="A307" s="13"/>
      <c r="B307" s="245"/>
      <c r="C307" s="246"/>
      <c r="D307" s="247" t="s">
        <v>251</v>
      </c>
      <c r="E307" s="248" t="s">
        <v>1</v>
      </c>
      <c r="F307" s="249" t="s">
        <v>5743</v>
      </c>
      <c r="G307" s="246"/>
      <c r="H307" s="248" t="s">
        <v>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251</v>
      </c>
      <c r="AU307" s="255" t="s">
        <v>87</v>
      </c>
      <c r="AV307" s="13" t="s">
        <v>84</v>
      </c>
      <c r="AW307" s="13" t="s">
        <v>32</v>
      </c>
      <c r="AX307" s="13" t="s">
        <v>76</v>
      </c>
      <c r="AY307" s="255" t="s">
        <v>240</v>
      </c>
    </row>
    <row r="308" s="14" customFormat="1">
      <c r="A308" s="14"/>
      <c r="B308" s="256"/>
      <c r="C308" s="257"/>
      <c r="D308" s="247" t="s">
        <v>251</v>
      </c>
      <c r="E308" s="258" t="s">
        <v>1</v>
      </c>
      <c r="F308" s="259" t="s">
        <v>5715</v>
      </c>
      <c r="G308" s="257"/>
      <c r="H308" s="260">
        <v>2.2000000000000002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251</v>
      </c>
      <c r="AU308" s="266" t="s">
        <v>87</v>
      </c>
      <c r="AV308" s="14" t="s">
        <v>87</v>
      </c>
      <c r="AW308" s="14" t="s">
        <v>32</v>
      </c>
      <c r="AX308" s="14" t="s">
        <v>84</v>
      </c>
      <c r="AY308" s="266" t="s">
        <v>240</v>
      </c>
    </row>
    <row r="309" s="2" customFormat="1" ht="16.5" customHeight="1">
      <c r="A309" s="39"/>
      <c r="B309" s="40"/>
      <c r="C309" s="289" t="s">
        <v>476</v>
      </c>
      <c r="D309" s="289" t="s">
        <v>341</v>
      </c>
      <c r="E309" s="290" t="s">
        <v>5744</v>
      </c>
      <c r="F309" s="291" t="s">
        <v>5745</v>
      </c>
      <c r="G309" s="292" t="s">
        <v>520</v>
      </c>
      <c r="H309" s="293">
        <v>2.5</v>
      </c>
      <c r="I309" s="294"/>
      <c r="J309" s="295">
        <f>ROUND(I309*H309,2)</f>
        <v>0</v>
      </c>
      <c r="K309" s="291" t="s">
        <v>246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0.044999999999999998</v>
      </c>
      <c r="R309" s="236">
        <f>Q309*H309</f>
        <v>0.11249999999999999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320</v>
      </c>
      <c r="AT309" s="238" t="s">
        <v>341</v>
      </c>
      <c r="AU309" s="238" t="s">
        <v>87</v>
      </c>
      <c r="AY309" s="18" t="s">
        <v>240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247</v>
      </c>
      <c r="BM309" s="238" t="s">
        <v>5746</v>
      </c>
    </row>
    <row r="310" s="13" customFormat="1">
      <c r="A310" s="13"/>
      <c r="B310" s="245"/>
      <c r="C310" s="246"/>
      <c r="D310" s="247" t="s">
        <v>251</v>
      </c>
      <c r="E310" s="248" t="s">
        <v>1</v>
      </c>
      <c r="F310" s="249" t="s">
        <v>5747</v>
      </c>
      <c r="G310" s="246"/>
      <c r="H310" s="248" t="s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251</v>
      </c>
      <c r="AU310" s="255" t="s">
        <v>87</v>
      </c>
      <c r="AV310" s="13" t="s">
        <v>84</v>
      </c>
      <c r="AW310" s="13" t="s">
        <v>32</v>
      </c>
      <c r="AX310" s="13" t="s">
        <v>76</v>
      </c>
      <c r="AY310" s="255" t="s">
        <v>240</v>
      </c>
    </row>
    <row r="311" s="13" customFormat="1">
      <c r="A311" s="13"/>
      <c r="B311" s="245"/>
      <c r="C311" s="246"/>
      <c r="D311" s="247" t="s">
        <v>251</v>
      </c>
      <c r="E311" s="248" t="s">
        <v>1</v>
      </c>
      <c r="F311" s="249" t="s">
        <v>5748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251</v>
      </c>
      <c r="AU311" s="255" t="s">
        <v>87</v>
      </c>
      <c r="AV311" s="13" t="s">
        <v>84</v>
      </c>
      <c r="AW311" s="13" t="s">
        <v>32</v>
      </c>
      <c r="AX311" s="13" t="s">
        <v>76</v>
      </c>
      <c r="AY311" s="255" t="s">
        <v>240</v>
      </c>
    </row>
    <row r="312" s="14" customFormat="1">
      <c r="A312" s="14"/>
      <c r="B312" s="256"/>
      <c r="C312" s="257"/>
      <c r="D312" s="247" t="s">
        <v>251</v>
      </c>
      <c r="E312" s="258" t="s">
        <v>1</v>
      </c>
      <c r="F312" s="259" t="s">
        <v>5749</v>
      </c>
      <c r="G312" s="257"/>
      <c r="H312" s="260">
        <v>2.5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251</v>
      </c>
      <c r="AU312" s="266" t="s">
        <v>87</v>
      </c>
      <c r="AV312" s="14" t="s">
        <v>87</v>
      </c>
      <c r="AW312" s="14" t="s">
        <v>32</v>
      </c>
      <c r="AX312" s="14" t="s">
        <v>84</v>
      </c>
      <c r="AY312" s="266" t="s">
        <v>240</v>
      </c>
    </row>
    <row r="313" s="12" customFormat="1" ht="22.8" customHeight="1">
      <c r="A313" s="12"/>
      <c r="B313" s="211"/>
      <c r="C313" s="212"/>
      <c r="D313" s="213" t="s">
        <v>75</v>
      </c>
      <c r="E313" s="225" t="s">
        <v>1020</v>
      </c>
      <c r="F313" s="225" t="s">
        <v>3878</v>
      </c>
      <c r="G313" s="212"/>
      <c r="H313" s="212"/>
      <c r="I313" s="215"/>
      <c r="J313" s="226">
        <f>BK313</f>
        <v>0</v>
      </c>
      <c r="K313" s="212"/>
      <c r="L313" s="217"/>
      <c r="M313" s="218"/>
      <c r="N313" s="219"/>
      <c r="O313" s="219"/>
      <c r="P313" s="220">
        <f>SUM(P314:P373)</f>
        <v>0</v>
      </c>
      <c r="Q313" s="219"/>
      <c r="R313" s="220">
        <f>SUM(R314:R373)</f>
        <v>2.1532900000000001</v>
      </c>
      <c r="S313" s="219"/>
      <c r="T313" s="221">
        <f>SUM(T314:T373)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2" t="s">
        <v>84</v>
      </c>
      <c r="AT313" s="223" t="s">
        <v>75</v>
      </c>
      <c r="AU313" s="223" t="s">
        <v>84</v>
      </c>
      <c r="AY313" s="222" t="s">
        <v>240</v>
      </c>
      <c r="BK313" s="224">
        <f>SUM(BK314:BK373)</f>
        <v>0</v>
      </c>
    </row>
    <row r="314" s="2" customFormat="1" ht="24.15" customHeight="1">
      <c r="A314" s="39"/>
      <c r="B314" s="40"/>
      <c r="C314" s="227" t="s">
        <v>489</v>
      </c>
      <c r="D314" s="227" t="s">
        <v>242</v>
      </c>
      <c r="E314" s="228" t="s">
        <v>5750</v>
      </c>
      <c r="F314" s="229" t="s">
        <v>5751</v>
      </c>
      <c r="G314" s="230" t="s">
        <v>520</v>
      </c>
      <c r="H314" s="231">
        <v>57</v>
      </c>
      <c r="I314" s="232"/>
      <c r="J314" s="233">
        <f>ROUND(I314*H314,2)</f>
        <v>0</v>
      </c>
      <c r="K314" s="229" t="s">
        <v>246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247</v>
      </c>
      <c r="AT314" s="238" t="s">
        <v>242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247</v>
      </c>
      <c r="BM314" s="238" t="s">
        <v>5752</v>
      </c>
    </row>
    <row r="315" s="2" customFormat="1">
      <c r="A315" s="39"/>
      <c r="B315" s="40"/>
      <c r="C315" s="41"/>
      <c r="D315" s="240" t="s">
        <v>249</v>
      </c>
      <c r="E315" s="41"/>
      <c r="F315" s="241" t="s">
        <v>5753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249</v>
      </c>
      <c r="AU315" s="18" t="s">
        <v>87</v>
      </c>
    </row>
    <row r="316" s="13" customFormat="1">
      <c r="A316" s="13"/>
      <c r="B316" s="245"/>
      <c r="C316" s="246"/>
      <c r="D316" s="247" t="s">
        <v>251</v>
      </c>
      <c r="E316" s="248" t="s">
        <v>1</v>
      </c>
      <c r="F316" s="249" t="s">
        <v>5754</v>
      </c>
      <c r="G316" s="246"/>
      <c r="H316" s="248" t="s">
        <v>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251</v>
      </c>
      <c r="AU316" s="255" t="s">
        <v>87</v>
      </c>
      <c r="AV316" s="13" t="s">
        <v>84</v>
      </c>
      <c r="AW316" s="13" t="s">
        <v>32</v>
      </c>
      <c r="AX316" s="13" t="s">
        <v>76</v>
      </c>
      <c r="AY316" s="255" t="s">
        <v>240</v>
      </c>
    </row>
    <row r="317" s="14" customFormat="1">
      <c r="A317" s="14"/>
      <c r="B317" s="256"/>
      <c r="C317" s="257"/>
      <c r="D317" s="247" t="s">
        <v>251</v>
      </c>
      <c r="E317" s="258" t="s">
        <v>1</v>
      </c>
      <c r="F317" s="259" t="s">
        <v>2218</v>
      </c>
      <c r="G317" s="257"/>
      <c r="H317" s="260">
        <v>57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251</v>
      </c>
      <c r="AU317" s="266" t="s">
        <v>87</v>
      </c>
      <c r="AV317" s="14" t="s">
        <v>87</v>
      </c>
      <c r="AW317" s="14" t="s">
        <v>32</v>
      </c>
      <c r="AX317" s="14" t="s">
        <v>84</v>
      </c>
      <c r="AY317" s="266" t="s">
        <v>240</v>
      </c>
    </row>
    <row r="318" s="2" customFormat="1" ht="21.75" customHeight="1">
      <c r="A318" s="39"/>
      <c r="B318" s="40"/>
      <c r="C318" s="289" t="s">
        <v>494</v>
      </c>
      <c r="D318" s="289" t="s">
        <v>341</v>
      </c>
      <c r="E318" s="290" t="s">
        <v>5755</v>
      </c>
      <c r="F318" s="291" t="s">
        <v>5756</v>
      </c>
      <c r="G318" s="292" t="s">
        <v>520</v>
      </c>
      <c r="H318" s="293">
        <v>58</v>
      </c>
      <c r="I318" s="294"/>
      <c r="J318" s="295">
        <f>ROUND(I318*H318,2)</f>
        <v>0</v>
      </c>
      <c r="K318" s="291" t="s">
        <v>246</v>
      </c>
      <c r="L318" s="296"/>
      <c r="M318" s="297" t="s">
        <v>1</v>
      </c>
      <c r="N318" s="298" t="s">
        <v>41</v>
      </c>
      <c r="O318" s="92"/>
      <c r="P318" s="236">
        <f>O318*H318</f>
        <v>0</v>
      </c>
      <c r="Q318" s="236">
        <v>0.00106</v>
      </c>
      <c r="R318" s="236">
        <f>Q318*H318</f>
        <v>0.06148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320</v>
      </c>
      <c r="AT318" s="238" t="s">
        <v>341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247</v>
      </c>
      <c r="BM318" s="238" t="s">
        <v>5757</v>
      </c>
    </row>
    <row r="319" s="13" customFormat="1">
      <c r="A319" s="13"/>
      <c r="B319" s="245"/>
      <c r="C319" s="246"/>
      <c r="D319" s="247" t="s">
        <v>251</v>
      </c>
      <c r="E319" s="248" t="s">
        <v>1</v>
      </c>
      <c r="F319" s="249" t="s">
        <v>5758</v>
      </c>
      <c r="G319" s="246"/>
      <c r="H319" s="248" t="s">
        <v>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251</v>
      </c>
      <c r="AU319" s="255" t="s">
        <v>87</v>
      </c>
      <c r="AV319" s="13" t="s">
        <v>84</v>
      </c>
      <c r="AW319" s="13" t="s">
        <v>32</v>
      </c>
      <c r="AX319" s="13" t="s">
        <v>76</v>
      </c>
      <c r="AY319" s="255" t="s">
        <v>240</v>
      </c>
    </row>
    <row r="320" s="14" customFormat="1">
      <c r="A320" s="14"/>
      <c r="B320" s="256"/>
      <c r="C320" s="257"/>
      <c r="D320" s="247" t="s">
        <v>251</v>
      </c>
      <c r="E320" s="258" t="s">
        <v>1</v>
      </c>
      <c r="F320" s="259" t="s">
        <v>5759</v>
      </c>
      <c r="G320" s="257"/>
      <c r="H320" s="260">
        <v>58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251</v>
      </c>
      <c r="AU320" s="266" t="s">
        <v>87</v>
      </c>
      <c r="AV320" s="14" t="s">
        <v>87</v>
      </c>
      <c r="AW320" s="14" t="s">
        <v>32</v>
      </c>
      <c r="AX320" s="14" t="s">
        <v>84</v>
      </c>
      <c r="AY320" s="266" t="s">
        <v>240</v>
      </c>
    </row>
    <row r="321" s="2" customFormat="1" ht="16.5" customHeight="1">
      <c r="A321" s="39"/>
      <c r="B321" s="40"/>
      <c r="C321" s="289" t="s">
        <v>502</v>
      </c>
      <c r="D321" s="289" t="s">
        <v>341</v>
      </c>
      <c r="E321" s="290" t="s">
        <v>5760</v>
      </c>
      <c r="F321" s="291" t="s">
        <v>5761</v>
      </c>
      <c r="G321" s="292" t="s">
        <v>675</v>
      </c>
      <c r="H321" s="293">
        <v>11</v>
      </c>
      <c r="I321" s="294"/>
      <c r="J321" s="295">
        <f>ROUND(I321*H321,2)</f>
        <v>0</v>
      </c>
      <c r="K321" s="291" t="s">
        <v>246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0.00022000000000000001</v>
      </c>
      <c r="R321" s="236">
        <f>Q321*H321</f>
        <v>0.0024200000000000003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320</v>
      </c>
      <c r="AT321" s="238" t="s">
        <v>341</v>
      </c>
      <c r="AU321" s="238" t="s">
        <v>87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247</v>
      </c>
      <c r="BM321" s="238" t="s">
        <v>5762</v>
      </c>
    </row>
    <row r="322" s="13" customFormat="1">
      <c r="A322" s="13"/>
      <c r="B322" s="245"/>
      <c r="C322" s="246"/>
      <c r="D322" s="247" t="s">
        <v>251</v>
      </c>
      <c r="E322" s="248" t="s">
        <v>1</v>
      </c>
      <c r="F322" s="249" t="s">
        <v>5758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251</v>
      </c>
      <c r="AU322" s="255" t="s">
        <v>87</v>
      </c>
      <c r="AV322" s="13" t="s">
        <v>84</v>
      </c>
      <c r="AW322" s="13" t="s">
        <v>32</v>
      </c>
      <c r="AX322" s="13" t="s">
        <v>76</v>
      </c>
      <c r="AY322" s="255" t="s">
        <v>240</v>
      </c>
    </row>
    <row r="323" s="14" customFormat="1">
      <c r="A323" s="14"/>
      <c r="B323" s="256"/>
      <c r="C323" s="257"/>
      <c r="D323" s="247" t="s">
        <v>251</v>
      </c>
      <c r="E323" s="258" t="s">
        <v>1</v>
      </c>
      <c r="F323" s="259" t="s">
        <v>5763</v>
      </c>
      <c r="G323" s="257"/>
      <c r="H323" s="260">
        <v>11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251</v>
      </c>
      <c r="AU323" s="266" t="s">
        <v>87</v>
      </c>
      <c r="AV323" s="14" t="s">
        <v>87</v>
      </c>
      <c r="AW323" s="14" t="s">
        <v>32</v>
      </c>
      <c r="AX323" s="14" t="s">
        <v>84</v>
      </c>
      <c r="AY323" s="266" t="s">
        <v>240</v>
      </c>
    </row>
    <row r="324" s="2" customFormat="1" ht="24.15" customHeight="1">
      <c r="A324" s="39"/>
      <c r="B324" s="40"/>
      <c r="C324" s="227" t="s">
        <v>511</v>
      </c>
      <c r="D324" s="227" t="s">
        <v>242</v>
      </c>
      <c r="E324" s="228" t="s">
        <v>5764</v>
      </c>
      <c r="F324" s="229" t="s">
        <v>5765</v>
      </c>
      <c r="G324" s="230" t="s">
        <v>520</v>
      </c>
      <c r="H324" s="231">
        <v>67</v>
      </c>
      <c r="I324" s="232"/>
      <c r="J324" s="233">
        <f>ROUND(I324*H324,2)</f>
        <v>0</v>
      </c>
      <c r="K324" s="229" t="s">
        <v>246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247</v>
      </c>
      <c r="AT324" s="238" t="s">
        <v>242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247</v>
      </c>
      <c r="BM324" s="238" t="s">
        <v>5766</v>
      </c>
    </row>
    <row r="325" s="2" customFormat="1">
      <c r="A325" s="39"/>
      <c r="B325" s="40"/>
      <c r="C325" s="41"/>
      <c r="D325" s="240" t="s">
        <v>249</v>
      </c>
      <c r="E325" s="41"/>
      <c r="F325" s="241" t="s">
        <v>5767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87</v>
      </c>
    </row>
    <row r="326" s="13" customFormat="1">
      <c r="A326" s="13"/>
      <c r="B326" s="245"/>
      <c r="C326" s="246"/>
      <c r="D326" s="247" t="s">
        <v>251</v>
      </c>
      <c r="E326" s="248" t="s">
        <v>1</v>
      </c>
      <c r="F326" s="249" t="s">
        <v>5768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251</v>
      </c>
      <c r="AU326" s="255" t="s">
        <v>87</v>
      </c>
      <c r="AV326" s="13" t="s">
        <v>84</v>
      </c>
      <c r="AW326" s="13" t="s">
        <v>32</v>
      </c>
      <c r="AX326" s="13" t="s">
        <v>76</v>
      </c>
      <c r="AY326" s="255" t="s">
        <v>240</v>
      </c>
    </row>
    <row r="327" s="14" customFormat="1">
      <c r="A327" s="14"/>
      <c r="B327" s="256"/>
      <c r="C327" s="257"/>
      <c r="D327" s="247" t="s">
        <v>251</v>
      </c>
      <c r="E327" s="258" t="s">
        <v>1</v>
      </c>
      <c r="F327" s="259" t="s">
        <v>5769</v>
      </c>
      <c r="G327" s="257"/>
      <c r="H327" s="260">
        <v>67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251</v>
      </c>
      <c r="AU327" s="266" t="s">
        <v>87</v>
      </c>
      <c r="AV327" s="14" t="s">
        <v>87</v>
      </c>
      <c r="AW327" s="14" t="s">
        <v>32</v>
      </c>
      <c r="AX327" s="14" t="s">
        <v>84</v>
      </c>
      <c r="AY327" s="266" t="s">
        <v>240</v>
      </c>
    </row>
    <row r="328" s="2" customFormat="1" ht="24.15" customHeight="1">
      <c r="A328" s="39"/>
      <c r="B328" s="40"/>
      <c r="C328" s="227" t="s">
        <v>517</v>
      </c>
      <c r="D328" s="227" t="s">
        <v>242</v>
      </c>
      <c r="E328" s="228" t="s">
        <v>5770</v>
      </c>
      <c r="F328" s="229" t="s">
        <v>5771</v>
      </c>
      <c r="G328" s="230" t="s">
        <v>520</v>
      </c>
      <c r="H328" s="231">
        <v>21</v>
      </c>
      <c r="I328" s="232"/>
      <c r="J328" s="233">
        <f>ROUND(I328*H328,2)</f>
        <v>0</v>
      </c>
      <c r="K328" s="229" t="s">
        <v>246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247</v>
      </c>
      <c r="AT328" s="238" t="s">
        <v>242</v>
      </c>
      <c r="AU328" s="238" t="s">
        <v>87</v>
      </c>
      <c r="AY328" s="18" t="s">
        <v>240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84</v>
      </c>
      <c r="BK328" s="239">
        <f>ROUND(I328*H328,2)</f>
        <v>0</v>
      </c>
      <c r="BL328" s="18" t="s">
        <v>247</v>
      </c>
      <c r="BM328" s="238" t="s">
        <v>5772</v>
      </c>
    </row>
    <row r="329" s="2" customFormat="1">
      <c r="A329" s="39"/>
      <c r="B329" s="40"/>
      <c r="C329" s="41"/>
      <c r="D329" s="240" t="s">
        <v>249</v>
      </c>
      <c r="E329" s="41"/>
      <c r="F329" s="241" t="s">
        <v>5773</v>
      </c>
      <c r="G329" s="41"/>
      <c r="H329" s="41"/>
      <c r="I329" s="242"/>
      <c r="J329" s="41"/>
      <c r="K329" s="41"/>
      <c r="L329" s="45"/>
      <c r="M329" s="243"/>
      <c r="N329" s="244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249</v>
      </c>
      <c r="AU329" s="18" t="s">
        <v>87</v>
      </c>
    </row>
    <row r="330" s="13" customFormat="1">
      <c r="A330" s="13"/>
      <c r="B330" s="245"/>
      <c r="C330" s="246"/>
      <c r="D330" s="247" t="s">
        <v>251</v>
      </c>
      <c r="E330" s="248" t="s">
        <v>1</v>
      </c>
      <c r="F330" s="249" t="s">
        <v>5774</v>
      </c>
      <c r="G330" s="246"/>
      <c r="H330" s="248" t="s">
        <v>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251</v>
      </c>
      <c r="AU330" s="255" t="s">
        <v>87</v>
      </c>
      <c r="AV330" s="13" t="s">
        <v>84</v>
      </c>
      <c r="AW330" s="13" t="s">
        <v>32</v>
      </c>
      <c r="AX330" s="13" t="s">
        <v>76</v>
      </c>
      <c r="AY330" s="255" t="s">
        <v>240</v>
      </c>
    </row>
    <row r="331" s="14" customFormat="1">
      <c r="A331" s="14"/>
      <c r="B331" s="256"/>
      <c r="C331" s="257"/>
      <c r="D331" s="247" t="s">
        <v>251</v>
      </c>
      <c r="E331" s="258" t="s">
        <v>1</v>
      </c>
      <c r="F331" s="259" t="s">
        <v>5775</v>
      </c>
      <c r="G331" s="257"/>
      <c r="H331" s="260">
        <v>21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251</v>
      </c>
      <c r="AU331" s="266" t="s">
        <v>87</v>
      </c>
      <c r="AV331" s="14" t="s">
        <v>87</v>
      </c>
      <c r="AW331" s="14" t="s">
        <v>32</v>
      </c>
      <c r="AX331" s="14" t="s">
        <v>84</v>
      </c>
      <c r="AY331" s="266" t="s">
        <v>240</v>
      </c>
    </row>
    <row r="332" s="2" customFormat="1" ht="21.75" customHeight="1">
      <c r="A332" s="39"/>
      <c r="B332" s="40"/>
      <c r="C332" s="289" t="s">
        <v>532</v>
      </c>
      <c r="D332" s="289" t="s">
        <v>341</v>
      </c>
      <c r="E332" s="290" t="s">
        <v>5776</v>
      </c>
      <c r="F332" s="291" t="s">
        <v>5777</v>
      </c>
      <c r="G332" s="292" t="s">
        <v>520</v>
      </c>
      <c r="H332" s="293">
        <v>69</v>
      </c>
      <c r="I332" s="294"/>
      <c r="J332" s="295">
        <f>ROUND(I332*H332,2)</f>
        <v>0</v>
      </c>
      <c r="K332" s="291" t="s">
        <v>246</v>
      </c>
      <c r="L332" s="296"/>
      <c r="M332" s="297" t="s">
        <v>1</v>
      </c>
      <c r="N332" s="298" t="s">
        <v>41</v>
      </c>
      <c r="O332" s="92"/>
      <c r="P332" s="236">
        <f>O332*H332</f>
        <v>0</v>
      </c>
      <c r="Q332" s="236">
        <v>0.0031800000000000001</v>
      </c>
      <c r="R332" s="236">
        <f>Q332*H332</f>
        <v>0.21942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320</v>
      </c>
      <c r="AT332" s="238" t="s">
        <v>341</v>
      </c>
      <c r="AU332" s="238" t="s">
        <v>87</v>
      </c>
      <c r="AY332" s="18" t="s">
        <v>240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247</v>
      </c>
      <c r="BM332" s="238" t="s">
        <v>5778</v>
      </c>
    </row>
    <row r="333" s="13" customFormat="1">
      <c r="A333" s="13"/>
      <c r="B333" s="245"/>
      <c r="C333" s="246"/>
      <c r="D333" s="247" t="s">
        <v>251</v>
      </c>
      <c r="E333" s="248" t="s">
        <v>1</v>
      </c>
      <c r="F333" s="249" t="s">
        <v>5779</v>
      </c>
      <c r="G333" s="246"/>
      <c r="H333" s="248" t="s">
        <v>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251</v>
      </c>
      <c r="AU333" s="255" t="s">
        <v>87</v>
      </c>
      <c r="AV333" s="13" t="s">
        <v>84</v>
      </c>
      <c r="AW333" s="13" t="s">
        <v>32</v>
      </c>
      <c r="AX333" s="13" t="s">
        <v>76</v>
      </c>
      <c r="AY333" s="255" t="s">
        <v>240</v>
      </c>
    </row>
    <row r="334" s="14" customFormat="1">
      <c r="A334" s="14"/>
      <c r="B334" s="256"/>
      <c r="C334" s="257"/>
      <c r="D334" s="247" t="s">
        <v>251</v>
      </c>
      <c r="E334" s="258" t="s">
        <v>1</v>
      </c>
      <c r="F334" s="259" t="s">
        <v>5780</v>
      </c>
      <c r="G334" s="257"/>
      <c r="H334" s="260">
        <v>69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251</v>
      </c>
      <c r="AU334" s="266" t="s">
        <v>87</v>
      </c>
      <c r="AV334" s="14" t="s">
        <v>87</v>
      </c>
      <c r="AW334" s="14" t="s">
        <v>32</v>
      </c>
      <c r="AX334" s="14" t="s">
        <v>84</v>
      </c>
      <c r="AY334" s="266" t="s">
        <v>240</v>
      </c>
    </row>
    <row r="335" s="2" customFormat="1" ht="16.5" customHeight="1">
      <c r="A335" s="39"/>
      <c r="B335" s="40"/>
      <c r="C335" s="289" t="s">
        <v>538</v>
      </c>
      <c r="D335" s="289" t="s">
        <v>341</v>
      </c>
      <c r="E335" s="290" t="s">
        <v>5781</v>
      </c>
      <c r="F335" s="291" t="s">
        <v>5782</v>
      </c>
      <c r="G335" s="292" t="s">
        <v>675</v>
      </c>
      <c r="H335" s="293">
        <v>13</v>
      </c>
      <c r="I335" s="294"/>
      <c r="J335" s="295">
        <f>ROUND(I335*H335,2)</f>
        <v>0</v>
      </c>
      <c r="K335" s="291" t="s">
        <v>246</v>
      </c>
      <c r="L335" s="296"/>
      <c r="M335" s="297" t="s">
        <v>1</v>
      </c>
      <c r="N335" s="298" t="s">
        <v>41</v>
      </c>
      <c r="O335" s="92"/>
      <c r="P335" s="236">
        <f>O335*H335</f>
        <v>0</v>
      </c>
      <c r="Q335" s="236">
        <v>0.00072000000000000005</v>
      </c>
      <c r="R335" s="236">
        <f>Q335*H335</f>
        <v>0.0093600000000000003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320</v>
      </c>
      <c r="AT335" s="238" t="s">
        <v>341</v>
      </c>
      <c r="AU335" s="238" t="s">
        <v>87</v>
      </c>
      <c r="AY335" s="18" t="s">
        <v>240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247</v>
      </c>
      <c r="BM335" s="238" t="s">
        <v>5783</v>
      </c>
    </row>
    <row r="336" s="13" customFormat="1">
      <c r="A336" s="13"/>
      <c r="B336" s="245"/>
      <c r="C336" s="246"/>
      <c r="D336" s="247" t="s">
        <v>251</v>
      </c>
      <c r="E336" s="248" t="s">
        <v>1</v>
      </c>
      <c r="F336" s="249" t="s">
        <v>5779</v>
      </c>
      <c r="G336" s="246"/>
      <c r="H336" s="248" t="s">
        <v>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251</v>
      </c>
      <c r="AU336" s="255" t="s">
        <v>87</v>
      </c>
      <c r="AV336" s="13" t="s">
        <v>84</v>
      </c>
      <c r="AW336" s="13" t="s">
        <v>32</v>
      </c>
      <c r="AX336" s="13" t="s">
        <v>76</v>
      </c>
      <c r="AY336" s="255" t="s">
        <v>240</v>
      </c>
    </row>
    <row r="337" s="14" customFormat="1">
      <c r="A337" s="14"/>
      <c r="B337" s="256"/>
      <c r="C337" s="257"/>
      <c r="D337" s="247" t="s">
        <v>251</v>
      </c>
      <c r="E337" s="258" t="s">
        <v>1</v>
      </c>
      <c r="F337" s="259" t="s">
        <v>5784</v>
      </c>
      <c r="G337" s="257"/>
      <c r="H337" s="260">
        <v>13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251</v>
      </c>
      <c r="AU337" s="266" t="s">
        <v>87</v>
      </c>
      <c r="AV337" s="14" t="s">
        <v>87</v>
      </c>
      <c r="AW337" s="14" t="s">
        <v>32</v>
      </c>
      <c r="AX337" s="14" t="s">
        <v>84</v>
      </c>
      <c r="AY337" s="266" t="s">
        <v>240</v>
      </c>
    </row>
    <row r="338" s="2" customFormat="1" ht="24.15" customHeight="1">
      <c r="A338" s="39"/>
      <c r="B338" s="40"/>
      <c r="C338" s="227" t="s">
        <v>542</v>
      </c>
      <c r="D338" s="227" t="s">
        <v>242</v>
      </c>
      <c r="E338" s="228" t="s">
        <v>5785</v>
      </c>
      <c r="F338" s="229" t="s">
        <v>5786</v>
      </c>
      <c r="G338" s="230" t="s">
        <v>675</v>
      </c>
      <c r="H338" s="231">
        <v>3</v>
      </c>
      <c r="I338" s="232"/>
      <c r="J338" s="233">
        <f>ROUND(I338*H338,2)</f>
        <v>0</v>
      </c>
      <c r="K338" s="229" t="s">
        <v>246</v>
      </c>
      <c r="L338" s="45"/>
      <c r="M338" s="234" t="s">
        <v>1</v>
      </c>
      <c r="N338" s="235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247</v>
      </c>
      <c r="AT338" s="238" t="s">
        <v>242</v>
      </c>
      <c r="AU338" s="238" t="s">
        <v>87</v>
      </c>
      <c r="AY338" s="18" t="s">
        <v>240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84</v>
      </c>
      <c r="BK338" s="239">
        <f>ROUND(I338*H338,2)</f>
        <v>0</v>
      </c>
      <c r="BL338" s="18" t="s">
        <v>247</v>
      </c>
      <c r="BM338" s="238" t="s">
        <v>5787</v>
      </c>
    </row>
    <row r="339" s="2" customFormat="1">
      <c r="A339" s="39"/>
      <c r="B339" s="40"/>
      <c r="C339" s="41"/>
      <c r="D339" s="240" t="s">
        <v>249</v>
      </c>
      <c r="E339" s="41"/>
      <c r="F339" s="241" t="s">
        <v>5788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249</v>
      </c>
      <c r="AU339" s="18" t="s">
        <v>87</v>
      </c>
    </row>
    <row r="340" s="13" customFormat="1">
      <c r="A340" s="13"/>
      <c r="B340" s="245"/>
      <c r="C340" s="246"/>
      <c r="D340" s="247" t="s">
        <v>251</v>
      </c>
      <c r="E340" s="248" t="s">
        <v>1</v>
      </c>
      <c r="F340" s="249" t="s">
        <v>5789</v>
      </c>
      <c r="G340" s="246"/>
      <c r="H340" s="248" t="s">
        <v>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251</v>
      </c>
      <c r="AU340" s="255" t="s">
        <v>87</v>
      </c>
      <c r="AV340" s="13" t="s">
        <v>84</v>
      </c>
      <c r="AW340" s="13" t="s">
        <v>32</v>
      </c>
      <c r="AX340" s="13" t="s">
        <v>76</v>
      </c>
      <c r="AY340" s="255" t="s">
        <v>240</v>
      </c>
    </row>
    <row r="341" s="14" customFormat="1">
      <c r="A341" s="14"/>
      <c r="B341" s="256"/>
      <c r="C341" s="257"/>
      <c r="D341" s="247" t="s">
        <v>251</v>
      </c>
      <c r="E341" s="258" t="s">
        <v>1</v>
      </c>
      <c r="F341" s="259" t="s">
        <v>256</v>
      </c>
      <c r="G341" s="257"/>
      <c r="H341" s="260">
        <v>3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251</v>
      </c>
      <c r="AU341" s="266" t="s">
        <v>87</v>
      </c>
      <c r="AV341" s="14" t="s">
        <v>87</v>
      </c>
      <c r="AW341" s="14" t="s">
        <v>32</v>
      </c>
      <c r="AX341" s="14" t="s">
        <v>84</v>
      </c>
      <c r="AY341" s="266" t="s">
        <v>240</v>
      </c>
    </row>
    <row r="342" s="2" customFormat="1" ht="16.5" customHeight="1">
      <c r="A342" s="39"/>
      <c r="B342" s="40"/>
      <c r="C342" s="289" t="s">
        <v>547</v>
      </c>
      <c r="D342" s="289" t="s">
        <v>341</v>
      </c>
      <c r="E342" s="290" t="s">
        <v>5790</v>
      </c>
      <c r="F342" s="291" t="s">
        <v>5791</v>
      </c>
      <c r="G342" s="292" t="s">
        <v>675</v>
      </c>
      <c r="H342" s="293">
        <v>3</v>
      </c>
      <c r="I342" s="294"/>
      <c r="J342" s="295">
        <f>ROUND(I342*H342,2)</f>
        <v>0</v>
      </c>
      <c r="K342" s="291" t="s">
        <v>246</v>
      </c>
      <c r="L342" s="296"/>
      <c r="M342" s="297" t="s">
        <v>1</v>
      </c>
      <c r="N342" s="298" t="s">
        <v>41</v>
      </c>
      <c r="O342" s="92"/>
      <c r="P342" s="236">
        <f>O342*H342</f>
        <v>0</v>
      </c>
      <c r="Q342" s="236">
        <v>0.00032000000000000003</v>
      </c>
      <c r="R342" s="236">
        <f>Q342*H342</f>
        <v>0.00096000000000000013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320</v>
      </c>
      <c r="AT342" s="238" t="s">
        <v>341</v>
      </c>
      <c r="AU342" s="238" t="s">
        <v>87</v>
      </c>
      <c r="AY342" s="18" t="s">
        <v>240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84</v>
      </c>
      <c r="BK342" s="239">
        <f>ROUND(I342*H342,2)</f>
        <v>0</v>
      </c>
      <c r="BL342" s="18" t="s">
        <v>247</v>
      </c>
      <c r="BM342" s="238" t="s">
        <v>5792</v>
      </c>
    </row>
    <row r="343" s="13" customFormat="1">
      <c r="A343" s="13"/>
      <c r="B343" s="245"/>
      <c r="C343" s="246"/>
      <c r="D343" s="247" t="s">
        <v>251</v>
      </c>
      <c r="E343" s="248" t="s">
        <v>1</v>
      </c>
      <c r="F343" s="249" t="s">
        <v>5793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251</v>
      </c>
      <c r="AU343" s="255" t="s">
        <v>87</v>
      </c>
      <c r="AV343" s="13" t="s">
        <v>84</v>
      </c>
      <c r="AW343" s="13" t="s">
        <v>32</v>
      </c>
      <c r="AX343" s="13" t="s">
        <v>76</v>
      </c>
      <c r="AY343" s="255" t="s">
        <v>240</v>
      </c>
    </row>
    <row r="344" s="14" customFormat="1">
      <c r="A344" s="14"/>
      <c r="B344" s="256"/>
      <c r="C344" s="257"/>
      <c r="D344" s="247" t="s">
        <v>251</v>
      </c>
      <c r="E344" s="258" t="s">
        <v>1</v>
      </c>
      <c r="F344" s="259" t="s">
        <v>256</v>
      </c>
      <c r="G344" s="257"/>
      <c r="H344" s="260">
        <v>3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251</v>
      </c>
      <c r="AU344" s="266" t="s">
        <v>87</v>
      </c>
      <c r="AV344" s="14" t="s">
        <v>87</v>
      </c>
      <c r="AW344" s="14" t="s">
        <v>32</v>
      </c>
      <c r="AX344" s="14" t="s">
        <v>84</v>
      </c>
      <c r="AY344" s="266" t="s">
        <v>240</v>
      </c>
    </row>
    <row r="345" s="2" customFormat="1" ht="24.15" customHeight="1">
      <c r="A345" s="39"/>
      <c r="B345" s="40"/>
      <c r="C345" s="227" t="s">
        <v>554</v>
      </c>
      <c r="D345" s="227" t="s">
        <v>242</v>
      </c>
      <c r="E345" s="228" t="s">
        <v>5794</v>
      </c>
      <c r="F345" s="229" t="s">
        <v>5795</v>
      </c>
      <c r="G345" s="230" t="s">
        <v>675</v>
      </c>
      <c r="H345" s="231">
        <v>1</v>
      </c>
      <c r="I345" s="232"/>
      <c r="J345" s="233">
        <f>ROUND(I345*H345,2)</f>
        <v>0</v>
      </c>
      <c r="K345" s="229" t="s">
        <v>246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247</v>
      </c>
      <c r="AT345" s="238" t="s">
        <v>242</v>
      </c>
      <c r="AU345" s="238" t="s">
        <v>87</v>
      </c>
      <c r="AY345" s="18" t="s">
        <v>240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84</v>
      </c>
      <c r="BK345" s="239">
        <f>ROUND(I345*H345,2)</f>
        <v>0</v>
      </c>
      <c r="BL345" s="18" t="s">
        <v>247</v>
      </c>
      <c r="BM345" s="238" t="s">
        <v>5796</v>
      </c>
    </row>
    <row r="346" s="2" customFormat="1">
      <c r="A346" s="39"/>
      <c r="B346" s="40"/>
      <c r="C346" s="41"/>
      <c r="D346" s="240" t="s">
        <v>249</v>
      </c>
      <c r="E346" s="41"/>
      <c r="F346" s="241" t="s">
        <v>5797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249</v>
      </c>
      <c r="AU346" s="18" t="s">
        <v>87</v>
      </c>
    </row>
    <row r="347" s="13" customFormat="1">
      <c r="A347" s="13"/>
      <c r="B347" s="245"/>
      <c r="C347" s="246"/>
      <c r="D347" s="247" t="s">
        <v>251</v>
      </c>
      <c r="E347" s="248" t="s">
        <v>1</v>
      </c>
      <c r="F347" s="249" t="s">
        <v>5798</v>
      </c>
      <c r="G347" s="246"/>
      <c r="H347" s="248" t="s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251</v>
      </c>
      <c r="AU347" s="255" t="s">
        <v>87</v>
      </c>
      <c r="AV347" s="13" t="s">
        <v>84</v>
      </c>
      <c r="AW347" s="13" t="s">
        <v>32</v>
      </c>
      <c r="AX347" s="13" t="s">
        <v>76</v>
      </c>
      <c r="AY347" s="255" t="s">
        <v>240</v>
      </c>
    </row>
    <row r="348" s="14" customFormat="1">
      <c r="A348" s="14"/>
      <c r="B348" s="256"/>
      <c r="C348" s="257"/>
      <c r="D348" s="247" t="s">
        <v>251</v>
      </c>
      <c r="E348" s="258" t="s">
        <v>1</v>
      </c>
      <c r="F348" s="259" t="s">
        <v>84</v>
      </c>
      <c r="G348" s="257"/>
      <c r="H348" s="260">
        <v>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251</v>
      </c>
      <c r="AU348" s="266" t="s">
        <v>87</v>
      </c>
      <c r="AV348" s="14" t="s">
        <v>87</v>
      </c>
      <c r="AW348" s="14" t="s">
        <v>32</v>
      </c>
      <c r="AX348" s="14" t="s">
        <v>84</v>
      </c>
      <c r="AY348" s="266" t="s">
        <v>240</v>
      </c>
    </row>
    <row r="349" s="2" customFormat="1" ht="16.5" customHeight="1">
      <c r="A349" s="39"/>
      <c r="B349" s="40"/>
      <c r="C349" s="289" t="s">
        <v>569</v>
      </c>
      <c r="D349" s="289" t="s">
        <v>341</v>
      </c>
      <c r="E349" s="290" t="s">
        <v>5799</v>
      </c>
      <c r="F349" s="291" t="s">
        <v>5800</v>
      </c>
      <c r="G349" s="292" t="s">
        <v>675</v>
      </c>
      <c r="H349" s="293">
        <v>1</v>
      </c>
      <c r="I349" s="294"/>
      <c r="J349" s="295">
        <f>ROUND(I349*H349,2)</f>
        <v>0</v>
      </c>
      <c r="K349" s="291" t="s">
        <v>246</v>
      </c>
      <c r="L349" s="296"/>
      <c r="M349" s="297" t="s">
        <v>1</v>
      </c>
      <c r="N349" s="298" t="s">
        <v>41</v>
      </c>
      <c r="O349" s="92"/>
      <c r="P349" s="236">
        <f>O349*H349</f>
        <v>0</v>
      </c>
      <c r="Q349" s="236">
        <v>0.00141</v>
      </c>
      <c r="R349" s="236">
        <f>Q349*H349</f>
        <v>0.00141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320</v>
      </c>
      <c r="AT349" s="238" t="s">
        <v>341</v>
      </c>
      <c r="AU349" s="238" t="s">
        <v>87</v>
      </c>
      <c r="AY349" s="18" t="s">
        <v>240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247</v>
      </c>
      <c r="BM349" s="238" t="s">
        <v>5801</v>
      </c>
    </row>
    <row r="350" s="13" customFormat="1">
      <c r="A350" s="13"/>
      <c r="B350" s="245"/>
      <c r="C350" s="246"/>
      <c r="D350" s="247" t="s">
        <v>251</v>
      </c>
      <c r="E350" s="248" t="s">
        <v>1</v>
      </c>
      <c r="F350" s="249" t="s">
        <v>5802</v>
      </c>
      <c r="G350" s="246"/>
      <c r="H350" s="248" t="s">
        <v>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251</v>
      </c>
      <c r="AU350" s="255" t="s">
        <v>87</v>
      </c>
      <c r="AV350" s="13" t="s">
        <v>84</v>
      </c>
      <c r="AW350" s="13" t="s">
        <v>32</v>
      </c>
      <c r="AX350" s="13" t="s">
        <v>76</v>
      </c>
      <c r="AY350" s="255" t="s">
        <v>240</v>
      </c>
    </row>
    <row r="351" s="14" customFormat="1">
      <c r="A351" s="14"/>
      <c r="B351" s="256"/>
      <c r="C351" s="257"/>
      <c r="D351" s="247" t="s">
        <v>251</v>
      </c>
      <c r="E351" s="258" t="s">
        <v>1</v>
      </c>
      <c r="F351" s="259" t="s">
        <v>84</v>
      </c>
      <c r="G351" s="257"/>
      <c r="H351" s="260">
        <v>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251</v>
      </c>
      <c r="AU351" s="266" t="s">
        <v>87</v>
      </c>
      <c r="AV351" s="14" t="s">
        <v>87</v>
      </c>
      <c r="AW351" s="14" t="s">
        <v>32</v>
      </c>
      <c r="AX351" s="14" t="s">
        <v>84</v>
      </c>
      <c r="AY351" s="266" t="s">
        <v>240</v>
      </c>
    </row>
    <row r="352" s="2" customFormat="1" ht="24.15" customHeight="1">
      <c r="A352" s="39"/>
      <c r="B352" s="40"/>
      <c r="C352" s="227" t="s">
        <v>579</v>
      </c>
      <c r="D352" s="227" t="s">
        <v>242</v>
      </c>
      <c r="E352" s="228" t="s">
        <v>5803</v>
      </c>
      <c r="F352" s="229" t="s">
        <v>5804</v>
      </c>
      <c r="G352" s="230" t="s">
        <v>675</v>
      </c>
      <c r="H352" s="231">
        <v>1</v>
      </c>
      <c r="I352" s="232"/>
      <c r="J352" s="233">
        <f>ROUND(I352*H352,2)</f>
        <v>0</v>
      </c>
      <c r="K352" s="229" t="s">
        <v>246</v>
      </c>
      <c r="L352" s="45"/>
      <c r="M352" s="234" t="s">
        <v>1</v>
      </c>
      <c r="N352" s="235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247</v>
      </c>
      <c r="AT352" s="238" t="s">
        <v>242</v>
      </c>
      <c r="AU352" s="238" t="s">
        <v>87</v>
      </c>
      <c r="AY352" s="18" t="s">
        <v>240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247</v>
      </c>
      <c r="BM352" s="238" t="s">
        <v>5805</v>
      </c>
    </row>
    <row r="353" s="2" customFormat="1">
      <c r="A353" s="39"/>
      <c r="B353" s="40"/>
      <c r="C353" s="41"/>
      <c r="D353" s="240" t="s">
        <v>249</v>
      </c>
      <c r="E353" s="41"/>
      <c r="F353" s="241" t="s">
        <v>5806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249</v>
      </c>
      <c r="AU353" s="18" t="s">
        <v>87</v>
      </c>
    </row>
    <row r="354" s="13" customFormat="1">
      <c r="A354" s="13"/>
      <c r="B354" s="245"/>
      <c r="C354" s="246"/>
      <c r="D354" s="247" t="s">
        <v>251</v>
      </c>
      <c r="E354" s="248" t="s">
        <v>1</v>
      </c>
      <c r="F354" s="249" t="s">
        <v>5798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251</v>
      </c>
      <c r="AU354" s="255" t="s">
        <v>87</v>
      </c>
      <c r="AV354" s="13" t="s">
        <v>84</v>
      </c>
      <c r="AW354" s="13" t="s">
        <v>32</v>
      </c>
      <c r="AX354" s="13" t="s">
        <v>76</v>
      </c>
      <c r="AY354" s="255" t="s">
        <v>240</v>
      </c>
    </row>
    <row r="355" s="14" customFormat="1">
      <c r="A355" s="14"/>
      <c r="B355" s="256"/>
      <c r="C355" s="257"/>
      <c r="D355" s="247" t="s">
        <v>251</v>
      </c>
      <c r="E355" s="258" t="s">
        <v>1</v>
      </c>
      <c r="F355" s="259" t="s">
        <v>84</v>
      </c>
      <c r="G355" s="257"/>
      <c r="H355" s="260">
        <v>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251</v>
      </c>
      <c r="AU355" s="266" t="s">
        <v>87</v>
      </c>
      <c r="AV355" s="14" t="s">
        <v>87</v>
      </c>
      <c r="AW355" s="14" t="s">
        <v>32</v>
      </c>
      <c r="AX355" s="14" t="s">
        <v>84</v>
      </c>
      <c r="AY355" s="266" t="s">
        <v>240</v>
      </c>
    </row>
    <row r="356" s="2" customFormat="1" ht="24.15" customHeight="1">
      <c r="A356" s="39"/>
      <c r="B356" s="40"/>
      <c r="C356" s="289" t="s">
        <v>591</v>
      </c>
      <c r="D356" s="289" t="s">
        <v>341</v>
      </c>
      <c r="E356" s="290" t="s">
        <v>5807</v>
      </c>
      <c r="F356" s="291" t="s">
        <v>5808</v>
      </c>
      <c r="G356" s="292" t="s">
        <v>675</v>
      </c>
      <c r="H356" s="293">
        <v>1</v>
      </c>
      <c r="I356" s="294"/>
      <c r="J356" s="295">
        <f>ROUND(I356*H356,2)</f>
        <v>0</v>
      </c>
      <c r="K356" s="291" t="s">
        <v>246</v>
      </c>
      <c r="L356" s="296"/>
      <c r="M356" s="297" t="s">
        <v>1</v>
      </c>
      <c r="N356" s="298" t="s">
        <v>41</v>
      </c>
      <c r="O356" s="92"/>
      <c r="P356" s="236">
        <f>O356*H356</f>
        <v>0</v>
      </c>
      <c r="Q356" s="236">
        <v>0.0022300000000000002</v>
      </c>
      <c r="R356" s="236">
        <f>Q356*H356</f>
        <v>0.0022300000000000002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320</v>
      </c>
      <c r="AT356" s="238" t="s">
        <v>341</v>
      </c>
      <c r="AU356" s="238" t="s">
        <v>87</v>
      </c>
      <c r="AY356" s="18" t="s">
        <v>240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84</v>
      </c>
      <c r="BK356" s="239">
        <f>ROUND(I356*H356,2)</f>
        <v>0</v>
      </c>
      <c r="BL356" s="18" t="s">
        <v>247</v>
      </c>
      <c r="BM356" s="238" t="s">
        <v>5809</v>
      </c>
    </row>
    <row r="357" s="13" customFormat="1">
      <c r="A357" s="13"/>
      <c r="B357" s="245"/>
      <c r="C357" s="246"/>
      <c r="D357" s="247" t="s">
        <v>251</v>
      </c>
      <c r="E357" s="248" t="s">
        <v>1</v>
      </c>
      <c r="F357" s="249" t="s">
        <v>5810</v>
      </c>
      <c r="G357" s="246"/>
      <c r="H357" s="248" t="s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251</v>
      </c>
      <c r="AU357" s="255" t="s">
        <v>87</v>
      </c>
      <c r="AV357" s="13" t="s">
        <v>84</v>
      </c>
      <c r="AW357" s="13" t="s">
        <v>32</v>
      </c>
      <c r="AX357" s="13" t="s">
        <v>76</v>
      </c>
      <c r="AY357" s="255" t="s">
        <v>240</v>
      </c>
    </row>
    <row r="358" s="14" customFormat="1">
      <c r="A358" s="14"/>
      <c r="B358" s="256"/>
      <c r="C358" s="257"/>
      <c r="D358" s="247" t="s">
        <v>251</v>
      </c>
      <c r="E358" s="258" t="s">
        <v>1</v>
      </c>
      <c r="F358" s="259" t="s">
        <v>84</v>
      </c>
      <c r="G358" s="257"/>
      <c r="H358" s="260">
        <v>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251</v>
      </c>
      <c r="AU358" s="266" t="s">
        <v>87</v>
      </c>
      <c r="AV358" s="14" t="s">
        <v>87</v>
      </c>
      <c r="AW358" s="14" t="s">
        <v>32</v>
      </c>
      <c r="AX358" s="14" t="s">
        <v>84</v>
      </c>
      <c r="AY358" s="266" t="s">
        <v>240</v>
      </c>
    </row>
    <row r="359" s="2" customFormat="1" ht="16.5" customHeight="1">
      <c r="A359" s="39"/>
      <c r="B359" s="40"/>
      <c r="C359" s="227" t="s">
        <v>605</v>
      </c>
      <c r="D359" s="227" t="s">
        <v>242</v>
      </c>
      <c r="E359" s="228" t="s">
        <v>5811</v>
      </c>
      <c r="F359" s="229" t="s">
        <v>5812</v>
      </c>
      <c r="G359" s="230" t="s">
        <v>675</v>
      </c>
      <c r="H359" s="231">
        <v>1</v>
      </c>
      <c r="I359" s="232"/>
      <c r="J359" s="233">
        <f>ROUND(I359*H359,2)</f>
        <v>0</v>
      </c>
      <c r="K359" s="229" t="s">
        <v>246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0.0016299999999999999</v>
      </c>
      <c r="R359" s="236">
        <f>Q359*H359</f>
        <v>0.0016299999999999999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247</v>
      </c>
      <c r="AT359" s="238" t="s">
        <v>242</v>
      </c>
      <c r="AU359" s="238" t="s">
        <v>87</v>
      </c>
      <c r="AY359" s="18" t="s">
        <v>240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84</v>
      </c>
      <c r="BK359" s="239">
        <f>ROUND(I359*H359,2)</f>
        <v>0</v>
      </c>
      <c r="BL359" s="18" t="s">
        <v>247</v>
      </c>
      <c r="BM359" s="238" t="s">
        <v>5813</v>
      </c>
    </row>
    <row r="360" s="2" customFormat="1">
      <c r="A360" s="39"/>
      <c r="B360" s="40"/>
      <c r="C360" s="41"/>
      <c r="D360" s="240" t="s">
        <v>249</v>
      </c>
      <c r="E360" s="41"/>
      <c r="F360" s="241" t="s">
        <v>5814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249</v>
      </c>
      <c r="AU360" s="18" t="s">
        <v>87</v>
      </c>
    </row>
    <row r="361" s="13" customFormat="1">
      <c r="A361" s="13"/>
      <c r="B361" s="245"/>
      <c r="C361" s="246"/>
      <c r="D361" s="247" t="s">
        <v>251</v>
      </c>
      <c r="E361" s="248" t="s">
        <v>1</v>
      </c>
      <c r="F361" s="249" t="s">
        <v>5754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251</v>
      </c>
      <c r="AU361" s="255" t="s">
        <v>87</v>
      </c>
      <c r="AV361" s="13" t="s">
        <v>84</v>
      </c>
      <c r="AW361" s="13" t="s">
        <v>32</v>
      </c>
      <c r="AX361" s="13" t="s">
        <v>76</v>
      </c>
      <c r="AY361" s="255" t="s">
        <v>240</v>
      </c>
    </row>
    <row r="362" s="14" customFormat="1">
      <c r="A362" s="14"/>
      <c r="B362" s="256"/>
      <c r="C362" s="257"/>
      <c r="D362" s="247" t="s">
        <v>251</v>
      </c>
      <c r="E362" s="258" t="s">
        <v>1</v>
      </c>
      <c r="F362" s="259" t="s">
        <v>1039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251</v>
      </c>
      <c r="AU362" s="266" t="s">
        <v>87</v>
      </c>
      <c r="AV362" s="14" t="s">
        <v>87</v>
      </c>
      <c r="AW362" s="14" t="s">
        <v>32</v>
      </c>
      <c r="AX362" s="14" t="s">
        <v>84</v>
      </c>
      <c r="AY362" s="266" t="s">
        <v>240</v>
      </c>
    </row>
    <row r="363" s="2" customFormat="1" ht="16.5" customHeight="1">
      <c r="A363" s="39"/>
      <c r="B363" s="40"/>
      <c r="C363" s="227" t="s">
        <v>612</v>
      </c>
      <c r="D363" s="227" t="s">
        <v>242</v>
      </c>
      <c r="E363" s="228" t="s">
        <v>5815</v>
      </c>
      <c r="F363" s="229" t="s">
        <v>5816</v>
      </c>
      <c r="G363" s="230" t="s">
        <v>520</v>
      </c>
      <c r="H363" s="231">
        <v>62</v>
      </c>
      <c r="I363" s="232"/>
      <c r="J363" s="233">
        <f>ROUND(I363*H363,2)</f>
        <v>0</v>
      </c>
      <c r="K363" s="229" t="s">
        <v>246</v>
      </c>
      <c r="L363" s="45"/>
      <c r="M363" s="234" t="s">
        <v>1</v>
      </c>
      <c r="N363" s="235" t="s">
        <v>41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247</v>
      </c>
      <c r="AT363" s="238" t="s">
        <v>242</v>
      </c>
      <c r="AU363" s="238" t="s">
        <v>87</v>
      </c>
      <c r="AY363" s="18" t="s">
        <v>240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84</v>
      </c>
      <c r="BK363" s="239">
        <f>ROUND(I363*H363,2)</f>
        <v>0</v>
      </c>
      <c r="BL363" s="18" t="s">
        <v>247</v>
      </c>
      <c r="BM363" s="238" t="s">
        <v>5817</v>
      </c>
    </row>
    <row r="364" s="2" customFormat="1">
      <c r="A364" s="39"/>
      <c r="B364" s="40"/>
      <c r="C364" s="41"/>
      <c r="D364" s="240" t="s">
        <v>249</v>
      </c>
      <c r="E364" s="41"/>
      <c r="F364" s="241" t="s">
        <v>5818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249</v>
      </c>
      <c r="AU364" s="18" t="s">
        <v>87</v>
      </c>
    </row>
    <row r="365" s="2" customFormat="1" ht="21.75" customHeight="1">
      <c r="A365" s="39"/>
      <c r="B365" s="40"/>
      <c r="C365" s="227" t="s">
        <v>628</v>
      </c>
      <c r="D365" s="227" t="s">
        <v>242</v>
      </c>
      <c r="E365" s="228" t="s">
        <v>5819</v>
      </c>
      <c r="F365" s="229" t="s">
        <v>5820</v>
      </c>
      <c r="G365" s="230" t="s">
        <v>520</v>
      </c>
      <c r="H365" s="231">
        <v>68</v>
      </c>
      <c r="I365" s="232"/>
      <c r="J365" s="233">
        <f>ROUND(I365*H365,2)</f>
        <v>0</v>
      </c>
      <c r="K365" s="229" t="s">
        <v>246</v>
      </c>
      <c r="L365" s="45"/>
      <c r="M365" s="234" t="s">
        <v>1</v>
      </c>
      <c r="N365" s="235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247</v>
      </c>
      <c r="AT365" s="238" t="s">
        <v>242</v>
      </c>
      <c r="AU365" s="238" t="s">
        <v>87</v>
      </c>
      <c r="AY365" s="18" t="s">
        <v>240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84</v>
      </c>
      <c r="BK365" s="239">
        <f>ROUND(I365*H365,2)</f>
        <v>0</v>
      </c>
      <c r="BL365" s="18" t="s">
        <v>247</v>
      </c>
      <c r="BM365" s="238" t="s">
        <v>5821</v>
      </c>
    </row>
    <row r="366" s="2" customFormat="1">
      <c r="A366" s="39"/>
      <c r="B366" s="40"/>
      <c r="C366" s="41"/>
      <c r="D366" s="240" t="s">
        <v>249</v>
      </c>
      <c r="E366" s="41"/>
      <c r="F366" s="241" t="s">
        <v>5822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249</v>
      </c>
      <c r="AU366" s="18" t="s">
        <v>87</v>
      </c>
    </row>
    <row r="367" s="2" customFormat="1" ht="24.15" customHeight="1">
      <c r="A367" s="39"/>
      <c r="B367" s="40"/>
      <c r="C367" s="227" t="s">
        <v>644</v>
      </c>
      <c r="D367" s="227" t="s">
        <v>242</v>
      </c>
      <c r="E367" s="228" t="s">
        <v>5823</v>
      </c>
      <c r="F367" s="229" t="s">
        <v>5824</v>
      </c>
      <c r="G367" s="230" t="s">
        <v>675</v>
      </c>
      <c r="H367" s="231">
        <v>4</v>
      </c>
      <c r="I367" s="232"/>
      <c r="J367" s="233">
        <f>ROUND(I367*H367,2)</f>
        <v>0</v>
      </c>
      <c r="K367" s="229" t="s">
        <v>246</v>
      </c>
      <c r="L367" s="45"/>
      <c r="M367" s="234" t="s">
        <v>1</v>
      </c>
      <c r="N367" s="235" t="s">
        <v>41</v>
      </c>
      <c r="O367" s="92"/>
      <c r="P367" s="236">
        <f>O367*H367</f>
        <v>0</v>
      </c>
      <c r="Q367" s="236">
        <v>0.45937</v>
      </c>
      <c r="R367" s="236">
        <f>Q367*H367</f>
        <v>1.83748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247</v>
      </c>
      <c r="AT367" s="238" t="s">
        <v>242</v>
      </c>
      <c r="AU367" s="238" t="s">
        <v>87</v>
      </c>
      <c r="AY367" s="18" t="s">
        <v>240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84</v>
      </c>
      <c r="BK367" s="239">
        <f>ROUND(I367*H367,2)</f>
        <v>0</v>
      </c>
      <c r="BL367" s="18" t="s">
        <v>247</v>
      </c>
      <c r="BM367" s="238" t="s">
        <v>5825</v>
      </c>
    </row>
    <row r="368" s="2" customFormat="1">
      <c r="A368" s="39"/>
      <c r="B368" s="40"/>
      <c r="C368" s="41"/>
      <c r="D368" s="240" t="s">
        <v>249</v>
      </c>
      <c r="E368" s="41"/>
      <c r="F368" s="241" t="s">
        <v>5826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249</v>
      </c>
      <c r="AU368" s="18" t="s">
        <v>87</v>
      </c>
    </row>
    <row r="369" s="2" customFormat="1" ht="24.15" customHeight="1">
      <c r="A369" s="39"/>
      <c r="B369" s="40"/>
      <c r="C369" s="227" t="s">
        <v>652</v>
      </c>
      <c r="D369" s="227" t="s">
        <v>242</v>
      </c>
      <c r="E369" s="228" t="s">
        <v>5827</v>
      </c>
      <c r="F369" s="229" t="s">
        <v>5828</v>
      </c>
      <c r="G369" s="230" t="s">
        <v>520</v>
      </c>
      <c r="H369" s="231">
        <v>62</v>
      </c>
      <c r="I369" s="232"/>
      <c r="J369" s="233">
        <f>ROUND(I369*H369,2)</f>
        <v>0</v>
      </c>
      <c r="K369" s="229" t="s">
        <v>246</v>
      </c>
      <c r="L369" s="45"/>
      <c r="M369" s="234" t="s">
        <v>1</v>
      </c>
      <c r="N369" s="235" t="s">
        <v>41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247</v>
      </c>
      <c r="AT369" s="238" t="s">
        <v>242</v>
      </c>
      <c r="AU369" s="238" t="s">
        <v>87</v>
      </c>
      <c r="AY369" s="18" t="s">
        <v>240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84</v>
      </c>
      <c r="BK369" s="239">
        <f>ROUND(I369*H369,2)</f>
        <v>0</v>
      </c>
      <c r="BL369" s="18" t="s">
        <v>247</v>
      </c>
      <c r="BM369" s="238" t="s">
        <v>5829</v>
      </c>
    </row>
    <row r="370" s="2" customFormat="1">
      <c r="A370" s="39"/>
      <c r="B370" s="40"/>
      <c r="C370" s="41"/>
      <c r="D370" s="240" t="s">
        <v>249</v>
      </c>
      <c r="E370" s="41"/>
      <c r="F370" s="241" t="s">
        <v>5830</v>
      </c>
      <c r="G370" s="41"/>
      <c r="H370" s="41"/>
      <c r="I370" s="242"/>
      <c r="J370" s="41"/>
      <c r="K370" s="41"/>
      <c r="L370" s="45"/>
      <c r="M370" s="243"/>
      <c r="N370" s="244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249</v>
      </c>
      <c r="AU370" s="18" t="s">
        <v>87</v>
      </c>
    </row>
    <row r="371" s="2" customFormat="1" ht="21.75" customHeight="1">
      <c r="A371" s="39"/>
      <c r="B371" s="40"/>
      <c r="C371" s="227" t="s">
        <v>656</v>
      </c>
      <c r="D371" s="227" t="s">
        <v>242</v>
      </c>
      <c r="E371" s="228" t="s">
        <v>3977</v>
      </c>
      <c r="F371" s="229" t="s">
        <v>3978</v>
      </c>
      <c r="G371" s="230" t="s">
        <v>520</v>
      </c>
      <c r="H371" s="231">
        <v>130</v>
      </c>
      <c r="I371" s="232"/>
      <c r="J371" s="233">
        <f>ROUND(I371*H371,2)</f>
        <v>0</v>
      </c>
      <c r="K371" s="229" t="s">
        <v>246</v>
      </c>
      <c r="L371" s="45"/>
      <c r="M371" s="234" t="s">
        <v>1</v>
      </c>
      <c r="N371" s="235" t="s">
        <v>41</v>
      </c>
      <c r="O371" s="92"/>
      <c r="P371" s="236">
        <f>O371*H371</f>
        <v>0</v>
      </c>
      <c r="Q371" s="236">
        <v>0.00012999999999999999</v>
      </c>
      <c r="R371" s="236">
        <f>Q371*H371</f>
        <v>0.016899999999999998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247</v>
      </c>
      <c r="AT371" s="238" t="s">
        <v>242</v>
      </c>
      <c r="AU371" s="238" t="s">
        <v>87</v>
      </c>
      <c r="AY371" s="18" t="s">
        <v>240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247</v>
      </c>
      <c r="BM371" s="238" t="s">
        <v>5831</v>
      </c>
    </row>
    <row r="372" s="2" customFormat="1">
      <c r="A372" s="39"/>
      <c r="B372" s="40"/>
      <c r="C372" s="41"/>
      <c r="D372" s="240" t="s">
        <v>249</v>
      </c>
      <c r="E372" s="41"/>
      <c r="F372" s="241" t="s">
        <v>3980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249</v>
      </c>
      <c r="AU372" s="18" t="s">
        <v>87</v>
      </c>
    </row>
    <row r="373" s="14" customFormat="1">
      <c r="A373" s="14"/>
      <c r="B373" s="256"/>
      <c r="C373" s="257"/>
      <c r="D373" s="247" t="s">
        <v>251</v>
      </c>
      <c r="E373" s="258" t="s">
        <v>1</v>
      </c>
      <c r="F373" s="259" t="s">
        <v>5832</v>
      </c>
      <c r="G373" s="257"/>
      <c r="H373" s="260">
        <v>130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251</v>
      </c>
      <c r="AU373" s="266" t="s">
        <v>87</v>
      </c>
      <c r="AV373" s="14" t="s">
        <v>87</v>
      </c>
      <c r="AW373" s="14" t="s">
        <v>32</v>
      </c>
      <c r="AX373" s="14" t="s">
        <v>84</v>
      </c>
      <c r="AY373" s="266" t="s">
        <v>240</v>
      </c>
    </row>
    <row r="374" s="12" customFormat="1" ht="22.8" customHeight="1">
      <c r="A374" s="12"/>
      <c r="B374" s="211"/>
      <c r="C374" s="212"/>
      <c r="D374" s="213" t="s">
        <v>75</v>
      </c>
      <c r="E374" s="225" t="s">
        <v>5833</v>
      </c>
      <c r="F374" s="225" t="s">
        <v>5834</v>
      </c>
      <c r="G374" s="212"/>
      <c r="H374" s="212"/>
      <c r="I374" s="215"/>
      <c r="J374" s="226">
        <f>BK374</f>
        <v>0</v>
      </c>
      <c r="K374" s="212"/>
      <c r="L374" s="217"/>
      <c r="M374" s="218"/>
      <c r="N374" s="219"/>
      <c r="O374" s="219"/>
      <c r="P374" s="220">
        <f>SUM(P375:P432)</f>
        <v>0</v>
      </c>
      <c r="Q374" s="219"/>
      <c r="R374" s="220">
        <f>SUM(R375:R432)</f>
        <v>0.25359000000000004</v>
      </c>
      <c r="S374" s="219"/>
      <c r="T374" s="221">
        <f>SUM(T375:T432)</f>
        <v>0.082619999999999999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2" t="s">
        <v>84</v>
      </c>
      <c r="AT374" s="223" t="s">
        <v>75</v>
      </c>
      <c r="AU374" s="223" t="s">
        <v>84</v>
      </c>
      <c r="AY374" s="222" t="s">
        <v>240</v>
      </c>
      <c r="BK374" s="224">
        <f>SUM(BK375:BK432)</f>
        <v>0</v>
      </c>
    </row>
    <row r="375" s="2" customFormat="1" ht="24.15" customHeight="1">
      <c r="A375" s="39"/>
      <c r="B375" s="40"/>
      <c r="C375" s="227" t="s">
        <v>666</v>
      </c>
      <c r="D375" s="227" t="s">
        <v>242</v>
      </c>
      <c r="E375" s="228" t="s">
        <v>5835</v>
      </c>
      <c r="F375" s="229" t="s">
        <v>5836</v>
      </c>
      <c r="G375" s="230" t="s">
        <v>4177</v>
      </c>
      <c r="H375" s="231">
        <v>2</v>
      </c>
      <c r="I375" s="232"/>
      <c r="J375" s="233">
        <f>ROUND(I375*H375,2)</f>
        <v>0</v>
      </c>
      <c r="K375" s="229" t="s">
        <v>246</v>
      </c>
      <c r="L375" s="45"/>
      <c r="M375" s="234" t="s">
        <v>1</v>
      </c>
      <c r="N375" s="235" t="s">
        <v>41</v>
      </c>
      <c r="O375" s="92"/>
      <c r="P375" s="236">
        <f>O375*H375</f>
        <v>0</v>
      </c>
      <c r="Q375" s="236">
        <v>0.036560000000000002</v>
      </c>
      <c r="R375" s="236">
        <f>Q375*H375</f>
        <v>0.073120000000000004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170</v>
      </c>
      <c r="AT375" s="238" t="s">
        <v>242</v>
      </c>
      <c r="AU375" s="238" t="s">
        <v>87</v>
      </c>
      <c r="AY375" s="18" t="s">
        <v>240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84</v>
      </c>
      <c r="BK375" s="239">
        <f>ROUND(I375*H375,2)</f>
        <v>0</v>
      </c>
      <c r="BL375" s="18" t="s">
        <v>170</v>
      </c>
      <c r="BM375" s="238" t="s">
        <v>5837</v>
      </c>
    </row>
    <row r="376" s="2" customFormat="1">
      <c r="A376" s="39"/>
      <c r="B376" s="40"/>
      <c r="C376" s="41"/>
      <c r="D376" s="240" t="s">
        <v>249</v>
      </c>
      <c r="E376" s="41"/>
      <c r="F376" s="241" t="s">
        <v>5838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249</v>
      </c>
      <c r="AU376" s="18" t="s">
        <v>87</v>
      </c>
    </row>
    <row r="377" s="2" customFormat="1" ht="24.15" customHeight="1">
      <c r="A377" s="39"/>
      <c r="B377" s="40"/>
      <c r="C377" s="227" t="s">
        <v>672</v>
      </c>
      <c r="D377" s="227" t="s">
        <v>242</v>
      </c>
      <c r="E377" s="228" t="s">
        <v>5839</v>
      </c>
      <c r="F377" s="229" t="s">
        <v>5840</v>
      </c>
      <c r="G377" s="230" t="s">
        <v>675</v>
      </c>
      <c r="H377" s="231">
        <v>1</v>
      </c>
      <c r="I377" s="232"/>
      <c r="J377" s="233">
        <f>ROUND(I377*H377,2)</f>
        <v>0</v>
      </c>
      <c r="K377" s="229" t="s">
        <v>246</v>
      </c>
      <c r="L377" s="45"/>
      <c r="M377" s="234" t="s">
        <v>1</v>
      </c>
      <c r="N377" s="235" t="s">
        <v>41</v>
      </c>
      <c r="O377" s="92"/>
      <c r="P377" s="236">
        <f>O377*H377</f>
        <v>0</v>
      </c>
      <c r="Q377" s="236">
        <v>0.0045199999999999997</v>
      </c>
      <c r="R377" s="236">
        <f>Q377*H377</f>
        <v>0.0045199999999999997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170</v>
      </c>
      <c r="AT377" s="238" t="s">
        <v>242</v>
      </c>
      <c r="AU377" s="238" t="s">
        <v>87</v>
      </c>
      <c r="AY377" s="18" t="s">
        <v>240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84</v>
      </c>
      <c r="BK377" s="239">
        <f>ROUND(I377*H377,2)</f>
        <v>0</v>
      </c>
      <c r="BL377" s="18" t="s">
        <v>170</v>
      </c>
      <c r="BM377" s="238" t="s">
        <v>5841</v>
      </c>
    </row>
    <row r="378" s="2" customFormat="1">
      <c r="A378" s="39"/>
      <c r="B378" s="40"/>
      <c r="C378" s="41"/>
      <c r="D378" s="240" t="s">
        <v>249</v>
      </c>
      <c r="E378" s="41"/>
      <c r="F378" s="241" t="s">
        <v>5842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87</v>
      </c>
    </row>
    <row r="379" s="2" customFormat="1" ht="16.5" customHeight="1">
      <c r="A379" s="39"/>
      <c r="B379" s="40"/>
      <c r="C379" s="227" t="s">
        <v>678</v>
      </c>
      <c r="D379" s="227" t="s">
        <v>242</v>
      </c>
      <c r="E379" s="228" t="s">
        <v>5843</v>
      </c>
      <c r="F379" s="229" t="s">
        <v>5844</v>
      </c>
      <c r="G379" s="230" t="s">
        <v>675</v>
      </c>
      <c r="H379" s="231">
        <v>1</v>
      </c>
      <c r="I379" s="232"/>
      <c r="J379" s="233">
        <f>ROUND(I379*H379,2)</f>
        <v>0</v>
      </c>
      <c r="K379" s="229" t="s">
        <v>246</v>
      </c>
      <c r="L379" s="45"/>
      <c r="M379" s="234" t="s">
        <v>1</v>
      </c>
      <c r="N379" s="235" t="s">
        <v>41</v>
      </c>
      <c r="O379" s="92"/>
      <c r="P379" s="236">
        <f>O379*H379</f>
        <v>0</v>
      </c>
      <c r="Q379" s="236">
        <v>0.0018</v>
      </c>
      <c r="R379" s="236">
        <f>Q379*H379</f>
        <v>0.0018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170</v>
      </c>
      <c r="AT379" s="238" t="s">
        <v>242</v>
      </c>
      <c r="AU379" s="238" t="s">
        <v>87</v>
      </c>
      <c r="AY379" s="18" t="s">
        <v>240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84</v>
      </c>
      <c r="BK379" s="239">
        <f>ROUND(I379*H379,2)</f>
        <v>0</v>
      </c>
      <c r="BL379" s="18" t="s">
        <v>170</v>
      </c>
      <c r="BM379" s="238" t="s">
        <v>5845</v>
      </c>
    </row>
    <row r="380" s="2" customFormat="1">
      <c r="A380" s="39"/>
      <c r="B380" s="40"/>
      <c r="C380" s="41"/>
      <c r="D380" s="240" t="s">
        <v>249</v>
      </c>
      <c r="E380" s="41"/>
      <c r="F380" s="241" t="s">
        <v>5846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249</v>
      </c>
      <c r="AU380" s="18" t="s">
        <v>87</v>
      </c>
    </row>
    <row r="381" s="2" customFormat="1" ht="24.15" customHeight="1">
      <c r="A381" s="39"/>
      <c r="B381" s="40"/>
      <c r="C381" s="289" t="s">
        <v>683</v>
      </c>
      <c r="D381" s="289" t="s">
        <v>341</v>
      </c>
      <c r="E381" s="290" t="s">
        <v>5847</v>
      </c>
      <c r="F381" s="291" t="s">
        <v>5848</v>
      </c>
      <c r="G381" s="292" t="s">
        <v>675</v>
      </c>
      <c r="H381" s="293">
        <v>1</v>
      </c>
      <c r="I381" s="294"/>
      <c r="J381" s="295">
        <f>ROUND(I381*H381,2)</f>
        <v>0</v>
      </c>
      <c r="K381" s="291" t="s">
        <v>246</v>
      </c>
      <c r="L381" s="296"/>
      <c r="M381" s="297" t="s">
        <v>1</v>
      </c>
      <c r="N381" s="298" t="s">
        <v>41</v>
      </c>
      <c r="O381" s="92"/>
      <c r="P381" s="236">
        <f>O381*H381</f>
        <v>0</v>
      </c>
      <c r="Q381" s="236">
        <v>0.014</v>
      </c>
      <c r="R381" s="236">
        <f>Q381*H381</f>
        <v>0.014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532</v>
      </c>
      <c r="AT381" s="238" t="s">
        <v>341</v>
      </c>
      <c r="AU381" s="238" t="s">
        <v>87</v>
      </c>
      <c r="AY381" s="18" t="s">
        <v>240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84</v>
      </c>
      <c r="BK381" s="239">
        <f>ROUND(I381*H381,2)</f>
        <v>0</v>
      </c>
      <c r="BL381" s="18" t="s">
        <v>170</v>
      </c>
      <c r="BM381" s="238" t="s">
        <v>5849</v>
      </c>
    </row>
    <row r="382" s="13" customFormat="1">
      <c r="A382" s="13"/>
      <c r="B382" s="245"/>
      <c r="C382" s="246"/>
      <c r="D382" s="247" t="s">
        <v>251</v>
      </c>
      <c r="E382" s="248" t="s">
        <v>1</v>
      </c>
      <c r="F382" s="249" t="s">
        <v>5850</v>
      </c>
      <c r="G382" s="246"/>
      <c r="H382" s="248" t="s">
        <v>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251</v>
      </c>
      <c r="AU382" s="255" t="s">
        <v>87</v>
      </c>
      <c r="AV382" s="13" t="s">
        <v>84</v>
      </c>
      <c r="AW382" s="13" t="s">
        <v>32</v>
      </c>
      <c r="AX382" s="13" t="s">
        <v>76</v>
      </c>
      <c r="AY382" s="255" t="s">
        <v>240</v>
      </c>
    </row>
    <row r="383" s="14" customFormat="1">
      <c r="A383" s="14"/>
      <c r="B383" s="256"/>
      <c r="C383" s="257"/>
      <c r="D383" s="247" t="s">
        <v>251</v>
      </c>
      <c r="E383" s="258" t="s">
        <v>1</v>
      </c>
      <c r="F383" s="259" t="s">
        <v>84</v>
      </c>
      <c r="G383" s="257"/>
      <c r="H383" s="260">
        <v>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251</v>
      </c>
      <c r="AU383" s="266" t="s">
        <v>87</v>
      </c>
      <c r="AV383" s="14" t="s">
        <v>87</v>
      </c>
      <c r="AW383" s="14" t="s">
        <v>32</v>
      </c>
      <c r="AX383" s="14" t="s">
        <v>84</v>
      </c>
      <c r="AY383" s="266" t="s">
        <v>240</v>
      </c>
    </row>
    <row r="384" s="2" customFormat="1" ht="33" customHeight="1">
      <c r="A384" s="39"/>
      <c r="B384" s="40"/>
      <c r="C384" s="227" t="s">
        <v>688</v>
      </c>
      <c r="D384" s="227" t="s">
        <v>242</v>
      </c>
      <c r="E384" s="228" t="s">
        <v>5851</v>
      </c>
      <c r="F384" s="229" t="s">
        <v>5852</v>
      </c>
      <c r="G384" s="230" t="s">
        <v>675</v>
      </c>
      <c r="H384" s="231">
        <v>2</v>
      </c>
      <c r="I384" s="232"/>
      <c r="J384" s="233">
        <f>ROUND(I384*H384,2)</f>
        <v>0</v>
      </c>
      <c r="K384" s="229" t="s">
        <v>246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0.00167</v>
      </c>
      <c r="R384" s="236">
        <f>Q384*H384</f>
        <v>0.0033400000000000001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247</v>
      </c>
      <c r="AT384" s="238" t="s">
        <v>242</v>
      </c>
      <c r="AU384" s="238" t="s">
        <v>87</v>
      </c>
      <c r="AY384" s="18" t="s">
        <v>240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84</v>
      </c>
      <c r="BK384" s="239">
        <f>ROUND(I384*H384,2)</f>
        <v>0</v>
      </c>
      <c r="BL384" s="18" t="s">
        <v>247</v>
      </c>
      <c r="BM384" s="238" t="s">
        <v>5853</v>
      </c>
    </row>
    <row r="385" s="2" customFormat="1">
      <c r="A385" s="39"/>
      <c r="B385" s="40"/>
      <c r="C385" s="41"/>
      <c r="D385" s="240" t="s">
        <v>249</v>
      </c>
      <c r="E385" s="41"/>
      <c r="F385" s="241" t="s">
        <v>5854</v>
      </c>
      <c r="G385" s="41"/>
      <c r="H385" s="41"/>
      <c r="I385" s="242"/>
      <c r="J385" s="41"/>
      <c r="K385" s="41"/>
      <c r="L385" s="45"/>
      <c r="M385" s="243"/>
      <c r="N385" s="244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249</v>
      </c>
      <c r="AU385" s="18" t="s">
        <v>87</v>
      </c>
    </row>
    <row r="386" s="13" customFormat="1">
      <c r="A386" s="13"/>
      <c r="B386" s="245"/>
      <c r="C386" s="246"/>
      <c r="D386" s="247" t="s">
        <v>251</v>
      </c>
      <c r="E386" s="248" t="s">
        <v>1</v>
      </c>
      <c r="F386" s="249" t="s">
        <v>5855</v>
      </c>
      <c r="G386" s="246"/>
      <c r="H386" s="248" t="s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251</v>
      </c>
      <c r="AU386" s="255" t="s">
        <v>87</v>
      </c>
      <c r="AV386" s="13" t="s">
        <v>84</v>
      </c>
      <c r="AW386" s="13" t="s">
        <v>32</v>
      </c>
      <c r="AX386" s="13" t="s">
        <v>76</v>
      </c>
      <c r="AY386" s="255" t="s">
        <v>240</v>
      </c>
    </row>
    <row r="387" s="14" customFormat="1">
      <c r="A387" s="14"/>
      <c r="B387" s="256"/>
      <c r="C387" s="257"/>
      <c r="D387" s="247" t="s">
        <v>251</v>
      </c>
      <c r="E387" s="258" t="s">
        <v>1</v>
      </c>
      <c r="F387" s="259" t="s">
        <v>87</v>
      </c>
      <c r="G387" s="257"/>
      <c r="H387" s="260">
        <v>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251</v>
      </c>
      <c r="AU387" s="266" t="s">
        <v>87</v>
      </c>
      <c r="AV387" s="14" t="s">
        <v>87</v>
      </c>
      <c r="AW387" s="14" t="s">
        <v>32</v>
      </c>
      <c r="AX387" s="14" t="s">
        <v>84</v>
      </c>
      <c r="AY387" s="266" t="s">
        <v>240</v>
      </c>
    </row>
    <row r="388" s="13" customFormat="1">
      <c r="A388" s="13"/>
      <c r="B388" s="245"/>
      <c r="C388" s="246"/>
      <c r="D388" s="247" t="s">
        <v>251</v>
      </c>
      <c r="E388" s="248" t="s">
        <v>1</v>
      </c>
      <c r="F388" s="249" t="s">
        <v>1566</v>
      </c>
      <c r="G388" s="246"/>
      <c r="H388" s="248" t="s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251</v>
      </c>
      <c r="AU388" s="255" t="s">
        <v>87</v>
      </c>
      <c r="AV388" s="13" t="s">
        <v>84</v>
      </c>
      <c r="AW388" s="13" t="s">
        <v>32</v>
      </c>
      <c r="AX388" s="13" t="s">
        <v>76</v>
      </c>
      <c r="AY388" s="255" t="s">
        <v>240</v>
      </c>
    </row>
    <row r="389" s="13" customFormat="1">
      <c r="A389" s="13"/>
      <c r="B389" s="245"/>
      <c r="C389" s="246"/>
      <c r="D389" s="247" t="s">
        <v>251</v>
      </c>
      <c r="E389" s="248" t="s">
        <v>1</v>
      </c>
      <c r="F389" s="249" t="s">
        <v>5856</v>
      </c>
      <c r="G389" s="246"/>
      <c r="H389" s="248" t="s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251</v>
      </c>
      <c r="AU389" s="255" t="s">
        <v>87</v>
      </c>
      <c r="AV389" s="13" t="s">
        <v>84</v>
      </c>
      <c r="AW389" s="13" t="s">
        <v>32</v>
      </c>
      <c r="AX389" s="13" t="s">
        <v>76</v>
      </c>
      <c r="AY389" s="255" t="s">
        <v>240</v>
      </c>
    </row>
    <row r="390" s="2" customFormat="1" ht="24.15" customHeight="1">
      <c r="A390" s="39"/>
      <c r="B390" s="40"/>
      <c r="C390" s="289" t="s">
        <v>693</v>
      </c>
      <c r="D390" s="289" t="s">
        <v>341</v>
      </c>
      <c r="E390" s="290" t="s">
        <v>5857</v>
      </c>
      <c r="F390" s="291" t="s">
        <v>5858</v>
      </c>
      <c r="G390" s="292" t="s">
        <v>675</v>
      </c>
      <c r="H390" s="293">
        <v>2</v>
      </c>
      <c r="I390" s="294"/>
      <c r="J390" s="295">
        <f>ROUND(I390*H390,2)</f>
        <v>0</v>
      </c>
      <c r="K390" s="291" t="s">
        <v>246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0.0080000000000000002</v>
      </c>
      <c r="R390" s="236">
        <f>Q390*H390</f>
        <v>0.016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320</v>
      </c>
      <c r="AT390" s="238" t="s">
        <v>341</v>
      </c>
      <c r="AU390" s="238" t="s">
        <v>87</v>
      </c>
      <c r="AY390" s="18" t="s">
        <v>240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247</v>
      </c>
      <c r="BM390" s="238" t="s">
        <v>5859</v>
      </c>
    </row>
    <row r="391" s="13" customFormat="1">
      <c r="A391" s="13"/>
      <c r="B391" s="245"/>
      <c r="C391" s="246"/>
      <c r="D391" s="247" t="s">
        <v>251</v>
      </c>
      <c r="E391" s="248" t="s">
        <v>1</v>
      </c>
      <c r="F391" s="249" t="s">
        <v>5860</v>
      </c>
      <c r="G391" s="246"/>
      <c r="H391" s="248" t="s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251</v>
      </c>
      <c r="AU391" s="255" t="s">
        <v>87</v>
      </c>
      <c r="AV391" s="13" t="s">
        <v>84</v>
      </c>
      <c r="AW391" s="13" t="s">
        <v>32</v>
      </c>
      <c r="AX391" s="13" t="s">
        <v>76</v>
      </c>
      <c r="AY391" s="255" t="s">
        <v>240</v>
      </c>
    </row>
    <row r="392" s="14" customFormat="1">
      <c r="A392" s="14"/>
      <c r="B392" s="256"/>
      <c r="C392" s="257"/>
      <c r="D392" s="247" t="s">
        <v>251</v>
      </c>
      <c r="E392" s="258" t="s">
        <v>1</v>
      </c>
      <c r="F392" s="259" t="s">
        <v>87</v>
      </c>
      <c r="G392" s="257"/>
      <c r="H392" s="260">
        <v>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251</v>
      </c>
      <c r="AU392" s="266" t="s">
        <v>87</v>
      </c>
      <c r="AV392" s="14" t="s">
        <v>87</v>
      </c>
      <c r="AW392" s="14" t="s">
        <v>32</v>
      </c>
      <c r="AX392" s="14" t="s">
        <v>84</v>
      </c>
      <c r="AY392" s="266" t="s">
        <v>240</v>
      </c>
    </row>
    <row r="393" s="2" customFormat="1" ht="24.15" customHeight="1">
      <c r="A393" s="39"/>
      <c r="B393" s="40"/>
      <c r="C393" s="227" t="s">
        <v>698</v>
      </c>
      <c r="D393" s="227" t="s">
        <v>242</v>
      </c>
      <c r="E393" s="228" t="s">
        <v>5861</v>
      </c>
      <c r="F393" s="229" t="s">
        <v>5862</v>
      </c>
      <c r="G393" s="230" t="s">
        <v>675</v>
      </c>
      <c r="H393" s="231">
        <v>6</v>
      </c>
      <c r="I393" s="232"/>
      <c r="J393" s="233">
        <f>ROUND(I393*H393,2)</f>
        <v>0</v>
      </c>
      <c r="K393" s="229" t="s">
        <v>246</v>
      </c>
      <c r="L393" s="45"/>
      <c r="M393" s="234" t="s">
        <v>1</v>
      </c>
      <c r="N393" s="235" t="s">
        <v>41</v>
      </c>
      <c r="O393" s="92"/>
      <c r="P393" s="236">
        <f>O393*H393</f>
        <v>0</v>
      </c>
      <c r="Q393" s="236">
        <v>0.00167</v>
      </c>
      <c r="R393" s="236">
        <f>Q393*H393</f>
        <v>0.010020000000000001</v>
      </c>
      <c r="S393" s="236">
        <v>0.013769999999999999</v>
      </c>
      <c r="T393" s="237">
        <f>S393*H393</f>
        <v>0.082619999999999999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247</v>
      </c>
      <c r="AT393" s="238" t="s">
        <v>242</v>
      </c>
      <c r="AU393" s="238" t="s">
        <v>87</v>
      </c>
      <c r="AY393" s="18" t="s">
        <v>240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247</v>
      </c>
      <c r="BM393" s="238" t="s">
        <v>5863</v>
      </c>
    </row>
    <row r="394" s="2" customFormat="1">
      <c r="A394" s="39"/>
      <c r="B394" s="40"/>
      <c r="C394" s="41"/>
      <c r="D394" s="240" t="s">
        <v>249</v>
      </c>
      <c r="E394" s="41"/>
      <c r="F394" s="241" t="s">
        <v>5864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249</v>
      </c>
      <c r="AU394" s="18" t="s">
        <v>87</v>
      </c>
    </row>
    <row r="395" s="13" customFormat="1">
      <c r="A395" s="13"/>
      <c r="B395" s="245"/>
      <c r="C395" s="246"/>
      <c r="D395" s="247" t="s">
        <v>251</v>
      </c>
      <c r="E395" s="248" t="s">
        <v>1</v>
      </c>
      <c r="F395" s="249" t="s">
        <v>5865</v>
      </c>
      <c r="G395" s="246"/>
      <c r="H395" s="248" t="s">
        <v>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251</v>
      </c>
      <c r="AU395" s="255" t="s">
        <v>87</v>
      </c>
      <c r="AV395" s="13" t="s">
        <v>84</v>
      </c>
      <c r="AW395" s="13" t="s">
        <v>32</v>
      </c>
      <c r="AX395" s="13" t="s">
        <v>76</v>
      </c>
      <c r="AY395" s="255" t="s">
        <v>240</v>
      </c>
    </row>
    <row r="396" s="14" customFormat="1">
      <c r="A396" s="14"/>
      <c r="B396" s="256"/>
      <c r="C396" s="257"/>
      <c r="D396" s="247" t="s">
        <v>251</v>
      </c>
      <c r="E396" s="258" t="s">
        <v>1</v>
      </c>
      <c r="F396" s="259" t="s">
        <v>87</v>
      </c>
      <c r="G396" s="257"/>
      <c r="H396" s="260">
        <v>2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251</v>
      </c>
      <c r="AU396" s="266" t="s">
        <v>87</v>
      </c>
      <c r="AV396" s="14" t="s">
        <v>87</v>
      </c>
      <c r="AW396" s="14" t="s">
        <v>32</v>
      </c>
      <c r="AX396" s="14" t="s">
        <v>76</v>
      </c>
      <c r="AY396" s="266" t="s">
        <v>240</v>
      </c>
    </row>
    <row r="397" s="13" customFormat="1">
      <c r="A397" s="13"/>
      <c r="B397" s="245"/>
      <c r="C397" s="246"/>
      <c r="D397" s="247" t="s">
        <v>251</v>
      </c>
      <c r="E397" s="248" t="s">
        <v>1</v>
      </c>
      <c r="F397" s="249" t="s">
        <v>1566</v>
      </c>
      <c r="G397" s="246"/>
      <c r="H397" s="248" t="s">
        <v>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251</v>
      </c>
      <c r="AU397" s="255" t="s">
        <v>87</v>
      </c>
      <c r="AV397" s="13" t="s">
        <v>84</v>
      </c>
      <c r="AW397" s="13" t="s">
        <v>32</v>
      </c>
      <c r="AX397" s="13" t="s">
        <v>76</v>
      </c>
      <c r="AY397" s="255" t="s">
        <v>240</v>
      </c>
    </row>
    <row r="398" s="13" customFormat="1">
      <c r="A398" s="13"/>
      <c r="B398" s="245"/>
      <c r="C398" s="246"/>
      <c r="D398" s="247" t="s">
        <v>251</v>
      </c>
      <c r="E398" s="248" t="s">
        <v>1</v>
      </c>
      <c r="F398" s="249" t="s">
        <v>5856</v>
      </c>
      <c r="G398" s="246"/>
      <c r="H398" s="248" t="s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251</v>
      </c>
      <c r="AU398" s="255" t="s">
        <v>87</v>
      </c>
      <c r="AV398" s="13" t="s">
        <v>84</v>
      </c>
      <c r="AW398" s="13" t="s">
        <v>32</v>
      </c>
      <c r="AX398" s="13" t="s">
        <v>76</v>
      </c>
      <c r="AY398" s="255" t="s">
        <v>240</v>
      </c>
    </row>
    <row r="399" s="15" customFormat="1">
      <c r="A399" s="15"/>
      <c r="B399" s="267"/>
      <c r="C399" s="268"/>
      <c r="D399" s="247" t="s">
        <v>251</v>
      </c>
      <c r="E399" s="269" t="s">
        <v>1</v>
      </c>
      <c r="F399" s="270" t="s">
        <v>255</v>
      </c>
      <c r="G399" s="268"/>
      <c r="H399" s="271">
        <v>2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251</v>
      </c>
      <c r="AU399" s="277" t="s">
        <v>87</v>
      </c>
      <c r="AV399" s="15" t="s">
        <v>256</v>
      </c>
      <c r="AW399" s="15" t="s">
        <v>32</v>
      </c>
      <c r="AX399" s="15" t="s">
        <v>76</v>
      </c>
      <c r="AY399" s="277" t="s">
        <v>240</v>
      </c>
    </row>
    <row r="400" s="13" customFormat="1">
      <c r="A400" s="13"/>
      <c r="B400" s="245"/>
      <c r="C400" s="246"/>
      <c r="D400" s="247" t="s">
        <v>251</v>
      </c>
      <c r="E400" s="248" t="s">
        <v>1</v>
      </c>
      <c r="F400" s="249" t="s">
        <v>5866</v>
      </c>
      <c r="G400" s="246"/>
      <c r="H400" s="248" t="s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251</v>
      </c>
      <c r="AU400" s="255" t="s">
        <v>87</v>
      </c>
      <c r="AV400" s="13" t="s">
        <v>84</v>
      </c>
      <c r="AW400" s="13" t="s">
        <v>32</v>
      </c>
      <c r="AX400" s="13" t="s">
        <v>76</v>
      </c>
      <c r="AY400" s="255" t="s">
        <v>240</v>
      </c>
    </row>
    <row r="401" s="14" customFormat="1">
      <c r="A401" s="14"/>
      <c r="B401" s="256"/>
      <c r="C401" s="257"/>
      <c r="D401" s="247" t="s">
        <v>251</v>
      </c>
      <c r="E401" s="258" t="s">
        <v>1</v>
      </c>
      <c r="F401" s="259" t="s">
        <v>84</v>
      </c>
      <c r="G401" s="257"/>
      <c r="H401" s="260">
        <v>1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251</v>
      </c>
      <c r="AU401" s="266" t="s">
        <v>87</v>
      </c>
      <c r="AV401" s="14" t="s">
        <v>87</v>
      </c>
      <c r="AW401" s="14" t="s">
        <v>32</v>
      </c>
      <c r="AX401" s="14" t="s">
        <v>76</v>
      </c>
      <c r="AY401" s="266" t="s">
        <v>240</v>
      </c>
    </row>
    <row r="402" s="15" customFormat="1">
      <c r="A402" s="15"/>
      <c r="B402" s="267"/>
      <c r="C402" s="268"/>
      <c r="D402" s="247" t="s">
        <v>251</v>
      </c>
      <c r="E402" s="269" t="s">
        <v>1</v>
      </c>
      <c r="F402" s="270" t="s">
        <v>261</v>
      </c>
      <c r="G402" s="268"/>
      <c r="H402" s="271">
        <v>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251</v>
      </c>
      <c r="AU402" s="277" t="s">
        <v>87</v>
      </c>
      <c r="AV402" s="15" t="s">
        <v>256</v>
      </c>
      <c r="AW402" s="15" t="s">
        <v>32</v>
      </c>
      <c r="AX402" s="15" t="s">
        <v>76</v>
      </c>
      <c r="AY402" s="277" t="s">
        <v>240</v>
      </c>
    </row>
    <row r="403" s="13" customFormat="1">
      <c r="A403" s="13"/>
      <c r="B403" s="245"/>
      <c r="C403" s="246"/>
      <c r="D403" s="247" t="s">
        <v>251</v>
      </c>
      <c r="E403" s="248" t="s">
        <v>1</v>
      </c>
      <c r="F403" s="249" t="s">
        <v>5867</v>
      </c>
      <c r="G403" s="246"/>
      <c r="H403" s="248" t="s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251</v>
      </c>
      <c r="AU403" s="255" t="s">
        <v>87</v>
      </c>
      <c r="AV403" s="13" t="s">
        <v>84</v>
      </c>
      <c r="AW403" s="13" t="s">
        <v>32</v>
      </c>
      <c r="AX403" s="13" t="s">
        <v>76</v>
      </c>
      <c r="AY403" s="255" t="s">
        <v>240</v>
      </c>
    </row>
    <row r="404" s="14" customFormat="1">
      <c r="A404" s="14"/>
      <c r="B404" s="256"/>
      <c r="C404" s="257"/>
      <c r="D404" s="247" t="s">
        <v>251</v>
      </c>
      <c r="E404" s="258" t="s">
        <v>1</v>
      </c>
      <c r="F404" s="259" t="s">
        <v>84</v>
      </c>
      <c r="G404" s="257"/>
      <c r="H404" s="260">
        <v>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251</v>
      </c>
      <c r="AU404" s="266" t="s">
        <v>87</v>
      </c>
      <c r="AV404" s="14" t="s">
        <v>87</v>
      </c>
      <c r="AW404" s="14" t="s">
        <v>32</v>
      </c>
      <c r="AX404" s="14" t="s">
        <v>76</v>
      </c>
      <c r="AY404" s="266" t="s">
        <v>240</v>
      </c>
    </row>
    <row r="405" s="15" customFormat="1">
      <c r="A405" s="15"/>
      <c r="B405" s="267"/>
      <c r="C405" s="268"/>
      <c r="D405" s="247" t="s">
        <v>251</v>
      </c>
      <c r="E405" s="269" t="s">
        <v>1</v>
      </c>
      <c r="F405" s="270" t="s">
        <v>264</v>
      </c>
      <c r="G405" s="268"/>
      <c r="H405" s="271">
        <v>1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251</v>
      </c>
      <c r="AU405" s="277" t="s">
        <v>87</v>
      </c>
      <c r="AV405" s="15" t="s">
        <v>256</v>
      </c>
      <c r="AW405" s="15" t="s">
        <v>32</v>
      </c>
      <c r="AX405" s="15" t="s">
        <v>76</v>
      </c>
      <c r="AY405" s="277" t="s">
        <v>240</v>
      </c>
    </row>
    <row r="406" s="13" customFormat="1">
      <c r="A406" s="13"/>
      <c r="B406" s="245"/>
      <c r="C406" s="246"/>
      <c r="D406" s="247" t="s">
        <v>251</v>
      </c>
      <c r="E406" s="248" t="s">
        <v>1</v>
      </c>
      <c r="F406" s="249" t="s">
        <v>5868</v>
      </c>
      <c r="G406" s="246"/>
      <c r="H406" s="248" t="s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251</v>
      </c>
      <c r="AU406" s="255" t="s">
        <v>87</v>
      </c>
      <c r="AV406" s="13" t="s">
        <v>84</v>
      </c>
      <c r="AW406" s="13" t="s">
        <v>32</v>
      </c>
      <c r="AX406" s="13" t="s">
        <v>76</v>
      </c>
      <c r="AY406" s="255" t="s">
        <v>240</v>
      </c>
    </row>
    <row r="407" s="14" customFormat="1">
      <c r="A407" s="14"/>
      <c r="B407" s="256"/>
      <c r="C407" s="257"/>
      <c r="D407" s="247" t="s">
        <v>251</v>
      </c>
      <c r="E407" s="258" t="s">
        <v>1</v>
      </c>
      <c r="F407" s="259" t="s">
        <v>87</v>
      </c>
      <c r="G407" s="257"/>
      <c r="H407" s="260">
        <v>2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251</v>
      </c>
      <c r="AU407" s="266" t="s">
        <v>87</v>
      </c>
      <c r="AV407" s="14" t="s">
        <v>87</v>
      </c>
      <c r="AW407" s="14" t="s">
        <v>32</v>
      </c>
      <c r="AX407" s="14" t="s">
        <v>76</v>
      </c>
      <c r="AY407" s="266" t="s">
        <v>240</v>
      </c>
    </row>
    <row r="408" s="15" customFormat="1">
      <c r="A408" s="15"/>
      <c r="B408" s="267"/>
      <c r="C408" s="268"/>
      <c r="D408" s="247" t="s">
        <v>251</v>
      </c>
      <c r="E408" s="269" t="s">
        <v>1</v>
      </c>
      <c r="F408" s="270" t="s">
        <v>1077</v>
      </c>
      <c r="G408" s="268"/>
      <c r="H408" s="271">
        <v>2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251</v>
      </c>
      <c r="AU408" s="277" t="s">
        <v>87</v>
      </c>
      <c r="AV408" s="15" t="s">
        <v>256</v>
      </c>
      <c r="AW408" s="15" t="s">
        <v>32</v>
      </c>
      <c r="AX408" s="15" t="s">
        <v>76</v>
      </c>
      <c r="AY408" s="277" t="s">
        <v>240</v>
      </c>
    </row>
    <row r="409" s="16" customFormat="1">
      <c r="A409" s="16"/>
      <c r="B409" s="278"/>
      <c r="C409" s="279"/>
      <c r="D409" s="247" t="s">
        <v>251</v>
      </c>
      <c r="E409" s="280" t="s">
        <v>1</v>
      </c>
      <c r="F409" s="281" t="s">
        <v>265</v>
      </c>
      <c r="G409" s="279"/>
      <c r="H409" s="282">
        <v>6</v>
      </c>
      <c r="I409" s="283"/>
      <c r="J409" s="279"/>
      <c r="K409" s="279"/>
      <c r="L409" s="284"/>
      <c r="M409" s="285"/>
      <c r="N409" s="286"/>
      <c r="O409" s="286"/>
      <c r="P409" s="286"/>
      <c r="Q409" s="286"/>
      <c r="R409" s="286"/>
      <c r="S409" s="286"/>
      <c r="T409" s="28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8" t="s">
        <v>251</v>
      </c>
      <c r="AU409" s="288" t="s">
        <v>87</v>
      </c>
      <c r="AV409" s="16" t="s">
        <v>247</v>
      </c>
      <c r="AW409" s="16" t="s">
        <v>32</v>
      </c>
      <c r="AX409" s="16" t="s">
        <v>84</v>
      </c>
      <c r="AY409" s="288" t="s">
        <v>240</v>
      </c>
    </row>
    <row r="410" s="2" customFormat="1" ht="21.75" customHeight="1">
      <c r="A410" s="39"/>
      <c r="B410" s="40"/>
      <c r="C410" s="289" t="s">
        <v>703</v>
      </c>
      <c r="D410" s="289" t="s">
        <v>341</v>
      </c>
      <c r="E410" s="290" t="s">
        <v>5869</v>
      </c>
      <c r="F410" s="291" t="s">
        <v>5870</v>
      </c>
      <c r="G410" s="292" t="s">
        <v>675</v>
      </c>
      <c r="H410" s="293">
        <v>2</v>
      </c>
      <c r="I410" s="294"/>
      <c r="J410" s="295">
        <f>ROUND(I410*H410,2)</f>
        <v>0</v>
      </c>
      <c r="K410" s="291" t="s">
        <v>246</v>
      </c>
      <c r="L410" s="296"/>
      <c r="M410" s="297" t="s">
        <v>1</v>
      </c>
      <c r="N410" s="298" t="s">
        <v>41</v>
      </c>
      <c r="O410" s="92"/>
      <c r="P410" s="236">
        <f>O410*H410</f>
        <v>0</v>
      </c>
      <c r="Q410" s="236">
        <v>0.0091999999999999998</v>
      </c>
      <c r="R410" s="236">
        <f>Q410*H410</f>
        <v>0.0184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320</v>
      </c>
      <c r="AT410" s="238" t="s">
        <v>341</v>
      </c>
      <c r="AU410" s="238" t="s">
        <v>87</v>
      </c>
      <c r="AY410" s="18" t="s">
        <v>240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84</v>
      </c>
      <c r="BK410" s="239">
        <f>ROUND(I410*H410,2)</f>
        <v>0</v>
      </c>
      <c r="BL410" s="18" t="s">
        <v>247</v>
      </c>
      <c r="BM410" s="238" t="s">
        <v>5871</v>
      </c>
    </row>
    <row r="411" s="13" customFormat="1">
      <c r="A411" s="13"/>
      <c r="B411" s="245"/>
      <c r="C411" s="246"/>
      <c r="D411" s="247" t="s">
        <v>251</v>
      </c>
      <c r="E411" s="248" t="s">
        <v>1</v>
      </c>
      <c r="F411" s="249" t="s">
        <v>5872</v>
      </c>
      <c r="G411" s="246"/>
      <c r="H411" s="248" t="s">
        <v>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251</v>
      </c>
      <c r="AU411" s="255" t="s">
        <v>87</v>
      </c>
      <c r="AV411" s="13" t="s">
        <v>84</v>
      </c>
      <c r="AW411" s="13" t="s">
        <v>32</v>
      </c>
      <c r="AX411" s="13" t="s">
        <v>76</v>
      </c>
      <c r="AY411" s="255" t="s">
        <v>240</v>
      </c>
    </row>
    <row r="412" s="14" customFormat="1">
      <c r="A412" s="14"/>
      <c r="B412" s="256"/>
      <c r="C412" s="257"/>
      <c r="D412" s="247" t="s">
        <v>251</v>
      </c>
      <c r="E412" s="258" t="s">
        <v>1</v>
      </c>
      <c r="F412" s="259" t="s">
        <v>87</v>
      </c>
      <c r="G412" s="257"/>
      <c r="H412" s="260">
        <v>2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251</v>
      </c>
      <c r="AU412" s="266" t="s">
        <v>87</v>
      </c>
      <c r="AV412" s="14" t="s">
        <v>87</v>
      </c>
      <c r="AW412" s="14" t="s">
        <v>32</v>
      </c>
      <c r="AX412" s="14" t="s">
        <v>84</v>
      </c>
      <c r="AY412" s="266" t="s">
        <v>240</v>
      </c>
    </row>
    <row r="413" s="2" customFormat="1" ht="16.5" customHeight="1">
      <c r="A413" s="39"/>
      <c r="B413" s="40"/>
      <c r="C413" s="289" t="s">
        <v>708</v>
      </c>
      <c r="D413" s="289" t="s">
        <v>341</v>
      </c>
      <c r="E413" s="290" t="s">
        <v>5873</v>
      </c>
      <c r="F413" s="291" t="s">
        <v>5874</v>
      </c>
      <c r="G413" s="292" t="s">
        <v>675</v>
      </c>
      <c r="H413" s="293">
        <v>1</v>
      </c>
      <c r="I413" s="294"/>
      <c r="J413" s="295">
        <f>ROUND(I413*H413,2)</f>
        <v>0</v>
      </c>
      <c r="K413" s="291" t="s">
        <v>246</v>
      </c>
      <c r="L413" s="296"/>
      <c r="M413" s="297" t="s">
        <v>1</v>
      </c>
      <c r="N413" s="298" t="s">
        <v>41</v>
      </c>
      <c r="O413" s="92"/>
      <c r="P413" s="236">
        <f>O413*H413</f>
        <v>0</v>
      </c>
      <c r="Q413" s="236">
        <v>0.012999999999999999</v>
      </c>
      <c r="R413" s="236">
        <f>Q413*H413</f>
        <v>0.012999999999999999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320</v>
      </c>
      <c r="AT413" s="238" t="s">
        <v>341</v>
      </c>
      <c r="AU413" s="238" t="s">
        <v>87</v>
      </c>
      <c r="AY413" s="18" t="s">
        <v>240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247</v>
      </c>
      <c r="BM413" s="238" t="s">
        <v>5875</v>
      </c>
    </row>
    <row r="414" s="13" customFormat="1">
      <c r="A414" s="13"/>
      <c r="B414" s="245"/>
      <c r="C414" s="246"/>
      <c r="D414" s="247" t="s">
        <v>251</v>
      </c>
      <c r="E414" s="248" t="s">
        <v>1</v>
      </c>
      <c r="F414" s="249" t="s">
        <v>5876</v>
      </c>
      <c r="G414" s="246"/>
      <c r="H414" s="248" t="s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251</v>
      </c>
      <c r="AU414" s="255" t="s">
        <v>87</v>
      </c>
      <c r="AV414" s="13" t="s">
        <v>84</v>
      </c>
      <c r="AW414" s="13" t="s">
        <v>32</v>
      </c>
      <c r="AX414" s="13" t="s">
        <v>76</v>
      </c>
      <c r="AY414" s="255" t="s">
        <v>240</v>
      </c>
    </row>
    <row r="415" s="14" customFormat="1">
      <c r="A415" s="14"/>
      <c r="B415" s="256"/>
      <c r="C415" s="257"/>
      <c r="D415" s="247" t="s">
        <v>251</v>
      </c>
      <c r="E415" s="258" t="s">
        <v>1</v>
      </c>
      <c r="F415" s="259" t="s">
        <v>84</v>
      </c>
      <c r="G415" s="257"/>
      <c r="H415" s="260">
        <v>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251</v>
      </c>
      <c r="AU415" s="266" t="s">
        <v>87</v>
      </c>
      <c r="AV415" s="14" t="s">
        <v>87</v>
      </c>
      <c r="AW415" s="14" t="s">
        <v>32</v>
      </c>
      <c r="AX415" s="14" t="s">
        <v>84</v>
      </c>
      <c r="AY415" s="266" t="s">
        <v>240</v>
      </c>
    </row>
    <row r="416" s="2" customFormat="1" ht="16.5" customHeight="1">
      <c r="A416" s="39"/>
      <c r="B416" s="40"/>
      <c r="C416" s="289" t="s">
        <v>713</v>
      </c>
      <c r="D416" s="289" t="s">
        <v>341</v>
      </c>
      <c r="E416" s="290" t="s">
        <v>5877</v>
      </c>
      <c r="F416" s="291" t="s">
        <v>5867</v>
      </c>
      <c r="G416" s="292" t="s">
        <v>675</v>
      </c>
      <c r="H416" s="293">
        <v>1</v>
      </c>
      <c r="I416" s="294"/>
      <c r="J416" s="295">
        <f>ROUND(I416*H416,2)</f>
        <v>0</v>
      </c>
      <c r="K416" s="291" t="s">
        <v>1</v>
      </c>
      <c r="L416" s="296"/>
      <c r="M416" s="297" t="s">
        <v>1</v>
      </c>
      <c r="N416" s="298" t="s">
        <v>41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320</v>
      </c>
      <c r="AT416" s="238" t="s">
        <v>341</v>
      </c>
      <c r="AU416" s="238" t="s">
        <v>87</v>
      </c>
      <c r="AY416" s="18" t="s">
        <v>240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84</v>
      </c>
      <c r="BK416" s="239">
        <f>ROUND(I416*H416,2)</f>
        <v>0</v>
      </c>
      <c r="BL416" s="18" t="s">
        <v>247</v>
      </c>
      <c r="BM416" s="238" t="s">
        <v>5878</v>
      </c>
    </row>
    <row r="417" s="13" customFormat="1">
      <c r="A417" s="13"/>
      <c r="B417" s="245"/>
      <c r="C417" s="246"/>
      <c r="D417" s="247" t="s">
        <v>251</v>
      </c>
      <c r="E417" s="248" t="s">
        <v>1</v>
      </c>
      <c r="F417" s="249" t="s">
        <v>5879</v>
      </c>
      <c r="G417" s="246"/>
      <c r="H417" s="248" t="s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251</v>
      </c>
      <c r="AU417" s="255" t="s">
        <v>87</v>
      </c>
      <c r="AV417" s="13" t="s">
        <v>84</v>
      </c>
      <c r="AW417" s="13" t="s">
        <v>32</v>
      </c>
      <c r="AX417" s="13" t="s">
        <v>76</v>
      </c>
      <c r="AY417" s="255" t="s">
        <v>240</v>
      </c>
    </row>
    <row r="418" s="14" customFormat="1">
      <c r="A418" s="14"/>
      <c r="B418" s="256"/>
      <c r="C418" s="257"/>
      <c r="D418" s="247" t="s">
        <v>251</v>
      </c>
      <c r="E418" s="258" t="s">
        <v>1</v>
      </c>
      <c r="F418" s="259" t="s">
        <v>84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251</v>
      </c>
      <c r="AU418" s="266" t="s">
        <v>87</v>
      </c>
      <c r="AV418" s="14" t="s">
        <v>87</v>
      </c>
      <c r="AW418" s="14" t="s">
        <v>32</v>
      </c>
      <c r="AX418" s="14" t="s">
        <v>84</v>
      </c>
      <c r="AY418" s="266" t="s">
        <v>240</v>
      </c>
    </row>
    <row r="419" s="2" customFormat="1" ht="33" customHeight="1">
      <c r="A419" s="39"/>
      <c r="B419" s="40"/>
      <c r="C419" s="289" t="s">
        <v>718</v>
      </c>
      <c r="D419" s="289" t="s">
        <v>341</v>
      </c>
      <c r="E419" s="290" t="s">
        <v>5880</v>
      </c>
      <c r="F419" s="291" t="s">
        <v>5881</v>
      </c>
      <c r="G419" s="292" t="s">
        <v>675</v>
      </c>
      <c r="H419" s="293">
        <v>2</v>
      </c>
      <c r="I419" s="294"/>
      <c r="J419" s="295">
        <f>ROUND(I419*H419,2)</f>
        <v>0</v>
      </c>
      <c r="K419" s="291" t="s">
        <v>246</v>
      </c>
      <c r="L419" s="296"/>
      <c r="M419" s="297" t="s">
        <v>1</v>
      </c>
      <c r="N419" s="298" t="s">
        <v>41</v>
      </c>
      <c r="O419" s="92"/>
      <c r="P419" s="236">
        <f>O419*H419</f>
        <v>0</v>
      </c>
      <c r="Q419" s="236">
        <v>0.016500000000000001</v>
      </c>
      <c r="R419" s="236">
        <f>Q419*H419</f>
        <v>0.033000000000000002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320</v>
      </c>
      <c r="AT419" s="238" t="s">
        <v>341</v>
      </c>
      <c r="AU419" s="238" t="s">
        <v>87</v>
      </c>
      <c r="AY419" s="18" t="s">
        <v>240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84</v>
      </c>
      <c r="BK419" s="239">
        <f>ROUND(I419*H419,2)</f>
        <v>0</v>
      </c>
      <c r="BL419" s="18" t="s">
        <v>247</v>
      </c>
      <c r="BM419" s="238" t="s">
        <v>5882</v>
      </c>
    </row>
    <row r="420" s="13" customFormat="1">
      <c r="A420" s="13"/>
      <c r="B420" s="245"/>
      <c r="C420" s="246"/>
      <c r="D420" s="247" t="s">
        <v>251</v>
      </c>
      <c r="E420" s="248" t="s">
        <v>1</v>
      </c>
      <c r="F420" s="249" t="s">
        <v>5883</v>
      </c>
      <c r="G420" s="246"/>
      <c r="H420" s="248" t="s">
        <v>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251</v>
      </c>
      <c r="AU420" s="255" t="s">
        <v>87</v>
      </c>
      <c r="AV420" s="13" t="s">
        <v>84</v>
      </c>
      <c r="AW420" s="13" t="s">
        <v>32</v>
      </c>
      <c r="AX420" s="13" t="s">
        <v>76</v>
      </c>
      <c r="AY420" s="255" t="s">
        <v>240</v>
      </c>
    </row>
    <row r="421" s="14" customFormat="1">
      <c r="A421" s="14"/>
      <c r="B421" s="256"/>
      <c r="C421" s="257"/>
      <c r="D421" s="247" t="s">
        <v>251</v>
      </c>
      <c r="E421" s="258" t="s">
        <v>1</v>
      </c>
      <c r="F421" s="259" t="s">
        <v>87</v>
      </c>
      <c r="G421" s="257"/>
      <c r="H421" s="260">
        <v>2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251</v>
      </c>
      <c r="AU421" s="266" t="s">
        <v>87</v>
      </c>
      <c r="AV421" s="14" t="s">
        <v>87</v>
      </c>
      <c r="AW421" s="14" t="s">
        <v>32</v>
      </c>
      <c r="AX421" s="14" t="s">
        <v>84</v>
      </c>
      <c r="AY421" s="266" t="s">
        <v>240</v>
      </c>
    </row>
    <row r="422" s="2" customFormat="1" ht="33" customHeight="1">
      <c r="A422" s="39"/>
      <c r="B422" s="40"/>
      <c r="C422" s="227" t="s">
        <v>723</v>
      </c>
      <c r="D422" s="227" t="s">
        <v>242</v>
      </c>
      <c r="E422" s="228" t="s">
        <v>5884</v>
      </c>
      <c r="F422" s="229" t="s">
        <v>5885</v>
      </c>
      <c r="G422" s="230" t="s">
        <v>675</v>
      </c>
      <c r="H422" s="231">
        <v>1</v>
      </c>
      <c r="I422" s="232"/>
      <c r="J422" s="233">
        <f>ROUND(I422*H422,2)</f>
        <v>0</v>
      </c>
      <c r="K422" s="229" t="s">
        <v>246</v>
      </c>
      <c r="L422" s="45"/>
      <c r="M422" s="234" t="s">
        <v>1</v>
      </c>
      <c r="N422" s="235" t="s">
        <v>41</v>
      </c>
      <c r="O422" s="92"/>
      <c r="P422" s="236">
        <f>O422*H422</f>
        <v>0</v>
      </c>
      <c r="Q422" s="236">
        <v>0.00296</v>
      </c>
      <c r="R422" s="236">
        <f>Q422*H422</f>
        <v>0.00296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247</v>
      </c>
      <c r="AT422" s="238" t="s">
        <v>242</v>
      </c>
      <c r="AU422" s="238" t="s">
        <v>87</v>
      </c>
      <c r="AY422" s="18" t="s">
        <v>240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84</v>
      </c>
      <c r="BK422" s="239">
        <f>ROUND(I422*H422,2)</f>
        <v>0</v>
      </c>
      <c r="BL422" s="18" t="s">
        <v>247</v>
      </c>
      <c r="BM422" s="238" t="s">
        <v>5886</v>
      </c>
    </row>
    <row r="423" s="2" customFormat="1">
      <c r="A423" s="39"/>
      <c r="B423" s="40"/>
      <c r="C423" s="41"/>
      <c r="D423" s="240" t="s">
        <v>249</v>
      </c>
      <c r="E423" s="41"/>
      <c r="F423" s="241" t="s">
        <v>5887</v>
      </c>
      <c r="G423" s="41"/>
      <c r="H423" s="41"/>
      <c r="I423" s="242"/>
      <c r="J423" s="41"/>
      <c r="K423" s="41"/>
      <c r="L423" s="45"/>
      <c r="M423" s="243"/>
      <c r="N423" s="244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249</v>
      </c>
      <c r="AU423" s="18" t="s">
        <v>87</v>
      </c>
    </row>
    <row r="424" s="13" customFormat="1">
      <c r="A424" s="13"/>
      <c r="B424" s="245"/>
      <c r="C424" s="246"/>
      <c r="D424" s="247" t="s">
        <v>251</v>
      </c>
      <c r="E424" s="248" t="s">
        <v>1</v>
      </c>
      <c r="F424" s="249" t="s">
        <v>5888</v>
      </c>
      <c r="G424" s="246"/>
      <c r="H424" s="248" t="s">
        <v>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251</v>
      </c>
      <c r="AU424" s="255" t="s">
        <v>87</v>
      </c>
      <c r="AV424" s="13" t="s">
        <v>84</v>
      </c>
      <c r="AW424" s="13" t="s">
        <v>32</v>
      </c>
      <c r="AX424" s="13" t="s">
        <v>76</v>
      </c>
      <c r="AY424" s="255" t="s">
        <v>240</v>
      </c>
    </row>
    <row r="425" s="14" customFormat="1">
      <c r="A425" s="14"/>
      <c r="B425" s="256"/>
      <c r="C425" s="257"/>
      <c r="D425" s="247" t="s">
        <v>251</v>
      </c>
      <c r="E425" s="258" t="s">
        <v>1</v>
      </c>
      <c r="F425" s="259" t="s">
        <v>84</v>
      </c>
      <c r="G425" s="257"/>
      <c r="H425" s="260">
        <v>1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251</v>
      </c>
      <c r="AU425" s="266" t="s">
        <v>87</v>
      </c>
      <c r="AV425" s="14" t="s">
        <v>87</v>
      </c>
      <c r="AW425" s="14" t="s">
        <v>32</v>
      </c>
      <c r="AX425" s="14" t="s">
        <v>84</v>
      </c>
      <c r="AY425" s="266" t="s">
        <v>240</v>
      </c>
    </row>
    <row r="426" s="2" customFormat="1" ht="24.15" customHeight="1">
      <c r="A426" s="39"/>
      <c r="B426" s="40"/>
      <c r="C426" s="289" t="s">
        <v>728</v>
      </c>
      <c r="D426" s="289" t="s">
        <v>341</v>
      </c>
      <c r="E426" s="290" t="s">
        <v>5889</v>
      </c>
      <c r="F426" s="291" t="s">
        <v>5890</v>
      </c>
      <c r="G426" s="292" t="s">
        <v>675</v>
      </c>
      <c r="H426" s="293">
        <v>1</v>
      </c>
      <c r="I426" s="294"/>
      <c r="J426" s="295">
        <f>ROUND(I426*H426,2)</f>
        <v>0</v>
      </c>
      <c r="K426" s="291" t="s">
        <v>246</v>
      </c>
      <c r="L426" s="296"/>
      <c r="M426" s="297" t="s">
        <v>1</v>
      </c>
      <c r="N426" s="298" t="s">
        <v>41</v>
      </c>
      <c r="O426" s="92"/>
      <c r="P426" s="236">
        <f>O426*H426</f>
        <v>0</v>
      </c>
      <c r="Q426" s="236">
        <v>0.022499999999999999</v>
      </c>
      <c r="R426" s="236">
        <f>Q426*H426</f>
        <v>0.022499999999999999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320</v>
      </c>
      <c r="AT426" s="238" t="s">
        <v>341</v>
      </c>
      <c r="AU426" s="238" t="s">
        <v>87</v>
      </c>
      <c r="AY426" s="18" t="s">
        <v>240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84</v>
      </c>
      <c r="BK426" s="239">
        <f>ROUND(I426*H426,2)</f>
        <v>0</v>
      </c>
      <c r="BL426" s="18" t="s">
        <v>247</v>
      </c>
      <c r="BM426" s="238" t="s">
        <v>5891</v>
      </c>
    </row>
    <row r="427" s="13" customFormat="1">
      <c r="A427" s="13"/>
      <c r="B427" s="245"/>
      <c r="C427" s="246"/>
      <c r="D427" s="247" t="s">
        <v>251</v>
      </c>
      <c r="E427" s="248" t="s">
        <v>1</v>
      </c>
      <c r="F427" s="249" t="s">
        <v>5892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251</v>
      </c>
      <c r="AU427" s="255" t="s">
        <v>87</v>
      </c>
      <c r="AV427" s="13" t="s">
        <v>84</v>
      </c>
      <c r="AW427" s="13" t="s">
        <v>32</v>
      </c>
      <c r="AX427" s="13" t="s">
        <v>76</v>
      </c>
      <c r="AY427" s="255" t="s">
        <v>240</v>
      </c>
    </row>
    <row r="428" s="14" customFormat="1">
      <c r="A428" s="14"/>
      <c r="B428" s="256"/>
      <c r="C428" s="257"/>
      <c r="D428" s="247" t="s">
        <v>251</v>
      </c>
      <c r="E428" s="258" t="s">
        <v>1</v>
      </c>
      <c r="F428" s="259" t="s">
        <v>84</v>
      </c>
      <c r="G428" s="257"/>
      <c r="H428" s="260">
        <v>1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251</v>
      </c>
      <c r="AU428" s="266" t="s">
        <v>87</v>
      </c>
      <c r="AV428" s="14" t="s">
        <v>87</v>
      </c>
      <c r="AW428" s="14" t="s">
        <v>32</v>
      </c>
      <c r="AX428" s="14" t="s">
        <v>84</v>
      </c>
      <c r="AY428" s="266" t="s">
        <v>240</v>
      </c>
    </row>
    <row r="429" s="2" customFormat="1" ht="24.15" customHeight="1">
      <c r="A429" s="39"/>
      <c r="B429" s="40"/>
      <c r="C429" s="227" t="s">
        <v>738</v>
      </c>
      <c r="D429" s="227" t="s">
        <v>242</v>
      </c>
      <c r="E429" s="228" t="s">
        <v>5893</v>
      </c>
      <c r="F429" s="229" t="s">
        <v>5894</v>
      </c>
      <c r="G429" s="230" t="s">
        <v>675</v>
      </c>
      <c r="H429" s="231">
        <v>2</v>
      </c>
      <c r="I429" s="232"/>
      <c r="J429" s="233">
        <f>ROUND(I429*H429,2)</f>
        <v>0</v>
      </c>
      <c r="K429" s="229" t="s">
        <v>1</v>
      </c>
      <c r="L429" s="45"/>
      <c r="M429" s="234" t="s">
        <v>1</v>
      </c>
      <c r="N429" s="235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247</v>
      </c>
      <c r="AT429" s="238" t="s">
        <v>242</v>
      </c>
      <c r="AU429" s="238" t="s">
        <v>87</v>
      </c>
      <c r="AY429" s="18" t="s">
        <v>240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84</v>
      </c>
      <c r="BK429" s="239">
        <f>ROUND(I429*H429,2)</f>
        <v>0</v>
      </c>
      <c r="BL429" s="18" t="s">
        <v>247</v>
      </c>
      <c r="BM429" s="238" t="s">
        <v>5895</v>
      </c>
    </row>
    <row r="430" s="2" customFormat="1" ht="21.75" customHeight="1">
      <c r="A430" s="39"/>
      <c r="B430" s="40"/>
      <c r="C430" s="227" t="s">
        <v>746</v>
      </c>
      <c r="D430" s="227" t="s">
        <v>242</v>
      </c>
      <c r="E430" s="228" t="s">
        <v>5896</v>
      </c>
      <c r="F430" s="229" t="s">
        <v>5897</v>
      </c>
      <c r="G430" s="230" t="s">
        <v>675</v>
      </c>
      <c r="H430" s="231">
        <v>2</v>
      </c>
      <c r="I430" s="232"/>
      <c r="J430" s="233">
        <f>ROUND(I430*H430,2)</f>
        <v>0</v>
      </c>
      <c r="K430" s="229" t="s">
        <v>1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247</v>
      </c>
      <c r="AT430" s="238" t="s">
        <v>242</v>
      </c>
      <c r="AU430" s="238" t="s">
        <v>87</v>
      </c>
      <c r="AY430" s="18" t="s">
        <v>240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247</v>
      </c>
      <c r="BM430" s="238" t="s">
        <v>5898</v>
      </c>
    </row>
    <row r="431" s="2" customFormat="1" ht="24.15" customHeight="1">
      <c r="A431" s="39"/>
      <c r="B431" s="40"/>
      <c r="C431" s="227" t="s">
        <v>755</v>
      </c>
      <c r="D431" s="227" t="s">
        <v>242</v>
      </c>
      <c r="E431" s="228" t="s">
        <v>5899</v>
      </c>
      <c r="F431" s="229" t="s">
        <v>5900</v>
      </c>
      <c r="G431" s="230" t="s">
        <v>4177</v>
      </c>
      <c r="H431" s="231">
        <v>1</v>
      </c>
      <c r="I431" s="232"/>
      <c r="J431" s="233">
        <f>ROUND(I431*H431,2)</f>
        <v>0</v>
      </c>
      <c r="K431" s="229" t="s">
        <v>246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0.040930000000000001</v>
      </c>
      <c r="R431" s="236">
        <f>Q431*H431</f>
        <v>0.040930000000000001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247</v>
      </c>
      <c r="AT431" s="238" t="s">
        <v>242</v>
      </c>
      <c r="AU431" s="238" t="s">
        <v>87</v>
      </c>
      <c r="AY431" s="18" t="s">
        <v>240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84</v>
      </c>
      <c r="BK431" s="239">
        <f>ROUND(I431*H431,2)</f>
        <v>0</v>
      </c>
      <c r="BL431" s="18" t="s">
        <v>247</v>
      </c>
      <c r="BM431" s="238" t="s">
        <v>5901</v>
      </c>
    </row>
    <row r="432" s="2" customFormat="1">
      <c r="A432" s="39"/>
      <c r="B432" s="40"/>
      <c r="C432" s="41"/>
      <c r="D432" s="240" t="s">
        <v>249</v>
      </c>
      <c r="E432" s="41"/>
      <c r="F432" s="241" t="s">
        <v>5902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249</v>
      </c>
      <c r="AU432" s="18" t="s">
        <v>87</v>
      </c>
    </row>
    <row r="433" s="12" customFormat="1" ht="22.8" customHeight="1">
      <c r="A433" s="12"/>
      <c r="B433" s="211"/>
      <c r="C433" s="212"/>
      <c r="D433" s="213" t="s">
        <v>75</v>
      </c>
      <c r="E433" s="225" t="s">
        <v>5903</v>
      </c>
      <c r="F433" s="225" t="s">
        <v>5904</v>
      </c>
      <c r="G433" s="212"/>
      <c r="H433" s="212"/>
      <c r="I433" s="215"/>
      <c r="J433" s="226">
        <f>BK433</f>
        <v>0</v>
      </c>
      <c r="K433" s="212"/>
      <c r="L433" s="217"/>
      <c r="M433" s="218"/>
      <c r="N433" s="219"/>
      <c r="O433" s="219"/>
      <c r="P433" s="220">
        <f>SUM(P434:P505)</f>
        <v>0</v>
      </c>
      <c r="Q433" s="219"/>
      <c r="R433" s="220">
        <f>SUM(R434:R505)</f>
        <v>0.26776000000000005</v>
      </c>
      <c r="S433" s="219"/>
      <c r="T433" s="221">
        <f>SUM(T434:T505)</f>
        <v>0.07533999999999999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2" t="s">
        <v>84</v>
      </c>
      <c r="AT433" s="223" t="s">
        <v>75</v>
      </c>
      <c r="AU433" s="223" t="s">
        <v>84</v>
      </c>
      <c r="AY433" s="222" t="s">
        <v>240</v>
      </c>
      <c r="BK433" s="224">
        <f>SUM(BK434:BK505)</f>
        <v>0</v>
      </c>
    </row>
    <row r="434" s="2" customFormat="1" ht="24.15" customHeight="1">
      <c r="A434" s="39"/>
      <c r="B434" s="40"/>
      <c r="C434" s="227" t="s">
        <v>762</v>
      </c>
      <c r="D434" s="227" t="s">
        <v>242</v>
      </c>
      <c r="E434" s="228" t="s">
        <v>5905</v>
      </c>
      <c r="F434" s="229" t="s">
        <v>5906</v>
      </c>
      <c r="G434" s="230" t="s">
        <v>675</v>
      </c>
      <c r="H434" s="231">
        <v>1</v>
      </c>
      <c r="I434" s="232"/>
      <c r="J434" s="233">
        <f>ROUND(I434*H434,2)</f>
        <v>0</v>
      </c>
      <c r="K434" s="229" t="s">
        <v>246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247</v>
      </c>
      <c r="AT434" s="238" t="s">
        <v>242</v>
      </c>
      <c r="AU434" s="238" t="s">
        <v>87</v>
      </c>
      <c r="AY434" s="18" t="s">
        <v>240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247</v>
      </c>
      <c r="BM434" s="238" t="s">
        <v>5907</v>
      </c>
    </row>
    <row r="435" s="2" customFormat="1">
      <c r="A435" s="39"/>
      <c r="B435" s="40"/>
      <c r="C435" s="41"/>
      <c r="D435" s="240" t="s">
        <v>249</v>
      </c>
      <c r="E435" s="41"/>
      <c r="F435" s="241" t="s">
        <v>5908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249</v>
      </c>
      <c r="AU435" s="18" t="s">
        <v>87</v>
      </c>
    </row>
    <row r="436" s="13" customFormat="1">
      <c r="A436" s="13"/>
      <c r="B436" s="245"/>
      <c r="C436" s="246"/>
      <c r="D436" s="247" t="s">
        <v>251</v>
      </c>
      <c r="E436" s="248" t="s">
        <v>1</v>
      </c>
      <c r="F436" s="249" t="s">
        <v>5909</v>
      </c>
      <c r="G436" s="246"/>
      <c r="H436" s="248" t="s">
        <v>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251</v>
      </c>
      <c r="AU436" s="255" t="s">
        <v>87</v>
      </c>
      <c r="AV436" s="13" t="s">
        <v>84</v>
      </c>
      <c r="AW436" s="13" t="s">
        <v>32</v>
      </c>
      <c r="AX436" s="13" t="s">
        <v>76</v>
      </c>
      <c r="AY436" s="255" t="s">
        <v>240</v>
      </c>
    </row>
    <row r="437" s="14" customFormat="1">
      <c r="A437" s="14"/>
      <c r="B437" s="256"/>
      <c r="C437" s="257"/>
      <c r="D437" s="247" t="s">
        <v>251</v>
      </c>
      <c r="E437" s="258" t="s">
        <v>1</v>
      </c>
      <c r="F437" s="259" t="s">
        <v>1039</v>
      </c>
      <c r="G437" s="257"/>
      <c r="H437" s="260">
        <v>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251</v>
      </c>
      <c r="AU437" s="266" t="s">
        <v>87</v>
      </c>
      <c r="AV437" s="14" t="s">
        <v>87</v>
      </c>
      <c r="AW437" s="14" t="s">
        <v>32</v>
      </c>
      <c r="AX437" s="14" t="s">
        <v>84</v>
      </c>
      <c r="AY437" s="266" t="s">
        <v>240</v>
      </c>
    </row>
    <row r="438" s="2" customFormat="1" ht="24.15" customHeight="1">
      <c r="A438" s="39"/>
      <c r="B438" s="40"/>
      <c r="C438" s="227" t="s">
        <v>770</v>
      </c>
      <c r="D438" s="227" t="s">
        <v>242</v>
      </c>
      <c r="E438" s="228" t="s">
        <v>5910</v>
      </c>
      <c r="F438" s="229" t="s">
        <v>5911</v>
      </c>
      <c r="G438" s="230" t="s">
        <v>675</v>
      </c>
      <c r="H438" s="231">
        <v>1</v>
      </c>
      <c r="I438" s="232"/>
      <c r="J438" s="233">
        <f>ROUND(I438*H438,2)</f>
        <v>0</v>
      </c>
      <c r="K438" s="229" t="s">
        <v>246</v>
      </c>
      <c r="L438" s="45"/>
      <c r="M438" s="234" t="s">
        <v>1</v>
      </c>
      <c r="N438" s="235" t="s">
        <v>41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0.022200000000000001</v>
      </c>
      <c r="T438" s="237">
        <f>S438*H438</f>
        <v>0.022200000000000001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247</v>
      </c>
      <c r="AT438" s="238" t="s">
        <v>242</v>
      </c>
      <c r="AU438" s="238" t="s">
        <v>87</v>
      </c>
      <c r="AY438" s="18" t="s">
        <v>240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84</v>
      </c>
      <c r="BK438" s="239">
        <f>ROUND(I438*H438,2)</f>
        <v>0</v>
      </c>
      <c r="BL438" s="18" t="s">
        <v>247</v>
      </c>
      <c r="BM438" s="238" t="s">
        <v>5912</v>
      </c>
    </row>
    <row r="439" s="2" customFormat="1">
      <c r="A439" s="39"/>
      <c r="B439" s="40"/>
      <c r="C439" s="41"/>
      <c r="D439" s="240" t="s">
        <v>249</v>
      </c>
      <c r="E439" s="41"/>
      <c r="F439" s="241" t="s">
        <v>5913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249</v>
      </c>
      <c r="AU439" s="18" t="s">
        <v>87</v>
      </c>
    </row>
    <row r="440" s="13" customFormat="1">
      <c r="A440" s="13"/>
      <c r="B440" s="245"/>
      <c r="C440" s="246"/>
      <c r="D440" s="247" t="s">
        <v>251</v>
      </c>
      <c r="E440" s="248" t="s">
        <v>1</v>
      </c>
      <c r="F440" s="249" t="s">
        <v>5914</v>
      </c>
      <c r="G440" s="246"/>
      <c r="H440" s="248" t="s">
        <v>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251</v>
      </c>
      <c r="AU440" s="255" t="s">
        <v>87</v>
      </c>
      <c r="AV440" s="13" t="s">
        <v>84</v>
      </c>
      <c r="AW440" s="13" t="s">
        <v>32</v>
      </c>
      <c r="AX440" s="13" t="s">
        <v>76</v>
      </c>
      <c r="AY440" s="255" t="s">
        <v>240</v>
      </c>
    </row>
    <row r="441" s="14" customFormat="1">
      <c r="A441" s="14"/>
      <c r="B441" s="256"/>
      <c r="C441" s="257"/>
      <c r="D441" s="247" t="s">
        <v>251</v>
      </c>
      <c r="E441" s="258" t="s">
        <v>1</v>
      </c>
      <c r="F441" s="259" t="s">
        <v>1039</v>
      </c>
      <c r="G441" s="257"/>
      <c r="H441" s="260">
        <v>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251</v>
      </c>
      <c r="AU441" s="266" t="s">
        <v>87</v>
      </c>
      <c r="AV441" s="14" t="s">
        <v>87</v>
      </c>
      <c r="AW441" s="14" t="s">
        <v>32</v>
      </c>
      <c r="AX441" s="14" t="s">
        <v>84</v>
      </c>
      <c r="AY441" s="266" t="s">
        <v>240</v>
      </c>
    </row>
    <row r="442" s="2" customFormat="1" ht="33" customHeight="1">
      <c r="A442" s="39"/>
      <c r="B442" s="40"/>
      <c r="C442" s="289" t="s">
        <v>778</v>
      </c>
      <c r="D442" s="289" t="s">
        <v>341</v>
      </c>
      <c r="E442" s="290" t="s">
        <v>5915</v>
      </c>
      <c r="F442" s="291" t="s">
        <v>5916</v>
      </c>
      <c r="G442" s="292" t="s">
        <v>675</v>
      </c>
      <c r="H442" s="293">
        <v>1</v>
      </c>
      <c r="I442" s="294"/>
      <c r="J442" s="295">
        <f>ROUND(I442*H442,2)</f>
        <v>0</v>
      </c>
      <c r="K442" s="291" t="s">
        <v>246</v>
      </c>
      <c r="L442" s="296"/>
      <c r="M442" s="297" t="s">
        <v>1</v>
      </c>
      <c r="N442" s="298" t="s">
        <v>41</v>
      </c>
      <c r="O442" s="92"/>
      <c r="P442" s="236">
        <f>O442*H442</f>
        <v>0</v>
      </c>
      <c r="Q442" s="236">
        <v>0.023</v>
      </c>
      <c r="R442" s="236">
        <f>Q442*H442</f>
        <v>0.023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320</v>
      </c>
      <c r="AT442" s="238" t="s">
        <v>341</v>
      </c>
      <c r="AU442" s="238" t="s">
        <v>87</v>
      </c>
      <c r="AY442" s="18" t="s">
        <v>240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247</v>
      </c>
      <c r="BM442" s="238" t="s">
        <v>5917</v>
      </c>
    </row>
    <row r="443" s="13" customFormat="1">
      <c r="A443" s="13"/>
      <c r="B443" s="245"/>
      <c r="C443" s="246"/>
      <c r="D443" s="247" t="s">
        <v>251</v>
      </c>
      <c r="E443" s="248" t="s">
        <v>1</v>
      </c>
      <c r="F443" s="249" t="s">
        <v>5918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251</v>
      </c>
      <c r="AU443" s="255" t="s">
        <v>87</v>
      </c>
      <c r="AV443" s="13" t="s">
        <v>84</v>
      </c>
      <c r="AW443" s="13" t="s">
        <v>32</v>
      </c>
      <c r="AX443" s="13" t="s">
        <v>76</v>
      </c>
      <c r="AY443" s="255" t="s">
        <v>240</v>
      </c>
    </row>
    <row r="444" s="14" customFormat="1">
      <c r="A444" s="14"/>
      <c r="B444" s="256"/>
      <c r="C444" s="257"/>
      <c r="D444" s="247" t="s">
        <v>251</v>
      </c>
      <c r="E444" s="258" t="s">
        <v>1</v>
      </c>
      <c r="F444" s="259" t="s">
        <v>84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251</v>
      </c>
      <c r="AU444" s="266" t="s">
        <v>87</v>
      </c>
      <c r="AV444" s="14" t="s">
        <v>87</v>
      </c>
      <c r="AW444" s="14" t="s">
        <v>32</v>
      </c>
      <c r="AX444" s="14" t="s">
        <v>84</v>
      </c>
      <c r="AY444" s="266" t="s">
        <v>240</v>
      </c>
    </row>
    <row r="445" s="2" customFormat="1" ht="24.15" customHeight="1">
      <c r="A445" s="39"/>
      <c r="B445" s="40"/>
      <c r="C445" s="227" t="s">
        <v>784</v>
      </c>
      <c r="D445" s="227" t="s">
        <v>242</v>
      </c>
      <c r="E445" s="228" t="s">
        <v>5919</v>
      </c>
      <c r="F445" s="229" t="s">
        <v>5920</v>
      </c>
      <c r="G445" s="230" t="s">
        <v>675</v>
      </c>
      <c r="H445" s="231">
        <v>1</v>
      </c>
      <c r="I445" s="232"/>
      <c r="J445" s="233">
        <f>ROUND(I445*H445,2)</f>
        <v>0</v>
      </c>
      <c r="K445" s="229" t="s">
        <v>246</v>
      </c>
      <c r="L445" s="45"/>
      <c r="M445" s="234" t="s">
        <v>1</v>
      </c>
      <c r="N445" s="235" t="s">
        <v>41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0.018599999999999998</v>
      </c>
      <c r="T445" s="237">
        <f>S445*H445</f>
        <v>0.018599999999999998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247</v>
      </c>
      <c r="AT445" s="238" t="s">
        <v>242</v>
      </c>
      <c r="AU445" s="238" t="s">
        <v>87</v>
      </c>
      <c r="AY445" s="18" t="s">
        <v>240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84</v>
      </c>
      <c r="BK445" s="239">
        <f>ROUND(I445*H445,2)</f>
        <v>0</v>
      </c>
      <c r="BL445" s="18" t="s">
        <v>247</v>
      </c>
      <c r="BM445" s="238" t="s">
        <v>5921</v>
      </c>
    </row>
    <row r="446" s="2" customFormat="1">
      <c r="A446" s="39"/>
      <c r="B446" s="40"/>
      <c r="C446" s="41"/>
      <c r="D446" s="240" t="s">
        <v>249</v>
      </c>
      <c r="E446" s="41"/>
      <c r="F446" s="241" t="s">
        <v>5922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249</v>
      </c>
      <c r="AU446" s="18" t="s">
        <v>87</v>
      </c>
    </row>
    <row r="447" s="13" customFormat="1">
      <c r="A447" s="13"/>
      <c r="B447" s="245"/>
      <c r="C447" s="246"/>
      <c r="D447" s="247" t="s">
        <v>251</v>
      </c>
      <c r="E447" s="248" t="s">
        <v>1</v>
      </c>
      <c r="F447" s="249" t="s">
        <v>5923</v>
      </c>
      <c r="G447" s="246"/>
      <c r="H447" s="248" t="s">
        <v>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251</v>
      </c>
      <c r="AU447" s="255" t="s">
        <v>87</v>
      </c>
      <c r="AV447" s="13" t="s">
        <v>84</v>
      </c>
      <c r="AW447" s="13" t="s">
        <v>32</v>
      </c>
      <c r="AX447" s="13" t="s">
        <v>76</v>
      </c>
      <c r="AY447" s="255" t="s">
        <v>240</v>
      </c>
    </row>
    <row r="448" s="14" customFormat="1">
      <c r="A448" s="14"/>
      <c r="B448" s="256"/>
      <c r="C448" s="257"/>
      <c r="D448" s="247" t="s">
        <v>251</v>
      </c>
      <c r="E448" s="258" t="s">
        <v>1</v>
      </c>
      <c r="F448" s="259" t="s">
        <v>84</v>
      </c>
      <c r="G448" s="257"/>
      <c r="H448" s="260">
        <v>1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251</v>
      </c>
      <c r="AU448" s="266" t="s">
        <v>87</v>
      </c>
      <c r="AV448" s="14" t="s">
        <v>87</v>
      </c>
      <c r="AW448" s="14" t="s">
        <v>32</v>
      </c>
      <c r="AX448" s="14" t="s">
        <v>84</v>
      </c>
      <c r="AY448" s="266" t="s">
        <v>240</v>
      </c>
    </row>
    <row r="449" s="2" customFormat="1" ht="16.5" customHeight="1">
      <c r="A449" s="39"/>
      <c r="B449" s="40"/>
      <c r="C449" s="289" t="s">
        <v>790</v>
      </c>
      <c r="D449" s="289" t="s">
        <v>341</v>
      </c>
      <c r="E449" s="290" t="s">
        <v>5924</v>
      </c>
      <c r="F449" s="291" t="s">
        <v>5925</v>
      </c>
      <c r="G449" s="292" t="s">
        <v>675</v>
      </c>
      <c r="H449" s="293">
        <v>1</v>
      </c>
      <c r="I449" s="294"/>
      <c r="J449" s="295">
        <f>ROUND(I449*H449,2)</f>
        <v>0</v>
      </c>
      <c r="K449" s="291" t="s">
        <v>1</v>
      </c>
      <c r="L449" s="296"/>
      <c r="M449" s="297" t="s">
        <v>1</v>
      </c>
      <c r="N449" s="298" t="s">
        <v>41</v>
      </c>
      <c r="O449" s="92"/>
      <c r="P449" s="236">
        <f>O449*H449</f>
        <v>0</v>
      </c>
      <c r="Q449" s="236">
        <v>0.0089999999999999993</v>
      </c>
      <c r="R449" s="236">
        <f>Q449*H449</f>
        <v>0.0089999999999999993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320</v>
      </c>
      <c r="AT449" s="238" t="s">
        <v>341</v>
      </c>
      <c r="AU449" s="238" t="s">
        <v>87</v>
      </c>
      <c r="AY449" s="18" t="s">
        <v>240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84</v>
      </c>
      <c r="BK449" s="239">
        <f>ROUND(I449*H449,2)</f>
        <v>0</v>
      </c>
      <c r="BL449" s="18" t="s">
        <v>247</v>
      </c>
      <c r="BM449" s="238" t="s">
        <v>5926</v>
      </c>
    </row>
    <row r="450" s="13" customFormat="1">
      <c r="A450" s="13"/>
      <c r="B450" s="245"/>
      <c r="C450" s="246"/>
      <c r="D450" s="247" t="s">
        <v>251</v>
      </c>
      <c r="E450" s="248" t="s">
        <v>1</v>
      </c>
      <c r="F450" s="249" t="s">
        <v>5927</v>
      </c>
      <c r="G450" s="246"/>
      <c r="H450" s="248" t="s">
        <v>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251</v>
      </c>
      <c r="AU450" s="255" t="s">
        <v>87</v>
      </c>
      <c r="AV450" s="13" t="s">
        <v>84</v>
      </c>
      <c r="AW450" s="13" t="s">
        <v>32</v>
      </c>
      <c r="AX450" s="13" t="s">
        <v>76</v>
      </c>
      <c r="AY450" s="255" t="s">
        <v>240</v>
      </c>
    </row>
    <row r="451" s="14" customFormat="1">
      <c r="A451" s="14"/>
      <c r="B451" s="256"/>
      <c r="C451" s="257"/>
      <c r="D451" s="247" t="s">
        <v>251</v>
      </c>
      <c r="E451" s="258" t="s">
        <v>1</v>
      </c>
      <c r="F451" s="259" t="s">
        <v>1039</v>
      </c>
      <c r="G451" s="257"/>
      <c r="H451" s="260">
        <v>1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251</v>
      </c>
      <c r="AU451" s="266" t="s">
        <v>87</v>
      </c>
      <c r="AV451" s="14" t="s">
        <v>87</v>
      </c>
      <c r="AW451" s="14" t="s">
        <v>32</v>
      </c>
      <c r="AX451" s="14" t="s">
        <v>84</v>
      </c>
      <c r="AY451" s="266" t="s">
        <v>240</v>
      </c>
    </row>
    <row r="452" s="2" customFormat="1" ht="21.75" customHeight="1">
      <c r="A452" s="39"/>
      <c r="B452" s="40"/>
      <c r="C452" s="227" t="s">
        <v>796</v>
      </c>
      <c r="D452" s="227" t="s">
        <v>242</v>
      </c>
      <c r="E452" s="228" t="s">
        <v>5928</v>
      </c>
      <c r="F452" s="229" t="s">
        <v>5929</v>
      </c>
      <c r="G452" s="230" t="s">
        <v>675</v>
      </c>
      <c r="H452" s="231">
        <v>1</v>
      </c>
      <c r="I452" s="232"/>
      <c r="J452" s="233">
        <f>ROUND(I452*H452,2)</f>
        <v>0</v>
      </c>
      <c r="K452" s="229" t="s">
        <v>246</v>
      </c>
      <c r="L452" s="45"/>
      <c r="M452" s="234" t="s">
        <v>1</v>
      </c>
      <c r="N452" s="235" t="s">
        <v>41</v>
      </c>
      <c r="O452" s="92"/>
      <c r="P452" s="236">
        <f>O452*H452</f>
        <v>0</v>
      </c>
      <c r="Q452" s="236">
        <v>0.00165</v>
      </c>
      <c r="R452" s="236">
        <f>Q452*H452</f>
        <v>0.00165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247</v>
      </c>
      <c r="AT452" s="238" t="s">
        <v>242</v>
      </c>
      <c r="AU452" s="238" t="s">
        <v>87</v>
      </c>
      <c r="AY452" s="18" t="s">
        <v>240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84</v>
      </c>
      <c r="BK452" s="239">
        <f>ROUND(I452*H452,2)</f>
        <v>0</v>
      </c>
      <c r="BL452" s="18" t="s">
        <v>247</v>
      </c>
      <c r="BM452" s="238" t="s">
        <v>5930</v>
      </c>
    </row>
    <row r="453" s="2" customFormat="1">
      <c r="A453" s="39"/>
      <c r="B453" s="40"/>
      <c r="C453" s="41"/>
      <c r="D453" s="240" t="s">
        <v>249</v>
      </c>
      <c r="E453" s="41"/>
      <c r="F453" s="241" t="s">
        <v>5931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249</v>
      </c>
      <c r="AU453" s="18" t="s">
        <v>87</v>
      </c>
    </row>
    <row r="454" s="13" customFormat="1">
      <c r="A454" s="13"/>
      <c r="B454" s="245"/>
      <c r="C454" s="246"/>
      <c r="D454" s="247" t="s">
        <v>251</v>
      </c>
      <c r="E454" s="248" t="s">
        <v>1</v>
      </c>
      <c r="F454" s="249" t="s">
        <v>5932</v>
      </c>
      <c r="G454" s="246"/>
      <c r="H454" s="248" t="s">
        <v>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251</v>
      </c>
      <c r="AU454" s="255" t="s">
        <v>87</v>
      </c>
      <c r="AV454" s="13" t="s">
        <v>84</v>
      </c>
      <c r="AW454" s="13" t="s">
        <v>32</v>
      </c>
      <c r="AX454" s="13" t="s">
        <v>76</v>
      </c>
      <c r="AY454" s="255" t="s">
        <v>240</v>
      </c>
    </row>
    <row r="455" s="14" customFormat="1">
      <c r="A455" s="14"/>
      <c r="B455" s="256"/>
      <c r="C455" s="257"/>
      <c r="D455" s="247" t="s">
        <v>251</v>
      </c>
      <c r="E455" s="258" t="s">
        <v>1</v>
      </c>
      <c r="F455" s="259" t="s">
        <v>84</v>
      </c>
      <c r="G455" s="257"/>
      <c r="H455" s="260">
        <v>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251</v>
      </c>
      <c r="AU455" s="266" t="s">
        <v>87</v>
      </c>
      <c r="AV455" s="14" t="s">
        <v>87</v>
      </c>
      <c r="AW455" s="14" t="s">
        <v>32</v>
      </c>
      <c r="AX455" s="14" t="s">
        <v>84</v>
      </c>
      <c r="AY455" s="266" t="s">
        <v>240</v>
      </c>
    </row>
    <row r="456" s="2" customFormat="1" ht="16.5" customHeight="1">
      <c r="A456" s="39"/>
      <c r="B456" s="40"/>
      <c r="C456" s="289" t="s">
        <v>801</v>
      </c>
      <c r="D456" s="289" t="s">
        <v>341</v>
      </c>
      <c r="E456" s="290" t="s">
        <v>5933</v>
      </c>
      <c r="F456" s="291" t="s">
        <v>5934</v>
      </c>
      <c r="G456" s="292" t="s">
        <v>675</v>
      </c>
      <c r="H456" s="293">
        <v>1</v>
      </c>
      <c r="I456" s="294"/>
      <c r="J456" s="295">
        <f>ROUND(I456*H456,2)</f>
        <v>0</v>
      </c>
      <c r="K456" s="291" t="s">
        <v>246</v>
      </c>
      <c r="L456" s="296"/>
      <c r="M456" s="297" t="s">
        <v>1</v>
      </c>
      <c r="N456" s="298" t="s">
        <v>41</v>
      </c>
      <c r="O456" s="92"/>
      <c r="P456" s="236">
        <f>O456*H456</f>
        <v>0</v>
      </c>
      <c r="Q456" s="236">
        <v>0.024500000000000001</v>
      </c>
      <c r="R456" s="236">
        <f>Q456*H456</f>
        <v>0.024500000000000001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320</v>
      </c>
      <c r="AT456" s="238" t="s">
        <v>341</v>
      </c>
      <c r="AU456" s="238" t="s">
        <v>87</v>
      </c>
      <c r="AY456" s="18" t="s">
        <v>240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84</v>
      </c>
      <c r="BK456" s="239">
        <f>ROUND(I456*H456,2)</f>
        <v>0</v>
      </c>
      <c r="BL456" s="18" t="s">
        <v>247</v>
      </c>
      <c r="BM456" s="238" t="s">
        <v>5935</v>
      </c>
    </row>
    <row r="457" s="13" customFormat="1">
      <c r="A457" s="13"/>
      <c r="B457" s="245"/>
      <c r="C457" s="246"/>
      <c r="D457" s="247" t="s">
        <v>251</v>
      </c>
      <c r="E457" s="248" t="s">
        <v>1</v>
      </c>
      <c r="F457" s="249" t="s">
        <v>5936</v>
      </c>
      <c r="G457" s="246"/>
      <c r="H457" s="248" t="s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251</v>
      </c>
      <c r="AU457" s="255" t="s">
        <v>87</v>
      </c>
      <c r="AV457" s="13" t="s">
        <v>84</v>
      </c>
      <c r="AW457" s="13" t="s">
        <v>32</v>
      </c>
      <c r="AX457" s="13" t="s">
        <v>76</v>
      </c>
      <c r="AY457" s="255" t="s">
        <v>240</v>
      </c>
    </row>
    <row r="458" s="13" customFormat="1">
      <c r="A458" s="13"/>
      <c r="B458" s="245"/>
      <c r="C458" s="246"/>
      <c r="D458" s="247" t="s">
        <v>251</v>
      </c>
      <c r="E458" s="248" t="s">
        <v>1</v>
      </c>
      <c r="F458" s="249" t="s">
        <v>5937</v>
      </c>
      <c r="G458" s="246"/>
      <c r="H458" s="248" t="s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251</v>
      </c>
      <c r="AU458" s="255" t="s">
        <v>87</v>
      </c>
      <c r="AV458" s="13" t="s">
        <v>84</v>
      </c>
      <c r="AW458" s="13" t="s">
        <v>32</v>
      </c>
      <c r="AX458" s="13" t="s">
        <v>76</v>
      </c>
      <c r="AY458" s="255" t="s">
        <v>240</v>
      </c>
    </row>
    <row r="459" s="14" customFormat="1">
      <c r="A459" s="14"/>
      <c r="B459" s="256"/>
      <c r="C459" s="257"/>
      <c r="D459" s="247" t="s">
        <v>251</v>
      </c>
      <c r="E459" s="258" t="s">
        <v>1</v>
      </c>
      <c r="F459" s="259" t="s">
        <v>84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251</v>
      </c>
      <c r="AU459" s="266" t="s">
        <v>87</v>
      </c>
      <c r="AV459" s="14" t="s">
        <v>87</v>
      </c>
      <c r="AW459" s="14" t="s">
        <v>32</v>
      </c>
      <c r="AX459" s="14" t="s">
        <v>84</v>
      </c>
      <c r="AY459" s="266" t="s">
        <v>240</v>
      </c>
    </row>
    <row r="460" s="2" customFormat="1" ht="24.15" customHeight="1">
      <c r="A460" s="39"/>
      <c r="B460" s="40"/>
      <c r="C460" s="289" t="s">
        <v>808</v>
      </c>
      <c r="D460" s="289" t="s">
        <v>341</v>
      </c>
      <c r="E460" s="290" t="s">
        <v>5938</v>
      </c>
      <c r="F460" s="291" t="s">
        <v>5939</v>
      </c>
      <c r="G460" s="292" t="s">
        <v>675</v>
      </c>
      <c r="H460" s="293">
        <v>1</v>
      </c>
      <c r="I460" s="294"/>
      <c r="J460" s="295">
        <f>ROUND(I460*H460,2)</f>
        <v>0</v>
      </c>
      <c r="K460" s="291" t="s">
        <v>1</v>
      </c>
      <c r="L460" s="296"/>
      <c r="M460" s="297" t="s">
        <v>1</v>
      </c>
      <c r="N460" s="298" t="s">
        <v>41</v>
      </c>
      <c r="O460" s="92"/>
      <c r="P460" s="236">
        <f>O460*H460</f>
        <v>0</v>
      </c>
      <c r="Q460" s="236">
        <v>0.01</v>
      </c>
      <c r="R460" s="236">
        <f>Q460*H460</f>
        <v>0.01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320</v>
      </c>
      <c r="AT460" s="238" t="s">
        <v>341</v>
      </c>
      <c r="AU460" s="238" t="s">
        <v>87</v>
      </c>
      <c r="AY460" s="18" t="s">
        <v>240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84</v>
      </c>
      <c r="BK460" s="239">
        <f>ROUND(I460*H460,2)</f>
        <v>0</v>
      </c>
      <c r="BL460" s="18" t="s">
        <v>247</v>
      </c>
      <c r="BM460" s="238" t="s">
        <v>5940</v>
      </c>
    </row>
    <row r="461" s="13" customFormat="1">
      <c r="A461" s="13"/>
      <c r="B461" s="245"/>
      <c r="C461" s="246"/>
      <c r="D461" s="247" t="s">
        <v>251</v>
      </c>
      <c r="E461" s="248" t="s">
        <v>1</v>
      </c>
      <c r="F461" s="249" t="s">
        <v>5941</v>
      </c>
      <c r="G461" s="246"/>
      <c r="H461" s="248" t="s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251</v>
      </c>
      <c r="AU461" s="255" t="s">
        <v>87</v>
      </c>
      <c r="AV461" s="13" t="s">
        <v>84</v>
      </c>
      <c r="AW461" s="13" t="s">
        <v>32</v>
      </c>
      <c r="AX461" s="13" t="s">
        <v>76</v>
      </c>
      <c r="AY461" s="255" t="s">
        <v>240</v>
      </c>
    </row>
    <row r="462" s="14" customFormat="1">
      <c r="A462" s="14"/>
      <c r="B462" s="256"/>
      <c r="C462" s="257"/>
      <c r="D462" s="247" t="s">
        <v>251</v>
      </c>
      <c r="E462" s="258" t="s">
        <v>1</v>
      </c>
      <c r="F462" s="259" t="s">
        <v>84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251</v>
      </c>
      <c r="AU462" s="266" t="s">
        <v>87</v>
      </c>
      <c r="AV462" s="14" t="s">
        <v>87</v>
      </c>
      <c r="AW462" s="14" t="s">
        <v>32</v>
      </c>
      <c r="AX462" s="14" t="s">
        <v>84</v>
      </c>
      <c r="AY462" s="266" t="s">
        <v>240</v>
      </c>
    </row>
    <row r="463" s="2" customFormat="1" ht="16.5" customHeight="1">
      <c r="A463" s="39"/>
      <c r="B463" s="40"/>
      <c r="C463" s="227" t="s">
        <v>767</v>
      </c>
      <c r="D463" s="227" t="s">
        <v>242</v>
      </c>
      <c r="E463" s="228" t="s">
        <v>5942</v>
      </c>
      <c r="F463" s="229" t="s">
        <v>5943</v>
      </c>
      <c r="G463" s="230" t="s">
        <v>675</v>
      </c>
      <c r="H463" s="231">
        <v>1</v>
      </c>
      <c r="I463" s="232"/>
      <c r="J463" s="233">
        <f>ROUND(I463*H463,2)</f>
        <v>0</v>
      </c>
      <c r="K463" s="229" t="s">
        <v>246</v>
      </c>
      <c r="L463" s="45"/>
      <c r="M463" s="234" t="s">
        <v>1</v>
      </c>
      <c r="N463" s="235" t="s">
        <v>41</v>
      </c>
      <c r="O463" s="92"/>
      <c r="P463" s="236">
        <f>O463*H463</f>
        <v>0</v>
      </c>
      <c r="Q463" s="236">
        <v>0.12303</v>
      </c>
      <c r="R463" s="236">
        <f>Q463*H463</f>
        <v>0.12303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247</v>
      </c>
      <c r="AT463" s="238" t="s">
        <v>242</v>
      </c>
      <c r="AU463" s="238" t="s">
        <v>87</v>
      </c>
      <c r="AY463" s="18" t="s">
        <v>240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84</v>
      </c>
      <c r="BK463" s="239">
        <f>ROUND(I463*H463,2)</f>
        <v>0</v>
      </c>
      <c r="BL463" s="18" t="s">
        <v>247</v>
      </c>
      <c r="BM463" s="238" t="s">
        <v>5944</v>
      </c>
    </row>
    <row r="464" s="2" customFormat="1">
      <c r="A464" s="39"/>
      <c r="B464" s="40"/>
      <c r="C464" s="41"/>
      <c r="D464" s="240" t="s">
        <v>249</v>
      </c>
      <c r="E464" s="41"/>
      <c r="F464" s="241" t="s">
        <v>5945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87</v>
      </c>
    </row>
    <row r="465" s="13" customFormat="1">
      <c r="A465" s="13"/>
      <c r="B465" s="245"/>
      <c r="C465" s="246"/>
      <c r="D465" s="247" t="s">
        <v>251</v>
      </c>
      <c r="E465" s="248" t="s">
        <v>1</v>
      </c>
      <c r="F465" s="249" t="s">
        <v>5946</v>
      </c>
      <c r="G465" s="246"/>
      <c r="H465" s="248" t="s">
        <v>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251</v>
      </c>
      <c r="AU465" s="255" t="s">
        <v>87</v>
      </c>
      <c r="AV465" s="13" t="s">
        <v>84</v>
      </c>
      <c r="AW465" s="13" t="s">
        <v>32</v>
      </c>
      <c r="AX465" s="13" t="s">
        <v>76</v>
      </c>
      <c r="AY465" s="255" t="s">
        <v>240</v>
      </c>
    </row>
    <row r="466" s="14" customFormat="1">
      <c r="A466" s="14"/>
      <c r="B466" s="256"/>
      <c r="C466" s="257"/>
      <c r="D466" s="247" t="s">
        <v>251</v>
      </c>
      <c r="E466" s="258" t="s">
        <v>1</v>
      </c>
      <c r="F466" s="259" t="s">
        <v>84</v>
      </c>
      <c r="G466" s="257"/>
      <c r="H466" s="260">
        <v>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251</v>
      </c>
      <c r="AU466" s="266" t="s">
        <v>87</v>
      </c>
      <c r="AV466" s="14" t="s">
        <v>87</v>
      </c>
      <c r="AW466" s="14" t="s">
        <v>32</v>
      </c>
      <c r="AX466" s="14" t="s">
        <v>84</v>
      </c>
      <c r="AY466" s="266" t="s">
        <v>240</v>
      </c>
    </row>
    <row r="467" s="2" customFormat="1" ht="24.15" customHeight="1">
      <c r="A467" s="39"/>
      <c r="B467" s="40"/>
      <c r="C467" s="289" t="s">
        <v>824</v>
      </c>
      <c r="D467" s="289" t="s">
        <v>341</v>
      </c>
      <c r="E467" s="290" t="s">
        <v>5947</v>
      </c>
      <c r="F467" s="291" t="s">
        <v>5948</v>
      </c>
      <c r="G467" s="292" t="s">
        <v>675</v>
      </c>
      <c r="H467" s="293">
        <v>1</v>
      </c>
      <c r="I467" s="294"/>
      <c r="J467" s="295">
        <f>ROUND(I467*H467,2)</f>
        <v>0</v>
      </c>
      <c r="K467" s="291" t="s">
        <v>246</v>
      </c>
      <c r="L467" s="296"/>
      <c r="M467" s="297" t="s">
        <v>1</v>
      </c>
      <c r="N467" s="298" t="s">
        <v>41</v>
      </c>
      <c r="O467" s="92"/>
      <c r="P467" s="236">
        <f>O467*H467</f>
        <v>0</v>
      </c>
      <c r="Q467" s="236">
        <v>0.013299999999999999</v>
      </c>
      <c r="R467" s="236">
        <f>Q467*H467</f>
        <v>0.013299999999999999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320</v>
      </c>
      <c r="AT467" s="238" t="s">
        <v>341</v>
      </c>
      <c r="AU467" s="238" t="s">
        <v>87</v>
      </c>
      <c r="AY467" s="18" t="s">
        <v>240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84</v>
      </c>
      <c r="BK467" s="239">
        <f>ROUND(I467*H467,2)</f>
        <v>0</v>
      </c>
      <c r="BL467" s="18" t="s">
        <v>247</v>
      </c>
      <c r="BM467" s="238" t="s">
        <v>5949</v>
      </c>
    </row>
    <row r="468" s="13" customFormat="1">
      <c r="A468" s="13"/>
      <c r="B468" s="245"/>
      <c r="C468" s="246"/>
      <c r="D468" s="247" t="s">
        <v>251</v>
      </c>
      <c r="E468" s="248" t="s">
        <v>1</v>
      </c>
      <c r="F468" s="249" t="s">
        <v>5950</v>
      </c>
      <c r="G468" s="246"/>
      <c r="H468" s="248" t="s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251</v>
      </c>
      <c r="AU468" s="255" t="s">
        <v>87</v>
      </c>
      <c r="AV468" s="13" t="s">
        <v>84</v>
      </c>
      <c r="AW468" s="13" t="s">
        <v>32</v>
      </c>
      <c r="AX468" s="13" t="s">
        <v>76</v>
      </c>
      <c r="AY468" s="255" t="s">
        <v>240</v>
      </c>
    </row>
    <row r="469" s="14" customFormat="1">
      <c r="A469" s="14"/>
      <c r="B469" s="256"/>
      <c r="C469" s="257"/>
      <c r="D469" s="247" t="s">
        <v>251</v>
      </c>
      <c r="E469" s="258" t="s">
        <v>1</v>
      </c>
      <c r="F469" s="259" t="s">
        <v>84</v>
      </c>
      <c r="G469" s="257"/>
      <c r="H469" s="260">
        <v>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251</v>
      </c>
      <c r="AU469" s="266" t="s">
        <v>87</v>
      </c>
      <c r="AV469" s="14" t="s">
        <v>87</v>
      </c>
      <c r="AW469" s="14" t="s">
        <v>32</v>
      </c>
      <c r="AX469" s="14" t="s">
        <v>84</v>
      </c>
      <c r="AY469" s="266" t="s">
        <v>240</v>
      </c>
    </row>
    <row r="470" s="2" customFormat="1" ht="33" customHeight="1">
      <c r="A470" s="39"/>
      <c r="B470" s="40"/>
      <c r="C470" s="227" t="s">
        <v>840</v>
      </c>
      <c r="D470" s="227" t="s">
        <v>242</v>
      </c>
      <c r="E470" s="228" t="s">
        <v>5851</v>
      </c>
      <c r="F470" s="229" t="s">
        <v>5852</v>
      </c>
      <c r="G470" s="230" t="s">
        <v>675</v>
      </c>
      <c r="H470" s="231">
        <v>1</v>
      </c>
      <c r="I470" s="232"/>
      <c r="J470" s="233">
        <f>ROUND(I470*H470,2)</f>
        <v>0</v>
      </c>
      <c r="K470" s="229" t="s">
        <v>246</v>
      </c>
      <c r="L470" s="45"/>
      <c r="M470" s="234" t="s">
        <v>1</v>
      </c>
      <c r="N470" s="235" t="s">
        <v>41</v>
      </c>
      <c r="O470" s="92"/>
      <c r="P470" s="236">
        <f>O470*H470</f>
        <v>0</v>
      </c>
      <c r="Q470" s="236">
        <v>0.00167</v>
      </c>
      <c r="R470" s="236">
        <f>Q470*H470</f>
        <v>0.00167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247</v>
      </c>
      <c r="AT470" s="238" t="s">
        <v>242</v>
      </c>
      <c r="AU470" s="238" t="s">
        <v>87</v>
      </c>
      <c r="AY470" s="18" t="s">
        <v>240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84</v>
      </c>
      <c r="BK470" s="239">
        <f>ROUND(I470*H470,2)</f>
        <v>0</v>
      </c>
      <c r="BL470" s="18" t="s">
        <v>247</v>
      </c>
      <c r="BM470" s="238" t="s">
        <v>5951</v>
      </c>
    </row>
    <row r="471" s="2" customFormat="1">
      <c r="A471" s="39"/>
      <c r="B471" s="40"/>
      <c r="C471" s="41"/>
      <c r="D471" s="240" t="s">
        <v>249</v>
      </c>
      <c r="E471" s="41"/>
      <c r="F471" s="241" t="s">
        <v>5854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249</v>
      </c>
      <c r="AU471" s="18" t="s">
        <v>87</v>
      </c>
    </row>
    <row r="472" s="13" customFormat="1">
      <c r="A472" s="13"/>
      <c r="B472" s="245"/>
      <c r="C472" s="246"/>
      <c r="D472" s="247" t="s">
        <v>251</v>
      </c>
      <c r="E472" s="248" t="s">
        <v>1</v>
      </c>
      <c r="F472" s="249" t="s">
        <v>5952</v>
      </c>
      <c r="G472" s="246"/>
      <c r="H472" s="248" t="s">
        <v>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251</v>
      </c>
      <c r="AU472" s="255" t="s">
        <v>87</v>
      </c>
      <c r="AV472" s="13" t="s">
        <v>84</v>
      </c>
      <c r="AW472" s="13" t="s">
        <v>32</v>
      </c>
      <c r="AX472" s="13" t="s">
        <v>76</v>
      </c>
      <c r="AY472" s="255" t="s">
        <v>240</v>
      </c>
    </row>
    <row r="473" s="14" customFormat="1">
      <c r="A473" s="14"/>
      <c r="B473" s="256"/>
      <c r="C473" s="257"/>
      <c r="D473" s="247" t="s">
        <v>251</v>
      </c>
      <c r="E473" s="258" t="s">
        <v>1</v>
      </c>
      <c r="F473" s="259" t="s">
        <v>84</v>
      </c>
      <c r="G473" s="257"/>
      <c r="H473" s="260">
        <v>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251</v>
      </c>
      <c r="AU473" s="266" t="s">
        <v>87</v>
      </c>
      <c r="AV473" s="14" t="s">
        <v>87</v>
      </c>
      <c r="AW473" s="14" t="s">
        <v>32</v>
      </c>
      <c r="AX473" s="14" t="s">
        <v>84</v>
      </c>
      <c r="AY473" s="266" t="s">
        <v>240</v>
      </c>
    </row>
    <row r="474" s="2" customFormat="1" ht="24.15" customHeight="1">
      <c r="A474" s="39"/>
      <c r="B474" s="40"/>
      <c r="C474" s="289" t="s">
        <v>850</v>
      </c>
      <c r="D474" s="289" t="s">
        <v>341</v>
      </c>
      <c r="E474" s="290" t="s">
        <v>5953</v>
      </c>
      <c r="F474" s="291" t="s">
        <v>5954</v>
      </c>
      <c r="G474" s="292" t="s">
        <v>675</v>
      </c>
      <c r="H474" s="293">
        <v>1</v>
      </c>
      <c r="I474" s="294"/>
      <c r="J474" s="295">
        <f>ROUND(I474*H474,2)</f>
        <v>0</v>
      </c>
      <c r="K474" s="291" t="s">
        <v>1</v>
      </c>
      <c r="L474" s="296"/>
      <c r="M474" s="297" t="s">
        <v>1</v>
      </c>
      <c r="N474" s="298" t="s">
        <v>41</v>
      </c>
      <c r="O474" s="92"/>
      <c r="P474" s="236">
        <f>O474*H474</f>
        <v>0</v>
      </c>
      <c r="Q474" s="236">
        <v>0.0094999999999999998</v>
      </c>
      <c r="R474" s="236">
        <f>Q474*H474</f>
        <v>0.0094999999999999998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320</v>
      </c>
      <c r="AT474" s="238" t="s">
        <v>341</v>
      </c>
      <c r="AU474" s="238" t="s">
        <v>87</v>
      </c>
      <c r="AY474" s="18" t="s">
        <v>240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84</v>
      </c>
      <c r="BK474" s="239">
        <f>ROUND(I474*H474,2)</f>
        <v>0</v>
      </c>
      <c r="BL474" s="18" t="s">
        <v>247</v>
      </c>
      <c r="BM474" s="238" t="s">
        <v>5955</v>
      </c>
    </row>
    <row r="475" s="13" customFormat="1">
      <c r="A475" s="13"/>
      <c r="B475" s="245"/>
      <c r="C475" s="246"/>
      <c r="D475" s="247" t="s">
        <v>251</v>
      </c>
      <c r="E475" s="248" t="s">
        <v>1</v>
      </c>
      <c r="F475" s="249" t="s">
        <v>5860</v>
      </c>
      <c r="G475" s="246"/>
      <c r="H475" s="248" t="s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251</v>
      </c>
      <c r="AU475" s="255" t="s">
        <v>87</v>
      </c>
      <c r="AV475" s="13" t="s">
        <v>84</v>
      </c>
      <c r="AW475" s="13" t="s">
        <v>32</v>
      </c>
      <c r="AX475" s="13" t="s">
        <v>76</v>
      </c>
      <c r="AY475" s="255" t="s">
        <v>240</v>
      </c>
    </row>
    <row r="476" s="14" customFormat="1">
      <c r="A476" s="14"/>
      <c r="B476" s="256"/>
      <c r="C476" s="257"/>
      <c r="D476" s="247" t="s">
        <v>251</v>
      </c>
      <c r="E476" s="258" t="s">
        <v>1</v>
      </c>
      <c r="F476" s="259" t="s">
        <v>84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251</v>
      </c>
      <c r="AU476" s="266" t="s">
        <v>87</v>
      </c>
      <c r="AV476" s="14" t="s">
        <v>87</v>
      </c>
      <c r="AW476" s="14" t="s">
        <v>32</v>
      </c>
      <c r="AX476" s="14" t="s">
        <v>84</v>
      </c>
      <c r="AY476" s="266" t="s">
        <v>240</v>
      </c>
    </row>
    <row r="477" s="2" customFormat="1" ht="33" customHeight="1">
      <c r="A477" s="39"/>
      <c r="B477" s="40"/>
      <c r="C477" s="227" t="s">
        <v>855</v>
      </c>
      <c r="D477" s="227" t="s">
        <v>242</v>
      </c>
      <c r="E477" s="228" t="s">
        <v>5956</v>
      </c>
      <c r="F477" s="229" t="s">
        <v>5957</v>
      </c>
      <c r="G477" s="230" t="s">
        <v>675</v>
      </c>
      <c r="H477" s="231">
        <v>1</v>
      </c>
      <c r="I477" s="232"/>
      <c r="J477" s="233">
        <f>ROUND(I477*H477,2)</f>
        <v>0</v>
      </c>
      <c r="K477" s="229" t="s">
        <v>246</v>
      </c>
      <c r="L477" s="45"/>
      <c r="M477" s="234" t="s">
        <v>1</v>
      </c>
      <c r="N477" s="235" t="s">
        <v>41</v>
      </c>
      <c r="O477" s="92"/>
      <c r="P477" s="236">
        <f>O477*H477</f>
        <v>0</v>
      </c>
      <c r="Q477" s="236">
        <v>0.00167</v>
      </c>
      <c r="R477" s="236">
        <f>Q477*H477</f>
        <v>0.00167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247</v>
      </c>
      <c r="AT477" s="238" t="s">
        <v>242</v>
      </c>
      <c r="AU477" s="238" t="s">
        <v>87</v>
      </c>
      <c r="AY477" s="18" t="s">
        <v>240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84</v>
      </c>
      <c r="BK477" s="239">
        <f>ROUND(I477*H477,2)</f>
        <v>0</v>
      </c>
      <c r="BL477" s="18" t="s">
        <v>247</v>
      </c>
      <c r="BM477" s="238" t="s">
        <v>5958</v>
      </c>
    </row>
    <row r="478" s="2" customFormat="1">
      <c r="A478" s="39"/>
      <c r="B478" s="40"/>
      <c r="C478" s="41"/>
      <c r="D478" s="240" t="s">
        <v>249</v>
      </c>
      <c r="E478" s="41"/>
      <c r="F478" s="241" t="s">
        <v>5959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87</v>
      </c>
    </row>
    <row r="479" s="13" customFormat="1">
      <c r="A479" s="13"/>
      <c r="B479" s="245"/>
      <c r="C479" s="246"/>
      <c r="D479" s="247" t="s">
        <v>251</v>
      </c>
      <c r="E479" s="248" t="s">
        <v>1</v>
      </c>
      <c r="F479" s="249" t="s">
        <v>5960</v>
      </c>
      <c r="G479" s="246"/>
      <c r="H479" s="248" t="s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251</v>
      </c>
      <c r="AU479" s="255" t="s">
        <v>87</v>
      </c>
      <c r="AV479" s="13" t="s">
        <v>84</v>
      </c>
      <c r="AW479" s="13" t="s">
        <v>32</v>
      </c>
      <c r="AX479" s="13" t="s">
        <v>76</v>
      </c>
      <c r="AY479" s="255" t="s">
        <v>240</v>
      </c>
    </row>
    <row r="480" s="14" customFormat="1">
      <c r="A480" s="14"/>
      <c r="B480" s="256"/>
      <c r="C480" s="257"/>
      <c r="D480" s="247" t="s">
        <v>251</v>
      </c>
      <c r="E480" s="258" t="s">
        <v>1</v>
      </c>
      <c r="F480" s="259" t="s">
        <v>84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251</v>
      </c>
      <c r="AU480" s="266" t="s">
        <v>87</v>
      </c>
      <c r="AV480" s="14" t="s">
        <v>87</v>
      </c>
      <c r="AW480" s="14" t="s">
        <v>32</v>
      </c>
      <c r="AX480" s="14" t="s">
        <v>84</v>
      </c>
      <c r="AY480" s="266" t="s">
        <v>240</v>
      </c>
    </row>
    <row r="481" s="2" customFormat="1" ht="24.15" customHeight="1">
      <c r="A481" s="39"/>
      <c r="B481" s="40"/>
      <c r="C481" s="289" t="s">
        <v>872</v>
      </c>
      <c r="D481" s="289" t="s">
        <v>341</v>
      </c>
      <c r="E481" s="290" t="s">
        <v>5961</v>
      </c>
      <c r="F481" s="291" t="s">
        <v>5962</v>
      </c>
      <c r="G481" s="292" t="s">
        <v>675</v>
      </c>
      <c r="H481" s="293">
        <v>1</v>
      </c>
      <c r="I481" s="294"/>
      <c r="J481" s="295">
        <f>ROUND(I481*H481,2)</f>
        <v>0</v>
      </c>
      <c r="K481" s="291" t="s">
        <v>246</v>
      </c>
      <c r="L481" s="296"/>
      <c r="M481" s="297" t="s">
        <v>1</v>
      </c>
      <c r="N481" s="298" t="s">
        <v>41</v>
      </c>
      <c r="O481" s="92"/>
      <c r="P481" s="236">
        <f>O481*H481</f>
        <v>0</v>
      </c>
      <c r="Q481" s="236">
        <v>0.019</v>
      </c>
      <c r="R481" s="236">
        <f>Q481*H481</f>
        <v>0.019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320</v>
      </c>
      <c r="AT481" s="238" t="s">
        <v>341</v>
      </c>
      <c r="AU481" s="238" t="s">
        <v>87</v>
      </c>
      <c r="AY481" s="18" t="s">
        <v>240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84</v>
      </c>
      <c r="BK481" s="239">
        <f>ROUND(I481*H481,2)</f>
        <v>0</v>
      </c>
      <c r="BL481" s="18" t="s">
        <v>247</v>
      </c>
      <c r="BM481" s="238" t="s">
        <v>5963</v>
      </c>
    </row>
    <row r="482" s="13" customFormat="1">
      <c r="A482" s="13"/>
      <c r="B482" s="245"/>
      <c r="C482" s="246"/>
      <c r="D482" s="247" t="s">
        <v>251</v>
      </c>
      <c r="E482" s="248" t="s">
        <v>1</v>
      </c>
      <c r="F482" s="249" t="s">
        <v>5964</v>
      </c>
      <c r="G482" s="246"/>
      <c r="H482" s="248" t="s">
        <v>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251</v>
      </c>
      <c r="AU482" s="255" t="s">
        <v>87</v>
      </c>
      <c r="AV482" s="13" t="s">
        <v>84</v>
      </c>
      <c r="AW482" s="13" t="s">
        <v>32</v>
      </c>
      <c r="AX482" s="13" t="s">
        <v>76</v>
      </c>
      <c r="AY482" s="255" t="s">
        <v>240</v>
      </c>
    </row>
    <row r="483" s="14" customFormat="1">
      <c r="A483" s="14"/>
      <c r="B483" s="256"/>
      <c r="C483" s="257"/>
      <c r="D483" s="247" t="s">
        <v>251</v>
      </c>
      <c r="E483" s="258" t="s">
        <v>1</v>
      </c>
      <c r="F483" s="259" t="s">
        <v>84</v>
      </c>
      <c r="G483" s="257"/>
      <c r="H483" s="260">
        <v>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251</v>
      </c>
      <c r="AU483" s="266" t="s">
        <v>87</v>
      </c>
      <c r="AV483" s="14" t="s">
        <v>87</v>
      </c>
      <c r="AW483" s="14" t="s">
        <v>32</v>
      </c>
      <c r="AX483" s="14" t="s">
        <v>84</v>
      </c>
      <c r="AY483" s="266" t="s">
        <v>240</v>
      </c>
    </row>
    <row r="484" s="2" customFormat="1" ht="24.15" customHeight="1">
      <c r="A484" s="39"/>
      <c r="B484" s="40"/>
      <c r="C484" s="227" t="s">
        <v>883</v>
      </c>
      <c r="D484" s="227" t="s">
        <v>242</v>
      </c>
      <c r="E484" s="228" t="s">
        <v>5965</v>
      </c>
      <c r="F484" s="229" t="s">
        <v>5966</v>
      </c>
      <c r="G484" s="230" t="s">
        <v>675</v>
      </c>
      <c r="H484" s="231">
        <v>1</v>
      </c>
      <c r="I484" s="232"/>
      <c r="J484" s="233">
        <f>ROUND(I484*H484,2)</f>
        <v>0</v>
      </c>
      <c r="K484" s="229" t="s">
        <v>246</v>
      </c>
      <c r="L484" s="45"/>
      <c r="M484" s="234" t="s">
        <v>1</v>
      </c>
      <c r="N484" s="235" t="s">
        <v>41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0.0132</v>
      </c>
      <c r="T484" s="237">
        <f>S484*H484</f>
        <v>0.0132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247</v>
      </c>
      <c r="AT484" s="238" t="s">
        <v>242</v>
      </c>
      <c r="AU484" s="238" t="s">
        <v>87</v>
      </c>
      <c r="AY484" s="18" t="s">
        <v>240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84</v>
      </c>
      <c r="BK484" s="239">
        <f>ROUND(I484*H484,2)</f>
        <v>0</v>
      </c>
      <c r="BL484" s="18" t="s">
        <v>247</v>
      </c>
      <c r="BM484" s="238" t="s">
        <v>5967</v>
      </c>
    </row>
    <row r="485" s="2" customFormat="1">
      <c r="A485" s="39"/>
      <c r="B485" s="40"/>
      <c r="C485" s="41"/>
      <c r="D485" s="240" t="s">
        <v>249</v>
      </c>
      <c r="E485" s="41"/>
      <c r="F485" s="241" t="s">
        <v>5968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249</v>
      </c>
      <c r="AU485" s="18" t="s">
        <v>87</v>
      </c>
    </row>
    <row r="486" s="13" customFormat="1">
      <c r="A486" s="13"/>
      <c r="B486" s="245"/>
      <c r="C486" s="246"/>
      <c r="D486" s="247" t="s">
        <v>251</v>
      </c>
      <c r="E486" s="248" t="s">
        <v>1</v>
      </c>
      <c r="F486" s="249" t="s">
        <v>5868</v>
      </c>
      <c r="G486" s="246"/>
      <c r="H486" s="248" t="s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251</v>
      </c>
      <c r="AU486" s="255" t="s">
        <v>87</v>
      </c>
      <c r="AV486" s="13" t="s">
        <v>84</v>
      </c>
      <c r="AW486" s="13" t="s">
        <v>32</v>
      </c>
      <c r="AX486" s="13" t="s">
        <v>76</v>
      </c>
      <c r="AY486" s="255" t="s">
        <v>240</v>
      </c>
    </row>
    <row r="487" s="14" customFormat="1">
      <c r="A487" s="14"/>
      <c r="B487" s="256"/>
      <c r="C487" s="257"/>
      <c r="D487" s="247" t="s">
        <v>251</v>
      </c>
      <c r="E487" s="258" t="s">
        <v>1</v>
      </c>
      <c r="F487" s="259" t="s">
        <v>84</v>
      </c>
      <c r="G487" s="257"/>
      <c r="H487" s="260">
        <v>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251</v>
      </c>
      <c r="AU487" s="266" t="s">
        <v>87</v>
      </c>
      <c r="AV487" s="14" t="s">
        <v>87</v>
      </c>
      <c r="AW487" s="14" t="s">
        <v>32</v>
      </c>
      <c r="AX487" s="14" t="s">
        <v>84</v>
      </c>
      <c r="AY487" s="266" t="s">
        <v>240</v>
      </c>
    </row>
    <row r="488" s="2" customFormat="1" ht="33" customHeight="1">
      <c r="A488" s="39"/>
      <c r="B488" s="40"/>
      <c r="C488" s="289" t="s">
        <v>891</v>
      </c>
      <c r="D488" s="289" t="s">
        <v>341</v>
      </c>
      <c r="E488" s="290" t="s">
        <v>5880</v>
      </c>
      <c r="F488" s="291" t="s">
        <v>5881</v>
      </c>
      <c r="G488" s="292" t="s">
        <v>675</v>
      </c>
      <c r="H488" s="293">
        <v>1</v>
      </c>
      <c r="I488" s="294"/>
      <c r="J488" s="295">
        <f>ROUND(I488*H488,2)</f>
        <v>0</v>
      </c>
      <c r="K488" s="291" t="s">
        <v>246</v>
      </c>
      <c r="L488" s="296"/>
      <c r="M488" s="297" t="s">
        <v>1</v>
      </c>
      <c r="N488" s="298" t="s">
        <v>41</v>
      </c>
      <c r="O488" s="92"/>
      <c r="P488" s="236">
        <f>O488*H488</f>
        <v>0</v>
      </c>
      <c r="Q488" s="236">
        <v>0.016500000000000001</v>
      </c>
      <c r="R488" s="236">
        <f>Q488*H488</f>
        <v>0.016500000000000001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320</v>
      </c>
      <c r="AT488" s="238" t="s">
        <v>341</v>
      </c>
      <c r="AU488" s="238" t="s">
        <v>87</v>
      </c>
      <c r="AY488" s="18" t="s">
        <v>240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84</v>
      </c>
      <c r="BK488" s="239">
        <f>ROUND(I488*H488,2)</f>
        <v>0</v>
      </c>
      <c r="BL488" s="18" t="s">
        <v>247</v>
      </c>
      <c r="BM488" s="238" t="s">
        <v>5969</v>
      </c>
    </row>
    <row r="489" s="13" customFormat="1">
      <c r="A489" s="13"/>
      <c r="B489" s="245"/>
      <c r="C489" s="246"/>
      <c r="D489" s="247" t="s">
        <v>251</v>
      </c>
      <c r="E489" s="248" t="s">
        <v>1</v>
      </c>
      <c r="F489" s="249" t="s">
        <v>5970</v>
      </c>
      <c r="G489" s="246"/>
      <c r="H489" s="248" t="s">
        <v>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251</v>
      </c>
      <c r="AU489" s="255" t="s">
        <v>87</v>
      </c>
      <c r="AV489" s="13" t="s">
        <v>84</v>
      </c>
      <c r="AW489" s="13" t="s">
        <v>32</v>
      </c>
      <c r="AX489" s="13" t="s">
        <v>76</v>
      </c>
      <c r="AY489" s="255" t="s">
        <v>240</v>
      </c>
    </row>
    <row r="490" s="14" customFormat="1">
      <c r="A490" s="14"/>
      <c r="B490" s="256"/>
      <c r="C490" s="257"/>
      <c r="D490" s="247" t="s">
        <v>251</v>
      </c>
      <c r="E490" s="258" t="s">
        <v>1</v>
      </c>
      <c r="F490" s="259" t="s">
        <v>84</v>
      </c>
      <c r="G490" s="257"/>
      <c r="H490" s="260">
        <v>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251</v>
      </c>
      <c r="AU490" s="266" t="s">
        <v>87</v>
      </c>
      <c r="AV490" s="14" t="s">
        <v>87</v>
      </c>
      <c r="AW490" s="14" t="s">
        <v>32</v>
      </c>
      <c r="AX490" s="14" t="s">
        <v>84</v>
      </c>
      <c r="AY490" s="266" t="s">
        <v>240</v>
      </c>
    </row>
    <row r="491" s="2" customFormat="1" ht="24.15" customHeight="1">
      <c r="A491" s="39"/>
      <c r="B491" s="40"/>
      <c r="C491" s="227" t="s">
        <v>900</v>
      </c>
      <c r="D491" s="227" t="s">
        <v>242</v>
      </c>
      <c r="E491" s="228" t="s">
        <v>5971</v>
      </c>
      <c r="F491" s="229" t="s">
        <v>5972</v>
      </c>
      <c r="G491" s="230" t="s">
        <v>675</v>
      </c>
      <c r="H491" s="231">
        <v>2</v>
      </c>
      <c r="I491" s="232"/>
      <c r="J491" s="233">
        <f>ROUND(I491*H491,2)</f>
        <v>0</v>
      </c>
      <c r="K491" s="229" t="s">
        <v>246</v>
      </c>
      <c r="L491" s="45"/>
      <c r="M491" s="234" t="s">
        <v>1</v>
      </c>
      <c r="N491" s="235" t="s">
        <v>41</v>
      </c>
      <c r="O491" s="92"/>
      <c r="P491" s="236">
        <f>O491*H491</f>
        <v>0</v>
      </c>
      <c r="Q491" s="236">
        <v>0.00167</v>
      </c>
      <c r="R491" s="236">
        <f>Q491*H491</f>
        <v>0.0033400000000000001</v>
      </c>
      <c r="S491" s="236">
        <v>0.010670000000000001</v>
      </c>
      <c r="T491" s="237">
        <f>S491*H491</f>
        <v>0.021340000000000001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247</v>
      </c>
      <c r="AT491" s="238" t="s">
        <v>242</v>
      </c>
      <c r="AU491" s="238" t="s">
        <v>87</v>
      </c>
      <c r="AY491" s="18" t="s">
        <v>240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84</v>
      </c>
      <c r="BK491" s="239">
        <f>ROUND(I491*H491,2)</f>
        <v>0</v>
      </c>
      <c r="BL491" s="18" t="s">
        <v>247</v>
      </c>
      <c r="BM491" s="238" t="s">
        <v>5973</v>
      </c>
    </row>
    <row r="492" s="2" customFormat="1">
      <c r="A492" s="39"/>
      <c r="B492" s="40"/>
      <c r="C492" s="41"/>
      <c r="D492" s="240" t="s">
        <v>249</v>
      </c>
      <c r="E492" s="41"/>
      <c r="F492" s="241" t="s">
        <v>5974</v>
      </c>
      <c r="G492" s="41"/>
      <c r="H492" s="41"/>
      <c r="I492" s="242"/>
      <c r="J492" s="41"/>
      <c r="K492" s="41"/>
      <c r="L492" s="45"/>
      <c r="M492" s="243"/>
      <c r="N492" s="244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87</v>
      </c>
    </row>
    <row r="493" s="13" customFormat="1">
      <c r="A493" s="13"/>
      <c r="B493" s="245"/>
      <c r="C493" s="246"/>
      <c r="D493" s="247" t="s">
        <v>251</v>
      </c>
      <c r="E493" s="248" t="s">
        <v>1</v>
      </c>
      <c r="F493" s="249" t="s">
        <v>5975</v>
      </c>
      <c r="G493" s="246"/>
      <c r="H493" s="248" t="s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251</v>
      </c>
      <c r="AU493" s="255" t="s">
        <v>87</v>
      </c>
      <c r="AV493" s="13" t="s">
        <v>84</v>
      </c>
      <c r="AW493" s="13" t="s">
        <v>32</v>
      </c>
      <c r="AX493" s="13" t="s">
        <v>76</v>
      </c>
      <c r="AY493" s="255" t="s">
        <v>240</v>
      </c>
    </row>
    <row r="494" s="14" customFormat="1">
      <c r="A494" s="14"/>
      <c r="B494" s="256"/>
      <c r="C494" s="257"/>
      <c r="D494" s="247" t="s">
        <v>251</v>
      </c>
      <c r="E494" s="258" t="s">
        <v>1</v>
      </c>
      <c r="F494" s="259" t="s">
        <v>84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251</v>
      </c>
      <c r="AU494" s="266" t="s">
        <v>87</v>
      </c>
      <c r="AV494" s="14" t="s">
        <v>87</v>
      </c>
      <c r="AW494" s="14" t="s">
        <v>32</v>
      </c>
      <c r="AX494" s="14" t="s">
        <v>76</v>
      </c>
      <c r="AY494" s="266" t="s">
        <v>240</v>
      </c>
    </row>
    <row r="495" s="15" customFormat="1">
      <c r="A495" s="15"/>
      <c r="B495" s="267"/>
      <c r="C495" s="268"/>
      <c r="D495" s="247" t="s">
        <v>251</v>
      </c>
      <c r="E495" s="269" t="s">
        <v>1</v>
      </c>
      <c r="F495" s="270" t="s">
        <v>255</v>
      </c>
      <c r="G495" s="268"/>
      <c r="H495" s="271">
        <v>1</v>
      </c>
      <c r="I495" s="272"/>
      <c r="J495" s="268"/>
      <c r="K495" s="268"/>
      <c r="L495" s="273"/>
      <c r="M495" s="274"/>
      <c r="N495" s="275"/>
      <c r="O495" s="275"/>
      <c r="P495" s="275"/>
      <c r="Q495" s="275"/>
      <c r="R495" s="275"/>
      <c r="S495" s="275"/>
      <c r="T495" s="27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7" t="s">
        <v>251</v>
      </c>
      <c r="AU495" s="277" t="s">
        <v>87</v>
      </c>
      <c r="AV495" s="15" t="s">
        <v>256</v>
      </c>
      <c r="AW495" s="15" t="s">
        <v>32</v>
      </c>
      <c r="AX495" s="15" t="s">
        <v>76</v>
      </c>
      <c r="AY495" s="277" t="s">
        <v>240</v>
      </c>
    </row>
    <row r="496" s="13" customFormat="1">
      <c r="A496" s="13"/>
      <c r="B496" s="245"/>
      <c r="C496" s="246"/>
      <c r="D496" s="247" t="s">
        <v>251</v>
      </c>
      <c r="E496" s="248" t="s">
        <v>1</v>
      </c>
      <c r="F496" s="249" t="s">
        <v>5976</v>
      </c>
      <c r="G496" s="246"/>
      <c r="H496" s="248" t="s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251</v>
      </c>
      <c r="AU496" s="255" t="s">
        <v>87</v>
      </c>
      <c r="AV496" s="13" t="s">
        <v>84</v>
      </c>
      <c r="AW496" s="13" t="s">
        <v>32</v>
      </c>
      <c r="AX496" s="13" t="s">
        <v>76</v>
      </c>
      <c r="AY496" s="255" t="s">
        <v>240</v>
      </c>
    </row>
    <row r="497" s="14" customFormat="1">
      <c r="A497" s="14"/>
      <c r="B497" s="256"/>
      <c r="C497" s="257"/>
      <c r="D497" s="247" t="s">
        <v>251</v>
      </c>
      <c r="E497" s="258" t="s">
        <v>1</v>
      </c>
      <c r="F497" s="259" t="s">
        <v>84</v>
      </c>
      <c r="G497" s="257"/>
      <c r="H497" s="260">
        <v>1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251</v>
      </c>
      <c r="AU497" s="266" t="s">
        <v>87</v>
      </c>
      <c r="AV497" s="14" t="s">
        <v>87</v>
      </c>
      <c r="AW497" s="14" t="s">
        <v>32</v>
      </c>
      <c r="AX497" s="14" t="s">
        <v>76</v>
      </c>
      <c r="AY497" s="266" t="s">
        <v>240</v>
      </c>
    </row>
    <row r="498" s="15" customFormat="1">
      <c r="A498" s="15"/>
      <c r="B498" s="267"/>
      <c r="C498" s="268"/>
      <c r="D498" s="247" t="s">
        <v>251</v>
      </c>
      <c r="E498" s="269" t="s">
        <v>1</v>
      </c>
      <c r="F498" s="270" t="s">
        <v>261</v>
      </c>
      <c r="G498" s="268"/>
      <c r="H498" s="271">
        <v>1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7" t="s">
        <v>251</v>
      </c>
      <c r="AU498" s="277" t="s">
        <v>87</v>
      </c>
      <c r="AV498" s="15" t="s">
        <v>256</v>
      </c>
      <c r="AW498" s="15" t="s">
        <v>32</v>
      </c>
      <c r="AX498" s="15" t="s">
        <v>76</v>
      </c>
      <c r="AY498" s="277" t="s">
        <v>240</v>
      </c>
    </row>
    <row r="499" s="16" customFormat="1">
      <c r="A499" s="16"/>
      <c r="B499" s="278"/>
      <c r="C499" s="279"/>
      <c r="D499" s="247" t="s">
        <v>251</v>
      </c>
      <c r="E499" s="280" t="s">
        <v>1</v>
      </c>
      <c r="F499" s="281" t="s">
        <v>265</v>
      </c>
      <c r="G499" s="279"/>
      <c r="H499" s="282">
        <v>2</v>
      </c>
      <c r="I499" s="283"/>
      <c r="J499" s="279"/>
      <c r="K499" s="279"/>
      <c r="L499" s="284"/>
      <c r="M499" s="285"/>
      <c r="N499" s="286"/>
      <c r="O499" s="286"/>
      <c r="P499" s="286"/>
      <c r="Q499" s="286"/>
      <c r="R499" s="286"/>
      <c r="S499" s="286"/>
      <c r="T499" s="287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88" t="s">
        <v>251</v>
      </c>
      <c r="AU499" s="288" t="s">
        <v>87</v>
      </c>
      <c r="AV499" s="16" t="s">
        <v>247</v>
      </c>
      <c r="AW499" s="16" t="s">
        <v>32</v>
      </c>
      <c r="AX499" s="16" t="s">
        <v>84</v>
      </c>
      <c r="AY499" s="288" t="s">
        <v>240</v>
      </c>
    </row>
    <row r="500" s="2" customFormat="1" ht="24.15" customHeight="1">
      <c r="A500" s="39"/>
      <c r="B500" s="40"/>
      <c r="C500" s="289" t="s">
        <v>907</v>
      </c>
      <c r="D500" s="289" t="s">
        <v>341</v>
      </c>
      <c r="E500" s="290" t="s">
        <v>5977</v>
      </c>
      <c r="F500" s="291" t="s">
        <v>5978</v>
      </c>
      <c r="G500" s="292" t="s">
        <v>675</v>
      </c>
      <c r="H500" s="293">
        <v>1</v>
      </c>
      <c r="I500" s="294"/>
      <c r="J500" s="295">
        <f>ROUND(I500*H500,2)</f>
        <v>0</v>
      </c>
      <c r="K500" s="291" t="s">
        <v>246</v>
      </c>
      <c r="L500" s="296"/>
      <c r="M500" s="297" t="s">
        <v>1</v>
      </c>
      <c r="N500" s="298" t="s">
        <v>41</v>
      </c>
      <c r="O500" s="92"/>
      <c r="P500" s="236">
        <f>O500*H500</f>
        <v>0</v>
      </c>
      <c r="Q500" s="236">
        <v>0.011599999999999999</v>
      </c>
      <c r="R500" s="236">
        <f>Q500*H500</f>
        <v>0.011599999999999999</v>
      </c>
      <c r="S500" s="236">
        <v>0</v>
      </c>
      <c r="T500" s="23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8" t="s">
        <v>320</v>
      </c>
      <c r="AT500" s="238" t="s">
        <v>341</v>
      </c>
      <c r="AU500" s="238" t="s">
        <v>87</v>
      </c>
      <c r="AY500" s="18" t="s">
        <v>240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8" t="s">
        <v>84</v>
      </c>
      <c r="BK500" s="239">
        <f>ROUND(I500*H500,2)</f>
        <v>0</v>
      </c>
      <c r="BL500" s="18" t="s">
        <v>247</v>
      </c>
      <c r="BM500" s="238" t="s">
        <v>5979</v>
      </c>
    </row>
    <row r="501" s="13" customFormat="1">
      <c r="A501" s="13"/>
      <c r="B501" s="245"/>
      <c r="C501" s="246"/>
      <c r="D501" s="247" t="s">
        <v>251</v>
      </c>
      <c r="E501" s="248" t="s">
        <v>1</v>
      </c>
      <c r="F501" s="249" t="s">
        <v>5980</v>
      </c>
      <c r="G501" s="246"/>
      <c r="H501" s="248" t="s">
        <v>1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251</v>
      </c>
      <c r="AU501" s="255" t="s">
        <v>87</v>
      </c>
      <c r="AV501" s="13" t="s">
        <v>84</v>
      </c>
      <c r="AW501" s="13" t="s">
        <v>32</v>
      </c>
      <c r="AX501" s="13" t="s">
        <v>76</v>
      </c>
      <c r="AY501" s="255" t="s">
        <v>240</v>
      </c>
    </row>
    <row r="502" s="14" customFormat="1">
      <c r="A502" s="14"/>
      <c r="B502" s="256"/>
      <c r="C502" s="257"/>
      <c r="D502" s="247" t="s">
        <v>251</v>
      </c>
      <c r="E502" s="258" t="s">
        <v>1</v>
      </c>
      <c r="F502" s="259" t="s">
        <v>84</v>
      </c>
      <c r="G502" s="257"/>
      <c r="H502" s="260">
        <v>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251</v>
      </c>
      <c r="AU502" s="266" t="s">
        <v>87</v>
      </c>
      <c r="AV502" s="14" t="s">
        <v>87</v>
      </c>
      <c r="AW502" s="14" t="s">
        <v>32</v>
      </c>
      <c r="AX502" s="14" t="s">
        <v>84</v>
      </c>
      <c r="AY502" s="266" t="s">
        <v>240</v>
      </c>
    </row>
    <row r="503" s="2" customFormat="1" ht="16.5" customHeight="1">
      <c r="A503" s="39"/>
      <c r="B503" s="40"/>
      <c r="C503" s="289" t="s">
        <v>915</v>
      </c>
      <c r="D503" s="289" t="s">
        <v>341</v>
      </c>
      <c r="E503" s="290" t="s">
        <v>5981</v>
      </c>
      <c r="F503" s="291" t="s">
        <v>5982</v>
      </c>
      <c r="G503" s="292" t="s">
        <v>675</v>
      </c>
      <c r="H503" s="293">
        <v>1</v>
      </c>
      <c r="I503" s="294"/>
      <c r="J503" s="295">
        <f>ROUND(I503*H503,2)</f>
        <v>0</v>
      </c>
      <c r="K503" s="291" t="s">
        <v>1</v>
      </c>
      <c r="L503" s="296"/>
      <c r="M503" s="297" t="s">
        <v>1</v>
      </c>
      <c r="N503" s="298" t="s">
        <v>41</v>
      </c>
      <c r="O503" s="92"/>
      <c r="P503" s="236">
        <f>O503*H503</f>
        <v>0</v>
      </c>
      <c r="Q503" s="236">
        <v>0</v>
      </c>
      <c r="R503" s="236">
        <f>Q503*H503</f>
        <v>0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320</v>
      </c>
      <c r="AT503" s="238" t="s">
        <v>341</v>
      </c>
      <c r="AU503" s="238" t="s">
        <v>87</v>
      </c>
      <c r="AY503" s="18" t="s">
        <v>240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84</v>
      </c>
      <c r="BK503" s="239">
        <f>ROUND(I503*H503,2)</f>
        <v>0</v>
      </c>
      <c r="BL503" s="18" t="s">
        <v>247</v>
      </c>
      <c r="BM503" s="238" t="s">
        <v>5983</v>
      </c>
    </row>
    <row r="504" s="13" customFormat="1">
      <c r="A504" s="13"/>
      <c r="B504" s="245"/>
      <c r="C504" s="246"/>
      <c r="D504" s="247" t="s">
        <v>251</v>
      </c>
      <c r="E504" s="248" t="s">
        <v>1</v>
      </c>
      <c r="F504" s="249" t="s">
        <v>5984</v>
      </c>
      <c r="G504" s="246"/>
      <c r="H504" s="248" t="s">
        <v>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251</v>
      </c>
      <c r="AU504" s="255" t="s">
        <v>87</v>
      </c>
      <c r="AV504" s="13" t="s">
        <v>84</v>
      </c>
      <c r="AW504" s="13" t="s">
        <v>32</v>
      </c>
      <c r="AX504" s="13" t="s">
        <v>76</v>
      </c>
      <c r="AY504" s="255" t="s">
        <v>240</v>
      </c>
    </row>
    <row r="505" s="14" customFormat="1">
      <c r="A505" s="14"/>
      <c r="B505" s="256"/>
      <c r="C505" s="257"/>
      <c r="D505" s="247" t="s">
        <v>251</v>
      </c>
      <c r="E505" s="258" t="s">
        <v>1</v>
      </c>
      <c r="F505" s="259" t="s">
        <v>84</v>
      </c>
      <c r="G505" s="257"/>
      <c r="H505" s="260">
        <v>1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251</v>
      </c>
      <c r="AU505" s="266" t="s">
        <v>87</v>
      </c>
      <c r="AV505" s="14" t="s">
        <v>87</v>
      </c>
      <c r="AW505" s="14" t="s">
        <v>32</v>
      </c>
      <c r="AX505" s="14" t="s">
        <v>84</v>
      </c>
      <c r="AY505" s="266" t="s">
        <v>240</v>
      </c>
    </row>
    <row r="506" s="12" customFormat="1" ht="22.8" customHeight="1">
      <c r="A506" s="12"/>
      <c r="B506" s="211"/>
      <c r="C506" s="212"/>
      <c r="D506" s="213" t="s">
        <v>75</v>
      </c>
      <c r="E506" s="225" t="s">
        <v>5985</v>
      </c>
      <c r="F506" s="225" t="s">
        <v>5986</v>
      </c>
      <c r="G506" s="212"/>
      <c r="H506" s="212"/>
      <c r="I506" s="215"/>
      <c r="J506" s="226">
        <f>BK506</f>
        <v>0</v>
      </c>
      <c r="K506" s="212"/>
      <c r="L506" s="217"/>
      <c r="M506" s="218"/>
      <c r="N506" s="219"/>
      <c r="O506" s="219"/>
      <c r="P506" s="220">
        <f>SUM(P507:P535)</f>
        <v>0</v>
      </c>
      <c r="Q506" s="219"/>
      <c r="R506" s="220">
        <f>SUM(R507:R535)</f>
        <v>1.86854648</v>
      </c>
      <c r="S506" s="219"/>
      <c r="T506" s="221">
        <f>SUM(T507:T535)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2" t="s">
        <v>84</v>
      </c>
      <c r="AT506" s="223" t="s">
        <v>75</v>
      </c>
      <c r="AU506" s="223" t="s">
        <v>84</v>
      </c>
      <c r="AY506" s="222" t="s">
        <v>240</v>
      </c>
      <c r="BK506" s="224">
        <f>SUM(BK507:BK535)</f>
        <v>0</v>
      </c>
    </row>
    <row r="507" s="2" customFormat="1" ht="16.5" customHeight="1">
      <c r="A507" s="39"/>
      <c r="B507" s="40"/>
      <c r="C507" s="227" t="s">
        <v>922</v>
      </c>
      <c r="D507" s="227" t="s">
        <v>242</v>
      </c>
      <c r="E507" s="228" t="s">
        <v>5987</v>
      </c>
      <c r="F507" s="229" t="s">
        <v>5988</v>
      </c>
      <c r="G507" s="230" t="s">
        <v>520</v>
      </c>
      <c r="H507" s="231">
        <v>140</v>
      </c>
      <c r="I507" s="232"/>
      <c r="J507" s="233">
        <f>ROUND(I507*H507,2)</f>
        <v>0</v>
      </c>
      <c r="K507" s="229" t="s">
        <v>246</v>
      </c>
      <c r="L507" s="45"/>
      <c r="M507" s="234" t="s">
        <v>1</v>
      </c>
      <c r="N507" s="235" t="s">
        <v>41</v>
      </c>
      <c r="O507" s="92"/>
      <c r="P507" s="236">
        <f>O507*H507</f>
        <v>0</v>
      </c>
      <c r="Q507" s="236">
        <v>0.00019000000000000001</v>
      </c>
      <c r="R507" s="236">
        <f>Q507*H507</f>
        <v>0.026600000000000002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5592</v>
      </c>
      <c r="AT507" s="238" t="s">
        <v>242</v>
      </c>
      <c r="AU507" s="238" t="s">
        <v>87</v>
      </c>
      <c r="AY507" s="18" t="s">
        <v>240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84</v>
      </c>
      <c r="BK507" s="239">
        <f>ROUND(I507*H507,2)</f>
        <v>0</v>
      </c>
      <c r="BL507" s="18" t="s">
        <v>5592</v>
      </c>
      <c r="BM507" s="238" t="s">
        <v>5989</v>
      </c>
    </row>
    <row r="508" s="2" customFormat="1">
      <c r="A508" s="39"/>
      <c r="B508" s="40"/>
      <c r="C508" s="41"/>
      <c r="D508" s="240" t="s">
        <v>249</v>
      </c>
      <c r="E508" s="41"/>
      <c r="F508" s="241" t="s">
        <v>5990</v>
      </c>
      <c r="G508" s="41"/>
      <c r="H508" s="41"/>
      <c r="I508" s="242"/>
      <c r="J508" s="41"/>
      <c r="K508" s="41"/>
      <c r="L508" s="45"/>
      <c r="M508" s="243"/>
      <c r="N508" s="244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249</v>
      </c>
      <c r="AU508" s="18" t="s">
        <v>87</v>
      </c>
    </row>
    <row r="509" s="13" customFormat="1">
      <c r="A509" s="13"/>
      <c r="B509" s="245"/>
      <c r="C509" s="246"/>
      <c r="D509" s="247" t="s">
        <v>251</v>
      </c>
      <c r="E509" s="248" t="s">
        <v>1</v>
      </c>
      <c r="F509" s="249" t="s">
        <v>5991</v>
      </c>
      <c r="G509" s="246"/>
      <c r="H509" s="248" t="s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251</v>
      </c>
      <c r="AU509" s="255" t="s">
        <v>87</v>
      </c>
      <c r="AV509" s="13" t="s">
        <v>84</v>
      </c>
      <c r="AW509" s="13" t="s">
        <v>32</v>
      </c>
      <c r="AX509" s="13" t="s">
        <v>76</v>
      </c>
      <c r="AY509" s="255" t="s">
        <v>240</v>
      </c>
    </row>
    <row r="510" s="13" customFormat="1">
      <c r="A510" s="13"/>
      <c r="B510" s="245"/>
      <c r="C510" s="246"/>
      <c r="D510" s="247" t="s">
        <v>251</v>
      </c>
      <c r="E510" s="248" t="s">
        <v>1</v>
      </c>
      <c r="F510" s="249" t="s">
        <v>5992</v>
      </c>
      <c r="G510" s="246"/>
      <c r="H510" s="248" t="s">
        <v>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251</v>
      </c>
      <c r="AU510" s="255" t="s">
        <v>87</v>
      </c>
      <c r="AV510" s="13" t="s">
        <v>84</v>
      </c>
      <c r="AW510" s="13" t="s">
        <v>32</v>
      </c>
      <c r="AX510" s="13" t="s">
        <v>76</v>
      </c>
      <c r="AY510" s="255" t="s">
        <v>240</v>
      </c>
    </row>
    <row r="511" s="14" customFormat="1">
      <c r="A511" s="14"/>
      <c r="B511" s="256"/>
      <c r="C511" s="257"/>
      <c r="D511" s="247" t="s">
        <v>251</v>
      </c>
      <c r="E511" s="258" t="s">
        <v>1</v>
      </c>
      <c r="F511" s="259" t="s">
        <v>5993</v>
      </c>
      <c r="G511" s="257"/>
      <c r="H511" s="260">
        <v>140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251</v>
      </c>
      <c r="AU511" s="266" t="s">
        <v>87</v>
      </c>
      <c r="AV511" s="14" t="s">
        <v>87</v>
      </c>
      <c r="AW511" s="14" t="s">
        <v>32</v>
      </c>
      <c r="AX511" s="14" t="s">
        <v>84</v>
      </c>
      <c r="AY511" s="266" t="s">
        <v>240</v>
      </c>
    </row>
    <row r="512" s="2" customFormat="1" ht="16.5" customHeight="1">
      <c r="A512" s="39"/>
      <c r="B512" s="40"/>
      <c r="C512" s="289" t="s">
        <v>973</v>
      </c>
      <c r="D512" s="289" t="s">
        <v>341</v>
      </c>
      <c r="E512" s="290" t="s">
        <v>5994</v>
      </c>
      <c r="F512" s="291" t="s">
        <v>5995</v>
      </c>
      <c r="G512" s="292" t="s">
        <v>675</v>
      </c>
      <c r="H512" s="293">
        <v>24</v>
      </c>
      <c r="I512" s="294"/>
      <c r="J512" s="295">
        <f>ROUND(I512*H512,2)</f>
        <v>0</v>
      </c>
      <c r="K512" s="291" t="s">
        <v>1</v>
      </c>
      <c r="L512" s="296"/>
      <c r="M512" s="297" t="s">
        <v>1</v>
      </c>
      <c r="N512" s="298" t="s">
        <v>41</v>
      </c>
      <c r="O512" s="92"/>
      <c r="P512" s="236">
        <f>O512*H512</f>
        <v>0</v>
      </c>
      <c r="Q512" s="236">
        <v>2.0000000000000002E-05</v>
      </c>
      <c r="R512" s="236">
        <f>Q512*H512</f>
        <v>0.00048000000000000007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5592</v>
      </c>
      <c r="AT512" s="238" t="s">
        <v>341</v>
      </c>
      <c r="AU512" s="238" t="s">
        <v>87</v>
      </c>
      <c r="AY512" s="18" t="s">
        <v>240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84</v>
      </c>
      <c r="BK512" s="239">
        <f>ROUND(I512*H512,2)</f>
        <v>0</v>
      </c>
      <c r="BL512" s="18" t="s">
        <v>5592</v>
      </c>
      <c r="BM512" s="238" t="s">
        <v>5996</v>
      </c>
    </row>
    <row r="513" s="2" customFormat="1" ht="16.5" customHeight="1">
      <c r="A513" s="39"/>
      <c r="B513" s="40"/>
      <c r="C513" s="289" t="s">
        <v>981</v>
      </c>
      <c r="D513" s="289" t="s">
        <v>341</v>
      </c>
      <c r="E513" s="290" t="s">
        <v>5997</v>
      </c>
      <c r="F513" s="291" t="s">
        <v>5998</v>
      </c>
      <c r="G513" s="292" t="s">
        <v>675</v>
      </c>
      <c r="H513" s="293">
        <v>4</v>
      </c>
      <c r="I513" s="294"/>
      <c r="J513" s="295">
        <f>ROUND(I513*H513,2)</f>
        <v>0</v>
      </c>
      <c r="K513" s="291" t="s">
        <v>1</v>
      </c>
      <c r="L513" s="296"/>
      <c r="M513" s="297" t="s">
        <v>1</v>
      </c>
      <c r="N513" s="298" t="s">
        <v>41</v>
      </c>
      <c r="O513" s="92"/>
      <c r="P513" s="236">
        <f>O513*H513</f>
        <v>0</v>
      </c>
      <c r="Q513" s="236">
        <v>2.0000000000000002E-05</v>
      </c>
      <c r="R513" s="236">
        <f>Q513*H513</f>
        <v>8.0000000000000007E-05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5592</v>
      </c>
      <c r="AT513" s="238" t="s">
        <v>341</v>
      </c>
      <c r="AU513" s="238" t="s">
        <v>87</v>
      </c>
      <c r="AY513" s="18" t="s">
        <v>240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84</v>
      </c>
      <c r="BK513" s="239">
        <f>ROUND(I513*H513,2)</f>
        <v>0</v>
      </c>
      <c r="BL513" s="18" t="s">
        <v>5592</v>
      </c>
      <c r="BM513" s="238" t="s">
        <v>5999</v>
      </c>
    </row>
    <row r="514" s="2" customFormat="1" ht="24.15" customHeight="1">
      <c r="A514" s="39"/>
      <c r="B514" s="40"/>
      <c r="C514" s="289" t="s">
        <v>995</v>
      </c>
      <c r="D514" s="289" t="s">
        <v>341</v>
      </c>
      <c r="E514" s="290" t="s">
        <v>6000</v>
      </c>
      <c r="F514" s="291" t="s">
        <v>6001</v>
      </c>
      <c r="G514" s="292" t="s">
        <v>675</v>
      </c>
      <c r="H514" s="293">
        <v>2</v>
      </c>
      <c r="I514" s="294"/>
      <c r="J514" s="295">
        <f>ROUND(I514*H514,2)</f>
        <v>0</v>
      </c>
      <c r="K514" s="291" t="s">
        <v>1</v>
      </c>
      <c r="L514" s="296"/>
      <c r="M514" s="297" t="s">
        <v>1</v>
      </c>
      <c r="N514" s="298" t="s">
        <v>41</v>
      </c>
      <c r="O514" s="92"/>
      <c r="P514" s="236">
        <f>O514*H514</f>
        <v>0</v>
      </c>
      <c r="Q514" s="236">
        <v>2.0000000000000002E-05</v>
      </c>
      <c r="R514" s="236">
        <f>Q514*H514</f>
        <v>4.0000000000000003E-05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5592</v>
      </c>
      <c r="AT514" s="238" t="s">
        <v>341</v>
      </c>
      <c r="AU514" s="238" t="s">
        <v>87</v>
      </c>
      <c r="AY514" s="18" t="s">
        <v>240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84</v>
      </c>
      <c r="BK514" s="239">
        <f>ROUND(I514*H514,2)</f>
        <v>0</v>
      </c>
      <c r="BL514" s="18" t="s">
        <v>5592</v>
      </c>
      <c r="BM514" s="238" t="s">
        <v>6002</v>
      </c>
    </row>
    <row r="515" s="2" customFormat="1" ht="37.8" customHeight="1">
      <c r="A515" s="39"/>
      <c r="B515" s="40"/>
      <c r="C515" s="227" t="s">
        <v>1007</v>
      </c>
      <c r="D515" s="227" t="s">
        <v>242</v>
      </c>
      <c r="E515" s="228" t="s">
        <v>6003</v>
      </c>
      <c r="F515" s="229" t="s">
        <v>6004</v>
      </c>
      <c r="G515" s="230" t="s">
        <v>675</v>
      </c>
      <c r="H515" s="231">
        <v>4</v>
      </c>
      <c r="I515" s="232"/>
      <c r="J515" s="233">
        <f>ROUND(I515*H515,2)</f>
        <v>0</v>
      </c>
      <c r="K515" s="229" t="s">
        <v>246</v>
      </c>
      <c r="L515" s="45"/>
      <c r="M515" s="234" t="s">
        <v>1</v>
      </c>
      <c r="N515" s="235" t="s">
        <v>41</v>
      </c>
      <c r="O515" s="92"/>
      <c r="P515" s="236">
        <f>O515*H515</f>
        <v>0</v>
      </c>
      <c r="Q515" s="236">
        <v>0</v>
      </c>
      <c r="R515" s="236">
        <f>Q515*H515</f>
        <v>0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5592</v>
      </c>
      <c r="AT515" s="238" t="s">
        <v>242</v>
      </c>
      <c r="AU515" s="238" t="s">
        <v>87</v>
      </c>
      <c r="AY515" s="18" t="s">
        <v>240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84</v>
      </c>
      <c r="BK515" s="239">
        <f>ROUND(I515*H515,2)</f>
        <v>0</v>
      </c>
      <c r="BL515" s="18" t="s">
        <v>5592</v>
      </c>
      <c r="BM515" s="238" t="s">
        <v>6005</v>
      </c>
    </row>
    <row r="516" s="2" customFormat="1">
      <c r="A516" s="39"/>
      <c r="B516" s="40"/>
      <c r="C516" s="41"/>
      <c r="D516" s="240" t="s">
        <v>249</v>
      </c>
      <c r="E516" s="41"/>
      <c r="F516" s="241" t="s">
        <v>6006</v>
      </c>
      <c r="G516" s="41"/>
      <c r="H516" s="41"/>
      <c r="I516" s="242"/>
      <c r="J516" s="41"/>
      <c r="K516" s="41"/>
      <c r="L516" s="45"/>
      <c r="M516" s="243"/>
      <c r="N516" s="244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249</v>
      </c>
      <c r="AU516" s="18" t="s">
        <v>87</v>
      </c>
    </row>
    <row r="517" s="2" customFormat="1" ht="24.15" customHeight="1">
      <c r="A517" s="39"/>
      <c r="B517" s="40"/>
      <c r="C517" s="227" t="s">
        <v>1012</v>
      </c>
      <c r="D517" s="227" t="s">
        <v>242</v>
      </c>
      <c r="E517" s="228" t="s">
        <v>6007</v>
      </c>
      <c r="F517" s="229" t="s">
        <v>6008</v>
      </c>
      <c r="G517" s="230" t="s">
        <v>675</v>
      </c>
      <c r="H517" s="231">
        <v>4</v>
      </c>
      <c r="I517" s="232"/>
      <c r="J517" s="233">
        <f>ROUND(I517*H517,2)</f>
        <v>0</v>
      </c>
      <c r="K517" s="229" t="s">
        <v>1</v>
      </c>
      <c r="L517" s="45"/>
      <c r="M517" s="234" t="s">
        <v>1</v>
      </c>
      <c r="N517" s="235" t="s">
        <v>41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5592</v>
      </c>
      <c r="AT517" s="238" t="s">
        <v>242</v>
      </c>
      <c r="AU517" s="238" t="s">
        <v>87</v>
      </c>
      <c r="AY517" s="18" t="s">
        <v>240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84</v>
      </c>
      <c r="BK517" s="239">
        <f>ROUND(I517*H517,2)</f>
        <v>0</v>
      </c>
      <c r="BL517" s="18" t="s">
        <v>5592</v>
      </c>
      <c r="BM517" s="238" t="s">
        <v>6009</v>
      </c>
    </row>
    <row r="518" s="2" customFormat="1" ht="16.5" customHeight="1">
      <c r="A518" s="39"/>
      <c r="B518" s="40"/>
      <c r="C518" s="289" t="s">
        <v>1020</v>
      </c>
      <c r="D518" s="289" t="s">
        <v>341</v>
      </c>
      <c r="E518" s="290" t="s">
        <v>6010</v>
      </c>
      <c r="F518" s="291" t="s">
        <v>6011</v>
      </c>
      <c r="G518" s="292" t="s">
        <v>675</v>
      </c>
      <c r="H518" s="293">
        <v>4</v>
      </c>
      <c r="I518" s="294"/>
      <c r="J518" s="295">
        <f>ROUND(I518*H518,2)</f>
        <v>0</v>
      </c>
      <c r="K518" s="291" t="s">
        <v>1</v>
      </c>
      <c r="L518" s="296"/>
      <c r="M518" s="297" t="s">
        <v>1</v>
      </c>
      <c r="N518" s="298" t="s">
        <v>41</v>
      </c>
      <c r="O518" s="92"/>
      <c r="P518" s="236">
        <f>O518*H518</f>
        <v>0</v>
      </c>
      <c r="Q518" s="236">
        <v>0.00035</v>
      </c>
      <c r="R518" s="236">
        <f>Q518*H518</f>
        <v>0.0014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5592</v>
      </c>
      <c r="AT518" s="238" t="s">
        <v>341</v>
      </c>
      <c r="AU518" s="238" t="s">
        <v>87</v>
      </c>
      <c r="AY518" s="18" t="s">
        <v>240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84</v>
      </c>
      <c r="BK518" s="239">
        <f>ROUND(I518*H518,2)</f>
        <v>0</v>
      </c>
      <c r="BL518" s="18" t="s">
        <v>5592</v>
      </c>
      <c r="BM518" s="238" t="s">
        <v>6012</v>
      </c>
    </row>
    <row r="519" s="2" customFormat="1" ht="24.15" customHeight="1">
      <c r="A519" s="39"/>
      <c r="B519" s="40"/>
      <c r="C519" s="227" t="s">
        <v>1024</v>
      </c>
      <c r="D519" s="227" t="s">
        <v>242</v>
      </c>
      <c r="E519" s="228" t="s">
        <v>6013</v>
      </c>
      <c r="F519" s="229" t="s">
        <v>6014</v>
      </c>
      <c r="G519" s="230" t="s">
        <v>245</v>
      </c>
      <c r="H519" s="231">
        <v>0.040000000000000001</v>
      </c>
      <c r="I519" s="232"/>
      <c r="J519" s="233">
        <f>ROUND(I519*H519,2)</f>
        <v>0</v>
      </c>
      <c r="K519" s="229" t="s">
        <v>246</v>
      </c>
      <c r="L519" s="45"/>
      <c r="M519" s="234" t="s">
        <v>1</v>
      </c>
      <c r="N519" s="235" t="s">
        <v>41</v>
      </c>
      <c r="O519" s="92"/>
      <c r="P519" s="236">
        <f>O519*H519</f>
        <v>0</v>
      </c>
      <c r="Q519" s="236">
        <v>2.20411</v>
      </c>
      <c r="R519" s="236">
        <f>Q519*H519</f>
        <v>0.088164400000000004</v>
      </c>
      <c r="S519" s="236">
        <v>0</v>
      </c>
      <c r="T519" s="23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8" t="s">
        <v>5592</v>
      </c>
      <c r="AT519" s="238" t="s">
        <v>242</v>
      </c>
      <c r="AU519" s="238" t="s">
        <v>87</v>
      </c>
      <c r="AY519" s="18" t="s">
        <v>240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8" t="s">
        <v>84</v>
      </c>
      <c r="BK519" s="239">
        <f>ROUND(I519*H519,2)</f>
        <v>0</v>
      </c>
      <c r="BL519" s="18" t="s">
        <v>5592</v>
      </c>
      <c r="BM519" s="238" t="s">
        <v>6015</v>
      </c>
    </row>
    <row r="520" s="2" customFormat="1">
      <c r="A520" s="39"/>
      <c r="B520" s="40"/>
      <c r="C520" s="41"/>
      <c r="D520" s="240" t="s">
        <v>249</v>
      </c>
      <c r="E520" s="41"/>
      <c r="F520" s="241" t="s">
        <v>6016</v>
      </c>
      <c r="G520" s="41"/>
      <c r="H520" s="41"/>
      <c r="I520" s="242"/>
      <c r="J520" s="41"/>
      <c r="K520" s="41"/>
      <c r="L520" s="45"/>
      <c r="M520" s="243"/>
      <c r="N520" s="244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249</v>
      </c>
      <c r="AU520" s="18" t="s">
        <v>87</v>
      </c>
    </row>
    <row r="521" s="2" customFormat="1" ht="24.15" customHeight="1">
      <c r="A521" s="39"/>
      <c r="B521" s="40"/>
      <c r="C521" s="227" t="s">
        <v>1031</v>
      </c>
      <c r="D521" s="227" t="s">
        <v>242</v>
      </c>
      <c r="E521" s="228" t="s">
        <v>6017</v>
      </c>
      <c r="F521" s="229" t="s">
        <v>6018</v>
      </c>
      <c r="G521" s="230" t="s">
        <v>245</v>
      </c>
      <c r="H521" s="231">
        <v>0.22400000000000001</v>
      </c>
      <c r="I521" s="232"/>
      <c r="J521" s="233">
        <f>ROUND(I521*H521,2)</f>
        <v>0</v>
      </c>
      <c r="K521" s="229" t="s">
        <v>246</v>
      </c>
      <c r="L521" s="45"/>
      <c r="M521" s="234" t="s">
        <v>1</v>
      </c>
      <c r="N521" s="235" t="s">
        <v>41</v>
      </c>
      <c r="O521" s="92"/>
      <c r="P521" s="236">
        <f>O521*H521</f>
        <v>0</v>
      </c>
      <c r="Q521" s="236">
        <v>2.3010199999999998</v>
      </c>
      <c r="R521" s="236">
        <f>Q521*H521</f>
        <v>0.51542847999999997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5592</v>
      </c>
      <c r="AT521" s="238" t="s">
        <v>242</v>
      </c>
      <c r="AU521" s="238" t="s">
        <v>87</v>
      </c>
      <c r="AY521" s="18" t="s">
        <v>240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84</v>
      </c>
      <c r="BK521" s="239">
        <f>ROUND(I521*H521,2)</f>
        <v>0</v>
      </c>
      <c r="BL521" s="18" t="s">
        <v>5592</v>
      </c>
      <c r="BM521" s="238" t="s">
        <v>6019</v>
      </c>
    </row>
    <row r="522" s="2" customFormat="1">
      <c r="A522" s="39"/>
      <c r="B522" s="40"/>
      <c r="C522" s="41"/>
      <c r="D522" s="240" t="s">
        <v>249</v>
      </c>
      <c r="E522" s="41"/>
      <c r="F522" s="241" t="s">
        <v>6020</v>
      </c>
      <c r="G522" s="41"/>
      <c r="H522" s="41"/>
      <c r="I522" s="242"/>
      <c r="J522" s="41"/>
      <c r="K522" s="41"/>
      <c r="L522" s="45"/>
      <c r="M522" s="243"/>
      <c r="N522" s="244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249</v>
      </c>
      <c r="AU522" s="18" t="s">
        <v>87</v>
      </c>
    </row>
    <row r="523" s="14" customFormat="1">
      <c r="A523" s="14"/>
      <c r="B523" s="256"/>
      <c r="C523" s="257"/>
      <c r="D523" s="247" t="s">
        <v>251</v>
      </c>
      <c r="E523" s="258" t="s">
        <v>1</v>
      </c>
      <c r="F523" s="259" t="s">
        <v>6021</v>
      </c>
      <c r="G523" s="257"/>
      <c r="H523" s="260">
        <v>0.22400000000000001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251</v>
      </c>
      <c r="AU523" s="266" t="s">
        <v>87</v>
      </c>
      <c r="AV523" s="14" t="s">
        <v>87</v>
      </c>
      <c r="AW523" s="14" t="s">
        <v>32</v>
      </c>
      <c r="AX523" s="14" t="s">
        <v>84</v>
      </c>
      <c r="AY523" s="266" t="s">
        <v>240</v>
      </c>
    </row>
    <row r="524" s="2" customFormat="1" ht="16.5" customHeight="1">
      <c r="A524" s="39"/>
      <c r="B524" s="40"/>
      <c r="C524" s="227" t="s">
        <v>1042</v>
      </c>
      <c r="D524" s="227" t="s">
        <v>242</v>
      </c>
      <c r="E524" s="228" t="s">
        <v>6022</v>
      </c>
      <c r="F524" s="229" t="s">
        <v>6023</v>
      </c>
      <c r="G524" s="230" t="s">
        <v>373</v>
      </c>
      <c r="H524" s="231">
        <v>2.2400000000000002</v>
      </c>
      <c r="I524" s="232"/>
      <c r="J524" s="233">
        <f>ROUND(I524*H524,2)</f>
        <v>0</v>
      </c>
      <c r="K524" s="229" t="s">
        <v>246</v>
      </c>
      <c r="L524" s="45"/>
      <c r="M524" s="234" t="s">
        <v>1</v>
      </c>
      <c r="N524" s="235" t="s">
        <v>41</v>
      </c>
      <c r="O524" s="92"/>
      <c r="P524" s="236">
        <f>O524*H524</f>
        <v>0</v>
      </c>
      <c r="Q524" s="236">
        <v>0.0063899999999999998</v>
      </c>
      <c r="R524" s="236">
        <f>Q524*H524</f>
        <v>0.014313600000000001</v>
      </c>
      <c r="S524" s="236">
        <v>0</v>
      </c>
      <c r="T524" s="23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8" t="s">
        <v>5592</v>
      </c>
      <c r="AT524" s="238" t="s">
        <v>242</v>
      </c>
      <c r="AU524" s="238" t="s">
        <v>87</v>
      </c>
      <c r="AY524" s="18" t="s">
        <v>240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8" t="s">
        <v>84</v>
      </c>
      <c r="BK524" s="239">
        <f>ROUND(I524*H524,2)</f>
        <v>0</v>
      </c>
      <c r="BL524" s="18" t="s">
        <v>5592</v>
      </c>
      <c r="BM524" s="238" t="s">
        <v>6024</v>
      </c>
    </row>
    <row r="525" s="2" customFormat="1">
      <c r="A525" s="39"/>
      <c r="B525" s="40"/>
      <c r="C525" s="41"/>
      <c r="D525" s="240" t="s">
        <v>249</v>
      </c>
      <c r="E525" s="41"/>
      <c r="F525" s="241" t="s">
        <v>6025</v>
      </c>
      <c r="G525" s="41"/>
      <c r="H525" s="41"/>
      <c r="I525" s="242"/>
      <c r="J525" s="41"/>
      <c r="K525" s="41"/>
      <c r="L525" s="45"/>
      <c r="M525" s="243"/>
      <c r="N525" s="244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249</v>
      </c>
      <c r="AU525" s="18" t="s">
        <v>87</v>
      </c>
    </row>
    <row r="526" s="14" customFormat="1">
      <c r="A526" s="14"/>
      <c r="B526" s="256"/>
      <c r="C526" s="257"/>
      <c r="D526" s="247" t="s">
        <v>251</v>
      </c>
      <c r="E526" s="258" t="s">
        <v>1</v>
      </c>
      <c r="F526" s="259" t="s">
        <v>6026</v>
      </c>
      <c r="G526" s="257"/>
      <c r="H526" s="260">
        <v>2.2400000000000002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251</v>
      </c>
      <c r="AU526" s="266" t="s">
        <v>87</v>
      </c>
      <c r="AV526" s="14" t="s">
        <v>87</v>
      </c>
      <c r="AW526" s="14" t="s">
        <v>32</v>
      </c>
      <c r="AX526" s="14" t="s">
        <v>84</v>
      </c>
      <c r="AY526" s="266" t="s">
        <v>240</v>
      </c>
    </row>
    <row r="527" s="2" customFormat="1" ht="16.5" customHeight="1">
      <c r="A527" s="39"/>
      <c r="B527" s="40"/>
      <c r="C527" s="289" t="s">
        <v>1050</v>
      </c>
      <c r="D527" s="289" t="s">
        <v>341</v>
      </c>
      <c r="E527" s="290" t="s">
        <v>6027</v>
      </c>
      <c r="F527" s="291" t="s">
        <v>6028</v>
      </c>
      <c r="G527" s="292" t="s">
        <v>675</v>
      </c>
      <c r="H527" s="293">
        <v>4</v>
      </c>
      <c r="I527" s="294"/>
      <c r="J527" s="295">
        <f>ROUND(I527*H527,2)</f>
        <v>0</v>
      </c>
      <c r="K527" s="291" t="s">
        <v>1</v>
      </c>
      <c r="L527" s="296"/>
      <c r="M527" s="297" t="s">
        <v>1</v>
      </c>
      <c r="N527" s="298" t="s">
        <v>41</v>
      </c>
      <c r="O527" s="92"/>
      <c r="P527" s="236">
        <f>O527*H527</f>
        <v>0</v>
      </c>
      <c r="Q527" s="236">
        <v>0.01</v>
      </c>
      <c r="R527" s="236">
        <f>Q527*H527</f>
        <v>0.040000000000000001</v>
      </c>
      <c r="S527" s="236">
        <v>0</v>
      </c>
      <c r="T527" s="23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5592</v>
      </c>
      <c r="AT527" s="238" t="s">
        <v>341</v>
      </c>
      <c r="AU527" s="238" t="s">
        <v>87</v>
      </c>
      <c r="AY527" s="18" t="s">
        <v>240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84</v>
      </c>
      <c r="BK527" s="239">
        <f>ROUND(I527*H527,2)</f>
        <v>0</v>
      </c>
      <c r="BL527" s="18" t="s">
        <v>5592</v>
      </c>
      <c r="BM527" s="238" t="s">
        <v>6029</v>
      </c>
    </row>
    <row r="528" s="2" customFormat="1" ht="24.15" customHeight="1">
      <c r="A528" s="39"/>
      <c r="B528" s="40"/>
      <c r="C528" s="227" t="s">
        <v>1056</v>
      </c>
      <c r="D528" s="227" t="s">
        <v>242</v>
      </c>
      <c r="E528" s="228" t="s">
        <v>6030</v>
      </c>
      <c r="F528" s="229" t="s">
        <v>6031</v>
      </c>
      <c r="G528" s="230" t="s">
        <v>675</v>
      </c>
      <c r="H528" s="231">
        <v>4</v>
      </c>
      <c r="I528" s="232"/>
      <c r="J528" s="233">
        <f>ROUND(I528*H528,2)</f>
        <v>0</v>
      </c>
      <c r="K528" s="229" t="s">
        <v>246</v>
      </c>
      <c r="L528" s="45"/>
      <c r="M528" s="234" t="s">
        <v>1</v>
      </c>
      <c r="N528" s="235" t="s">
        <v>41</v>
      </c>
      <c r="O528" s="92"/>
      <c r="P528" s="236">
        <f>O528*H528</f>
        <v>0</v>
      </c>
      <c r="Q528" s="236">
        <v>0.00016000000000000001</v>
      </c>
      <c r="R528" s="236">
        <f>Q528*H528</f>
        <v>0.00064000000000000005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5592</v>
      </c>
      <c r="AT528" s="238" t="s">
        <v>242</v>
      </c>
      <c r="AU528" s="238" t="s">
        <v>87</v>
      </c>
      <c r="AY528" s="18" t="s">
        <v>240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84</v>
      </c>
      <c r="BK528" s="239">
        <f>ROUND(I528*H528,2)</f>
        <v>0</v>
      </c>
      <c r="BL528" s="18" t="s">
        <v>5592</v>
      </c>
      <c r="BM528" s="238" t="s">
        <v>6032</v>
      </c>
    </row>
    <row r="529" s="2" customFormat="1">
      <c r="A529" s="39"/>
      <c r="B529" s="40"/>
      <c r="C529" s="41"/>
      <c r="D529" s="240" t="s">
        <v>249</v>
      </c>
      <c r="E529" s="41"/>
      <c r="F529" s="241" t="s">
        <v>6033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249</v>
      </c>
      <c r="AU529" s="18" t="s">
        <v>87</v>
      </c>
    </row>
    <row r="530" s="2" customFormat="1" ht="24.15" customHeight="1">
      <c r="A530" s="39"/>
      <c r="B530" s="40"/>
      <c r="C530" s="289" t="s">
        <v>1078</v>
      </c>
      <c r="D530" s="289" t="s">
        <v>341</v>
      </c>
      <c r="E530" s="290" t="s">
        <v>6034</v>
      </c>
      <c r="F530" s="291" t="s">
        <v>6035</v>
      </c>
      <c r="G530" s="292" t="s">
        <v>675</v>
      </c>
      <c r="H530" s="293">
        <v>8</v>
      </c>
      <c r="I530" s="294"/>
      <c r="J530" s="295">
        <f>ROUND(I530*H530,2)</f>
        <v>0</v>
      </c>
      <c r="K530" s="291" t="s">
        <v>1</v>
      </c>
      <c r="L530" s="296"/>
      <c r="M530" s="297" t="s">
        <v>1</v>
      </c>
      <c r="N530" s="298" t="s">
        <v>41</v>
      </c>
      <c r="O530" s="92"/>
      <c r="P530" s="236">
        <f>O530*H530</f>
        <v>0</v>
      </c>
      <c r="Q530" s="236">
        <v>0.025999999999999999</v>
      </c>
      <c r="R530" s="236">
        <f>Q530*H530</f>
        <v>0.20799999999999999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5592</v>
      </c>
      <c r="AT530" s="238" t="s">
        <v>341</v>
      </c>
      <c r="AU530" s="238" t="s">
        <v>87</v>
      </c>
      <c r="AY530" s="18" t="s">
        <v>240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84</v>
      </c>
      <c r="BK530" s="239">
        <f>ROUND(I530*H530,2)</f>
        <v>0</v>
      </c>
      <c r="BL530" s="18" t="s">
        <v>5592</v>
      </c>
      <c r="BM530" s="238" t="s">
        <v>6036</v>
      </c>
    </row>
    <row r="531" s="2" customFormat="1" ht="24.15" customHeight="1">
      <c r="A531" s="39"/>
      <c r="B531" s="40"/>
      <c r="C531" s="289" t="s">
        <v>1084</v>
      </c>
      <c r="D531" s="289" t="s">
        <v>341</v>
      </c>
      <c r="E531" s="290" t="s">
        <v>6037</v>
      </c>
      <c r="F531" s="291" t="s">
        <v>6038</v>
      </c>
      <c r="G531" s="292" t="s">
        <v>675</v>
      </c>
      <c r="H531" s="293">
        <v>40</v>
      </c>
      <c r="I531" s="294"/>
      <c r="J531" s="295">
        <f>ROUND(I531*H531,2)</f>
        <v>0</v>
      </c>
      <c r="K531" s="291" t="s">
        <v>1</v>
      </c>
      <c r="L531" s="296"/>
      <c r="M531" s="297" t="s">
        <v>1</v>
      </c>
      <c r="N531" s="298" t="s">
        <v>41</v>
      </c>
      <c r="O531" s="92"/>
      <c r="P531" s="236">
        <f>O531*H531</f>
        <v>0</v>
      </c>
      <c r="Q531" s="236">
        <v>0.00122</v>
      </c>
      <c r="R531" s="236">
        <f>Q531*H531</f>
        <v>0.048799999999999996</v>
      </c>
      <c r="S531" s="236">
        <v>0</v>
      </c>
      <c r="T531" s="23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8" t="s">
        <v>5592</v>
      </c>
      <c r="AT531" s="238" t="s">
        <v>341</v>
      </c>
      <c r="AU531" s="238" t="s">
        <v>87</v>
      </c>
      <c r="AY531" s="18" t="s">
        <v>240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8" t="s">
        <v>84</v>
      </c>
      <c r="BK531" s="239">
        <f>ROUND(I531*H531,2)</f>
        <v>0</v>
      </c>
      <c r="BL531" s="18" t="s">
        <v>5592</v>
      </c>
      <c r="BM531" s="238" t="s">
        <v>6039</v>
      </c>
    </row>
    <row r="532" s="2" customFormat="1" ht="33" customHeight="1">
      <c r="A532" s="39"/>
      <c r="B532" s="40"/>
      <c r="C532" s="227" t="s">
        <v>1090</v>
      </c>
      <c r="D532" s="227" t="s">
        <v>242</v>
      </c>
      <c r="E532" s="228" t="s">
        <v>6040</v>
      </c>
      <c r="F532" s="229" t="s">
        <v>6041</v>
      </c>
      <c r="G532" s="230" t="s">
        <v>675</v>
      </c>
      <c r="H532" s="231">
        <v>4</v>
      </c>
      <c r="I532" s="232"/>
      <c r="J532" s="233">
        <f>ROUND(I532*H532,2)</f>
        <v>0</v>
      </c>
      <c r="K532" s="229" t="s">
        <v>1</v>
      </c>
      <c r="L532" s="45"/>
      <c r="M532" s="234" t="s">
        <v>1</v>
      </c>
      <c r="N532" s="235" t="s">
        <v>41</v>
      </c>
      <c r="O532" s="92"/>
      <c r="P532" s="236">
        <f>O532*H532</f>
        <v>0</v>
      </c>
      <c r="Q532" s="236">
        <v>0.00051000000000000004</v>
      </c>
      <c r="R532" s="236">
        <f>Q532*H532</f>
        <v>0.0020400000000000001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5592</v>
      </c>
      <c r="AT532" s="238" t="s">
        <v>242</v>
      </c>
      <c r="AU532" s="238" t="s">
        <v>87</v>
      </c>
      <c r="AY532" s="18" t="s">
        <v>240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84</v>
      </c>
      <c r="BK532" s="239">
        <f>ROUND(I532*H532,2)</f>
        <v>0</v>
      </c>
      <c r="BL532" s="18" t="s">
        <v>5592</v>
      </c>
      <c r="BM532" s="238" t="s">
        <v>6042</v>
      </c>
    </row>
    <row r="533" s="2" customFormat="1" ht="24.15" customHeight="1">
      <c r="A533" s="39"/>
      <c r="B533" s="40"/>
      <c r="C533" s="227" t="s">
        <v>1110</v>
      </c>
      <c r="D533" s="227" t="s">
        <v>242</v>
      </c>
      <c r="E533" s="228" t="s">
        <v>1556</v>
      </c>
      <c r="F533" s="229" t="s">
        <v>1557</v>
      </c>
      <c r="G533" s="230" t="s">
        <v>675</v>
      </c>
      <c r="H533" s="231">
        <v>4</v>
      </c>
      <c r="I533" s="232"/>
      <c r="J533" s="233">
        <f>ROUND(I533*H533,2)</f>
        <v>0</v>
      </c>
      <c r="K533" s="229" t="s">
        <v>246</v>
      </c>
      <c r="L533" s="45"/>
      <c r="M533" s="234" t="s">
        <v>1</v>
      </c>
      <c r="N533" s="235" t="s">
        <v>41</v>
      </c>
      <c r="O533" s="92"/>
      <c r="P533" s="236">
        <f>O533*H533</f>
        <v>0</v>
      </c>
      <c r="Q533" s="236">
        <v>0.21734000000000001</v>
      </c>
      <c r="R533" s="236">
        <f>Q533*H533</f>
        <v>0.86936000000000002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5592</v>
      </c>
      <c r="AT533" s="238" t="s">
        <v>242</v>
      </c>
      <c r="AU533" s="238" t="s">
        <v>87</v>
      </c>
      <c r="AY533" s="18" t="s">
        <v>240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84</v>
      </c>
      <c r="BK533" s="239">
        <f>ROUND(I533*H533,2)</f>
        <v>0</v>
      </c>
      <c r="BL533" s="18" t="s">
        <v>5592</v>
      </c>
      <c r="BM533" s="238" t="s">
        <v>6043</v>
      </c>
    </row>
    <row r="534" s="2" customFormat="1">
      <c r="A534" s="39"/>
      <c r="B534" s="40"/>
      <c r="C534" s="41"/>
      <c r="D534" s="240" t="s">
        <v>249</v>
      </c>
      <c r="E534" s="41"/>
      <c r="F534" s="241" t="s">
        <v>1559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249</v>
      </c>
      <c r="AU534" s="18" t="s">
        <v>87</v>
      </c>
    </row>
    <row r="535" s="2" customFormat="1" ht="16.5" customHeight="1">
      <c r="A535" s="39"/>
      <c r="B535" s="40"/>
      <c r="C535" s="289" t="s">
        <v>1116</v>
      </c>
      <c r="D535" s="289" t="s">
        <v>341</v>
      </c>
      <c r="E535" s="290" t="s">
        <v>6044</v>
      </c>
      <c r="F535" s="291" t="s">
        <v>6045</v>
      </c>
      <c r="G535" s="292" t="s">
        <v>675</v>
      </c>
      <c r="H535" s="293">
        <v>4</v>
      </c>
      <c r="I535" s="294"/>
      <c r="J535" s="295">
        <f>ROUND(I535*H535,2)</f>
        <v>0</v>
      </c>
      <c r="K535" s="291" t="s">
        <v>1</v>
      </c>
      <c r="L535" s="296"/>
      <c r="M535" s="297" t="s">
        <v>1</v>
      </c>
      <c r="N535" s="298" t="s">
        <v>41</v>
      </c>
      <c r="O535" s="92"/>
      <c r="P535" s="236">
        <f>O535*H535</f>
        <v>0</v>
      </c>
      <c r="Q535" s="236">
        <v>0.013299999999999999</v>
      </c>
      <c r="R535" s="236">
        <f>Q535*H535</f>
        <v>0.053199999999999997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5592</v>
      </c>
      <c r="AT535" s="238" t="s">
        <v>341</v>
      </c>
      <c r="AU535" s="238" t="s">
        <v>87</v>
      </c>
      <c r="AY535" s="18" t="s">
        <v>240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84</v>
      </c>
      <c r="BK535" s="239">
        <f>ROUND(I535*H535,2)</f>
        <v>0</v>
      </c>
      <c r="BL535" s="18" t="s">
        <v>5592</v>
      </c>
      <c r="BM535" s="238" t="s">
        <v>6046</v>
      </c>
    </row>
    <row r="536" s="12" customFormat="1" ht="22.8" customHeight="1">
      <c r="A536" s="12"/>
      <c r="B536" s="211"/>
      <c r="C536" s="212"/>
      <c r="D536" s="213" t="s">
        <v>75</v>
      </c>
      <c r="E536" s="225" t="s">
        <v>6047</v>
      </c>
      <c r="F536" s="225" t="s">
        <v>6048</v>
      </c>
      <c r="G536" s="212"/>
      <c r="H536" s="212"/>
      <c r="I536" s="215"/>
      <c r="J536" s="226">
        <f>BK536</f>
        <v>0</v>
      </c>
      <c r="K536" s="212"/>
      <c r="L536" s="217"/>
      <c r="M536" s="218"/>
      <c r="N536" s="219"/>
      <c r="O536" s="219"/>
      <c r="P536" s="220">
        <f>SUM(P537:P587)</f>
        <v>0</v>
      </c>
      <c r="Q536" s="219"/>
      <c r="R536" s="220">
        <f>SUM(R537:R587)</f>
        <v>0.70047999999999999</v>
      </c>
      <c r="S536" s="219"/>
      <c r="T536" s="221">
        <f>SUM(T537:T587)</f>
        <v>0.022269999999999998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2" t="s">
        <v>84</v>
      </c>
      <c r="AT536" s="223" t="s">
        <v>75</v>
      </c>
      <c r="AU536" s="223" t="s">
        <v>84</v>
      </c>
      <c r="AY536" s="222" t="s">
        <v>240</v>
      </c>
      <c r="BK536" s="224">
        <f>SUM(BK537:BK587)</f>
        <v>0</v>
      </c>
    </row>
    <row r="537" s="2" customFormat="1" ht="24.15" customHeight="1">
      <c r="A537" s="39"/>
      <c r="B537" s="40"/>
      <c r="C537" s="227" t="s">
        <v>1122</v>
      </c>
      <c r="D537" s="227" t="s">
        <v>242</v>
      </c>
      <c r="E537" s="228" t="s">
        <v>6049</v>
      </c>
      <c r="F537" s="229" t="s">
        <v>6050</v>
      </c>
      <c r="G537" s="230" t="s">
        <v>675</v>
      </c>
      <c r="H537" s="231">
        <v>1</v>
      </c>
      <c r="I537" s="232"/>
      <c r="J537" s="233">
        <f>ROUND(I537*H537,2)</f>
        <v>0</v>
      </c>
      <c r="K537" s="229" t="s">
        <v>246</v>
      </c>
      <c r="L537" s="45"/>
      <c r="M537" s="234" t="s">
        <v>1</v>
      </c>
      <c r="N537" s="235" t="s">
        <v>41</v>
      </c>
      <c r="O537" s="92"/>
      <c r="P537" s="236">
        <f>O537*H537</f>
        <v>0</v>
      </c>
      <c r="Q537" s="236">
        <v>0</v>
      </c>
      <c r="R537" s="236">
        <f>Q537*H537</f>
        <v>0</v>
      </c>
      <c r="S537" s="236">
        <v>0.011599999999999999</v>
      </c>
      <c r="T537" s="237">
        <f>S537*H537</f>
        <v>0.011599999999999999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8" t="s">
        <v>247</v>
      </c>
      <c r="AT537" s="238" t="s">
        <v>242</v>
      </c>
      <c r="AU537" s="238" t="s">
        <v>87</v>
      </c>
      <c r="AY537" s="18" t="s">
        <v>240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8" t="s">
        <v>84</v>
      </c>
      <c r="BK537" s="239">
        <f>ROUND(I537*H537,2)</f>
        <v>0</v>
      </c>
      <c r="BL537" s="18" t="s">
        <v>247</v>
      </c>
      <c r="BM537" s="238" t="s">
        <v>6051</v>
      </c>
    </row>
    <row r="538" s="2" customFormat="1">
      <c r="A538" s="39"/>
      <c r="B538" s="40"/>
      <c r="C538" s="41"/>
      <c r="D538" s="240" t="s">
        <v>249</v>
      </c>
      <c r="E538" s="41"/>
      <c r="F538" s="241" t="s">
        <v>6052</v>
      </c>
      <c r="G538" s="41"/>
      <c r="H538" s="41"/>
      <c r="I538" s="242"/>
      <c r="J538" s="41"/>
      <c r="K538" s="41"/>
      <c r="L538" s="45"/>
      <c r="M538" s="243"/>
      <c r="N538" s="244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249</v>
      </c>
      <c r="AU538" s="18" t="s">
        <v>87</v>
      </c>
    </row>
    <row r="539" s="13" customFormat="1">
      <c r="A539" s="13"/>
      <c r="B539" s="245"/>
      <c r="C539" s="246"/>
      <c r="D539" s="247" t="s">
        <v>251</v>
      </c>
      <c r="E539" s="248" t="s">
        <v>1</v>
      </c>
      <c r="F539" s="249" t="s">
        <v>6053</v>
      </c>
      <c r="G539" s="246"/>
      <c r="H539" s="248" t="s">
        <v>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251</v>
      </c>
      <c r="AU539" s="255" t="s">
        <v>87</v>
      </c>
      <c r="AV539" s="13" t="s">
        <v>84</v>
      </c>
      <c r="AW539" s="13" t="s">
        <v>32</v>
      </c>
      <c r="AX539" s="13" t="s">
        <v>76</v>
      </c>
      <c r="AY539" s="255" t="s">
        <v>240</v>
      </c>
    </row>
    <row r="540" s="14" customFormat="1">
      <c r="A540" s="14"/>
      <c r="B540" s="256"/>
      <c r="C540" s="257"/>
      <c r="D540" s="247" t="s">
        <v>251</v>
      </c>
      <c r="E540" s="258" t="s">
        <v>1</v>
      </c>
      <c r="F540" s="259" t="s">
        <v>84</v>
      </c>
      <c r="G540" s="257"/>
      <c r="H540" s="260">
        <v>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251</v>
      </c>
      <c r="AU540" s="266" t="s">
        <v>87</v>
      </c>
      <c r="AV540" s="14" t="s">
        <v>87</v>
      </c>
      <c r="AW540" s="14" t="s">
        <v>32</v>
      </c>
      <c r="AX540" s="14" t="s">
        <v>84</v>
      </c>
      <c r="AY540" s="266" t="s">
        <v>240</v>
      </c>
    </row>
    <row r="541" s="2" customFormat="1" ht="16.5" customHeight="1">
      <c r="A541" s="39"/>
      <c r="B541" s="40"/>
      <c r="C541" s="289" t="s">
        <v>1130</v>
      </c>
      <c r="D541" s="289" t="s">
        <v>341</v>
      </c>
      <c r="E541" s="290" t="s">
        <v>6054</v>
      </c>
      <c r="F541" s="291" t="s">
        <v>6055</v>
      </c>
      <c r="G541" s="292" t="s">
        <v>675</v>
      </c>
      <c r="H541" s="293">
        <v>1</v>
      </c>
      <c r="I541" s="294"/>
      <c r="J541" s="295">
        <f>ROUND(I541*H541,2)</f>
        <v>0</v>
      </c>
      <c r="K541" s="291" t="s">
        <v>1</v>
      </c>
      <c r="L541" s="296"/>
      <c r="M541" s="297" t="s">
        <v>1</v>
      </c>
      <c r="N541" s="298" t="s">
        <v>41</v>
      </c>
      <c r="O541" s="92"/>
      <c r="P541" s="236">
        <f>O541*H541</f>
        <v>0</v>
      </c>
      <c r="Q541" s="236">
        <v>0.030200000000000001</v>
      </c>
      <c r="R541" s="236">
        <f>Q541*H541</f>
        <v>0.030200000000000001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320</v>
      </c>
      <c r="AT541" s="238" t="s">
        <v>341</v>
      </c>
      <c r="AU541" s="238" t="s">
        <v>87</v>
      </c>
      <c r="AY541" s="18" t="s">
        <v>240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84</v>
      </c>
      <c r="BK541" s="239">
        <f>ROUND(I541*H541,2)</f>
        <v>0</v>
      </c>
      <c r="BL541" s="18" t="s">
        <v>247</v>
      </c>
      <c r="BM541" s="238" t="s">
        <v>6056</v>
      </c>
    </row>
    <row r="542" s="13" customFormat="1">
      <c r="A542" s="13"/>
      <c r="B542" s="245"/>
      <c r="C542" s="246"/>
      <c r="D542" s="247" t="s">
        <v>251</v>
      </c>
      <c r="E542" s="248" t="s">
        <v>1</v>
      </c>
      <c r="F542" s="249" t="s">
        <v>6057</v>
      </c>
      <c r="G542" s="246"/>
      <c r="H542" s="248" t="s">
        <v>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251</v>
      </c>
      <c r="AU542" s="255" t="s">
        <v>87</v>
      </c>
      <c r="AV542" s="13" t="s">
        <v>84</v>
      </c>
      <c r="AW542" s="13" t="s">
        <v>32</v>
      </c>
      <c r="AX542" s="13" t="s">
        <v>76</v>
      </c>
      <c r="AY542" s="255" t="s">
        <v>240</v>
      </c>
    </row>
    <row r="543" s="14" customFormat="1">
      <c r="A543" s="14"/>
      <c r="B543" s="256"/>
      <c r="C543" s="257"/>
      <c r="D543" s="247" t="s">
        <v>251</v>
      </c>
      <c r="E543" s="258" t="s">
        <v>1</v>
      </c>
      <c r="F543" s="259" t="s">
        <v>84</v>
      </c>
      <c r="G543" s="257"/>
      <c r="H543" s="260">
        <v>1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251</v>
      </c>
      <c r="AU543" s="266" t="s">
        <v>87</v>
      </c>
      <c r="AV543" s="14" t="s">
        <v>87</v>
      </c>
      <c r="AW543" s="14" t="s">
        <v>32</v>
      </c>
      <c r="AX543" s="14" t="s">
        <v>84</v>
      </c>
      <c r="AY543" s="266" t="s">
        <v>240</v>
      </c>
    </row>
    <row r="544" s="2" customFormat="1" ht="24.15" customHeight="1">
      <c r="A544" s="39"/>
      <c r="B544" s="40"/>
      <c r="C544" s="227" t="s">
        <v>1136</v>
      </c>
      <c r="D544" s="227" t="s">
        <v>242</v>
      </c>
      <c r="E544" s="228" t="s">
        <v>6058</v>
      </c>
      <c r="F544" s="229" t="s">
        <v>5972</v>
      </c>
      <c r="G544" s="230" t="s">
        <v>675</v>
      </c>
      <c r="H544" s="231">
        <v>1</v>
      </c>
      <c r="I544" s="232"/>
      <c r="J544" s="233">
        <f>ROUND(I544*H544,2)</f>
        <v>0</v>
      </c>
      <c r="K544" s="229" t="s">
        <v>246</v>
      </c>
      <c r="L544" s="45"/>
      <c r="M544" s="234" t="s">
        <v>1</v>
      </c>
      <c r="N544" s="235" t="s">
        <v>41</v>
      </c>
      <c r="O544" s="92"/>
      <c r="P544" s="236">
        <f>O544*H544</f>
        <v>0</v>
      </c>
      <c r="Q544" s="236">
        <v>0.00167</v>
      </c>
      <c r="R544" s="236">
        <f>Q544*H544</f>
        <v>0.00167</v>
      </c>
      <c r="S544" s="236">
        <v>0.010670000000000001</v>
      </c>
      <c r="T544" s="237">
        <f>S544*H544</f>
        <v>0.010670000000000001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247</v>
      </c>
      <c r="AT544" s="238" t="s">
        <v>242</v>
      </c>
      <c r="AU544" s="238" t="s">
        <v>87</v>
      </c>
      <c r="AY544" s="18" t="s">
        <v>240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84</v>
      </c>
      <c r="BK544" s="239">
        <f>ROUND(I544*H544,2)</f>
        <v>0</v>
      </c>
      <c r="BL544" s="18" t="s">
        <v>247</v>
      </c>
      <c r="BM544" s="238" t="s">
        <v>6059</v>
      </c>
    </row>
    <row r="545" s="2" customFormat="1">
      <c r="A545" s="39"/>
      <c r="B545" s="40"/>
      <c r="C545" s="41"/>
      <c r="D545" s="240" t="s">
        <v>249</v>
      </c>
      <c r="E545" s="41"/>
      <c r="F545" s="241" t="s">
        <v>6060</v>
      </c>
      <c r="G545" s="41"/>
      <c r="H545" s="41"/>
      <c r="I545" s="242"/>
      <c r="J545" s="41"/>
      <c r="K545" s="41"/>
      <c r="L545" s="45"/>
      <c r="M545" s="243"/>
      <c r="N545" s="244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87</v>
      </c>
    </row>
    <row r="546" s="13" customFormat="1">
      <c r="A546" s="13"/>
      <c r="B546" s="245"/>
      <c r="C546" s="246"/>
      <c r="D546" s="247" t="s">
        <v>251</v>
      </c>
      <c r="E546" s="248" t="s">
        <v>1</v>
      </c>
      <c r="F546" s="249" t="s">
        <v>6061</v>
      </c>
      <c r="G546" s="246"/>
      <c r="H546" s="248" t="s">
        <v>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251</v>
      </c>
      <c r="AU546" s="255" t="s">
        <v>87</v>
      </c>
      <c r="AV546" s="13" t="s">
        <v>84</v>
      </c>
      <c r="AW546" s="13" t="s">
        <v>32</v>
      </c>
      <c r="AX546" s="13" t="s">
        <v>76</v>
      </c>
      <c r="AY546" s="255" t="s">
        <v>240</v>
      </c>
    </row>
    <row r="547" s="13" customFormat="1">
      <c r="A547" s="13"/>
      <c r="B547" s="245"/>
      <c r="C547" s="246"/>
      <c r="D547" s="247" t="s">
        <v>251</v>
      </c>
      <c r="E547" s="248" t="s">
        <v>1</v>
      </c>
      <c r="F547" s="249" t="s">
        <v>6062</v>
      </c>
      <c r="G547" s="246"/>
      <c r="H547" s="248" t="s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251</v>
      </c>
      <c r="AU547" s="255" t="s">
        <v>87</v>
      </c>
      <c r="AV547" s="13" t="s">
        <v>84</v>
      </c>
      <c r="AW547" s="13" t="s">
        <v>32</v>
      </c>
      <c r="AX547" s="13" t="s">
        <v>76</v>
      </c>
      <c r="AY547" s="255" t="s">
        <v>240</v>
      </c>
    </row>
    <row r="548" s="14" customFormat="1">
      <c r="A548" s="14"/>
      <c r="B548" s="256"/>
      <c r="C548" s="257"/>
      <c r="D548" s="247" t="s">
        <v>251</v>
      </c>
      <c r="E548" s="258" t="s">
        <v>1</v>
      </c>
      <c r="F548" s="259" t="s">
        <v>84</v>
      </c>
      <c r="G548" s="257"/>
      <c r="H548" s="260">
        <v>1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251</v>
      </c>
      <c r="AU548" s="266" t="s">
        <v>87</v>
      </c>
      <c r="AV548" s="14" t="s">
        <v>87</v>
      </c>
      <c r="AW548" s="14" t="s">
        <v>32</v>
      </c>
      <c r="AX548" s="14" t="s">
        <v>84</v>
      </c>
      <c r="AY548" s="266" t="s">
        <v>240</v>
      </c>
    </row>
    <row r="549" s="2" customFormat="1" ht="24.15" customHeight="1">
      <c r="A549" s="39"/>
      <c r="B549" s="40"/>
      <c r="C549" s="289" t="s">
        <v>1142</v>
      </c>
      <c r="D549" s="289" t="s">
        <v>341</v>
      </c>
      <c r="E549" s="290" t="s">
        <v>6063</v>
      </c>
      <c r="F549" s="291" t="s">
        <v>6064</v>
      </c>
      <c r="G549" s="292" t="s">
        <v>675</v>
      </c>
      <c r="H549" s="293">
        <v>1</v>
      </c>
      <c r="I549" s="294"/>
      <c r="J549" s="295">
        <f>ROUND(I549*H549,2)</f>
        <v>0</v>
      </c>
      <c r="K549" s="291" t="s">
        <v>246</v>
      </c>
      <c r="L549" s="296"/>
      <c r="M549" s="297" t="s">
        <v>1</v>
      </c>
      <c r="N549" s="298" t="s">
        <v>41</v>
      </c>
      <c r="O549" s="92"/>
      <c r="P549" s="236">
        <f>O549*H549</f>
        <v>0</v>
      </c>
      <c r="Q549" s="236">
        <v>0.012200000000000001</v>
      </c>
      <c r="R549" s="236">
        <f>Q549*H549</f>
        <v>0.012200000000000001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320</v>
      </c>
      <c r="AT549" s="238" t="s">
        <v>341</v>
      </c>
      <c r="AU549" s="238" t="s">
        <v>87</v>
      </c>
      <c r="AY549" s="18" t="s">
        <v>240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84</v>
      </c>
      <c r="BK549" s="239">
        <f>ROUND(I549*H549,2)</f>
        <v>0</v>
      </c>
      <c r="BL549" s="18" t="s">
        <v>247</v>
      </c>
      <c r="BM549" s="238" t="s">
        <v>6065</v>
      </c>
    </row>
    <row r="550" s="13" customFormat="1">
      <c r="A550" s="13"/>
      <c r="B550" s="245"/>
      <c r="C550" s="246"/>
      <c r="D550" s="247" t="s">
        <v>251</v>
      </c>
      <c r="E550" s="248" t="s">
        <v>1</v>
      </c>
      <c r="F550" s="249" t="s">
        <v>6066</v>
      </c>
      <c r="G550" s="246"/>
      <c r="H550" s="248" t="s">
        <v>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251</v>
      </c>
      <c r="AU550" s="255" t="s">
        <v>87</v>
      </c>
      <c r="AV550" s="13" t="s">
        <v>84</v>
      </c>
      <c r="AW550" s="13" t="s">
        <v>32</v>
      </c>
      <c r="AX550" s="13" t="s">
        <v>76</v>
      </c>
      <c r="AY550" s="255" t="s">
        <v>240</v>
      </c>
    </row>
    <row r="551" s="14" customFormat="1">
      <c r="A551" s="14"/>
      <c r="B551" s="256"/>
      <c r="C551" s="257"/>
      <c r="D551" s="247" t="s">
        <v>251</v>
      </c>
      <c r="E551" s="258" t="s">
        <v>1</v>
      </c>
      <c r="F551" s="259" t="s">
        <v>84</v>
      </c>
      <c r="G551" s="257"/>
      <c r="H551" s="260">
        <v>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251</v>
      </c>
      <c r="AU551" s="266" t="s">
        <v>87</v>
      </c>
      <c r="AV551" s="14" t="s">
        <v>87</v>
      </c>
      <c r="AW551" s="14" t="s">
        <v>32</v>
      </c>
      <c r="AX551" s="14" t="s">
        <v>84</v>
      </c>
      <c r="AY551" s="266" t="s">
        <v>240</v>
      </c>
    </row>
    <row r="552" s="2" customFormat="1" ht="33" customHeight="1">
      <c r="A552" s="39"/>
      <c r="B552" s="40"/>
      <c r="C552" s="227" t="s">
        <v>1149</v>
      </c>
      <c r="D552" s="227" t="s">
        <v>242</v>
      </c>
      <c r="E552" s="228" t="s">
        <v>5851</v>
      </c>
      <c r="F552" s="229" t="s">
        <v>5852</v>
      </c>
      <c r="G552" s="230" t="s">
        <v>675</v>
      </c>
      <c r="H552" s="231">
        <v>1</v>
      </c>
      <c r="I552" s="232"/>
      <c r="J552" s="233">
        <f>ROUND(I552*H552,2)</f>
        <v>0</v>
      </c>
      <c r="K552" s="229" t="s">
        <v>246</v>
      </c>
      <c r="L552" s="45"/>
      <c r="M552" s="234" t="s">
        <v>1</v>
      </c>
      <c r="N552" s="235" t="s">
        <v>41</v>
      </c>
      <c r="O552" s="92"/>
      <c r="P552" s="236">
        <f>O552*H552</f>
        <v>0</v>
      </c>
      <c r="Q552" s="236">
        <v>0.00167</v>
      </c>
      <c r="R552" s="236">
        <f>Q552*H552</f>
        <v>0.00167</v>
      </c>
      <c r="S552" s="236">
        <v>0</v>
      </c>
      <c r="T552" s="23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8" t="s">
        <v>247</v>
      </c>
      <c r="AT552" s="238" t="s">
        <v>242</v>
      </c>
      <c r="AU552" s="238" t="s">
        <v>87</v>
      </c>
      <c r="AY552" s="18" t="s">
        <v>240</v>
      </c>
      <c r="BE552" s="239">
        <f>IF(N552="základní",J552,0)</f>
        <v>0</v>
      </c>
      <c r="BF552" s="239">
        <f>IF(N552="snížená",J552,0)</f>
        <v>0</v>
      </c>
      <c r="BG552" s="239">
        <f>IF(N552="zákl. přenesená",J552,0)</f>
        <v>0</v>
      </c>
      <c r="BH552" s="239">
        <f>IF(N552="sníž. přenesená",J552,0)</f>
        <v>0</v>
      </c>
      <c r="BI552" s="239">
        <f>IF(N552="nulová",J552,0)</f>
        <v>0</v>
      </c>
      <c r="BJ552" s="18" t="s">
        <v>84</v>
      </c>
      <c r="BK552" s="239">
        <f>ROUND(I552*H552,2)</f>
        <v>0</v>
      </c>
      <c r="BL552" s="18" t="s">
        <v>247</v>
      </c>
      <c r="BM552" s="238" t="s">
        <v>6067</v>
      </c>
    </row>
    <row r="553" s="2" customFormat="1">
      <c r="A553" s="39"/>
      <c r="B553" s="40"/>
      <c r="C553" s="41"/>
      <c r="D553" s="240" t="s">
        <v>249</v>
      </c>
      <c r="E553" s="41"/>
      <c r="F553" s="241" t="s">
        <v>5854</v>
      </c>
      <c r="G553" s="41"/>
      <c r="H553" s="41"/>
      <c r="I553" s="242"/>
      <c r="J553" s="41"/>
      <c r="K553" s="41"/>
      <c r="L553" s="45"/>
      <c r="M553" s="243"/>
      <c r="N553" s="244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249</v>
      </c>
      <c r="AU553" s="18" t="s">
        <v>87</v>
      </c>
    </row>
    <row r="554" s="13" customFormat="1">
      <c r="A554" s="13"/>
      <c r="B554" s="245"/>
      <c r="C554" s="246"/>
      <c r="D554" s="247" t="s">
        <v>251</v>
      </c>
      <c r="E554" s="248" t="s">
        <v>1</v>
      </c>
      <c r="F554" s="249" t="s">
        <v>6068</v>
      </c>
      <c r="G554" s="246"/>
      <c r="H554" s="248" t="s">
        <v>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251</v>
      </c>
      <c r="AU554" s="255" t="s">
        <v>87</v>
      </c>
      <c r="AV554" s="13" t="s">
        <v>84</v>
      </c>
      <c r="AW554" s="13" t="s">
        <v>32</v>
      </c>
      <c r="AX554" s="13" t="s">
        <v>76</v>
      </c>
      <c r="AY554" s="255" t="s">
        <v>240</v>
      </c>
    </row>
    <row r="555" s="14" customFormat="1">
      <c r="A555" s="14"/>
      <c r="B555" s="256"/>
      <c r="C555" s="257"/>
      <c r="D555" s="247" t="s">
        <v>251</v>
      </c>
      <c r="E555" s="258" t="s">
        <v>1</v>
      </c>
      <c r="F555" s="259" t="s">
        <v>84</v>
      </c>
      <c r="G555" s="257"/>
      <c r="H555" s="260">
        <v>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251</v>
      </c>
      <c r="AU555" s="266" t="s">
        <v>87</v>
      </c>
      <c r="AV555" s="14" t="s">
        <v>87</v>
      </c>
      <c r="AW555" s="14" t="s">
        <v>32</v>
      </c>
      <c r="AX555" s="14" t="s">
        <v>84</v>
      </c>
      <c r="AY555" s="266" t="s">
        <v>240</v>
      </c>
    </row>
    <row r="556" s="2" customFormat="1" ht="24.15" customHeight="1">
      <c r="A556" s="39"/>
      <c r="B556" s="40"/>
      <c r="C556" s="289" t="s">
        <v>1156</v>
      </c>
      <c r="D556" s="289" t="s">
        <v>341</v>
      </c>
      <c r="E556" s="290" t="s">
        <v>6069</v>
      </c>
      <c r="F556" s="291" t="s">
        <v>6070</v>
      </c>
      <c r="G556" s="292" t="s">
        <v>675</v>
      </c>
      <c r="H556" s="293">
        <v>1</v>
      </c>
      <c r="I556" s="294"/>
      <c r="J556" s="295">
        <f>ROUND(I556*H556,2)</f>
        <v>0</v>
      </c>
      <c r="K556" s="291" t="s">
        <v>246</v>
      </c>
      <c r="L556" s="296"/>
      <c r="M556" s="297" t="s">
        <v>1</v>
      </c>
      <c r="N556" s="298" t="s">
        <v>41</v>
      </c>
      <c r="O556" s="92"/>
      <c r="P556" s="236">
        <f>O556*H556</f>
        <v>0</v>
      </c>
      <c r="Q556" s="236">
        <v>0.012</v>
      </c>
      <c r="R556" s="236">
        <f>Q556*H556</f>
        <v>0.012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320</v>
      </c>
      <c r="AT556" s="238" t="s">
        <v>341</v>
      </c>
      <c r="AU556" s="238" t="s">
        <v>87</v>
      </c>
      <c r="AY556" s="18" t="s">
        <v>240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84</v>
      </c>
      <c r="BK556" s="239">
        <f>ROUND(I556*H556,2)</f>
        <v>0</v>
      </c>
      <c r="BL556" s="18" t="s">
        <v>247</v>
      </c>
      <c r="BM556" s="238" t="s">
        <v>6071</v>
      </c>
    </row>
    <row r="557" s="13" customFormat="1">
      <c r="A557" s="13"/>
      <c r="B557" s="245"/>
      <c r="C557" s="246"/>
      <c r="D557" s="247" t="s">
        <v>251</v>
      </c>
      <c r="E557" s="248" t="s">
        <v>1</v>
      </c>
      <c r="F557" s="249" t="s">
        <v>6072</v>
      </c>
      <c r="G557" s="246"/>
      <c r="H557" s="248" t="s">
        <v>1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251</v>
      </c>
      <c r="AU557" s="255" t="s">
        <v>87</v>
      </c>
      <c r="AV557" s="13" t="s">
        <v>84</v>
      </c>
      <c r="AW557" s="13" t="s">
        <v>32</v>
      </c>
      <c r="AX557" s="13" t="s">
        <v>76</v>
      </c>
      <c r="AY557" s="255" t="s">
        <v>240</v>
      </c>
    </row>
    <row r="558" s="14" customFormat="1">
      <c r="A558" s="14"/>
      <c r="B558" s="256"/>
      <c r="C558" s="257"/>
      <c r="D558" s="247" t="s">
        <v>251</v>
      </c>
      <c r="E558" s="258" t="s">
        <v>1</v>
      </c>
      <c r="F558" s="259" t="s">
        <v>84</v>
      </c>
      <c r="G558" s="257"/>
      <c r="H558" s="260">
        <v>1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251</v>
      </c>
      <c r="AU558" s="266" t="s">
        <v>87</v>
      </c>
      <c r="AV558" s="14" t="s">
        <v>87</v>
      </c>
      <c r="AW558" s="14" t="s">
        <v>32</v>
      </c>
      <c r="AX558" s="14" t="s">
        <v>84</v>
      </c>
      <c r="AY558" s="266" t="s">
        <v>240</v>
      </c>
    </row>
    <row r="559" s="2" customFormat="1" ht="21.75" customHeight="1">
      <c r="A559" s="39"/>
      <c r="B559" s="40"/>
      <c r="C559" s="227" t="s">
        <v>1165</v>
      </c>
      <c r="D559" s="227" t="s">
        <v>242</v>
      </c>
      <c r="E559" s="228" t="s">
        <v>6073</v>
      </c>
      <c r="F559" s="229" t="s">
        <v>6074</v>
      </c>
      <c r="G559" s="230" t="s">
        <v>675</v>
      </c>
      <c r="H559" s="231">
        <v>1</v>
      </c>
      <c r="I559" s="232"/>
      <c r="J559" s="233">
        <f>ROUND(I559*H559,2)</f>
        <v>0</v>
      </c>
      <c r="K559" s="229" t="s">
        <v>246</v>
      </c>
      <c r="L559" s="45"/>
      <c r="M559" s="234" t="s">
        <v>1</v>
      </c>
      <c r="N559" s="235" t="s">
        <v>41</v>
      </c>
      <c r="O559" s="92"/>
      <c r="P559" s="236">
        <f>O559*H559</f>
        <v>0</v>
      </c>
      <c r="Q559" s="236">
        <v>0.0016199999999999999</v>
      </c>
      <c r="R559" s="236">
        <f>Q559*H559</f>
        <v>0.0016199999999999999</v>
      </c>
      <c r="S559" s="236">
        <v>0</v>
      </c>
      <c r="T559" s="23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8" t="s">
        <v>247</v>
      </c>
      <c r="AT559" s="238" t="s">
        <v>242</v>
      </c>
      <c r="AU559" s="238" t="s">
        <v>87</v>
      </c>
      <c r="AY559" s="18" t="s">
        <v>240</v>
      </c>
      <c r="BE559" s="239">
        <f>IF(N559="základní",J559,0)</f>
        <v>0</v>
      </c>
      <c r="BF559" s="239">
        <f>IF(N559="snížená",J559,0)</f>
        <v>0</v>
      </c>
      <c r="BG559" s="239">
        <f>IF(N559="zákl. přenesená",J559,0)</f>
        <v>0</v>
      </c>
      <c r="BH559" s="239">
        <f>IF(N559="sníž. přenesená",J559,0)</f>
        <v>0</v>
      </c>
      <c r="BI559" s="239">
        <f>IF(N559="nulová",J559,0)</f>
        <v>0</v>
      </c>
      <c r="BJ559" s="18" t="s">
        <v>84</v>
      </c>
      <c r="BK559" s="239">
        <f>ROUND(I559*H559,2)</f>
        <v>0</v>
      </c>
      <c r="BL559" s="18" t="s">
        <v>247</v>
      </c>
      <c r="BM559" s="238" t="s">
        <v>6075</v>
      </c>
    </row>
    <row r="560" s="2" customFormat="1">
      <c r="A560" s="39"/>
      <c r="B560" s="40"/>
      <c r="C560" s="41"/>
      <c r="D560" s="240" t="s">
        <v>249</v>
      </c>
      <c r="E560" s="41"/>
      <c r="F560" s="241" t="s">
        <v>6076</v>
      </c>
      <c r="G560" s="41"/>
      <c r="H560" s="41"/>
      <c r="I560" s="242"/>
      <c r="J560" s="41"/>
      <c r="K560" s="41"/>
      <c r="L560" s="45"/>
      <c r="M560" s="243"/>
      <c r="N560" s="244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249</v>
      </c>
      <c r="AU560" s="18" t="s">
        <v>87</v>
      </c>
    </row>
    <row r="561" s="13" customFormat="1">
      <c r="A561" s="13"/>
      <c r="B561" s="245"/>
      <c r="C561" s="246"/>
      <c r="D561" s="247" t="s">
        <v>251</v>
      </c>
      <c r="E561" s="248" t="s">
        <v>1</v>
      </c>
      <c r="F561" s="249" t="s">
        <v>6077</v>
      </c>
      <c r="G561" s="246"/>
      <c r="H561" s="248" t="s">
        <v>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251</v>
      </c>
      <c r="AU561" s="255" t="s">
        <v>87</v>
      </c>
      <c r="AV561" s="13" t="s">
        <v>84</v>
      </c>
      <c r="AW561" s="13" t="s">
        <v>32</v>
      </c>
      <c r="AX561" s="13" t="s">
        <v>76</v>
      </c>
      <c r="AY561" s="255" t="s">
        <v>240</v>
      </c>
    </row>
    <row r="562" s="13" customFormat="1">
      <c r="A562" s="13"/>
      <c r="B562" s="245"/>
      <c r="C562" s="246"/>
      <c r="D562" s="247" t="s">
        <v>251</v>
      </c>
      <c r="E562" s="248" t="s">
        <v>1</v>
      </c>
      <c r="F562" s="249" t="s">
        <v>6078</v>
      </c>
      <c r="G562" s="246"/>
      <c r="H562" s="248" t="s">
        <v>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251</v>
      </c>
      <c r="AU562" s="255" t="s">
        <v>87</v>
      </c>
      <c r="AV562" s="13" t="s">
        <v>84</v>
      </c>
      <c r="AW562" s="13" t="s">
        <v>32</v>
      </c>
      <c r="AX562" s="13" t="s">
        <v>76</v>
      </c>
      <c r="AY562" s="255" t="s">
        <v>240</v>
      </c>
    </row>
    <row r="563" s="14" customFormat="1">
      <c r="A563" s="14"/>
      <c r="B563" s="256"/>
      <c r="C563" s="257"/>
      <c r="D563" s="247" t="s">
        <v>251</v>
      </c>
      <c r="E563" s="258" t="s">
        <v>1</v>
      </c>
      <c r="F563" s="259" t="s">
        <v>84</v>
      </c>
      <c r="G563" s="257"/>
      <c r="H563" s="260">
        <v>1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251</v>
      </c>
      <c r="AU563" s="266" t="s">
        <v>87</v>
      </c>
      <c r="AV563" s="14" t="s">
        <v>87</v>
      </c>
      <c r="AW563" s="14" t="s">
        <v>32</v>
      </c>
      <c r="AX563" s="14" t="s">
        <v>84</v>
      </c>
      <c r="AY563" s="266" t="s">
        <v>240</v>
      </c>
    </row>
    <row r="564" s="2" customFormat="1" ht="16.5" customHeight="1">
      <c r="A564" s="39"/>
      <c r="B564" s="40"/>
      <c r="C564" s="289" t="s">
        <v>1191</v>
      </c>
      <c r="D564" s="289" t="s">
        <v>341</v>
      </c>
      <c r="E564" s="290" t="s">
        <v>6079</v>
      </c>
      <c r="F564" s="291" t="s">
        <v>6080</v>
      </c>
      <c r="G564" s="292" t="s">
        <v>675</v>
      </c>
      <c r="H564" s="293">
        <v>1</v>
      </c>
      <c r="I564" s="294"/>
      <c r="J564" s="295">
        <f>ROUND(I564*H564,2)</f>
        <v>0</v>
      </c>
      <c r="K564" s="291" t="s">
        <v>246</v>
      </c>
      <c r="L564" s="296"/>
      <c r="M564" s="297" t="s">
        <v>1</v>
      </c>
      <c r="N564" s="298" t="s">
        <v>41</v>
      </c>
      <c r="O564" s="92"/>
      <c r="P564" s="236">
        <f>O564*H564</f>
        <v>0</v>
      </c>
      <c r="Q564" s="236">
        <v>0.01847</v>
      </c>
      <c r="R564" s="236">
        <f>Q564*H564</f>
        <v>0.01847</v>
      </c>
      <c r="S564" s="236">
        <v>0</v>
      </c>
      <c r="T564" s="237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8" t="s">
        <v>320</v>
      </c>
      <c r="AT564" s="238" t="s">
        <v>341</v>
      </c>
      <c r="AU564" s="238" t="s">
        <v>87</v>
      </c>
      <c r="AY564" s="18" t="s">
        <v>240</v>
      </c>
      <c r="BE564" s="239">
        <f>IF(N564="základní",J564,0)</f>
        <v>0</v>
      </c>
      <c r="BF564" s="239">
        <f>IF(N564="snížená",J564,0)</f>
        <v>0</v>
      </c>
      <c r="BG564" s="239">
        <f>IF(N564="zákl. přenesená",J564,0)</f>
        <v>0</v>
      </c>
      <c r="BH564" s="239">
        <f>IF(N564="sníž. přenesená",J564,0)</f>
        <v>0</v>
      </c>
      <c r="BI564" s="239">
        <f>IF(N564="nulová",J564,0)</f>
        <v>0</v>
      </c>
      <c r="BJ564" s="18" t="s">
        <v>84</v>
      </c>
      <c r="BK564" s="239">
        <f>ROUND(I564*H564,2)</f>
        <v>0</v>
      </c>
      <c r="BL564" s="18" t="s">
        <v>247</v>
      </c>
      <c r="BM564" s="238" t="s">
        <v>6081</v>
      </c>
    </row>
    <row r="565" s="13" customFormat="1">
      <c r="A565" s="13"/>
      <c r="B565" s="245"/>
      <c r="C565" s="246"/>
      <c r="D565" s="247" t="s">
        <v>251</v>
      </c>
      <c r="E565" s="248" t="s">
        <v>1</v>
      </c>
      <c r="F565" s="249" t="s">
        <v>6082</v>
      </c>
      <c r="G565" s="246"/>
      <c r="H565" s="248" t="s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251</v>
      </c>
      <c r="AU565" s="255" t="s">
        <v>87</v>
      </c>
      <c r="AV565" s="13" t="s">
        <v>84</v>
      </c>
      <c r="AW565" s="13" t="s">
        <v>32</v>
      </c>
      <c r="AX565" s="13" t="s">
        <v>76</v>
      </c>
      <c r="AY565" s="255" t="s">
        <v>240</v>
      </c>
    </row>
    <row r="566" s="13" customFormat="1">
      <c r="A566" s="13"/>
      <c r="B566" s="245"/>
      <c r="C566" s="246"/>
      <c r="D566" s="247" t="s">
        <v>251</v>
      </c>
      <c r="E566" s="248" t="s">
        <v>1</v>
      </c>
      <c r="F566" s="249" t="s">
        <v>6083</v>
      </c>
      <c r="G566" s="246"/>
      <c r="H566" s="248" t="s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251</v>
      </c>
      <c r="AU566" s="255" t="s">
        <v>87</v>
      </c>
      <c r="AV566" s="13" t="s">
        <v>84</v>
      </c>
      <c r="AW566" s="13" t="s">
        <v>32</v>
      </c>
      <c r="AX566" s="13" t="s">
        <v>76</v>
      </c>
      <c r="AY566" s="255" t="s">
        <v>240</v>
      </c>
    </row>
    <row r="567" s="14" customFormat="1">
      <c r="A567" s="14"/>
      <c r="B567" s="256"/>
      <c r="C567" s="257"/>
      <c r="D567" s="247" t="s">
        <v>251</v>
      </c>
      <c r="E567" s="258" t="s">
        <v>1</v>
      </c>
      <c r="F567" s="259" t="s">
        <v>84</v>
      </c>
      <c r="G567" s="257"/>
      <c r="H567" s="260">
        <v>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251</v>
      </c>
      <c r="AU567" s="266" t="s">
        <v>87</v>
      </c>
      <c r="AV567" s="14" t="s">
        <v>87</v>
      </c>
      <c r="AW567" s="14" t="s">
        <v>32</v>
      </c>
      <c r="AX567" s="14" t="s">
        <v>84</v>
      </c>
      <c r="AY567" s="266" t="s">
        <v>240</v>
      </c>
    </row>
    <row r="568" s="2" customFormat="1" ht="24.15" customHeight="1">
      <c r="A568" s="39"/>
      <c r="B568" s="40"/>
      <c r="C568" s="289" t="s">
        <v>1198</v>
      </c>
      <c r="D568" s="289" t="s">
        <v>341</v>
      </c>
      <c r="E568" s="290" t="s">
        <v>5938</v>
      </c>
      <c r="F568" s="291" t="s">
        <v>5939</v>
      </c>
      <c r="G568" s="292" t="s">
        <v>675</v>
      </c>
      <c r="H568" s="293">
        <v>1</v>
      </c>
      <c r="I568" s="294"/>
      <c r="J568" s="295">
        <f>ROUND(I568*H568,2)</f>
        <v>0</v>
      </c>
      <c r="K568" s="291" t="s">
        <v>1</v>
      </c>
      <c r="L568" s="296"/>
      <c r="M568" s="297" t="s">
        <v>1</v>
      </c>
      <c r="N568" s="298" t="s">
        <v>41</v>
      </c>
      <c r="O568" s="92"/>
      <c r="P568" s="236">
        <f>O568*H568</f>
        <v>0</v>
      </c>
      <c r="Q568" s="236">
        <v>0.01</v>
      </c>
      <c r="R568" s="236">
        <f>Q568*H568</f>
        <v>0.01</v>
      </c>
      <c r="S568" s="236">
        <v>0</v>
      </c>
      <c r="T568" s="23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8" t="s">
        <v>320</v>
      </c>
      <c r="AT568" s="238" t="s">
        <v>341</v>
      </c>
      <c r="AU568" s="238" t="s">
        <v>87</v>
      </c>
      <c r="AY568" s="18" t="s">
        <v>240</v>
      </c>
      <c r="BE568" s="239">
        <f>IF(N568="základní",J568,0)</f>
        <v>0</v>
      </c>
      <c r="BF568" s="239">
        <f>IF(N568="snížená",J568,0)</f>
        <v>0</v>
      </c>
      <c r="BG568" s="239">
        <f>IF(N568="zákl. přenesená",J568,0)</f>
        <v>0</v>
      </c>
      <c r="BH568" s="239">
        <f>IF(N568="sníž. přenesená",J568,0)</f>
        <v>0</v>
      </c>
      <c r="BI568" s="239">
        <f>IF(N568="nulová",J568,0)</f>
        <v>0</v>
      </c>
      <c r="BJ568" s="18" t="s">
        <v>84</v>
      </c>
      <c r="BK568" s="239">
        <f>ROUND(I568*H568,2)</f>
        <v>0</v>
      </c>
      <c r="BL568" s="18" t="s">
        <v>247</v>
      </c>
      <c r="BM568" s="238" t="s">
        <v>6084</v>
      </c>
    </row>
    <row r="569" s="13" customFormat="1">
      <c r="A569" s="13"/>
      <c r="B569" s="245"/>
      <c r="C569" s="246"/>
      <c r="D569" s="247" t="s">
        <v>251</v>
      </c>
      <c r="E569" s="248" t="s">
        <v>1</v>
      </c>
      <c r="F569" s="249" t="s">
        <v>5941</v>
      </c>
      <c r="G569" s="246"/>
      <c r="H569" s="248" t="s">
        <v>1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251</v>
      </c>
      <c r="AU569" s="255" t="s">
        <v>87</v>
      </c>
      <c r="AV569" s="13" t="s">
        <v>84</v>
      </c>
      <c r="AW569" s="13" t="s">
        <v>32</v>
      </c>
      <c r="AX569" s="13" t="s">
        <v>76</v>
      </c>
      <c r="AY569" s="255" t="s">
        <v>240</v>
      </c>
    </row>
    <row r="570" s="14" customFormat="1">
      <c r="A570" s="14"/>
      <c r="B570" s="256"/>
      <c r="C570" s="257"/>
      <c r="D570" s="247" t="s">
        <v>251</v>
      </c>
      <c r="E570" s="258" t="s">
        <v>1</v>
      </c>
      <c r="F570" s="259" t="s">
        <v>84</v>
      </c>
      <c r="G570" s="257"/>
      <c r="H570" s="260">
        <v>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251</v>
      </c>
      <c r="AU570" s="266" t="s">
        <v>87</v>
      </c>
      <c r="AV570" s="14" t="s">
        <v>87</v>
      </c>
      <c r="AW570" s="14" t="s">
        <v>32</v>
      </c>
      <c r="AX570" s="14" t="s">
        <v>84</v>
      </c>
      <c r="AY570" s="266" t="s">
        <v>240</v>
      </c>
    </row>
    <row r="571" s="2" customFormat="1" ht="16.5" customHeight="1">
      <c r="A571" s="39"/>
      <c r="B571" s="40"/>
      <c r="C571" s="227" t="s">
        <v>1204</v>
      </c>
      <c r="D571" s="227" t="s">
        <v>242</v>
      </c>
      <c r="E571" s="228" t="s">
        <v>5942</v>
      </c>
      <c r="F571" s="229" t="s">
        <v>5943</v>
      </c>
      <c r="G571" s="230" t="s">
        <v>675</v>
      </c>
      <c r="H571" s="231">
        <v>1</v>
      </c>
      <c r="I571" s="232"/>
      <c r="J571" s="233">
        <f>ROUND(I571*H571,2)</f>
        <v>0</v>
      </c>
      <c r="K571" s="229" t="s">
        <v>246</v>
      </c>
      <c r="L571" s="45"/>
      <c r="M571" s="234" t="s">
        <v>1</v>
      </c>
      <c r="N571" s="235" t="s">
        <v>41</v>
      </c>
      <c r="O571" s="92"/>
      <c r="P571" s="236">
        <f>O571*H571</f>
        <v>0</v>
      </c>
      <c r="Q571" s="236">
        <v>0.12303</v>
      </c>
      <c r="R571" s="236">
        <f>Q571*H571</f>
        <v>0.12303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247</v>
      </c>
      <c r="AT571" s="238" t="s">
        <v>242</v>
      </c>
      <c r="AU571" s="238" t="s">
        <v>87</v>
      </c>
      <c r="AY571" s="18" t="s">
        <v>240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84</v>
      </c>
      <c r="BK571" s="239">
        <f>ROUND(I571*H571,2)</f>
        <v>0</v>
      </c>
      <c r="BL571" s="18" t="s">
        <v>247</v>
      </c>
      <c r="BM571" s="238" t="s">
        <v>6085</v>
      </c>
    </row>
    <row r="572" s="2" customFormat="1">
      <c r="A572" s="39"/>
      <c r="B572" s="40"/>
      <c r="C572" s="41"/>
      <c r="D572" s="240" t="s">
        <v>249</v>
      </c>
      <c r="E572" s="41"/>
      <c r="F572" s="241" t="s">
        <v>5945</v>
      </c>
      <c r="G572" s="41"/>
      <c r="H572" s="41"/>
      <c r="I572" s="242"/>
      <c r="J572" s="41"/>
      <c r="K572" s="41"/>
      <c r="L572" s="45"/>
      <c r="M572" s="243"/>
      <c r="N572" s="244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249</v>
      </c>
      <c r="AU572" s="18" t="s">
        <v>87</v>
      </c>
    </row>
    <row r="573" s="2" customFormat="1" ht="24.15" customHeight="1">
      <c r="A573" s="39"/>
      <c r="B573" s="40"/>
      <c r="C573" s="289" t="s">
        <v>1210</v>
      </c>
      <c r="D573" s="289" t="s">
        <v>341</v>
      </c>
      <c r="E573" s="290" t="s">
        <v>5947</v>
      </c>
      <c r="F573" s="291" t="s">
        <v>5948</v>
      </c>
      <c r="G573" s="292" t="s">
        <v>675</v>
      </c>
      <c r="H573" s="293">
        <v>1</v>
      </c>
      <c r="I573" s="294"/>
      <c r="J573" s="295">
        <f>ROUND(I573*H573,2)</f>
        <v>0</v>
      </c>
      <c r="K573" s="291" t="s">
        <v>246</v>
      </c>
      <c r="L573" s="296"/>
      <c r="M573" s="297" t="s">
        <v>1</v>
      </c>
      <c r="N573" s="298" t="s">
        <v>41</v>
      </c>
      <c r="O573" s="92"/>
      <c r="P573" s="236">
        <f>O573*H573</f>
        <v>0</v>
      </c>
      <c r="Q573" s="236">
        <v>0.013299999999999999</v>
      </c>
      <c r="R573" s="236">
        <f>Q573*H573</f>
        <v>0.013299999999999999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320</v>
      </c>
      <c r="AT573" s="238" t="s">
        <v>341</v>
      </c>
      <c r="AU573" s="238" t="s">
        <v>87</v>
      </c>
      <c r="AY573" s="18" t="s">
        <v>240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84</v>
      </c>
      <c r="BK573" s="239">
        <f>ROUND(I573*H573,2)</f>
        <v>0</v>
      </c>
      <c r="BL573" s="18" t="s">
        <v>247</v>
      </c>
      <c r="BM573" s="238" t="s">
        <v>6086</v>
      </c>
    </row>
    <row r="574" s="13" customFormat="1">
      <c r="A574" s="13"/>
      <c r="B574" s="245"/>
      <c r="C574" s="246"/>
      <c r="D574" s="247" t="s">
        <v>251</v>
      </c>
      <c r="E574" s="248" t="s">
        <v>1</v>
      </c>
      <c r="F574" s="249" t="s">
        <v>5950</v>
      </c>
      <c r="G574" s="246"/>
      <c r="H574" s="248" t="s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251</v>
      </c>
      <c r="AU574" s="255" t="s">
        <v>87</v>
      </c>
      <c r="AV574" s="13" t="s">
        <v>84</v>
      </c>
      <c r="AW574" s="13" t="s">
        <v>32</v>
      </c>
      <c r="AX574" s="13" t="s">
        <v>76</v>
      </c>
      <c r="AY574" s="255" t="s">
        <v>240</v>
      </c>
    </row>
    <row r="575" s="14" customFormat="1">
      <c r="A575" s="14"/>
      <c r="B575" s="256"/>
      <c r="C575" s="257"/>
      <c r="D575" s="247" t="s">
        <v>251</v>
      </c>
      <c r="E575" s="258" t="s">
        <v>1</v>
      </c>
      <c r="F575" s="259" t="s">
        <v>84</v>
      </c>
      <c r="G575" s="257"/>
      <c r="H575" s="260">
        <v>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251</v>
      </c>
      <c r="AU575" s="266" t="s">
        <v>87</v>
      </c>
      <c r="AV575" s="14" t="s">
        <v>87</v>
      </c>
      <c r="AW575" s="14" t="s">
        <v>32</v>
      </c>
      <c r="AX575" s="14" t="s">
        <v>84</v>
      </c>
      <c r="AY575" s="266" t="s">
        <v>240</v>
      </c>
    </row>
    <row r="576" s="2" customFormat="1" ht="16.5" customHeight="1">
      <c r="A576" s="39"/>
      <c r="B576" s="40"/>
      <c r="C576" s="227" t="s">
        <v>1216</v>
      </c>
      <c r="D576" s="227" t="s">
        <v>242</v>
      </c>
      <c r="E576" s="228" t="s">
        <v>6087</v>
      </c>
      <c r="F576" s="229" t="s">
        <v>6088</v>
      </c>
      <c r="G576" s="230" t="s">
        <v>675</v>
      </c>
      <c r="H576" s="231">
        <v>1</v>
      </c>
      <c r="I576" s="232"/>
      <c r="J576" s="233">
        <f>ROUND(I576*H576,2)</f>
        <v>0</v>
      </c>
      <c r="K576" s="229" t="s">
        <v>246</v>
      </c>
      <c r="L576" s="45"/>
      <c r="M576" s="234" t="s">
        <v>1</v>
      </c>
      <c r="N576" s="235" t="s">
        <v>41</v>
      </c>
      <c r="O576" s="92"/>
      <c r="P576" s="236">
        <f>O576*H576</f>
        <v>0</v>
      </c>
      <c r="Q576" s="236">
        <v>0.0013600000000000001</v>
      </c>
      <c r="R576" s="236">
        <f>Q576*H576</f>
        <v>0.0013600000000000001</v>
      </c>
      <c r="S576" s="236">
        <v>0</v>
      </c>
      <c r="T576" s="237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8" t="s">
        <v>247</v>
      </c>
      <c r="AT576" s="238" t="s">
        <v>242</v>
      </c>
      <c r="AU576" s="238" t="s">
        <v>87</v>
      </c>
      <c r="AY576" s="18" t="s">
        <v>240</v>
      </c>
      <c r="BE576" s="239">
        <f>IF(N576="základní",J576,0)</f>
        <v>0</v>
      </c>
      <c r="BF576" s="239">
        <f>IF(N576="snížená",J576,0)</f>
        <v>0</v>
      </c>
      <c r="BG576" s="239">
        <f>IF(N576="zákl. přenesená",J576,0)</f>
        <v>0</v>
      </c>
      <c r="BH576" s="239">
        <f>IF(N576="sníž. přenesená",J576,0)</f>
        <v>0</v>
      </c>
      <c r="BI576" s="239">
        <f>IF(N576="nulová",J576,0)</f>
        <v>0</v>
      </c>
      <c r="BJ576" s="18" t="s">
        <v>84</v>
      </c>
      <c r="BK576" s="239">
        <f>ROUND(I576*H576,2)</f>
        <v>0</v>
      </c>
      <c r="BL576" s="18" t="s">
        <v>247</v>
      </c>
      <c r="BM576" s="238" t="s">
        <v>6089</v>
      </c>
    </row>
    <row r="577" s="2" customFormat="1">
      <c r="A577" s="39"/>
      <c r="B577" s="40"/>
      <c r="C577" s="41"/>
      <c r="D577" s="240" t="s">
        <v>249</v>
      </c>
      <c r="E577" s="41"/>
      <c r="F577" s="241" t="s">
        <v>6090</v>
      </c>
      <c r="G577" s="41"/>
      <c r="H577" s="41"/>
      <c r="I577" s="242"/>
      <c r="J577" s="41"/>
      <c r="K577" s="41"/>
      <c r="L577" s="45"/>
      <c r="M577" s="243"/>
      <c r="N577" s="244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249</v>
      </c>
      <c r="AU577" s="18" t="s">
        <v>87</v>
      </c>
    </row>
    <row r="578" s="13" customFormat="1">
      <c r="A578" s="13"/>
      <c r="B578" s="245"/>
      <c r="C578" s="246"/>
      <c r="D578" s="247" t="s">
        <v>251</v>
      </c>
      <c r="E578" s="248" t="s">
        <v>1</v>
      </c>
      <c r="F578" s="249" t="s">
        <v>6091</v>
      </c>
      <c r="G578" s="246"/>
      <c r="H578" s="248" t="s">
        <v>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251</v>
      </c>
      <c r="AU578" s="255" t="s">
        <v>87</v>
      </c>
      <c r="AV578" s="13" t="s">
        <v>84</v>
      </c>
      <c r="AW578" s="13" t="s">
        <v>32</v>
      </c>
      <c r="AX578" s="13" t="s">
        <v>76</v>
      </c>
      <c r="AY578" s="255" t="s">
        <v>240</v>
      </c>
    </row>
    <row r="579" s="14" customFormat="1">
      <c r="A579" s="14"/>
      <c r="B579" s="256"/>
      <c r="C579" s="257"/>
      <c r="D579" s="247" t="s">
        <v>251</v>
      </c>
      <c r="E579" s="258" t="s">
        <v>1</v>
      </c>
      <c r="F579" s="259" t="s">
        <v>84</v>
      </c>
      <c r="G579" s="257"/>
      <c r="H579" s="260">
        <v>1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251</v>
      </c>
      <c r="AU579" s="266" t="s">
        <v>87</v>
      </c>
      <c r="AV579" s="14" t="s">
        <v>87</v>
      </c>
      <c r="AW579" s="14" t="s">
        <v>32</v>
      </c>
      <c r="AX579" s="14" t="s">
        <v>84</v>
      </c>
      <c r="AY579" s="266" t="s">
        <v>240</v>
      </c>
    </row>
    <row r="580" s="2" customFormat="1" ht="16.5" customHeight="1">
      <c r="A580" s="39"/>
      <c r="B580" s="40"/>
      <c r="C580" s="289" t="s">
        <v>1222</v>
      </c>
      <c r="D580" s="289" t="s">
        <v>341</v>
      </c>
      <c r="E580" s="290" t="s">
        <v>6092</v>
      </c>
      <c r="F580" s="291" t="s">
        <v>6093</v>
      </c>
      <c r="G580" s="292" t="s">
        <v>675</v>
      </c>
      <c r="H580" s="293">
        <v>2</v>
      </c>
      <c r="I580" s="294"/>
      <c r="J580" s="295">
        <f>ROUND(I580*H580,2)</f>
        <v>0</v>
      </c>
      <c r="K580" s="291" t="s">
        <v>1</v>
      </c>
      <c r="L580" s="296"/>
      <c r="M580" s="297" t="s">
        <v>1</v>
      </c>
      <c r="N580" s="298" t="s">
        <v>41</v>
      </c>
      <c r="O580" s="92"/>
      <c r="P580" s="236">
        <f>O580*H580</f>
        <v>0</v>
      </c>
      <c r="Q580" s="236">
        <v>0.042500000000000003</v>
      </c>
      <c r="R580" s="236">
        <f>Q580*H580</f>
        <v>0.085000000000000006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320</v>
      </c>
      <c r="AT580" s="238" t="s">
        <v>341</v>
      </c>
      <c r="AU580" s="238" t="s">
        <v>87</v>
      </c>
      <c r="AY580" s="18" t="s">
        <v>240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84</v>
      </c>
      <c r="BK580" s="239">
        <f>ROUND(I580*H580,2)</f>
        <v>0</v>
      </c>
      <c r="BL580" s="18" t="s">
        <v>247</v>
      </c>
      <c r="BM580" s="238" t="s">
        <v>6094</v>
      </c>
    </row>
    <row r="581" s="13" customFormat="1">
      <c r="A581" s="13"/>
      <c r="B581" s="245"/>
      <c r="C581" s="246"/>
      <c r="D581" s="247" t="s">
        <v>251</v>
      </c>
      <c r="E581" s="248" t="s">
        <v>1</v>
      </c>
      <c r="F581" s="249" t="s">
        <v>6095</v>
      </c>
      <c r="G581" s="246"/>
      <c r="H581" s="248" t="s">
        <v>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251</v>
      </c>
      <c r="AU581" s="255" t="s">
        <v>87</v>
      </c>
      <c r="AV581" s="13" t="s">
        <v>84</v>
      </c>
      <c r="AW581" s="13" t="s">
        <v>32</v>
      </c>
      <c r="AX581" s="13" t="s">
        <v>76</v>
      </c>
      <c r="AY581" s="255" t="s">
        <v>240</v>
      </c>
    </row>
    <row r="582" s="14" customFormat="1">
      <c r="A582" s="14"/>
      <c r="B582" s="256"/>
      <c r="C582" s="257"/>
      <c r="D582" s="247" t="s">
        <v>251</v>
      </c>
      <c r="E582" s="258" t="s">
        <v>1</v>
      </c>
      <c r="F582" s="259" t="s">
        <v>87</v>
      </c>
      <c r="G582" s="257"/>
      <c r="H582" s="260">
        <v>2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251</v>
      </c>
      <c r="AU582" s="266" t="s">
        <v>87</v>
      </c>
      <c r="AV582" s="14" t="s">
        <v>87</v>
      </c>
      <c r="AW582" s="14" t="s">
        <v>32</v>
      </c>
      <c r="AX582" s="14" t="s">
        <v>84</v>
      </c>
      <c r="AY582" s="266" t="s">
        <v>240</v>
      </c>
    </row>
    <row r="583" s="2" customFormat="1" ht="16.5" customHeight="1">
      <c r="A583" s="39"/>
      <c r="B583" s="40"/>
      <c r="C583" s="227" t="s">
        <v>1252</v>
      </c>
      <c r="D583" s="227" t="s">
        <v>242</v>
      </c>
      <c r="E583" s="228" t="s">
        <v>6096</v>
      </c>
      <c r="F583" s="229" t="s">
        <v>6097</v>
      </c>
      <c r="G583" s="230" t="s">
        <v>675</v>
      </c>
      <c r="H583" s="231">
        <v>1</v>
      </c>
      <c r="I583" s="232"/>
      <c r="J583" s="233">
        <f>ROUND(I583*H583,2)</f>
        <v>0</v>
      </c>
      <c r="K583" s="229" t="s">
        <v>246</v>
      </c>
      <c r="L583" s="45"/>
      <c r="M583" s="234" t="s">
        <v>1</v>
      </c>
      <c r="N583" s="235" t="s">
        <v>41</v>
      </c>
      <c r="O583" s="92"/>
      <c r="P583" s="236">
        <f>O583*H583</f>
        <v>0</v>
      </c>
      <c r="Q583" s="236">
        <v>0.32906000000000002</v>
      </c>
      <c r="R583" s="236">
        <f>Q583*H583</f>
        <v>0.32906000000000002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247</v>
      </c>
      <c r="AT583" s="238" t="s">
        <v>242</v>
      </c>
      <c r="AU583" s="238" t="s">
        <v>87</v>
      </c>
      <c r="AY583" s="18" t="s">
        <v>240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84</v>
      </c>
      <c r="BK583" s="239">
        <f>ROUND(I583*H583,2)</f>
        <v>0</v>
      </c>
      <c r="BL583" s="18" t="s">
        <v>247</v>
      </c>
      <c r="BM583" s="238" t="s">
        <v>6098</v>
      </c>
    </row>
    <row r="584" s="2" customFormat="1">
      <c r="A584" s="39"/>
      <c r="B584" s="40"/>
      <c r="C584" s="41"/>
      <c r="D584" s="240" t="s">
        <v>249</v>
      </c>
      <c r="E584" s="41"/>
      <c r="F584" s="241" t="s">
        <v>6099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249</v>
      </c>
      <c r="AU584" s="18" t="s">
        <v>87</v>
      </c>
    </row>
    <row r="585" s="2" customFormat="1" ht="16.5" customHeight="1">
      <c r="A585" s="39"/>
      <c r="B585" s="40"/>
      <c r="C585" s="289" t="s">
        <v>1258</v>
      </c>
      <c r="D585" s="289" t="s">
        <v>341</v>
      </c>
      <c r="E585" s="290" t="s">
        <v>6100</v>
      </c>
      <c r="F585" s="291" t="s">
        <v>6101</v>
      </c>
      <c r="G585" s="292" t="s">
        <v>675</v>
      </c>
      <c r="H585" s="293">
        <v>2</v>
      </c>
      <c r="I585" s="294"/>
      <c r="J585" s="295">
        <f>ROUND(I585*H585,2)</f>
        <v>0</v>
      </c>
      <c r="K585" s="291" t="s">
        <v>246</v>
      </c>
      <c r="L585" s="296"/>
      <c r="M585" s="297" t="s">
        <v>1</v>
      </c>
      <c r="N585" s="298" t="s">
        <v>41</v>
      </c>
      <c r="O585" s="92"/>
      <c r="P585" s="236">
        <f>O585*H585</f>
        <v>0</v>
      </c>
      <c r="Q585" s="236">
        <v>0.029499999999999998</v>
      </c>
      <c r="R585" s="236">
        <f>Q585*H585</f>
        <v>0.058999999999999997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320</v>
      </c>
      <c r="AT585" s="238" t="s">
        <v>341</v>
      </c>
      <c r="AU585" s="238" t="s">
        <v>87</v>
      </c>
      <c r="AY585" s="18" t="s">
        <v>240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84</v>
      </c>
      <c r="BK585" s="239">
        <f>ROUND(I585*H585,2)</f>
        <v>0</v>
      </c>
      <c r="BL585" s="18" t="s">
        <v>247</v>
      </c>
      <c r="BM585" s="238" t="s">
        <v>6102</v>
      </c>
    </row>
    <row r="586" s="2" customFormat="1" ht="24.15" customHeight="1">
      <c r="A586" s="39"/>
      <c r="B586" s="40"/>
      <c r="C586" s="289" t="s">
        <v>1264</v>
      </c>
      <c r="D586" s="289" t="s">
        <v>341</v>
      </c>
      <c r="E586" s="290" t="s">
        <v>6103</v>
      </c>
      <c r="F586" s="291" t="s">
        <v>6104</v>
      </c>
      <c r="G586" s="292" t="s">
        <v>675</v>
      </c>
      <c r="H586" s="293">
        <v>1</v>
      </c>
      <c r="I586" s="294"/>
      <c r="J586" s="295">
        <f>ROUND(I586*H586,2)</f>
        <v>0</v>
      </c>
      <c r="K586" s="291" t="s">
        <v>246</v>
      </c>
      <c r="L586" s="296"/>
      <c r="M586" s="297" t="s">
        <v>1</v>
      </c>
      <c r="N586" s="298" t="s">
        <v>41</v>
      </c>
      <c r="O586" s="92"/>
      <c r="P586" s="236">
        <f>O586*H586</f>
        <v>0</v>
      </c>
      <c r="Q586" s="236">
        <v>0.0019</v>
      </c>
      <c r="R586" s="236">
        <f>Q586*H586</f>
        <v>0.0019</v>
      </c>
      <c r="S586" s="236">
        <v>0</v>
      </c>
      <c r="T586" s="23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8" t="s">
        <v>320</v>
      </c>
      <c r="AT586" s="238" t="s">
        <v>341</v>
      </c>
      <c r="AU586" s="238" t="s">
        <v>87</v>
      </c>
      <c r="AY586" s="18" t="s">
        <v>240</v>
      </c>
      <c r="BE586" s="239">
        <f>IF(N586="základní",J586,0)</f>
        <v>0</v>
      </c>
      <c r="BF586" s="239">
        <f>IF(N586="snížená",J586,0)</f>
        <v>0</v>
      </c>
      <c r="BG586" s="239">
        <f>IF(N586="zákl. přenesená",J586,0)</f>
        <v>0</v>
      </c>
      <c r="BH586" s="239">
        <f>IF(N586="sníž. přenesená",J586,0)</f>
        <v>0</v>
      </c>
      <c r="BI586" s="239">
        <f>IF(N586="nulová",J586,0)</f>
        <v>0</v>
      </c>
      <c r="BJ586" s="18" t="s">
        <v>84</v>
      </c>
      <c r="BK586" s="239">
        <f>ROUND(I586*H586,2)</f>
        <v>0</v>
      </c>
      <c r="BL586" s="18" t="s">
        <v>247</v>
      </c>
      <c r="BM586" s="238" t="s">
        <v>6105</v>
      </c>
    </row>
    <row r="587" s="2" customFormat="1" ht="37.8" customHeight="1">
      <c r="A587" s="39"/>
      <c r="B587" s="40"/>
      <c r="C587" s="227" t="s">
        <v>1270</v>
      </c>
      <c r="D587" s="227" t="s">
        <v>242</v>
      </c>
      <c r="E587" s="228" t="s">
        <v>6106</v>
      </c>
      <c r="F587" s="229" t="s">
        <v>6107</v>
      </c>
      <c r="G587" s="230" t="s">
        <v>675</v>
      </c>
      <c r="H587" s="231">
        <v>1</v>
      </c>
      <c r="I587" s="232"/>
      <c r="J587" s="233">
        <f>ROUND(I587*H587,2)</f>
        <v>0</v>
      </c>
      <c r="K587" s="229" t="s">
        <v>1</v>
      </c>
      <c r="L587" s="45"/>
      <c r="M587" s="234" t="s">
        <v>1</v>
      </c>
      <c r="N587" s="235" t="s">
        <v>41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247</v>
      </c>
      <c r="AT587" s="238" t="s">
        <v>242</v>
      </c>
      <c r="AU587" s="238" t="s">
        <v>87</v>
      </c>
      <c r="AY587" s="18" t="s">
        <v>240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84</v>
      </c>
      <c r="BK587" s="239">
        <f>ROUND(I587*H587,2)</f>
        <v>0</v>
      </c>
      <c r="BL587" s="18" t="s">
        <v>247</v>
      </c>
      <c r="BM587" s="238" t="s">
        <v>6108</v>
      </c>
    </row>
    <row r="588" s="12" customFormat="1" ht="22.8" customHeight="1">
      <c r="A588" s="12"/>
      <c r="B588" s="211"/>
      <c r="C588" s="212"/>
      <c r="D588" s="213" t="s">
        <v>75</v>
      </c>
      <c r="E588" s="225" t="s">
        <v>6109</v>
      </c>
      <c r="F588" s="225" t="s">
        <v>6110</v>
      </c>
      <c r="G588" s="212"/>
      <c r="H588" s="212"/>
      <c r="I588" s="215"/>
      <c r="J588" s="226">
        <f>BK588</f>
        <v>0</v>
      </c>
      <c r="K588" s="212"/>
      <c r="L588" s="217"/>
      <c r="M588" s="218"/>
      <c r="N588" s="219"/>
      <c r="O588" s="219"/>
      <c r="P588" s="220">
        <f>SUM(P589:P644)</f>
        <v>0</v>
      </c>
      <c r="Q588" s="219"/>
      <c r="R588" s="220">
        <f>SUM(R589:R644)</f>
        <v>0.32245200000000002</v>
      </c>
      <c r="S588" s="219"/>
      <c r="T588" s="221">
        <f>SUM(T589:T644)</f>
        <v>0.023199999999999998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2" t="s">
        <v>84</v>
      </c>
      <c r="AT588" s="223" t="s">
        <v>75</v>
      </c>
      <c r="AU588" s="223" t="s">
        <v>84</v>
      </c>
      <c r="AY588" s="222" t="s">
        <v>240</v>
      </c>
      <c r="BK588" s="224">
        <f>SUM(BK589:BK644)</f>
        <v>0</v>
      </c>
    </row>
    <row r="589" s="2" customFormat="1" ht="24.15" customHeight="1">
      <c r="A589" s="39"/>
      <c r="B589" s="40"/>
      <c r="C589" s="227" t="s">
        <v>1276</v>
      </c>
      <c r="D589" s="227" t="s">
        <v>242</v>
      </c>
      <c r="E589" s="228" t="s">
        <v>6049</v>
      </c>
      <c r="F589" s="229" t="s">
        <v>6050</v>
      </c>
      <c r="G589" s="230" t="s">
        <v>675</v>
      </c>
      <c r="H589" s="231">
        <v>2</v>
      </c>
      <c r="I589" s="232"/>
      <c r="J589" s="233">
        <f>ROUND(I589*H589,2)</f>
        <v>0</v>
      </c>
      <c r="K589" s="229" t="s">
        <v>246</v>
      </c>
      <c r="L589" s="45"/>
      <c r="M589" s="234" t="s">
        <v>1</v>
      </c>
      <c r="N589" s="235" t="s">
        <v>41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0.011599999999999999</v>
      </c>
      <c r="T589" s="237">
        <f>S589*H589</f>
        <v>0.023199999999999998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247</v>
      </c>
      <c r="AT589" s="238" t="s">
        <v>242</v>
      </c>
      <c r="AU589" s="238" t="s">
        <v>87</v>
      </c>
      <c r="AY589" s="18" t="s">
        <v>240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84</v>
      </c>
      <c r="BK589" s="239">
        <f>ROUND(I589*H589,2)</f>
        <v>0</v>
      </c>
      <c r="BL589" s="18" t="s">
        <v>247</v>
      </c>
      <c r="BM589" s="238" t="s">
        <v>6111</v>
      </c>
    </row>
    <row r="590" s="2" customFormat="1">
      <c r="A590" s="39"/>
      <c r="B590" s="40"/>
      <c r="C590" s="41"/>
      <c r="D590" s="240" t="s">
        <v>249</v>
      </c>
      <c r="E590" s="41"/>
      <c r="F590" s="241" t="s">
        <v>6052</v>
      </c>
      <c r="G590" s="41"/>
      <c r="H590" s="41"/>
      <c r="I590" s="242"/>
      <c r="J590" s="41"/>
      <c r="K590" s="41"/>
      <c r="L590" s="45"/>
      <c r="M590" s="243"/>
      <c r="N590" s="244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249</v>
      </c>
      <c r="AU590" s="18" t="s">
        <v>87</v>
      </c>
    </row>
    <row r="591" s="13" customFormat="1">
      <c r="A591" s="13"/>
      <c r="B591" s="245"/>
      <c r="C591" s="246"/>
      <c r="D591" s="247" t="s">
        <v>251</v>
      </c>
      <c r="E591" s="248" t="s">
        <v>1</v>
      </c>
      <c r="F591" s="249" t="s">
        <v>6112</v>
      </c>
      <c r="G591" s="246"/>
      <c r="H591" s="248" t="s">
        <v>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251</v>
      </c>
      <c r="AU591" s="255" t="s">
        <v>87</v>
      </c>
      <c r="AV591" s="13" t="s">
        <v>84</v>
      </c>
      <c r="AW591" s="13" t="s">
        <v>32</v>
      </c>
      <c r="AX591" s="13" t="s">
        <v>76</v>
      </c>
      <c r="AY591" s="255" t="s">
        <v>240</v>
      </c>
    </row>
    <row r="592" s="14" customFormat="1">
      <c r="A592" s="14"/>
      <c r="B592" s="256"/>
      <c r="C592" s="257"/>
      <c r="D592" s="247" t="s">
        <v>251</v>
      </c>
      <c r="E592" s="258" t="s">
        <v>1</v>
      </c>
      <c r="F592" s="259" t="s">
        <v>84</v>
      </c>
      <c r="G592" s="257"/>
      <c r="H592" s="260">
        <v>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251</v>
      </c>
      <c r="AU592" s="266" t="s">
        <v>87</v>
      </c>
      <c r="AV592" s="14" t="s">
        <v>87</v>
      </c>
      <c r="AW592" s="14" t="s">
        <v>32</v>
      </c>
      <c r="AX592" s="14" t="s">
        <v>76</v>
      </c>
      <c r="AY592" s="266" t="s">
        <v>240</v>
      </c>
    </row>
    <row r="593" s="15" customFormat="1">
      <c r="A593" s="15"/>
      <c r="B593" s="267"/>
      <c r="C593" s="268"/>
      <c r="D593" s="247" t="s">
        <v>251</v>
      </c>
      <c r="E593" s="269" t="s">
        <v>1</v>
      </c>
      <c r="F593" s="270" t="s">
        <v>255</v>
      </c>
      <c r="G593" s="268"/>
      <c r="H593" s="271">
        <v>1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251</v>
      </c>
      <c r="AU593" s="277" t="s">
        <v>87</v>
      </c>
      <c r="AV593" s="15" t="s">
        <v>256</v>
      </c>
      <c r="AW593" s="15" t="s">
        <v>32</v>
      </c>
      <c r="AX593" s="15" t="s">
        <v>76</v>
      </c>
      <c r="AY593" s="277" t="s">
        <v>240</v>
      </c>
    </row>
    <row r="594" s="13" customFormat="1">
      <c r="A594" s="13"/>
      <c r="B594" s="245"/>
      <c r="C594" s="246"/>
      <c r="D594" s="247" t="s">
        <v>251</v>
      </c>
      <c r="E594" s="248" t="s">
        <v>1</v>
      </c>
      <c r="F594" s="249" t="s">
        <v>6113</v>
      </c>
      <c r="G594" s="246"/>
      <c r="H594" s="248" t="s">
        <v>1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251</v>
      </c>
      <c r="AU594" s="255" t="s">
        <v>87</v>
      </c>
      <c r="AV594" s="13" t="s">
        <v>84</v>
      </c>
      <c r="AW594" s="13" t="s">
        <v>32</v>
      </c>
      <c r="AX594" s="13" t="s">
        <v>76</v>
      </c>
      <c r="AY594" s="255" t="s">
        <v>240</v>
      </c>
    </row>
    <row r="595" s="14" customFormat="1">
      <c r="A595" s="14"/>
      <c r="B595" s="256"/>
      <c r="C595" s="257"/>
      <c r="D595" s="247" t="s">
        <v>251</v>
      </c>
      <c r="E595" s="258" t="s">
        <v>1</v>
      </c>
      <c r="F595" s="259" t="s">
        <v>84</v>
      </c>
      <c r="G595" s="257"/>
      <c r="H595" s="260">
        <v>1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251</v>
      </c>
      <c r="AU595" s="266" t="s">
        <v>87</v>
      </c>
      <c r="AV595" s="14" t="s">
        <v>87</v>
      </c>
      <c r="AW595" s="14" t="s">
        <v>32</v>
      </c>
      <c r="AX595" s="14" t="s">
        <v>76</v>
      </c>
      <c r="AY595" s="266" t="s">
        <v>240</v>
      </c>
    </row>
    <row r="596" s="15" customFormat="1">
      <c r="A596" s="15"/>
      <c r="B596" s="267"/>
      <c r="C596" s="268"/>
      <c r="D596" s="247" t="s">
        <v>251</v>
      </c>
      <c r="E596" s="269" t="s">
        <v>1</v>
      </c>
      <c r="F596" s="270" t="s">
        <v>261</v>
      </c>
      <c r="G596" s="268"/>
      <c r="H596" s="271">
        <v>1</v>
      </c>
      <c r="I596" s="272"/>
      <c r="J596" s="268"/>
      <c r="K596" s="268"/>
      <c r="L596" s="273"/>
      <c r="M596" s="274"/>
      <c r="N596" s="275"/>
      <c r="O596" s="275"/>
      <c r="P596" s="275"/>
      <c r="Q596" s="275"/>
      <c r="R596" s="275"/>
      <c r="S596" s="275"/>
      <c r="T596" s="27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7" t="s">
        <v>251</v>
      </c>
      <c r="AU596" s="277" t="s">
        <v>87</v>
      </c>
      <c r="AV596" s="15" t="s">
        <v>256</v>
      </c>
      <c r="AW596" s="15" t="s">
        <v>32</v>
      </c>
      <c r="AX596" s="15" t="s">
        <v>76</v>
      </c>
      <c r="AY596" s="277" t="s">
        <v>240</v>
      </c>
    </row>
    <row r="597" s="16" customFormat="1">
      <c r="A597" s="16"/>
      <c r="B597" s="278"/>
      <c r="C597" s="279"/>
      <c r="D597" s="247" t="s">
        <v>251</v>
      </c>
      <c r="E597" s="280" t="s">
        <v>1</v>
      </c>
      <c r="F597" s="281" t="s">
        <v>265</v>
      </c>
      <c r="G597" s="279"/>
      <c r="H597" s="282">
        <v>2</v>
      </c>
      <c r="I597" s="283"/>
      <c r="J597" s="279"/>
      <c r="K597" s="279"/>
      <c r="L597" s="284"/>
      <c r="M597" s="285"/>
      <c r="N597" s="286"/>
      <c r="O597" s="286"/>
      <c r="P597" s="286"/>
      <c r="Q597" s="286"/>
      <c r="R597" s="286"/>
      <c r="S597" s="286"/>
      <c r="T597" s="287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88" t="s">
        <v>251</v>
      </c>
      <c r="AU597" s="288" t="s">
        <v>87</v>
      </c>
      <c r="AV597" s="16" t="s">
        <v>247</v>
      </c>
      <c r="AW597" s="16" t="s">
        <v>32</v>
      </c>
      <c r="AX597" s="16" t="s">
        <v>84</v>
      </c>
      <c r="AY597" s="288" t="s">
        <v>240</v>
      </c>
    </row>
    <row r="598" s="2" customFormat="1" ht="16.5" customHeight="1">
      <c r="A598" s="39"/>
      <c r="B598" s="40"/>
      <c r="C598" s="289" t="s">
        <v>1282</v>
      </c>
      <c r="D598" s="289" t="s">
        <v>341</v>
      </c>
      <c r="E598" s="290" t="s">
        <v>6114</v>
      </c>
      <c r="F598" s="291" t="s">
        <v>6115</v>
      </c>
      <c r="G598" s="292" t="s">
        <v>675</v>
      </c>
      <c r="H598" s="293">
        <v>1</v>
      </c>
      <c r="I598" s="294"/>
      <c r="J598" s="295">
        <f>ROUND(I598*H598,2)</f>
        <v>0</v>
      </c>
      <c r="K598" s="291" t="s">
        <v>1</v>
      </c>
      <c r="L598" s="296"/>
      <c r="M598" s="297" t="s">
        <v>1</v>
      </c>
      <c r="N598" s="298" t="s">
        <v>41</v>
      </c>
      <c r="O598" s="92"/>
      <c r="P598" s="236">
        <f>O598*H598</f>
        <v>0</v>
      </c>
      <c r="Q598" s="236">
        <v>1.0000000000000001E-05</v>
      </c>
      <c r="R598" s="236">
        <f>Q598*H598</f>
        <v>1.0000000000000001E-05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320</v>
      </c>
      <c r="AT598" s="238" t="s">
        <v>341</v>
      </c>
      <c r="AU598" s="238" t="s">
        <v>87</v>
      </c>
      <c r="AY598" s="18" t="s">
        <v>240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84</v>
      </c>
      <c r="BK598" s="239">
        <f>ROUND(I598*H598,2)</f>
        <v>0</v>
      </c>
      <c r="BL598" s="18" t="s">
        <v>247</v>
      </c>
      <c r="BM598" s="238" t="s">
        <v>6116</v>
      </c>
    </row>
    <row r="599" s="13" customFormat="1">
      <c r="A599" s="13"/>
      <c r="B599" s="245"/>
      <c r="C599" s="246"/>
      <c r="D599" s="247" t="s">
        <v>251</v>
      </c>
      <c r="E599" s="248" t="s">
        <v>1</v>
      </c>
      <c r="F599" s="249" t="s">
        <v>6117</v>
      </c>
      <c r="G599" s="246"/>
      <c r="H599" s="248" t="s">
        <v>1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251</v>
      </c>
      <c r="AU599" s="255" t="s">
        <v>87</v>
      </c>
      <c r="AV599" s="13" t="s">
        <v>84</v>
      </c>
      <c r="AW599" s="13" t="s">
        <v>32</v>
      </c>
      <c r="AX599" s="13" t="s">
        <v>76</v>
      </c>
      <c r="AY599" s="255" t="s">
        <v>240</v>
      </c>
    </row>
    <row r="600" s="14" customFormat="1">
      <c r="A600" s="14"/>
      <c r="B600" s="256"/>
      <c r="C600" s="257"/>
      <c r="D600" s="247" t="s">
        <v>251</v>
      </c>
      <c r="E600" s="258" t="s">
        <v>1</v>
      </c>
      <c r="F600" s="259" t="s">
        <v>84</v>
      </c>
      <c r="G600" s="257"/>
      <c r="H600" s="260">
        <v>1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251</v>
      </c>
      <c r="AU600" s="266" t="s">
        <v>87</v>
      </c>
      <c r="AV600" s="14" t="s">
        <v>87</v>
      </c>
      <c r="AW600" s="14" t="s">
        <v>32</v>
      </c>
      <c r="AX600" s="14" t="s">
        <v>84</v>
      </c>
      <c r="AY600" s="266" t="s">
        <v>240</v>
      </c>
    </row>
    <row r="601" s="2" customFormat="1" ht="24.15" customHeight="1">
      <c r="A601" s="39"/>
      <c r="B601" s="40"/>
      <c r="C601" s="289" t="s">
        <v>1288</v>
      </c>
      <c r="D601" s="289" t="s">
        <v>341</v>
      </c>
      <c r="E601" s="290" t="s">
        <v>6118</v>
      </c>
      <c r="F601" s="291" t="s">
        <v>6119</v>
      </c>
      <c r="G601" s="292" t="s">
        <v>675</v>
      </c>
      <c r="H601" s="293">
        <v>1</v>
      </c>
      <c r="I601" s="294"/>
      <c r="J601" s="295">
        <f>ROUND(I601*H601,2)</f>
        <v>0</v>
      </c>
      <c r="K601" s="291" t="s">
        <v>246</v>
      </c>
      <c r="L601" s="296"/>
      <c r="M601" s="297" t="s">
        <v>1</v>
      </c>
      <c r="N601" s="298" t="s">
        <v>41</v>
      </c>
      <c r="O601" s="92"/>
      <c r="P601" s="236">
        <f>O601*H601</f>
        <v>0</v>
      </c>
      <c r="Q601" s="236">
        <v>0.016799999999999999</v>
      </c>
      <c r="R601" s="236">
        <f>Q601*H601</f>
        <v>0.016799999999999999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320</v>
      </c>
      <c r="AT601" s="238" t="s">
        <v>341</v>
      </c>
      <c r="AU601" s="238" t="s">
        <v>87</v>
      </c>
      <c r="AY601" s="18" t="s">
        <v>240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84</v>
      </c>
      <c r="BK601" s="239">
        <f>ROUND(I601*H601,2)</f>
        <v>0</v>
      </c>
      <c r="BL601" s="18" t="s">
        <v>247</v>
      </c>
      <c r="BM601" s="238" t="s">
        <v>6120</v>
      </c>
    </row>
    <row r="602" s="13" customFormat="1">
      <c r="A602" s="13"/>
      <c r="B602" s="245"/>
      <c r="C602" s="246"/>
      <c r="D602" s="247" t="s">
        <v>251</v>
      </c>
      <c r="E602" s="248" t="s">
        <v>1</v>
      </c>
      <c r="F602" s="249" t="s">
        <v>6121</v>
      </c>
      <c r="G602" s="246"/>
      <c r="H602" s="248" t="s">
        <v>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251</v>
      </c>
      <c r="AU602" s="255" t="s">
        <v>87</v>
      </c>
      <c r="AV602" s="13" t="s">
        <v>84</v>
      </c>
      <c r="AW602" s="13" t="s">
        <v>32</v>
      </c>
      <c r="AX602" s="13" t="s">
        <v>76</v>
      </c>
      <c r="AY602" s="255" t="s">
        <v>240</v>
      </c>
    </row>
    <row r="603" s="14" customFormat="1">
      <c r="A603" s="14"/>
      <c r="B603" s="256"/>
      <c r="C603" s="257"/>
      <c r="D603" s="247" t="s">
        <v>251</v>
      </c>
      <c r="E603" s="258" t="s">
        <v>1</v>
      </c>
      <c r="F603" s="259" t="s">
        <v>84</v>
      </c>
      <c r="G603" s="257"/>
      <c r="H603" s="260">
        <v>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251</v>
      </c>
      <c r="AU603" s="266" t="s">
        <v>87</v>
      </c>
      <c r="AV603" s="14" t="s">
        <v>87</v>
      </c>
      <c r="AW603" s="14" t="s">
        <v>32</v>
      </c>
      <c r="AX603" s="14" t="s">
        <v>84</v>
      </c>
      <c r="AY603" s="266" t="s">
        <v>240</v>
      </c>
    </row>
    <row r="604" s="2" customFormat="1" ht="33" customHeight="1">
      <c r="A604" s="39"/>
      <c r="B604" s="40"/>
      <c r="C604" s="227" t="s">
        <v>1294</v>
      </c>
      <c r="D604" s="227" t="s">
        <v>242</v>
      </c>
      <c r="E604" s="228" t="s">
        <v>5956</v>
      </c>
      <c r="F604" s="229" t="s">
        <v>5957</v>
      </c>
      <c r="G604" s="230" t="s">
        <v>675</v>
      </c>
      <c r="H604" s="231">
        <v>2</v>
      </c>
      <c r="I604" s="232"/>
      <c r="J604" s="233">
        <f>ROUND(I604*H604,2)</f>
        <v>0</v>
      </c>
      <c r="K604" s="229" t="s">
        <v>246</v>
      </c>
      <c r="L604" s="45"/>
      <c r="M604" s="234" t="s">
        <v>1</v>
      </c>
      <c r="N604" s="235" t="s">
        <v>41</v>
      </c>
      <c r="O604" s="92"/>
      <c r="P604" s="236">
        <f>O604*H604</f>
        <v>0</v>
      </c>
      <c r="Q604" s="236">
        <v>0.00167</v>
      </c>
      <c r="R604" s="236">
        <f>Q604*H604</f>
        <v>0.0033400000000000001</v>
      </c>
      <c r="S604" s="236">
        <v>0</v>
      </c>
      <c r="T604" s="237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8" t="s">
        <v>247</v>
      </c>
      <c r="AT604" s="238" t="s">
        <v>242</v>
      </c>
      <c r="AU604" s="238" t="s">
        <v>87</v>
      </c>
      <c r="AY604" s="18" t="s">
        <v>240</v>
      </c>
      <c r="BE604" s="239">
        <f>IF(N604="základní",J604,0)</f>
        <v>0</v>
      </c>
      <c r="BF604" s="239">
        <f>IF(N604="snížená",J604,0)</f>
        <v>0</v>
      </c>
      <c r="BG604" s="239">
        <f>IF(N604="zákl. přenesená",J604,0)</f>
        <v>0</v>
      </c>
      <c r="BH604" s="239">
        <f>IF(N604="sníž. přenesená",J604,0)</f>
        <v>0</v>
      </c>
      <c r="BI604" s="239">
        <f>IF(N604="nulová",J604,0)</f>
        <v>0</v>
      </c>
      <c r="BJ604" s="18" t="s">
        <v>84</v>
      </c>
      <c r="BK604" s="239">
        <f>ROUND(I604*H604,2)</f>
        <v>0</v>
      </c>
      <c r="BL604" s="18" t="s">
        <v>247</v>
      </c>
      <c r="BM604" s="238" t="s">
        <v>6122</v>
      </c>
    </row>
    <row r="605" s="2" customFormat="1">
      <c r="A605" s="39"/>
      <c r="B605" s="40"/>
      <c r="C605" s="41"/>
      <c r="D605" s="240" t="s">
        <v>249</v>
      </c>
      <c r="E605" s="41"/>
      <c r="F605" s="241" t="s">
        <v>5959</v>
      </c>
      <c r="G605" s="41"/>
      <c r="H605" s="41"/>
      <c r="I605" s="242"/>
      <c r="J605" s="41"/>
      <c r="K605" s="41"/>
      <c r="L605" s="45"/>
      <c r="M605" s="243"/>
      <c r="N605" s="244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249</v>
      </c>
      <c r="AU605" s="18" t="s">
        <v>87</v>
      </c>
    </row>
    <row r="606" s="13" customFormat="1">
      <c r="A606" s="13"/>
      <c r="B606" s="245"/>
      <c r="C606" s="246"/>
      <c r="D606" s="247" t="s">
        <v>251</v>
      </c>
      <c r="E606" s="248" t="s">
        <v>1</v>
      </c>
      <c r="F606" s="249" t="s">
        <v>6123</v>
      </c>
      <c r="G606" s="246"/>
      <c r="H606" s="248" t="s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251</v>
      </c>
      <c r="AU606" s="255" t="s">
        <v>87</v>
      </c>
      <c r="AV606" s="13" t="s">
        <v>84</v>
      </c>
      <c r="AW606" s="13" t="s">
        <v>32</v>
      </c>
      <c r="AX606" s="13" t="s">
        <v>76</v>
      </c>
      <c r="AY606" s="255" t="s">
        <v>240</v>
      </c>
    </row>
    <row r="607" s="14" customFormat="1">
      <c r="A607" s="14"/>
      <c r="B607" s="256"/>
      <c r="C607" s="257"/>
      <c r="D607" s="247" t="s">
        <v>251</v>
      </c>
      <c r="E607" s="258" t="s">
        <v>1</v>
      </c>
      <c r="F607" s="259" t="s">
        <v>84</v>
      </c>
      <c r="G607" s="257"/>
      <c r="H607" s="260">
        <v>1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251</v>
      </c>
      <c r="AU607" s="266" t="s">
        <v>87</v>
      </c>
      <c r="AV607" s="14" t="s">
        <v>87</v>
      </c>
      <c r="AW607" s="14" t="s">
        <v>32</v>
      </c>
      <c r="AX607" s="14" t="s">
        <v>76</v>
      </c>
      <c r="AY607" s="266" t="s">
        <v>240</v>
      </c>
    </row>
    <row r="608" s="15" customFormat="1">
      <c r="A608" s="15"/>
      <c r="B608" s="267"/>
      <c r="C608" s="268"/>
      <c r="D608" s="247" t="s">
        <v>251</v>
      </c>
      <c r="E608" s="269" t="s">
        <v>1</v>
      </c>
      <c r="F608" s="270" t="s">
        <v>255</v>
      </c>
      <c r="G608" s="268"/>
      <c r="H608" s="271">
        <v>1</v>
      </c>
      <c r="I608" s="272"/>
      <c r="J608" s="268"/>
      <c r="K608" s="268"/>
      <c r="L608" s="273"/>
      <c r="M608" s="274"/>
      <c r="N608" s="275"/>
      <c r="O608" s="275"/>
      <c r="P608" s="275"/>
      <c r="Q608" s="275"/>
      <c r="R608" s="275"/>
      <c r="S608" s="275"/>
      <c r="T608" s="27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7" t="s">
        <v>251</v>
      </c>
      <c r="AU608" s="277" t="s">
        <v>87</v>
      </c>
      <c r="AV608" s="15" t="s">
        <v>256</v>
      </c>
      <c r="AW608" s="15" t="s">
        <v>32</v>
      </c>
      <c r="AX608" s="15" t="s">
        <v>76</v>
      </c>
      <c r="AY608" s="277" t="s">
        <v>240</v>
      </c>
    </row>
    <row r="609" s="13" customFormat="1">
      <c r="A609" s="13"/>
      <c r="B609" s="245"/>
      <c r="C609" s="246"/>
      <c r="D609" s="247" t="s">
        <v>251</v>
      </c>
      <c r="E609" s="248" t="s">
        <v>1</v>
      </c>
      <c r="F609" s="249" t="s">
        <v>6124</v>
      </c>
      <c r="G609" s="246"/>
      <c r="H609" s="248" t="s">
        <v>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251</v>
      </c>
      <c r="AU609" s="255" t="s">
        <v>87</v>
      </c>
      <c r="AV609" s="13" t="s">
        <v>84</v>
      </c>
      <c r="AW609" s="13" t="s">
        <v>32</v>
      </c>
      <c r="AX609" s="13" t="s">
        <v>76</v>
      </c>
      <c r="AY609" s="255" t="s">
        <v>240</v>
      </c>
    </row>
    <row r="610" s="14" customFormat="1">
      <c r="A610" s="14"/>
      <c r="B610" s="256"/>
      <c r="C610" s="257"/>
      <c r="D610" s="247" t="s">
        <v>251</v>
      </c>
      <c r="E610" s="258" t="s">
        <v>1</v>
      </c>
      <c r="F610" s="259" t="s">
        <v>84</v>
      </c>
      <c r="G610" s="257"/>
      <c r="H610" s="260">
        <v>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251</v>
      </c>
      <c r="AU610" s="266" t="s">
        <v>87</v>
      </c>
      <c r="AV610" s="14" t="s">
        <v>87</v>
      </c>
      <c r="AW610" s="14" t="s">
        <v>32</v>
      </c>
      <c r="AX610" s="14" t="s">
        <v>76</v>
      </c>
      <c r="AY610" s="266" t="s">
        <v>240</v>
      </c>
    </row>
    <row r="611" s="15" customFormat="1">
      <c r="A611" s="15"/>
      <c r="B611" s="267"/>
      <c r="C611" s="268"/>
      <c r="D611" s="247" t="s">
        <v>251</v>
      </c>
      <c r="E611" s="269" t="s">
        <v>1</v>
      </c>
      <c r="F611" s="270" t="s">
        <v>261</v>
      </c>
      <c r="G611" s="268"/>
      <c r="H611" s="271">
        <v>1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251</v>
      </c>
      <c r="AU611" s="277" t="s">
        <v>87</v>
      </c>
      <c r="AV611" s="15" t="s">
        <v>256</v>
      </c>
      <c r="AW611" s="15" t="s">
        <v>32</v>
      </c>
      <c r="AX611" s="15" t="s">
        <v>76</v>
      </c>
      <c r="AY611" s="277" t="s">
        <v>240</v>
      </c>
    </row>
    <row r="612" s="16" customFormat="1">
      <c r="A612" s="16"/>
      <c r="B612" s="278"/>
      <c r="C612" s="279"/>
      <c r="D612" s="247" t="s">
        <v>251</v>
      </c>
      <c r="E612" s="280" t="s">
        <v>1</v>
      </c>
      <c r="F612" s="281" t="s">
        <v>265</v>
      </c>
      <c r="G612" s="279"/>
      <c r="H612" s="282">
        <v>2</v>
      </c>
      <c r="I612" s="283"/>
      <c r="J612" s="279"/>
      <c r="K612" s="279"/>
      <c r="L612" s="284"/>
      <c r="M612" s="285"/>
      <c r="N612" s="286"/>
      <c r="O612" s="286"/>
      <c r="P612" s="286"/>
      <c r="Q612" s="286"/>
      <c r="R612" s="286"/>
      <c r="S612" s="286"/>
      <c r="T612" s="287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88" t="s">
        <v>251</v>
      </c>
      <c r="AU612" s="288" t="s">
        <v>87</v>
      </c>
      <c r="AV612" s="16" t="s">
        <v>247</v>
      </c>
      <c r="AW612" s="16" t="s">
        <v>32</v>
      </c>
      <c r="AX612" s="16" t="s">
        <v>84</v>
      </c>
      <c r="AY612" s="288" t="s">
        <v>240</v>
      </c>
    </row>
    <row r="613" s="2" customFormat="1" ht="24.15" customHeight="1">
      <c r="A613" s="39"/>
      <c r="B613" s="40"/>
      <c r="C613" s="289" t="s">
        <v>1305</v>
      </c>
      <c r="D613" s="289" t="s">
        <v>341</v>
      </c>
      <c r="E613" s="290" t="s">
        <v>6125</v>
      </c>
      <c r="F613" s="291" t="s">
        <v>6126</v>
      </c>
      <c r="G613" s="292" t="s">
        <v>675</v>
      </c>
      <c r="H613" s="293">
        <v>1.01</v>
      </c>
      <c r="I613" s="294"/>
      <c r="J613" s="295">
        <f>ROUND(I613*H613,2)</f>
        <v>0</v>
      </c>
      <c r="K613" s="291" t="s">
        <v>246</v>
      </c>
      <c r="L613" s="296"/>
      <c r="M613" s="297" t="s">
        <v>1</v>
      </c>
      <c r="N613" s="298" t="s">
        <v>41</v>
      </c>
      <c r="O613" s="92"/>
      <c r="P613" s="236">
        <f>O613*H613</f>
        <v>0</v>
      </c>
      <c r="Q613" s="236">
        <v>0.014999999999999999</v>
      </c>
      <c r="R613" s="236">
        <f>Q613*H613</f>
        <v>0.01515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320</v>
      </c>
      <c r="AT613" s="238" t="s">
        <v>341</v>
      </c>
      <c r="AU613" s="238" t="s">
        <v>87</v>
      </c>
      <c r="AY613" s="18" t="s">
        <v>240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84</v>
      </c>
      <c r="BK613" s="239">
        <f>ROUND(I613*H613,2)</f>
        <v>0</v>
      </c>
      <c r="BL613" s="18" t="s">
        <v>247</v>
      </c>
      <c r="BM613" s="238" t="s">
        <v>6127</v>
      </c>
    </row>
    <row r="614" s="13" customFormat="1">
      <c r="A614" s="13"/>
      <c r="B614" s="245"/>
      <c r="C614" s="246"/>
      <c r="D614" s="247" t="s">
        <v>251</v>
      </c>
      <c r="E614" s="248" t="s">
        <v>1</v>
      </c>
      <c r="F614" s="249" t="s">
        <v>6128</v>
      </c>
      <c r="G614" s="246"/>
      <c r="H614" s="248" t="s">
        <v>1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251</v>
      </c>
      <c r="AU614" s="255" t="s">
        <v>87</v>
      </c>
      <c r="AV614" s="13" t="s">
        <v>84</v>
      </c>
      <c r="AW614" s="13" t="s">
        <v>32</v>
      </c>
      <c r="AX614" s="13" t="s">
        <v>76</v>
      </c>
      <c r="AY614" s="255" t="s">
        <v>240</v>
      </c>
    </row>
    <row r="615" s="14" customFormat="1">
      <c r="A615" s="14"/>
      <c r="B615" s="256"/>
      <c r="C615" s="257"/>
      <c r="D615" s="247" t="s">
        <v>251</v>
      </c>
      <c r="E615" s="258" t="s">
        <v>1</v>
      </c>
      <c r="F615" s="259" t="s">
        <v>84</v>
      </c>
      <c r="G615" s="257"/>
      <c r="H615" s="260">
        <v>1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251</v>
      </c>
      <c r="AU615" s="266" t="s">
        <v>87</v>
      </c>
      <c r="AV615" s="14" t="s">
        <v>87</v>
      </c>
      <c r="AW615" s="14" t="s">
        <v>32</v>
      </c>
      <c r="AX615" s="14" t="s">
        <v>76</v>
      </c>
      <c r="AY615" s="266" t="s">
        <v>240</v>
      </c>
    </row>
    <row r="616" s="14" customFormat="1">
      <c r="A616" s="14"/>
      <c r="B616" s="256"/>
      <c r="C616" s="257"/>
      <c r="D616" s="247" t="s">
        <v>251</v>
      </c>
      <c r="E616" s="258" t="s">
        <v>1</v>
      </c>
      <c r="F616" s="259" t="s">
        <v>6129</v>
      </c>
      <c r="G616" s="257"/>
      <c r="H616" s="260">
        <v>1.01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251</v>
      </c>
      <c r="AU616" s="266" t="s">
        <v>87</v>
      </c>
      <c r="AV616" s="14" t="s">
        <v>87</v>
      </c>
      <c r="AW616" s="14" t="s">
        <v>32</v>
      </c>
      <c r="AX616" s="14" t="s">
        <v>84</v>
      </c>
      <c r="AY616" s="266" t="s">
        <v>240</v>
      </c>
    </row>
    <row r="617" s="2" customFormat="1" ht="24.15" customHeight="1">
      <c r="A617" s="39"/>
      <c r="B617" s="40"/>
      <c r="C617" s="289" t="s">
        <v>1317</v>
      </c>
      <c r="D617" s="289" t="s">
        <v>341</v>
      </c>
      <c r="E617" s="290" t="s">
        <v>6130</v>
      </c>
      <c r="F617" s="291" t="s">
        <v>6131</v>
      </c>
      <c r="G617" s="292" t="s">
        <v>675</v>
      </c>
      <c r="H617" s="293">
        <v>1.01</v>
      </c>
      <c r="I617" s="294"/>
      <c r="J617" s="295">
        <f>ROUND(I617*H617,2)</f>
        <v>0</v>
      </c>
      <c r="K617" s="291" t="s">
        <v>246</v>
      </c>
      <c r="L617" s="296"/>
      <c r="M617" s="297" t="s">
        <v>1</v>
      </c>
      <c r="N617" s="298" t="s">
        <v>41</v>
      </c>
      <c r="O617" s="92"/>
      <c r="P617" s="236">
        <f>O617*H617</f>
        <v>0</v>
      </c>
      <c r="Q617" s="236">
        <v>0.0112</v>
      </c>
      <c r="R617" s="236">
        <f>Q617*H617</f>
        <v>0.011311999999999999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320</v>
      </c>
      <c r="AT617" s="238" t="s">
        <v>341</v>
      </c>
      <c r="AU617" s="238" t="s">
        <v>87</v>
      </c>
      <c r="AY617" s="18" t="s">
        <v>240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84</v>
      </c>
      <c r="BK617" s="239">
        <f>ROUND(I617*H617,2)</f>
        <v>0</v>
      </c>
      <c r="BL617" s="18" t="s">
        <v>247</v>
      </c>
      <c r="BM617" s="238" t="s">
        <v>6132</v>
      </c>
    </row>
    <row r="618" s="13" customFormat="1">
      <c r="A618" s="13"/>
      <c r="B618" s="245"/>
      <c r="C618" s="246"/>
      <c r="D618" s="247" t="s">
        <v>251</v>
      </c>
      <c r="E618" s="248" t="s">
        <v>1</v>
      </c>
      <c r="F618" s="249" t="s">
        <v>6133</v>
      </c>
      <c r="G618" s="246"/>
      <c r="H618" s="248" t="s">
        <v>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251</v>
      </c>
      <c r="AU618" s="255" t="s">
        <v>87</v>
      </c>
      <c r="AV618" s="13" t="s">
        <v>84</v>
      </c>
      <c r="AW618" s="13" t="s">
        <v>32</v>
      </c>
      <c r="AX618" s="13" t="s">
        <v>76</v>
      </c>
      <c r="AY618" s="255" t="s">
        <v>240</v>
      </c>
    </row>
    <row r="619" s="14" customFormat="1">
      <c r="A619" s="14"/>
      <c r="B619" s="256"/>
      <c r="C619" s="257"/>
      <c r="D619" s="247" t="s">
        <v>251</v>
      </c>
      <c r="E619" s="258" t="s">
        <v>1</v>
      </c>
      <c r="F619" s="259" t="s">
        <v>84</v>
      </c>
      <c r="G619" s="257"/>
      <c r="H619" s="260">
        <v>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251</v>
      </c>
      <c r="AU619" s="266" t="s">
        <v>87</v>
      </c>
      <c r="AV619" s="14" t="s">
        <v>87</v>
      </c>
      <c r="AW619" s="14" t="s">
        <v>32</v>
      </c>
      <c r="AX619" s="14" t="s">
        <v>76</v>
      </c>
      <c r="AY619" s="266" t="s">
        <v>240</v>
      </c>
    </row>
    <row r="620" s="14" customFormat="1">
      <c r="A620" s="14"/>
      <c r="B620" s="256"/>
      <c r="C620" s="257"/>
      <c r="D620" s="247" t="s">
        <v>251</v>
      </c>
      <c r="E620" s="258" t="s">
        <v>1</v>
      </c>
      <c r="F620" s="259" t="s">
        <v>6129</v>
      </c>
      <c r="G620" s="257"/>
      <c r="H620" s="260">
        <v>1.01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251</v>
      </c>
      <c r="AU620" s="266" t="s">
        <v>87</v>
      </c>
      <c r="AV620" s="14" t="s">
        <v>87</v>
      </c>
      <c r="AW620" s="14" t="s">
        <v>32</v>
      </c>
      <c r="AX620" s="14" t="s">
        <v>84</v>
      </c>
      <c r="AY620" s="266" t="s">
        <v>240</v>
      </c>
    </row>
    <row r="621" s="2" customFormat="1" ht="21.75" customHeight="1">
      <c r="A621" s="39"/>
      <c r="B621" s="40"/>
      <c r="C621" s="227" t="s">
        <v>1325</v>
      </c>
      <c r="D621" s="227" t="s">
        <v>242</v>
      </c>
      <c r="E621" s="228" t="s">
        <v>5928</v>
      </c>
      <c r="F621" s="229" t="s">
        <v>5929</v>
      </c>
      <c r="G621" s="230" t="s">
        <v>675</v>
      </c>
      <c r="H621" s="231">
        <v>1</v>
      </c>
      <c r="I621" s="232"/>
      <c r="J621" s="233">
        <f>ROUND(I621*H621,2)</f>
        <v>0</v>
      </c>
      <c r="K621" s="229" t="s">
        <v>246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0.00165</v>
      </c>
      <c r="R621" s="236">
        <f>Q621*H621</f>
        <v>0.00165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247</v>
      </c>
      <c r="AT621" s="238" t="s">
        <v>242</v>
      </c>
      <c r="AU621" s="238" t="s">
        <v>87</v>
      </c>
      <c r="AY621" s="18" t="s">
        <v>240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84</v>
      </c>
      <c r="BK621" s="239">
        <f>ROUND(I621*H621,2)</f>
        <v>0</v>
      </c>
      <c r="BL621" s="18" t="s">
        <v>247</v>
      </c>
      <c r="BM621" s="238" t="s">
        <v>6134</v>
      </c>
    </row>
    <row r="622" s="2" customFormat="1">
      <c r="A622" s="39"/>
      <c r="B622" s="40"/>
      <c r="C622" s="41"/>
      <c r="D622" s="240" t="s">
        <v>249</v>
      </c>
      <c r="E622" s="41"/>
      <c r="F622" s="241" t="s">
        <v>5931</v>
      </c>
      <c r="G622" s="41"/>
      <c r="H622" s="41"/>
      <c r="I622" s="242"/>
      <c r="J622" s="41"/>
      <c r="K622" s="41"/>
      <c r="L622" s="45"/>
      <c r="M622" s="243"/>
      <c r="N622" s="244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249</v>
      </c>
      <c r="AU622" s="18" t="s">
        <v>87</v>
      </c>
    </row>
    <row r="623" s="13" customFormat="1">
      <c r="A623" s="13"/>
      <c r="B623" s="245"/>
      <c r="C623" s="246"/>
      <c r="D623" s="247" t="s">
        <v>251</v>
      </c>
      <c r="E623" s="248" t="s">
        <v>1</v>
      </c>
      <c r="F623" s="249" t="s">
        <v>5932</v>
      </c>
      <c r="G623" s="246"/>
      <c r="H623" s="248" t="s">
        <v>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251</v>
      </c>
      <c r="AU623" s="255" t="s">
        <v>87</v>
      </c>
      <c r="AV623" s="13" t="s">
        <v>84</v>
      </c>
      <c r="AW623" s="13" t="s">
        <v>32</v>
      </c>
      <c r="AX623" s="13" t="s">
        <v>76</v>
      </c>
      <c r="AY623" s="255" t="s">
        <v>240</v>
      </c>
    </row>
    <row r="624" s="14" customFormat="1">
      <c r="A624" s="14"/>
      <c r="B624" s="256"/>
      <c r="C624" s="257"/>
      <c r="D624" s="247" t="s">
        <v>251</v>
      </c>
      <c r="E624" s="258" t="s">
        <v>1</v>
      </c>
      <c r="F624" s="259" t="s">
        <v>84</v>
      </c>
      <c r="G624" s="257"/>
      <c r="H624" s="260">
        <v>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251</v>
      </c>
      <c r="AU624" s="266" t="s">
        <v>87</v>
      </c>
      <c r="AV624" s="14" t="s">
        <v>87</v>
      </c>
      <c r="AW624" s="14" t="s">
        <v>32</v>
      </c>
      <c r="AX624" s="14" t="s">
        <v>84</v>
      </c>
      <c r="AY624" s="266" t="s">
        <v>240</v>
      </c>
    </row>
    <row r="625" s="2" customFormat="1" ht="16.5" customHeight="1">
      <c r="A625" s="39"/>
      <c r="B625" s="40"/>
      <c r="C625" s="289" t="s">
        <v>1334</v>
      </c>
      <c r="D625" s="289" t="s">
        <v>341</v>
      </c>
      <c r="E625" s="290" t="s">
        <v>5933</v>
      </c>
      <c r="F625" s="291" t="s">
        <v>5934</v>
      </c>
      <c r="G625" s="292" t="s">
        <v>675</v>
      </c>
      <c r="H625" s="293">
        <v>1</v>
      </c>
      <c r="I625" s="294"/>
      <c r="J625" s="295">
        <f>ROUND(I625*H625,2)</f>
        <v>0</v>
      </c>
      <c r="K625" s="291" t="s">
        <v>246</v>
      </c>
      <c r="L625" s="296"/>
      <c r="M625" s="297" t="s">
        <v>1</v>
      </c>
      <c r="N625" s="298" t="s">
        <v>41</v>
      </c>
      <c r="O625" s="92"/>
      <c r="P625" s="236">
        <f>O625*H625</f>
        <v>0</v>
      </c>
      <c r="Q625" s="236">
        <v>0.024500000000000001</v>
      </c>
      <c r="R625" s="236">
        <f>Q625*H625</f>
        <v>0.024500000000000001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320</v>
      </c>
      <c r="AT625" s="238" t="s">
        <v>341</v>
      </c>
      <c r="AU625" s="238" t="s">
        <v>87</v>
      </c>
      <c r="AY625" s="18" t="s">
        <v>240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84</v>
      </c>
      <c r="BK625" s="239">
        <f>ROUND(I625*H625,2)</f>
        <v>0</v>
      </c>
      <c r="BL625" s="18" t="s">
        <v>247</v>
      </c>
      <c r="BM625" s="238" t="s">
        <v>6135</v>
      </c>
    </row>
    <row r="626" s="13" customFormat="1">
      <c r="A626" s="13"/>
      <c r="B626" s="245"/>
      <c r="C626" s="246"/>
      <c r="D626" s="247" t="s">
        <v>251</v>
      </c>
      <c r="E626" s="248" t="s">
        <v>1</v>
      </c>
      <c r="F626" s="249" t="s">
        <v>5936</v>
      </c>
      <c r="G626" s="246"/>
      <c r="H626" s="248" t="s">
        <v>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251</v>
      </c>
      <c r="AU626" s="255" t="s">
        <v>87</v>
      </c>
      <c r="AV626" s="13" t="s">
        <v>84</v>
      </c>
      <c r="AW626" s="13" t="s">
        <v>32</v>
      </c>
      <c r="AX626" s="13" t="s">
        <v>76</v>
      </c>
      <c r="AY626" s="255" t="s">
        <v>240</v>
      </c>
    </row>
    <row r="627" s="13" customFormat="1">
      <c r="A627" s="13"/>
      <c r="B627" s="245"/>
      <c r="C627" s="246"/>
      <c r="D627" s="247" t="s">
        <v>251</v>
      </c>
      <c r="E627" s="248" t="s">
        <v>1</v>
      </c>
      <c r="F627" s="249" t="s">
        <v>5937</v>
      </c>
      <c r="G627" s="246"/>
      <c r="H627" s="248" t="s">
        <v>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251</v>
      </c>
      <c r="AU627" s="255" t="s">
        <v>87</v>
      </c>
      <c r="AV627" s="13" t="s">
        <v>84</v>
      </c>
      <c r="AW627" s="13" t="s">
        <v>32</v>
      </c>
      <c r="AX627" s="13" t="s">
        <v>76</v>
      </c>
      <c r="AY627" s="255" t="s">
        <v>240</v>
      </c>
    </row>
    <row r="628" s="14" customFormat="1">
      <c r="A628" s="14"/>
      <c r="B628" s="256"/>
      <c r="C628" s="257"/>
      <c r="D628" s="247" t="s">
        <v>251</v>
      </c>
      <c r="E628" s="258" t="s">
        <v>1</v>
      </c>
      <c r="F628" s="259" t="s">
        <v>84</v>
      </c>
      <c r="G628" s="257"/>
      <c r="H628" s="260">
        <v>1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251</v>
      </c>
      <c r="AU628" s="266" t="s">
        <v>87</v>
      </c>
      <c r="AV628" s="14" t="s">
        <v>87</v>
      </c>
      <c r="AW628" s="14" t="s">
        <v>32</v>
      </c>
      <c r="AX628" s="14" t="s">
        <v>84</v>
      </c>
      <c r="AY628" s="266" t="s">
        <v>240</v>
      </c>
    </row>
    <row r="629" s="2" customFormat="1" ht="24.15" customHeight="1">
      <c r="A629" s="39"/>
      <c r="B629" s="40"/>
      <c r="C629" s="289" t="s">
        <v>1339</v>
      </c>
      <c r="D629" s="289" t="s">
        <v>341</v>
      </c>
      <c r="E629" s="290" t="s">
        <v>5938</v>
      </c>
      <c r="F629" s="291" t="s">
        <v>5939</v>
      </c>
      <c r="G629" s="292" t="s">
        <v>675</v>
      </c>
      <c r="H629" s="293">
        <v>1</v>
      </c>
      <c r="I629" s="294"/>
      <c r="J629" s="295">
        <f>ROUND(I629*H629,2)</f>
        <v>0</v>
      </c>
      <c r="K629" s="291" t="s">
        <v>1</v>
      </c>
      <c r="L629" s="296"/>
      <c r="M629" s="297" t="s">
        <v>1</v>
      </c>
      <c r="N629" s="298" t="s">
        <v>41</v>
      </c>
      <c r="O629" s="92"/>
      <c r="P629" s="236">
        <f>O629*H629</f>
        <v>0</v>
      </c>
      <c r="Q629" s="236">
        <v>0.01</v>
      </c>
      <c r="R629" s="236">
        <f>Q629*H629</f>
        <v>0.01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320</v>
      </c>
      <c r="AT629" s="238" t="s">
        <v>341</v>
      </c>
      <c r="AU629" s="238" t="s">
        <v>87</v>
      </c>
      <c r="AY629" s="18" t="s">
        <v>240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84</v>
      </c>
      <c r="BK629" s="239">
        <f>ROUND(I629*H629,2)</f>
        <v>0</v>
      </c>
      <c r="BL629" s="18" t="s">
        <v>247</v>
      </c>
      <c r="BM629" s="238" t="s">
        <v>6136</v>
      </c>
    </row>
    <row r="630" s="13" customFormat="1">
      <c r="A630" s="13"/>
      <c r="B630" s="245"/>
      <c r="C630" s="246"/>
      <c r="D630" s="247" t="s">
        <v>251</v>
      </c>
      <c r="E630" s="248" t="s">
        <v>1</v>
      </c>
      <c r="F630" s="249" t="s">
        <v>5941</v>
      </c>
      <c r="G630" s="246"/>
      <c r="H630" s="248" t="s">
        <v>1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251</v>
      </c>
      <c r="AU630" s="255" t="s">
        <v>87</v>
      </c>
      <c r="AV630" s="13" t="s">
        <v>84</v>
      </c>
      <c r="AW630" s="13" t="s">
        <v>32</v>
      </c>
      <c r="AX630" s="13" t="s">
        <v>76</v>
      </c>
      <c r="AY630" s="255" t="s">
        <v>240</v>
      </c>
    </row>
    <row r="631" s="14" customFormat="1">
      <c r="A631" s="14"/>
      <c r="B631" s="256"/>
      <c r="C631" s="257"/>
      <c r="D631" s="247" t="s">
        <v>251</v>
      </c>
      <c r="E631" s="258" t="s">
        <v>1</v>
      </c>
      <c r="F631" s="259" t="s">
        <v>84</v>
      </c>
      <c r="G631" s="257"/>
      <c r="H631" s="260">
        <v>1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251</v>
      </c>
      <c r="AU631" s="266" t="s">
        <v>87</v>
      </c>
      <c r="AV631" s="14" t="s">
        <v>87</v>
      </c>
      <c r="AW631" s="14" t="s">
        <v>32</v>
      </c>
      <c r="AX631" s="14" t="s">
        <v>84</v>
      </c>
      <c r="AY631" s="266" t="s">
        <v>240</v>
      </c>
    </row>
    <row r="632" s="2" customFormat="1" ht="16.5" customHeight="1">
      <c r="A632" s="39"/>
      <c r="B632" s="40"/>
      <c r="C632" s="227" t="s">
        <v>1345</v>
      </c>
      <c r="D632" s="227" t="s">
        <v>242</v>
      </c>
      <c r="E632" s="228" t="s">
        <v>5942</v>
      </c>
      <c r="F632" s="229" t="s">
        <v>5943</v>
      </c>
      <c r="G632" s="230" t="s">
        <v>675</v>
      </c>
      <c r="H632" s="231">
        <v>1</v>
      </c>
      <c r="I632" s="232"/>
      <c r="J632" s="233">
        <f>ROUND(I632*H632,2)</f>
        <v>0</v>
      </c>
      <c r="K632" s="229" t="s">
        <v>246</v>
      </c>
      <c r="L632" s="45"/>
      <c r="M632" s="234" t="s">
        <v>1</v>
      </c>
      <c r="N632" s="235" t="s">
        <v>41</v>
      </c>
      <c r="O632" s="92"/>
      <c r="P632" s="236">
        <f>O632*H632</f>
        <v>0</v>
      </c>
      <c r="Q632" s="236">
        <v>0.12303</v>
      </c>
      <c r="R632" s="236">
        <f>Q632*H632</f>
        <v>0.12303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247</v>
      </c>
      <c r="AT632" s="238" t="s">
        <v>242</v>
      </c>
      <c r="AU632" s="238" t="s">
        <v>87</v>
      </c>
      <c r="AY632" s="18" t="s">
        <v>240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84</v>
      </c>
      <c r="BK632" s="239">
        <f>ROUND(I632*H632,2)</f>
        <v>0</v>
      </c>
      <c r="BL632" s="18" t="s">
        <v>247</v>
      </c>
      <c r="BM632" s="238" t="s">
        <v>6137</v>
      </c>
    </row>
    <row r="633" s="2" customFormat="1">
      <c r="A633" s="39"/>
      <c r="B633" s="40"/>
      <c r="C633" s="41"/>
      <c r="D633" s="240" t="s">
        <v>249</v>
      </c>
      <c r="E633" s="41"/>
      <c r="F633" s="241" t="s">
        <v>5945</v>
      </c>
      <c r="G633" s="41"/>
      <c r="H633" s="41"/>
      <c r="I633" s="242"/>
      <c r="J633" s="41"/>
      <c r="K633" s="41"/>
      <c r="L633" s="45"/>
      <c r="M633" s="243"/>
      <c r="N633" s="244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249</v>
      </c>
      <c r="AU633" s="18" t="s">
        <v>87</v>
      </c>
    </row>
    <row r="634" s="13" customFormat="1">
      <c r="A634" s="13"/>
      <c r="B634" s="245"/>
      <c r="C634" s="246"/>
      <c r="D634" s="247" t="s">
        <v>251</v>
      </c>
      <c r="E634" s="248" t="s">
        <v>1</v>
      </c>
      <c r="F634" s="249" t="s">
        <v>5946</v>
      </c>
      <c r="G634" s="246"/>
      <c r="H634" s="248" t="s">
        <v>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251</v>
      </c>
      <c r="AU634" s="255" t="s">
        <v>87</v>
      </c>
      <c r="AV634" s="13" t="s">
        <v>84</v>
      </c>
      <c r="AW634" s="13" t="s">
        <v>32</v>
      </c>
      <c r="AX634" s="13" t="s">
        <v>76</v>
      </c>
      <c r="AY634" s="255" t="s">
        <v>240</v>
      </c>
    </row>
    <row r="635" s="14" customFormat="1">
      <c r="A635" s="14"/>
      <c r="B635" s="256"/>
      <c r="C635" s="257"/>
      <c r="D635" s="247" t="s">
        <v>251</v>
      </c>
      <c r="E635" s="258" t="s">
        <v>1</v>
      </c>
      <c r="F635" s="259" t="s">
        <v>84</v>
      </c>
      <c r="G635" s="257"/>
      <c r="H635" s="260">
        <v>1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251</v>
      </c>
      <c r="AU635" s="266" t="s">
        <v>87</v>
      </c>
      <c r="AV635" s="14" t="s">
        <v>87</v>
      </c>
      <c r="AW635" s="14" t="s">
        <v>32</v>
      </c>
      <c r="AX635" s="14" t="s">
        <v>84</v>
      </c>
      <c r="AY635" s="266" t="s">
        <v>240</v>
      </c>
    </row>
    <row r="636" s="2" customFormat="1" ht="24.15" customHeight="1">
      <c r="A636" s="39"/>
      <c r="B636" s="40"/>
      <c r="C636" s="289" t="s">
        <v>1353</v>
      </c>
      <c r="D636" s="289" t="s">
        <v>341</v>
      </c>
      <c r="E636" s="290" t="s">
        <v>5947</v>
      </c>
      <c r="F636" s="291" t="s">
        <v>5948</v>
      </c>
      <c r="G636" s="292" t="s">
        <v>675</v>
      </c>
      <c r="H636" s="293">
        <v>1</v>
      </c>
      <c r="I636" s="294"/>
      <c r="J636" s="295">
        <f>ROUND(I636*H636,2)</f>
        <v>0</v>
      </c>
      <c r="K636" s="291" t="s">
        <v>246</v>
      </c>
      <c r="L636" s="296"/>
      <c r="M636" s="297" t="s">
        <v>1</v>
      </c>
      <c r="N636" s="298" t="s">
        <v>41</v>
      </c>
      <c r="O636" s="92"/>
      <c r="P636" s="236">
        <f>O636*H636</f>
        <v>0</v>
      </c>
      <c r="Q636" s="236">
        <v>0.013299999999999999</v>
      </c>
      <c r="R636" s="236">
        <f>Q636*H636</f>
        <v>0.013299999999999999</v>
      </c>
      <c r="S636" s="236">
        <v>0</v>
      </c>
      <c r="T636" s="23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8" t="s">
        <v>320</v>
      </c>
      <c r="AT636" s="238" t="s">
        <v>341</v>
      </c>
      <c r="AU636" s="238" t="s">
        <v>87</v>
      </c>
      <c r="AY636" s="18" t="s">
        <v>240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8" t="s">
        <v>84</v>
      </c>
      <c r="BK636" s="239">
        <f>ROUND(I636*H636,2)</f>
        <v>0</v>
      </c>
      <c r="BL636" s="18" t="s">
        <v>247</v>
      </c>
      <c r="BM636" s="238" t="s">
        <v>6138</v>
      </c>
    </row>
    <row r="637" s="13" customFormat="1">
      <c r="A637" s="13"/>
      <c r="B637" s="245"/>
      <c r="C637" s="246"/>
      <c r="D637" s="247" t="s">
        <v>251</v>
      </c>
      <c r="E637" s="248" t="s">
        <v>1</v>
      </c>
      <c r="F637" s="249" t="s">
        <v>5950</v>
      </c>
      <c r="G637" s="246"/>
      <c r="H637" s="248" t="s">
        <v>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251</v>
      </c>
      <c r="AU637" s="255" t="s">
        <v>87</v>
      </c>
      <c r="AV637" s="13" t="s">
        <v>84</v>
      </c>
      <c r="AW637" s="13" t="s">
        <v>32</v>
      </c>
      <c r="AX637" s="13" t="s">
        <v>76</v>
      </c>
      <c r="AY637" s="255" t="s">
        <v>240</v>
      </c>
    </row>
    <row r="638" s="14" customFormat="1">
      <c r="A638" s="14"/>
      <c r="B638" s="256"/>
      <c r="C638" s="257"/>
      <c r="D638" s="247" t="s">
        <v>251</v>
      </c>
      <c r="E638" s="258" t="s">
        <v>1</v>
      </c>
      <c r="F638" s="259" t="s">
        <v>84</v>
      </c>
      <c r="G638" s="257"/>
      <c r="H638" s="260">
        <v>1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251</v>
      </c>
      <c r="AU638" s="266" t="s">
        <v>87</v>
      </c>
      <c r="AV638" s="14" t="s">
        <v>87</v>
      </c>
      <c r="AW638" s="14" t="s">
        <v>32</v>
      </c>
      <c r="AX638" s="14" t="s">
        <v>84</v>
      </c>
      <c r="AY638" s="266" t="s">
        <v>240</v>
      </c>
    </row>
    <row r="639" s="2" customFormat="1" ht="16.5" customHeight="1">
      <c r="A639" s="39"/>
      <c r="B639" s="40"/>
      <c r="C639" s="227" t="s">
        <v>1358</v>
      </c>
      <c r="D639" s="227" t="s">
        <v>242</v>
      </c>
      <c r="E639" s="228" t="s">
        <v>6139</v>
      </c>
      <c r="F639" s="229" t="s">
        <v>6140</v>
      </c>
      <c r="G639" s="230" t="s">
        <v>675</v>
      </c>
      <c r="H639" s="231">
        <v>1</v>
      </c>
      <c r="I639" s="232"/>
      <c r="J639" s="233">
        <f>ROUND(I639*H639,2)</f>
        <v>0</v>
      </c>
      <c r="K639" s="229" t="s">
        <v>246</v>
      </c>
      <c r="L639" s="45"/>
      <c r="M639" s="234" t="s">
        <v>1</v>
      </c>
      <c r="N639" s="235" t="s">
        <v>41</v>
      </c>
      <c r="O639" s="92"/>
      <c r="P639" s="236">
        <f>O639*H639</f>
        <v>0</v>
      </c>
      <c r="Q639" s="236">
        <v>0.0013600000000000001</v>
      </c>
      <c r="R639" s="236">
        <f>Q639*H639</f>
        <v>0.0013600000000000001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247</v>
      </c>
      <c r="AT639" s="238" t="s">
        <v>242</v>
      </c>
      <c r="AU639" s="238" t="s">
        <v>87</v>
      </c>
      <c r="AY639" s="18" t="s">
        <v>240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84</v>
      </c>
      <c r="BK639" s="239">
        <f>ROUND(I639*H639,2)</f>
        <v>0</v>
      </c>
      <c r="BL639" s="18" t="s">
        <v>247</v>
      </c>
      <c r="BM639" s="238" t="s">
        <v>6141</v>
      </c>
    </row>
    <row r="640" s="2" customFormat="1">
      <c r="A640" s="39"/>
      <c r="B640" s="40"/>
      <c r="C640" s="41"/>
      <c r="D640" s="240" t="s">
        <v>249</v>
      </c>
      <c r="E640" s="41"/>
      <c r="F640" s="241" t="s">
        <v>6142</v>
      </c>
      <c r="G640" s="41"/>
      <c r="H640" s="41"/>
      <c r="I640" s="242"/>
      <c r="J640" s="41"/>
      <c r="K640" s="41"/>
      <c r="L640" s="45"/>
      <c r="M640" s="243"/>
      <c r="N640" s="244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249</v>
      </c>
      <c r="AU640" s="18" t="s">
        <v>87</v>
      </c>
    </row>
    <row r="641" s="2" customFormat="1" ht="24.15" customHeight="1">
      <c r="A641" s="39"/>
      <c r="B641" s="40"/>
      <c r="C641" s="289" t="s">
        <v>1363</v>
      </c>
      <c r="D641" s="289" t="s">
        <v>341</v>
      </c>
      <c r="E641" s="290" t="s">
        <v>6143</v>
      </c>
      <c r="F641" s="291" t="s">
        <v>6144</v>
      </c>
      <c r="G641" s="292" t="s">
        <v>675</v>
      </c>
      <c r="H641" s="293">
        <v>1</v>
      </c>
      <c r="I641" s="294"/>
      <c r="J641" s="295">
        <f>ROUND(I641*H641,2)</f>
        <v>0</v>
      </c>
      <c r="K641" s="291" t="s">
        <v>1</v>
      </c>
      <c r="L641" s="296"/>
      <c r="M641" s="297" t="s">
        <v>1</v>
      </c>
      <c r="N641" s="298" t="s">
        <v>41</v>
      </c>
      <c r="O641" s="92"/>
      <c r="P641" s="236">
        <f>O641*H641</f>
        <v>0</v>
      </c>
      <c r="Q641" s="236">
        <v>0.10199999999999999</v>
      </c>
      <c r="R641" s="236">
        <f>Q641*H641</f>
        <v>0.10199999999999999</v>
      </c>
      <c r="S641" s="236">
        <v>0</v>
      </c>
      <c r="T641" s="23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320</v>
      </c>
      <c r="AT641" s="238" t="s">
        <v>341</v>
      </c>
      <c r="AU641" s="238" t="s">
        <v>87</v>
      </c>
      <c r="AY641" s="18" t="s">
        <v>240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84</v>
      </c>
      <c r="BK641" s="239">
        <f>ROUND(I641*H641,2)</f>
        <v>0</v>
      </c>
      <c r="BL641" s="18" t="s">
        <v>247</v>
      </c>
      <c r="BM641" s="238" t="s">
        <v>6145</v>
      </c>
    </row>
    <row r="642" s="13" customFormat="1">
      <c r="A642" s="13"/>
      <c r="B642" s="245"/>
      <c r="C642" s="246"/>
      <c r="D642" s="247" t="s">
        <v>251</v>
      </c>
      <c r="E642" s="248" t="s">
        <v>1</v>
      </c>
      <c r="F642" s="249" t="s">
        <v>6146</v>
      </c>
      <c r="G642" s="246"/>
      <c r="H642" s="248" t="s">
        <v>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251</v>
      </c>
      <c r="AU642" s="255" t="s">
        <v>87</v>
      </c>
      <c r="AV642" s="13" t="s">
        <v>84</v>
      </c>
      <c r="AW642" s="13" t="s">
        <v>32</v>
      </c>
      <c r="AX642" s="13" t="s">
        <v>76</v>
      </c>
      <c r="AY642" s="255" t="s">
        <v>240</v>
      </c>
    </row>
    <row r="643" s="14" customFormat="1">
      <c r="A643" s="14"/>
      <c r="B643" s="256"/>
      <c r="C643" s="257"/>
      <c r="D643" s="247" t="s">
        <v>251</v>
      </c>
      <c r="E643" s="258" t="s">
        <v>1</v>
      </c>
      <c r="F643" s="259" t="s">
        <v>84</v>
      </c>
      <c r="G643" s="257"/>
      <c r="H643" s="260">
        <v>1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251</v>
      </c>
      <c r="AU643" s="266" t="s">
        <v>87</v>
      </c>
      <c r="AV643" s="14" t="s">
        <v>87</v>
      </c>
      <c r="AW643" s="14" t="s">
        <v>32</v>
      </c>
      <c r="AX643" s="14" t="s">
        <v>84</v>
      </c>
      <c r="AY643" s="266" t="s">
        <v>240</v>
      </c>
    </row>
    <row r="644" s="2" customFormat="1" ht="37.8" customHeight="1">
      <c r="A644" s="39"/>
      <c r="B644" s="40"/>
      <c r="C644" s="227" t="s">
        <v>1377</v>
      </c>
      <c r="D644" s="227" t="s">
        <v>242</v>
      </c>
      <c r="E644" s="228" t="s">
        <v>6106</v>
      </c>
      <c r="F644" s="229" t="s">
        <v>6107</v>
      </c>
      <c r="G644" s="230" t="s">
        <v>675</v>
      </c>
      <c r="H644" s="231">
        <v>1</v>
      </c>
      <c r="I644" s="232"/>
      <c r="J644" s="233">
        <f>ROUND(I644*H644,2)</f>
        <v>0</v>
      </c>
      <c r="K644" s="229" t="s">
        <v>1</v>
      </c>
      <c r="L644" s="45"/>
      <c r="M644" s="234" t="s">
        <v>1</v>
      </c>
      <c r="N644" s="235" t="s">
        <v>41</v>
      </c>
      <c r="O644" s="92"/>
      <c r="P644" s="236">
        <f>O644*H644</f>
        <v>0</v>
      </c>
      <c r="Q644" s="236">
        <v>0</v>
      </c>
      <c r="R644" s="236">
        <f>Q644*H644</f>
        <v>0</v>
      </c>
      <c r="S644" s="236">
        <v>0</v>
      </c>
      <c r="T644" s="237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247</v>
      </c>
      <c r="AT644" s="238" t="s">
        <v>242</v>
      </c>
      <c r="AU644" s="238" t="s">
        <v>87</v>
      </c>
      <c r="AY644" s="18" t="s">
        <v>240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84</v>
      </c>
      <c r="BK644" s="239">
        <f>ROUND(I644*H644,2)</f>
        <v>0</v>
      </c>
      <c r="BL644" s="18" t="s">
        <v>247</v>
      </c>
      <c r="BM644" s="238" t="s">
        <v>6147</v>
      </c>
    </row>
    <row r="645" s="12" customFormat="1" ht="22.8" customHeight="1">
      <c r="A645" s="12"/>
      <c r="B645" s="211"/>
      <c r="C645" s="212"/>
      <c r="D645" s="213" t="s">
        <v>75</v>
      </c>
      <c r="E645" s="225" t="s">
        <v>6148</v>
      </c>
      <c r="F645" s="225" t="s">
        <v>6149</v>
      </c>
      <c r="G645" s="212"/>
      <c r="H645" s="212"/>
      <c r="I645" s="215"/>
      <c r="J645" s="226">
        <f>BK645</f>
        <v>0</v>
      </c>
      <c r="K645" s="212"/>
      <c r="L645" s="217"/>
      <c r="M645" s="218"/>
      <c r="N645" s="219"/>
      <c r="O645" s="219"/>
      <c r="P645" s="220">
        <f>SUM(P646:P660)</f>
        <v>0</v>
      </c>
      <c r="Q645" s="219"/>
      <c r="R645" s="220">
        <f>SUM(R646:R660)</f>
        <v>0</v>
      </c>
      <c r="S645" s="219"/>
      <c r="T645" s="221">
        <f>SUM(T646:T660)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2" t="s">
        <v>84</v>
      </c>
      <c r="AT645" s="223" t="s">
        <v>75</v>
      </c>
      <c r="AU645" s="223" t="s">
        <v>84</v>
      </c>
      <c r="AY645" s="222" t="s">
        <v>240</v>
      </c>
      <c r="BK645" s="224">
        <f>SUM(BK646:BK660)</f>
        <v>0</v>
      </c>
    </row>
    <row r="646" s="2" customFormat="1" ht="33" customHeight="1">
      <c r="A646" s="39"/>
      <c r="B646" s="40"/>
      <c r="C646" s="227" t="s">
        <v>1391</v>
      </c>
      <c r="D646" s="227" t="s">
        <v>242</v>
      </c>
      <c r="E646" s="228" t="s">
        <v>6150</v>
      </c>
      <c r="F646" s="229" t="s">
        <v>6151</v>
      </c>
      <c r="G646" s="230" t="s">
        <v>373</v>
      </c>
      <c r="H646" s="231">
        <v>2.2000000000000002</v>
      </c>
      <c r="I646" s="232"/>
      <c r="J646" s="233">
        <f>ROUND(I646*H646,2)</f>
        <v>0</v>
      </c>
      <c r="K646" s="229" t="s">
        <v>246</v>
      </c>
      <c r="L646" s="45"/>
      <c r="M646" s="234" t="s">
        <v>1</v>
      </c>
      <c r="N646" s="235" t="s">
        <v>41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247</v>
      </c>
      <c r="AT646" s="238" t="s">
        <v>242</v>
      </c>
      <c r="AU646" s="238" t="s">
        <v>87</v>
      </c>
      <c r="AY646" s="18" t="s">
        <v>240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84</v>
      </c>
      <c r="BK646" s="239">
        <f>ROUND(I646*H646,2)</f>
        <v>0</v>
      </c>
      <c r="BL646" s="18" t="s">
        <v>247</v>
      </c>
      <c r="BM646" s="238" t="s">
        <v>6152</v>
      </c>
    </row>
    <row r="647" s="2" customFormat="1">
      <c r="A647" s="39"/>
      <c r="B647" s="40"/>
      <c r="C647" s="41"/>
      <c r="D647" s="240" t="s">
        <v>249</v>
      </c>
      <c r="E647" s="41"/>
      <c r="F647" s="241" t="s">
        <v>6153</v>
      </c>
      <c r="G647" s="41"/>
      <c r="H647" s="41"/>
      <c r="I647" s="242"/>
      <c r="J647" s="41"/>
      <c r="K647" s="41"/>
      <c r="L647" s="45"/>
      <c r="M647" s="243"/>
      <c r="N647" s="244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249</v>
      </c>
      <c r="AU647" s="18" t="s">
        <v>87</v>
      </c>
    </row>
    <row r="648" s="13" customFormat="1">
      <c r="A648" s="13"/>
      <c r="B648" s="245"/>
      <c r="C648" s="246"/>
      <c r="D648" s="247" t="s">
        <v>251</v>
      </c>
      <c r="E648" s="248" t="s">
        <v>1</v>
      </c>
      <c r="F648" s="249" t="s">
        <v>6154</v>
      </c>
      <c r="G648" s="246"/>
      <c r="H648" s="248" t="s">
        <v>1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251</v>
      </c>
      <c r="AU648" s="255" t="s">
        <v>87</v>
      </c>
      <c r="AV648" s="13" t="s">
        <v>84</v>
      </c>
      <c r="AW648" s="13" t="s">
        <v>32</v>
      </c>
      <c r="AX648" s="13" t="s">
        <v>76</v>
      </c>
      <c r="AY648" s="255" t="s">
        <v>240</v>
      </c>
    </row>
    <row r="649" s="13" customFormat="1">
      <c r="A649" s="13"/>
      <c r="B649" s="245"/>
      <c r="C649" s="246"/>
      <c r="D649" s="247" t="s">
        <v>251</v>
      </c>
      <c r="E649" s="248" t="s">
        <v>1</v>
      </c>
      <c r="F649" s="249" t="s">
        <v>6155</v>
      </c>
      <c r="G649" s="246"/>
      <c r="H649" s="248" t="s">
        <v>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251</v>
      </c>
      <c r="AU649" s="255" t="s">
        <v>87</v>
      </c>
      <c r="AV649" s="13" t="s">
        <v>84</v>
      </c>
      <c r="AW649" s="13" t="s">
        <v>32</v>
      </c>
      <c r="AX649" s="13" t="s">
        <v>76</v>
      </c>
      <c r="AY649" s="255" t="s">
        <v>240</v>
      </c>
    </row>
    <row r="650" s="14" customFormat="1">
      <c r="A650" s="14"/>
      <c r="B650" s="256"/>
      <c r="C650" s="257"/>
      <c r="D650" s="247" t="s">
        <v>251</v>
      </c>
      <c r="E650" s="258" t="s">
        <v>1</v>
      </c>
      <c r="F650" s="259" t="s">
        <v>5715</v>
      </c>
      <c r="G650" s="257"/>
      <c r="H650" s="260">
        <v>2.2000000000000002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251</v>
      </c>
      <c r="AU650" s="266" t="s">
        <v>87</v>
      </c>
      <c r="AV650" s="14" t="s">
        <v>87</v>
      </c>
      <c r="AW650" s="14" t="s">
        <v>32</v>
      </c>
      <c r="AX650" s="14" t="s">
        <v>84</v>
      </c>
      <c r="AY650" s="266" t="s">
        <v>240</v>
      </c>
    </row>
    <row r="651" s="2" customFormat="1" ht="21.75" customHeight="1">
      <c r="A651" s="39"/>
      <c r="B651" s="40"/>
      <c r="C651" s="227" t="s">
        <v>1403</v>
      </c>
      <c r="D651" s="227" t="s">
        <v>242</v>
      </c>
      <c r="E651" s="228" t="s">
        <v>6156</v>
      </c>
      <c r="F651" s="229" t="s">
        <v>6157</v>
      </c>
      <c r="G651" s="230" t="s">
        <v>344</v>
      </c>
      <c r="H651" s="231">
        <v>0.45100000000000001</v>
      </c>
      <c r="I651" s="232"/>
      <c r="J651" s="233">
        <f>ROUND(I651*H651,2)</f>
        <v>0</v>
      </c>
      <c r="K651" s="229" t="s">
        <v>246</v>
      </c>
      <c r="L651" s="45"/>
      <c r="M651" s="234" t="s">
        <v>1</v>
      </c>
      <c r="N651" s="235" t="s">
        <v>41</v>
      </c>
      <c r="O651" s="92"/>
      <c r="P651" s="236">
        <f>O651*H651</f>
        <v>0</v>
      </c>
      <c r="Q651" s="236">
        <v>0</v>
      </c>
      <c r="R651" s="236">
        <f>Q651*H651</f>
        <v>0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247</v>
      </c>
      <c r="AT651" s="238" t="s">
        <v>242</v>
      </c>
      <c r="AU651" s="238" t="s">
        <v>87</v>
      </c>
      <c r="AY651" s="18" t="s">
        <v>240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84</v>
      </c>
      <c r="BK651" s="239">
        <f>ROUND(I651*H651,2)</f>
        <v>0</v>
      </c>
      <c r="BL651" s="18" t="s">
        <v>247</v>
      </c>
      <c r="BM651" s="238" t="s">
        <v>6158</v>
      </c>
    </row>
    <row r="652" s="2" customFormat="1">
      <c r="A652" s="39"/>
      <c r="B652" s="40"/>
      <c r="C652" s="41"/>
      <c r="D652" s="240" t="s">
        <v>249</v>
      </c>
      <c r="E652" s="41"/>
      <c r="F652" s="241" t="s">
        <v>6159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249</v>
      </c>
      <c r="AU652" s="18" t="s">
        <v>87</v>
      </c>
    </row>
    <row r="653" s="13" customFormat="1">
      <c r="A653" s="13"/>
      <c r="B653" s="245"/>
      <c r="C653" s="246"/>
      <c r="D653" s="247" t="s">
        <v>251</v>
      </c>
      <c r="E653" s="248" t="s">
        <v>1</v>
      </c>
      <c r="F653" s="249" t="s">
        <v>6160</v>
      </c>
      <c r="G653" s="246"/>
      <c r="H653" s="248" t="s">
        <v>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251</v>
      </c>
      <c r="AU653" s="255" t="s">
        <v>87</v>
      </c>
      <c r="AV653" s="13" t="s">
        <v>84</v>
      </c>
      <c r="AW653" s="13" t="s">
        <v>32</v>
      </c>
      <c r="AX653" s="13" t="s">
        <v>76</v>
      </c>
      <c r="AY653" s="255" t="s">
        <v>240</v>
      </c>
    </row>
    <row r="654" s="14" customFormat="1">
      <c r="A654" s="14"/>
      <c r="B654" s="256"/>
      <c r="C654" s="257"/>
      <c r="D654" s="247" t="s">
        <v>251</v>
      </c>
      <c r="E654" s="258" t="s">
        <v>1</v>
      </c>
      <c r="F654" s="259" t="s">
        <v>6161</v>
      </c>
      <c r="G654" s="257"/>
      <c r="H654" s="260">
        <v>0.45100000000000001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251</v>
      </c>
      <c r="AU654" s="266" t="s">
        <v>87</v>
      </c>
      <c r="AV654" s="14" t="s">
        <v>87</v>
      </c>
      <c r="AW654" s="14" t="s">
        <v>32</v>
      </c>
      <c r="AX654" s="14" t="s">
        <v>84</v>
      </c>
      <c r="AY654" s="266" t="s">
        <v>240</v>
      </c>
    </row>
    <row r="655" s="2" customFormat="1" ht="24.15" customHeight="1">
      <c r="A655" s="39"/>
      <c r="B655" s="40"/>
      <c r="C655" s="227" t="s">
        <v>1410</v>
      </c>
      <c r="D655" s="227" t="s">
        <v>242</v>
      </c>
      <c r="E655" s="228" t="s">
        <v>6162</v>
      </c>
      <c r="F655" s="229" t="s">
        <v>6163</v>
      </c>
      <c r="G655" s="230" t="s">
        <v>344</v>
      </c>
      <c r="H655" s="231">
        <v>6.3140000000000001</v>
      </c>
      <c r="I655" s="232"/>
      <c r="J655" s="233">
        <f>ROUND(I655*H655,2)</f>
        <v>0</v>
      </c>
      <c r="K655" s="229" t="s">
        <v>246</v>
      </c>
      <c r="L655" s="45"/>
      <c r="M655" s="234" t="s">
        <v>1</v>
      </c>
      <c r="N655" s="235" t="s">
        <v>41</v>
      </c>
      <c r="O655" s="92"/>
      <c r="P655" s="236">
        <f>O655*H655</f>
        <v>0</v>
      </c>
      <c r="Q655" s="236">
        <v>0</v>
      </c>
      <c r="R655" s="236">
        <f>Q655*H655</f>
        <v>0</v>
      </c>
      <c r="S655" s="236">
        <v>0</v>
      </c>
      <c r="T655" s="237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8" t="s">
        <v>247</v>
      </c>
      <c r="AT655" s="238" t="s">
        <v>242</v>
      </c>
      <c r="AU655" s="238" t="s">
        <v>87</v>
      </c>
      <c r="AY655" s="18" t="s">
        <v>240</v>
      </c>
      <c r="BE655" s="239">
        <f>IF(N655="základní",J655,0)</f>
        <v>0</v>
      </c>
      <c r="BF655" s="239">
        <f>IF(N655="snížená",J655,0)</f>
        <v>0</v>
      </c>
      <c r="BG655" s="239">
        <f>IF(N655="zákl. přenesená",J655,0)</f>
        <v>0</v>
      </c>
      <c r="BH655" s="239">
        <f>IF(N655="sníž. přenesená",J655,0)</f>
        <v>0</v>
      </c>
      <c r="BI655" s="239">
        <f>IF(N655="nulová",J655,0)</f>
        <v>0</v>
      </c>
      <c r="BJ655" s="18" t="s">
        <v>84</v>
      </c>
      <c r="BK655" s="239">
        <f>ROUND(I655*H655,2)</f>
        <v>0</v>
      </c>
      <c r="BL655" s="18" t="s">
        <v>247</v>
      </c>
      <c r="BM655" s="238" t="s">
        <v>6164</v>
      </c>
    </row>
    <row r="656" s="2" customFormat="1">
      <c r="A656" s="39"/>
      <c r="B656" s="40"/>
      <c r="C656" s="41"/>
      <c r="D656" s="240" t="s">
        <v>249</v>
      </c>
      <c r="E656" s="41"/>
      <c r="F656" s="241" t="s">
        <v>6165</v>
      </c>
      <c r="G656" s="41"/>
      <c r="H656" s="41"/>
      <c r="I656" s="242"/>
      <c r="J656" s="41"/>
      <c r="K656" s="41"/>
      <c r="L656" s="45"/>
      <c r="M656" s="243"/>
      <c r="N656" s="244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249</v>
      </c>
      <c r="AU656" s="18" t="s">
        <v>87</v>
      </c>
    </row>
    <row r="657" s="13" customFormat="1">
      <c r="A657" s="13"/>
      <c r="B657" s="245"/>
      <c r="C657" s="246"/>
      <c r="D657" s="247" t="s">
        <v>251</v>
      </c>
      <c r="E657" s="248" t="s">
        <v>1</v>
      </c>
      <c r="F657" s="249" t="s">
        <v>6166</v>
      </c>
      <c r="G657" s="246"/>
      <c r="H657" s="248" t="s">
        <v>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251</v>
      </c>
      <c r="AU657" s="255" t="s">
        <v>87</v>
      </c>
      <c r="AV657" s="13" t="s">
        <v>84</v>
      </c>
      <c r="AW657" s="13" t="s">
        <v>32</v>
      </c>
      <c r="AX657" s="13" t="s">
        <v>76</v>
      </c>
      <c r="AY657" s="255" t="s">
        <v>240</v>
      </c>
    </row>
    <row r="658" s="14" customFormat="1">
      <c r="A658" s="14"/>
      <c r="B658" s="256"/>
      <c r="C658" s="257"/>
      <c r="D658" s="247" t="s">
        <v>251</v>
      </c>
      <c r="E658" s="258" t="s">
        <v>1</v>
      </c>
      <c r="F658" s="259" t="s">
        <v>6167</v>
      </c>
      <c r="G658" s="257"/>
      <c r="H658" s="260">
        <v>6.3140000000000001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251</v>
      </c>
      <c r="AU658" s="266" t="s">
        <v>87</v>
      </c>
      <c r="AV658" s="14" t="s">
        <v>87</v>
      </c>
      <c r="AW658" s="14" t="s">
        <v>32</v>
      </c>
      <c r="AX658" s="14" t="s">
        <v>84</v>
      </c>
      <c r="AY658" s="266" t="s">
        <v>240</v>
      </c>
    </row>
    <row r="659" s="2" customFormat="1" ht="37.8" customHeight="1">
      <c r="A659" s="39"/>
      <c r="B659" s="40"/>
      <c r="C659" s="227" t="s">
        <v>1417</v>
      </c>
      <c r="D659" s="227" t="s">
        <v>242</v>
      </c>
      <c r="E659" s="228" t="s">
        <v>6168</v>
      </c>
      <c r="F659" s="229" t="s">
        <v>6169</v>
      </c>
      <c r="G659" s="230" t="s">
        <v>344</v>
      </c>
      <c r="H659" s="231">
        <v>0.45100000000000001</v>
      </c>
      <c r="I659" s="232"/>
      <c r="J659" s="233">
        <f>ROUND(I659*H659,2)</f>
        <v>0</v>
      </c>
      <c r="K659" s="229" t="s">
        <v>246</v>
      </c>
      <c r="L659" s="45"/>
      <c r="M659" s="234" t="s">
        <v>1</v>
      </c>
      <c r="N659" s="235" t="s">
        <v>41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247</v>
      </c>
      <c r="AT659" s="238" t="s">
        <v>242</v>
      </c>
      <c r="AU659" s="238" t="s">
        <v>87</v>
      </c>
      <c r="AY659" s="18" t="s">
        <v>240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84</v>
      </c>
      <c r="BK659" s="239">
        <f>ROUND(I659*H659,2)</f>
        <v>0</v>
      </c>
      <c r="BL659" s="18" t="s">
        <v>247</v>
      </c>
      <c r="BM659" s="238" t="s">
        <v>6170</v>
      </c>
    </row>
    <row r="660" s="2" customFormat="1">
      <c r="A660" s="39"/>
      <c r="B660" s="40"/>
      <c r="C660" s="41"/>
      <c r="D660" s="240" t="s">
        <v>249</v>
      </c>
      <c r="E660" s="41"/>
      <c r="F660" s="241" t="s">
        <v>6171</v>
      </c>
      <c r="G660" s="41"/>
      <c r="H660" s="41"/>
      <c r="I660" s="242"/>
      <c r="J660" s="41"/>
      <c r="K660" s="41"/>
      <c r="L660" s="45"/>
      <c r="M660" s="243"/>
      <c r="N660" s="244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249</v>
      </c>
      <c r="AU660" s="18" t="s">
        <v>87</v>
      </c>
    </row>
    <row r="661" s="12" customFormat="1" ht="22.8" customHeight="1">
      <c r="A661" s="12"/>
      <c r="B661" s="211"/>
      <c r="C661" s="212"/>
      <c r="D661" s="213" t="s">
        <v>75</v>
      </c>
      <c r="E661" s="225" t="s">
        <v>1805</v>
      </c>
      <c r="F661" s="225" t="s">
        <v>1806</v>
      </c>
      <c r="G661" s="212"/>
      <c r="H661" s="212"/>
      <c r="I661" s="215"/>
      <c r="J661" s="226">
        <f>BK661</f>
        <v>0</v>
      </c>
      <c r="K661" s="212"/>
      <c r="L661" s="217"/>
      <c r="M661" s="218"/>
      <c r="N661" s="219"/>
      <c r="O661" s="219"/>
      <c r="P661" s="220">
        <f>SUM(P662:P665)</f>
        <v>0</v>
      </c>
      <c r="Q661" s="219"/>
      <c r="R661" s="220">
        <f>SUM(R662:R665)</f>
        <v>0</v>
      </c>
      <c r="S661" s="219"/>
      <c r="T661" s="221">
        <f>SUM(T662:T665)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2" t="s">
        <v>84</v>
      </c>
      <c r="AT661" s="223" t="s">
        <v>75</v>
      </c>
      <c r="AU661" s="223" t="s">
        <v>84</v>
      </c>
      <c r="AY661" s="222" t="s">
        <v>240</v>
      </c>
      <c r="BK661" s="224">
        <f>SUM(BK662:BK665)</f>
        <v>0</v>
      </c>
    </row>
    <row r="662" s="2" customFormat="1" ht="24.15" customHeight="1">
      <c r="A662" s="39"/>
      <c r="B662" s="40"/>
      <c r="C662" s="227" t="s">
        <v>1425</v>
      </c>
      <c r="D662" s="227" t="s">
        <v>242</v>
      </c>
      <c r="E662" s="228" t="s">
        <v>3985</v>
      </c>
      <c r="F662" s="229" t="s">
        <v>3986</v>
      </c>
      <c r="G662" s="230" t="s">
        <v>344</v>
      </c>
      <c r="H662" s="231">
        <v>4.8410000000000002</v>
      </c>
      <c r="I662" s="232"/>
      <c r="J662" s="233">
        <f>ROUND(I662*H662,2)</f>
        <v>0</v>
      </c>
      <c r="K662" s="229" t="s">
        <v>246</v>
      </c>
      <c r="L662" s="45"/>
      <c r="M662" s="234" t="s">
        <v>1</v>
      </c>
      <c r="N662" s="235" t="s">
        <v>41</v>
      </c>
      <c r="O662" s="92"/>
      <c r="P662" s="236">
        <f>O662*H662</f>
        <v>0</v>
      </c>
      <c r="Q662" s="236">
        <v>0</v>
      </c>
      <c r="R662" s="236">
        <f>Q662*H662</f>
        <v>0</v>
      </c>
      <c r="S662" s="236">
        <v>0</v>
      </c>
      <c r="T662" s="237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8" t="s">
        <v>247</v>
      </c>
      <c r="AT662" s="238" t="s">
        <v>242</v>
      </c>
      <c r="AU662" s="238" t="s">
        <v>87</v>
      </c>
      <c r="AY662" s="18" t="s">
        <v>240</v>
      </c>
      <c r="BE662" s="239">
        <f>IF(N662="základní",J662,0)</f>
        <v>0</v>
      </c>
      <c r="BF662" s="239">
        <f>IF(N662="snížená",J662,0)</f>
        <v>0</v>
      </c>
      <c r="BG662" s="239">
        <f>IF(N662="zákl. přenesená",J662,0)</f>
        <v>0</v>
      </c>
      <c r="BH662" s="239">
        <f>IF(N662="sníž. přenesená",J662,0)</f>
        <v>0</v>
      </c>
      <c r="BI662" s="239">
        <f>IF(N662="nulová",J662,0)</f>
        <v>0</v>
      </c>
      <c r="BJ662" s="18" t="s">
        <v>84</v>
      </c>
      <c r="BK662" s="239">
        <f>ROUND(I662*H662,2)</f>
        <v>0</v>
      </c>
      <c r="BL662" s="18" t="s">
        <v>247</v>
      </c>
      <c r="BM662" s="238" t="s">
        <v>6172</v>
      </c>
    </row>
    <row r="663" s="2" customFormat="1">
      <c r="A663" s="39"/>
      <c r="B663" s="40"/>
      <c r="C663" s="41"/>
      <c r="D663" s="240" t="s">
        <v>249</v>
      </c>
      <c r="E663" s="41"/>
      <c r="F663" s="241" t="s">
        <v>3988</v>
      </c>
      <c r="G663" s="41"/>
      <c r="H663" s="41"/>
      <c r="I663" s="242"/>
      <c r="J663" s="41"/>
      <c r="K663" s="41"/>
      <c r="L663" s="45"/>
      <c r="M663" s="243"/>
      <c r="N663" s="244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249</v>
      </c>
      <c r="AU663" s="18" t="s">
        <v>87</v>
      </c>
    </row>
    <row r="664" s="2" customFormat="1" ht="33" customHeight="1">
      <c r="A664" s="39"/>
      <c r="B664" s="40"/>
      <c r="C664" s="227" t="s">
        <v>1431</v>
      </c>
      <c r="D664" s="227" t="s">
        <v>242</v>
      </c>
      <c r="E664" s="228" t="s">
        <v>6173</v>
      </c>
      <c r="F664" s="229" t="s">
        <v>6174</v>
      </c>
      <c r="G664" s="230" t="s">
        <v>344</v>
      </c>
      <c r="H664" s="231">
        <v>4.8410000000000002</v>
      </c>
      <c r="I664" s="232"/>
      <c r="J664" s="233">
        <f>ROUND(I664*H664,2)</f>
        <v>0</v>
      </c>
      <c r="K664" s="229" t="s">
        <v>246</v>
      </c>
      <c r="L664" s="45"/>
      <c r="M664" s="234" t="s">
        <v>1</v>
      </c>
      <c r="N664" s="235" t="s">
        <v>41</v>
      </c>
      <c r="O664" s="92"/>
      <c r="P664" s="236">
        <f>O664*H664</f>
        <v>0</v>
      </c>
      <c r="Q664" s="236">
        <v>0</v>
      </c>
      <c r="R664" s="236">
        <f>Q664*H664</f>
        <v>0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247</v>
      </c>
      <c r="AT664" s="238" t="s">
        <v>242</v>
      </c>
      <c r="AU664" s="238" t="s">
        <v>87</v>
      </c>
      <c r="AY664" s="18" t="s">
        <v>240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84</v>
      </c>
      <c r="BK664" s="239">
        <f>ROUND(I664*H664,2)</f>
        <v>0</v>
      </c>
      <c r="BL664" s="18" t="s">
        <v>247</v>
      </c>
      <c r="BM664" s="238" t="s">
        <v>6175</v>
      </c>
    </row>
    <row r="665" s="2" customFormat="1">
      <c r="A665" s="39"/>
      <c r="B665" s="40"/>
      <c r="C665" s="41"/>
      <c r="D665" s="240" t="s">
        <v>249</v>
      </c>
      <c r="E665" s="41"/>
      <c r="F665" s="241" t="s">
        <v>6176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249</v>
      </c>
      <c r="AU665" s="18" t="s">
        <v>87</v>
      </c>
    </row>
    <row r="666" s="12" customFormat="1" ht="25.92" customHeight="1">
      <c r="A666" s="12"/>
      <c r="B666" s="211"/>
      <c r="C666" s="212"/>
      <c r="D666" s="213" t="s">
        <v>75</v>
      </c>
      <c r="E666" s="214" t="s">
        <v>1812</v>
      </c>
      <c r="F666" s="214" t="s">
        <v>1813</v>
      </c>
      <c r="G666" s="212"/>
      <c r="H666" s="212"/>
      <c r="I666" s="215"/>
      <c r="J666" s="216">
        <f>BK666</f>
        <v>0</v>
      </c>
      <c r="K666" s="212"/>
      <c r="L666" s="217"/>
      <c r="M666" s="218"/>
      <c r="N666" s="219"/>
      <c r="O666" s="219"/>
      <c r="P666" s="220">
        <f>P667</f>
        <v>0</v>
      </c>
      <c r="Q666" s="219"/>
      <c r="R666" s="220">
        <f>R667</f>
        <v>0.063</v>
      </c>
      <c r="S666" s="219"/>
      <c r="T666" s="221">
        <f>T667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2" t="s">
        <v>87</v>
      </c>
      <c r="AT666" s="223" t="s">
        <v>75</v>
      </c>
      <c r="AU666" s="223" t="s">
        <v>76</v>
      </c>
      <c r="AY666" s="222" t="s">
        <v>240</v>
      </c>
      <c r="BK666" s="224">
        <f>BK667</f>
        <v>0</v>
      </c>
    </row>
    <row r="667" s="12" customFormat="1" ht="22.8" customHeight="1">
      <c r="A667" s="12"/>
      <c r="B667" s="211"/>
      <c r="C667" s="212"/>
      <c r="D667" s="213" t="s">
        <v>75</v>
      </c>
      <c r="E667" s="225" t="s">
        <v>6177</v>
      </c>
      <c r="F667" s="225" t="s">
        <v>6178</v>
      </c>
      <c r="G667" s="212"/>
      <c r="H667" s="212"/>
      <c r="I667" s="215"/>
      <c r="J667" s="226">
        <f>BK667</f>
        <v>0</v>
      </c>
      <c r="K667" s="212"/>
      <c r="L667" s="217"/>
      <c r="M667" s="218"/>
      <c r="N667" s="219"/>
      <c r="O667" s="219"/>
      <c r="P667" s="220">
        <f>SUM(P668:P685)</f>
        <v>0</v>
      </c>
      <c r="Q667" s="219"/>
      <c r="R667" s="220">
        <f>SUM(R668:R685)</f>
        <v>0.063</v>
      </c>
      <c r="S667" s="219"/>
      <c r="T667" s="221">
        <f>SUM(T668:T685)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2" t="s">
        <v>87</v>
      </c>
      <c r="AT667" s="223" t="s">
        <v>75</v>
      </c>
      <c r="AU667" s="223" t="s">
        <v>84</v>
      </c>
      <c r="AY667" s="222" t="s">
        <v>240</v>
      </c>
      <c r="BK667" s="224">
        <f>SUM(BK668:BK685)</f>
        <v>0</v>
      </c>
    </row>
    <row r="668" s="2" customFormat="1" ht="21.75" customHeight="1">
      <c r="A668" s="39"/>
      <c r="B668" s="40"/>
      <c r="C668" s="227" t="s">
        <v>1439</v>
      </c>
      <c r="D668" s="227" t="s">
        <v>242</v>
      </c>
      <c r="E668" s="228" t="s">
        <v>6179</v>
      </c>
      <c r="F668" s="229" t="s">
        <v>6180</v>
      </c>
      <c r="G668" s="230" t="s">
        <v>675</v>
      </c>
      <c r="H668" s="231">
        <v>3</v>
      </c>
      <c r="I668" s="232"/>
      <c r="J668" s="233">
        <f>ROUND(I668*H668,2)</f>
        <v>0</v>
      </c>
      <c r="K668" s="229" t="s">
        <v>246</v>
      </c>
      <c r="L668" s="45"/>
      <c r="M668" s="234" t="s">
        <v>1</v>
      </c>
      <c r="N668" s="235" t="s">
        <v>41</v>
      </c>
      <c r="O668" s="92"/>
      <c r="P668" s="236">
        <f>O668*H668</f>
        <v>0</v>
      </c>
      <c r="Q668" s="236">
        <v>2.0000000000000002E-05</v>
      </c>
      <c r="R668" s="236">
        <f>Q668*H668</f>
        <v>6.0000000000000008E-05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170</v>
      </c>
      <c r="AT668" s="238" t="s">
        <v>242</v>
      </c>
      <c r="AU668" s="238" t="s">
        <v>87</v>
      </c>
      <c r="AY668" s="18" t="s">
        <v>240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84</v>
      </c>
      <c r="BK668" s="239">
        <f>ROUND(I668*H668,2)</f>
        <v>0</v>
      </c>
      <c r="BL668" s="18" t="s">
        <v>170</v>
      </c>
      <c r="BM668" s="238" t="s">
        <v>6181</v>
      </c>
    </row>
    <row r="669" s="2" customFormat="1">
      <c r="A669" s="39"/>
      <c r="B669" s="40"/>
      <c r="C669" s="41"/>
      <c r="D669" s="240" t="s">
        <v>249</v>
      </c>
      <c r="E669" s="41"/>
      <c r="F669" s="241" t="s">
        <v>6182</v>
      </c>
      <c r="G669" s="41"/>
      <c r="H669" s="41"/>
      <c r="I669" s="242"/>
      <c r="J669" s="41"/>
      <c r="K669" s="41"/>
      <c r="L669" s="45"/>
      <c r="M669" s="243"/>
      <c r="N669" s="244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249</v>
      </c>
      <c r="AU669" s="18" t="s">
        <v>87</v>
      </c>
    </row>
    <row r="670" s="13" customFormat="1">
      <c r="A670" s="13"/>
      <c r="B670" s="245"/>
      <c r="C670" s="246"/>
      <c r="D670" s="247" t="s">
        <v>251</v>
      </c>
      <c r="E670" s="248" t="s">
        <v>1</v>
      </c>
      <c r="F670" s="249" t="s">
        <v>4164</v>
      </c>
      <c r="G670" s="246"/>
      <c r="H670" s="248" t="s">
        <v>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251</v>
      </c>
      <c r="AU670" s="255" t="s">
        <v>87</v>
      </c>
      <c r="AV670" s="13" t="s">
        <v>84</v>
      </c>
      <c r="AW670" s="13" t="s">
        <v>32</v>
      </c>
      <c r="AX670" s="13" t="s">
        <v>76</v>
      </c>
      <c r="AY670" s="255" t="s">
        <v>240</v>
      </c>
    </row>
    <row r="671" s="14" customFormat="1">
      <c r="A671" s="14"/>
      <c r="B671" s="256"/>
      <c r="C671" s="257"/>
      <c r="D671" s="247" t="s">
        <v>251</v>
      </c>
      <c r="E671" s="258" t="s">
        <v>1</v>
      </c>
      <c r="F671" s="259" t="s">
        <v>256</v>
      </c>
      <c r="G671" s="257"/>
      <c r="H671" s="260">
        <v>3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251</v>
      </c>
      <c r="AU671" s="266" t="s">
        <v>87</v>
      </c>
      <c r="AV671" s="14" t="s">
        <v>87</v>
      </c>
      <c r="AW671" s="14" t="s">
        <v>32</v>
      </c>
      <c r="AX671" s="14" t="s">
        <v>84</v>
      </c>
      <c r="AY671" s="266" t="s">
        <v>240</v>
      </c>
    </row>
    <row r="672" s="13" customFormat="1">
      <c r="A672" s="13"/>
      <c r="B672" s="245"/>
      <c r="C672" s="246"/>
      <c r="D672" s="247" t="s">
        <v>251</v>
      </c>
      <c r="E672" s="248" t="s">
        <v>1</v>
      </c>
      <c r="F672" s="249" t="s">
        <v>34</v>
      </c>
      <c r="G672" s="246"/>
      <c r="H672" s="248" t="s">
        <v>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251</v>
      </c>
      <c r="AU672" s="255" t="s">
        <v>87</v>
      </c>
      <c r="AV672" s="13" t="s">
        <v>84</v>
      </c>
      <c r="AW672" s="13" t="s">
        <v>32</v>
      </c>
      <c r="AX672" s="13" t="s">
        <v>76</v>
      </c>
      <c r="AY672" s="255" t="s">
        <v>240</v>
      </c>
    </row>
    <row r="673" s="13" customFormat="1">
      <c r="A673" s="13"/>
      <c r="B673" s="245"/>
      <c r="C673" s="246"/>
      <c r="D673" s="247" t="s">
        <v>251</v>
      </c>
      <c r="E673" s="248" t="s">
        <v>1</v>
      </c>
      <c r="F673" s="249" t="s">
        <v>6183</v>
      </c>
      <c r="G673" s="246"/>
      <c r="H673" s="248" t="s">
        <v>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251</v>
      </c>
      <c r="AU673" s="255" t="s">
        <v>87</v>
      </c>
      <c r="AV673" s="13" t="s">
        <v>84</v>
      </c>
      <c r="AW673" s="13" t="s">
        <v>32</v>
      </c>
      <c r="AX673" s="13" t="s">
        <v>76</v>
      </c>
      <c r="AY673" s="255" t="s">
        <v>240</v>
      </c>
    </row>
    <row r="674" s="2" customFormat="1" ht="24.15" customHeight="1">
      <c r="A674" s="39"/>
      <c r="B674" s="40"/>
      <c r="C674" s="289" t="s">
        <v>1445</v>
      </c>
      <c r="D674" s="289" t="s">
        <v>341</v>
      </c>
      <c r="E674" s="290" t="s">
        <v>6184</v>
      </c>
      <c r="F674" s="291" t="s">
        <v>6185</v>
      </c>
      <c r="G674" s="292" t="s">
        <v>675</v>
      </c>
      <c r="H674" s="293">
        <v>3</v>
      </c>
      <c r="I674" s="294"/>
      <c r="J674" s="295">
        <f>ROUND(I674*H674,2)</f>
        <v>0</v>
      </c>
      <c r="K674" s="291" t="s">
        <v>246</v>
      </c>
      <c r="L674" s="296"/>
      <c r="M674" s="297" t="s">
        <v>1</v>
      </c>
      <c r="N674" s="298" t="s">
        <v>41</v>
      </c>
      <c r="O674" s="92"/>
      <c r="P674" s="236">
        <f>O674*H674</f>
        <v>0</v>
      </c>
      <c r="Q674" s="236">
        <v>0.014500000000000001</v>
      </c>
      <c r="R674" s="236">
        <f>Q674*H674</f>
        <v>0.043500000000000004</v>
      </c>
      <c r="S674" s="236">
        <v>0</v>
      </c>
      <c r="T674" s="23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8" t="s">
        <v>532</v>
      </c>
      <c r="AT674" s="238" t="s">
        <v>341</v>
      </c>
      <c r="AU674" s="238" t="s">
        <v>87</v>
      </c>
      <c r="AY674" s="18" t="s">
        <v>240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8" t="s">
        <v>84</v>
      </c>
      <c r="BK674" s="239">
        <f>ROUND(I674*H674,2)</f>
        <v>0</v>
      </c>
      <c r="BL674" s="18" t="s">
        <v>170</v>
      </c>
      <c r="BM674" s="238" t="s">
        <v>6186</v>
      </c>
    </row>
    <row r="675" s="13" customFormat="1">
      <c r="A675" s="13"/>
      <c r="B675" s="245"/>
      <c r="C675" s="246"/>
      <c r="D675" s="247" t="s">
        <v>251</v>
      </c>
      <c r="E675" s="248" t="s">
        <v>1</v>
      </c>
      <c r="F675" s="249" t="s">
        <v>6187</v>
      </c>
      <c r="G675" s="246"/>
      <c r="H675" s="248" t="s">
        <v>1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251</v>
      </c>
      <c r="AU675" s="255" t="s">
        <v>87</v>
      </c>
      <c r="AV675" s="13" t="s">
        <v>84</v>
      </c>
      <c r="AW675" s="13" t="s">
        <v>32</v>
      </c>
      <c r="AX675" s="13" t="s">
        <v>76</v>
      </c>
      <c r="AY675" s="255" t="s">
        <v>240</v>
      </c>
    </row>
    <row r="676" s="14" customFormat="1">
      <c r="A676" s="14"/>
      <c r="B676" s="256"/>
      <c r="C676" s="257"/>
      <c r="D676" s="247" t="s">
        <v>251</v>
      </c>
      <c r="E676" s="258" t="s">
        <v>1</v>
      </c>
      <c r="F676" s="259" t="s">
        <v>256</v>
      </c>
      <c r="G676" s="257"/>
      <c r="H676" s="260">
        <v>3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251</v>
      </c>
      <c r="AU676" s="266" t="s">
        <v>87</v>
      </c>
      <c r="AV676" s="14" t="s">
        <v>87</v>
      </c>
      <c r="AW676" s="14" t="s">
        <v>32</v>
      </c>
      <c r="AX676" s="14" t="s">
        <v>84</v>
      </c>
      <c r="AY676" s="266" t="s">
        <v>240</v>
      </c>
    </row>
    <row r="677" s="2" customFormat="1" ht="21.75" customHeight="1">
      <c r="A677" s="39"/>
      <c r="B677" s="40"/>
      <c r="C677" s="227" t="s">
        <v>1452</v>
      </c>
      <c r="D677" s="227" t="s">
        <v>242</v>
      </c>
      <c r="E677" s="228" t="s">
        <v>6188</v>
      </c>
      <c r="F677" s="229" t="s">
        <v>6189</v>
      </c>
      <c r="G677" s="230" t="s">
        <v>675</v>
      </c>
      <c r="H677" s="231">
        <v>1</v>
      </c>
      <c r="I677" s="232"/>
      <c r="J677" s="233">
        <f>ROUND(I677*H677,2)</f>
        <v>0</v>
      </c>
      <c r="K677" s="229" t="s">
        <v>246</v>
      </c>
      <c r="L677" s="45"/>
      <c r="M677" s="234" t="s">
        <v>1</v>
      </c>
      <c r="N677" s="235" t="s">
        <v>41</v>
      </c>
      <c r="O677" s="92"/>
      <c r="P677" s="236">
        <f>O677*H677</f>
        <v>0</v>
      </c>
      <c r="Q677" s="236">
        <v>0.00108</v>
      </c>
      <c r="R677" s="236">
        <f>Q677*H677</f>
        <v>0.00108</v>
      </c>
      <c r="S677" s="236">
        <v>0</v>
      </c>
      <c r="T677" s="23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8" t="s">
        <v>170</v>
      </c>
      <c r="AT677" s="238" t="s">
        <v>242</v>
      </c>
      <c r="AU677" s="238" t="s">
        <v>87</v>
      </c>
      <c r="AY677" s="18" t="s">
        <v>240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8" t="s">
        <v>84</v>
      </c>
      <c r="BK677" s="239">
        <f>ROUND(I677*H677,2)</f>
        <v>0</v>
      </c>
      <c r="BL677" s="18" t="s">
        <v>170</v>
      </c>
      <c r="BM677" s="238" t="s">
        <v>6190</v>
      </c>
    </row>
    <row r="678" s="2" customFormat="1">
      <c r="A678" s="39"/>
      <c r="B678" s="40"/>
      <c r="C678" s="41"/>
      <c r="D678" s="240" t="s">
        <v>249</v>
      </c>
      <c r="E678" s="41"/>
      <c r="F678" s="241" t="s">
        <v>6191</v>
      </c>
      <c r="G678" s="41"/>
      <c r="H678" s="41"/>
      <c r="I678" s="242"/>
      <c r="J678" s="41"/>
      <c r="K678" s="41"/>
      <c r="L678" s="45"/>
      <c r="M678" s="243"/>
      <c r="N678" s="244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249</v>
      </c>
      <c r="AU678" s="18" t="s">
        <v>87</v>
      </c>
    </row>
    <row r="679" s="2" customFormat="1" ht="16.5" customHeight="1">
      <c r="A679" s="39"/>
      <c r="B679" s="40"/>
      <c r="C679" s="227" t="s">
        <v>1458</v>
      </c>
      <c r="D679" s="227" t="s">
        <v>242</v>
      </c>
      <c r="E679" s="228" t="s">
        <v>6192</v>
      </c>
      <c r="F679" s="229" t="s">
        <v>6193</v>
      </c>
      <c r="G679" s="230" t="s">
        <v>4177</v>
      </c>
      <c r="H679" s="231">
        <v>2</v>
      </c>
      <c r="I679" s="232"/>
      <c r="J679" s="233">
        <f>ROUND(I679*H679,2)</f>
        <v>0</v>
      </c>
      <c r="K679" s="229" t="s">
        <v>246</v>
      </c>
      <c r="L679" s="45"/>
      <c r="M679" s="234" t="s">
        <v>1</v>
      </c>
      <c r="N679" s="235" t="s">
        <v>41</v>
      </c>
      <c r="O679" s="92"/>
      <c r="P679" s="236">
        <f>O679*H679</f>
        <v>0</v>
      </c>
      <c r="Q679" s="236">
        <v>0.00056999999999999998</v>
      </c>
      <c r="R679" s="236">
        <f>Q679*H679</f>
        <v>0.00114</v>
      </c>
      <c r="S679" s="236">
        <v>0</v>
      </c>
      <c r="T679" s="237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8" t="s">
        <v>170</v>
      </c>
      <c r="AT679" s="238" t="s">
        <v>242</v>
      </c>
      <c r="AU679" s="238" t="s">
        <v>87</v>
      </c>
      <c r="AY679" s="18" t="s">
        <v>240</v>
      </c>
      <c r="BE679" s="239">
        <f>IF(N679="základní",J679,0)</f>
        <v>0</v>
      </c>
      <c r="BF679" s="239">
        <f>IF(N679="snížená",J679,0)</f>
        <v>0</v>
      </c>
      <c r="BG679" s="239">
        <f>IF(N679="zákl. přenesená",J679,0)</f>
        <v>0</v>
      </c>
      <c r="BH679" s="239">
        <f>IF(N679="sníž. přenesená",J679,0)</f>
        <v>0</v>
      </c>
      <c r="BI679" s="239">
        <f>IF(N679="nulová",J679,0)</f>
        <v>0</v>
      </c>
      <c r="BJ679" s="18" t="s">
        <v>84</v>
      </c>
      <c r="BK679" s="239">
        <f>ROUND(I679*H679,2)</f>
        <v>0</v>
      </c>
      <c r="BL679" s="18" t="s">
        <v>170</v>
      </c>
      <c r="BM679" s="238" t="s">
        <v>6194</v>
      </c>
    </row>
    <row r="680" s="2" customFormat="1">
      <c r="A680" s="39"/>
      <c r="B680" s="40"/>
      <c r="C680" s="41"/>
      <c r="D680" s="240" t="s">
        <v>249</v>
      </c>
      <c r="E680" s="41"/>
      <c r="F680" s="241" t="s">
        <v>6195</v>
      </c>
      <c r="G680" s="41"/>
      <c r="H680" s="41"/>
      <c r="I680" s="242"/>
      <c r="J680" s="41"/>
      <c r="K680" s="41"/>
      <c r="L680" s="45"/>
      <c r="M680" s="243"/>
      <c r="N680" s="244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249</v>
      </c>
      <c r="AU680" s="18" t="s">
        <v>87</v>
      </c>
    </row>
    <row r="681" s="2" customFormat="1" ht="24.15" customHeight="1">
      <c r="A681" s="39"/>
      <c r="B681" s="40"/>
      <c r="C681" s="227" t="s">
        <v>1465</v>
      </c>
      <c r="D681" s="227" t="s">
        <v>242</v>
      </c>
      <c r="E681" s="228" t="s">
        <v>6196</v>
      </c>
      <c r="F681" s="229" t="s">
        <v>6197</v>
      </c>
      <c r="G681" s="230" t="s">
        <v>4177</v>
      </c>
      <c r="H681" s="231">
        <v>1</v>
      </c>
      <c r="I681" s="232"/>
      <c r="J681" s="233">
        <f>ROUND(I681*H681,2)</f>
        <v>0</v>
      </c>
      <c r="K681" s="229" t="s">
        <v>1</v>
      </c>
      <c r="L681" s="45"/>
      <c r="M681" s="234" t="s">
        <v>1</v>
      </c>
      <c r="N681" s="235" t="s">
        <v>41</v>
      </c>
      <c r="O681" s="92"/>
      <c r="P681" s="236">
        <f>O681*H681</f>
        <v>0</v>
      </c>
      <c r="Q681" s="236">
        <v>0.017219999999999999</v>
      </c>
      <c r="R681" s="236">
        <f>Q681*H681</f>
        <v>0.017219999999999999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170</v>
      </c>
      <c r="AT681" s="238" t="s">
        <v>242</v>
      </c>
      <c r="AU681" s="238" t="s">
        <v>87</v>
      </c>
      <c r="AY681" s="18" t="s">
        <v>240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84</v>
      </c>
      <c r="BK681" s="239">
        <f>ROUND(I681*H681,2)</f>
        <v>0</v>
      </c>
      <c r="BL681" s="18" t="s">
        <v>170</v>
      </c>
      <c r="BM681" s="238" t="s">
        <v>6198</v>
      </c>
    </row>
    <row r="682" s="2" customFormat="1" ht="24.15" customHeight="1">
      <c r="A682" s="39"/>
      <c r="B682" s="40"/>
      <c r="C682" s="227" t="s">
        <v>1472</v>
      </c>
      <c r="D682" s="227" t="s">
        <v>242</v>
      </c>
      <c r="E682" s="228" t="s">
        <v>6199</v>
      </c>
      <c r="F682" s="229" t="s">
        <v>6200</v>
      </c>
      <c r="G682" s="230" t="s">
        <v>675</v>
      </c>
      <c r="H682" s="231">
        <v>1</v>
      </c>
      <c r="I682" s="232"/>
      <c r="J682" s="233">
        <f>ROUND(I682*H682,2)</f>
        <v>0</v>
      </c>
      <c r="K682" s="229" t="s">
        <v>1</v>
      </c>
      <c r="L682" s="45"/>
      <c r="M682" s="234" t="s">
        <v>1</v>
      </c>
      <c r="N682" s="235" t="s">
        <v>41</v>
      </c>
      <c r="O682" s="92"/>
      <c r="P682" s="236">
        <f>O682*H682</f>
        <v>0</v>
      </c>
      <c r="Q682" s="236">
        <v>0</v>
      </c>
      <c r="R682" s="236">
        <f>Q682*H682</f>
        <v>0</v>
      </c>
      <c r="S682" s="236">
        <v>0</v>
      </c>
      <c r="T682" s="23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8" t="s">
        <v>170</v>
      </c>
      <c r="AT682" s="238" t="s">
        <v>242</v>
      </c>
      <c r="AU682" s="238" t="s">
        <v>87</v>
      </c>
      <c r="AY682" s="18" t="s">
        <v>240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8" t="s">
        <v>84</v>
      </c>
      <c r="BK682" s="239">
        <f>ROUND(I682*H682,2)</f>
        <v>0</v>
      </c>
      <c r="BL682" s="18" t="s">
        <v>170</v>
      </c>
      <c r="BM682" s="238" t="s">
        <v>6201</v>
      </c>
    </row>
    <row r="683" s="2" customFormat="1" ht="24.15" customHeight="1">
      <c r="A683" s="39"/>
      <c r="B683" s="40"/>
      <c r="C683" s="227" t="s">
        <v>1479</v>
      </c>
      <c r="D683" s="227" t="s">
        <v>242</v>
      </c>
      <c r="E683" s="228" t="s">
        <v>6202</v>
      </c>
      <c r="F683" s="229" t="s">
        <v>6203</v>
      </c>
      <c r="G683" s="230" t="s">
        <v>675</v>
      </c>
      <c r="H683" s="231">
        <v>1</v>
      </c>
      <c r="I683" s="232"/>
      <c r="J683" s="233">
        <f>ROUND(I683*H683,2)</f>
        <v>0</v>
      </c>
      <c r="K683" s="229" t="s">
        <v>1</v>
      </c>
      <c r="L683" s="45"/>
      <c r="M683" s="234" t="s">
        <v>1</v>
      </c>
      <c r="N683" s="235" t="s">
        <v>41</v>
      </c>
      <c r="O683" s="92"/>
      <c r="P683" s="236">
        <f>O683*H683</f>
        <v>0</v>
      </c>
      <c r="Q683" s="236">
        <v>0</v>
      </c>
      <c r="R683" s="236">
        <f>Q683*H683</f>
        <v>0</v>
      </c>
      <c r="S683" s="236">
        <v>0</v>
      </c>
      <c r="T683" s="23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170</v>
      </c>
      <c r="AT683" s="238" t="s">
        <v>242</v>
      </c>
      <c r="AU683" s="238" t="s">
        <v>87</v>
      </c>
      <c r="AY683" s="18" t="s">
        <v>240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84</v>
      </c>
      <c r="BK683" s="239">
        <f>ROUND(I683*H683,2)</f>
        <v>0</v>
      </c>
      <c r="BL683" s="18" t="s">
        <v>170</v>
      </c>
      <c r="BM683" s="238" t="s">
        <v>6204</v>
      </c>
    </row>
    <row r="684" s="2" customFormat="1" ht="24.15" customHeight="1">
      <c r="A684" s="39"/>
      <c r="B684" s="40"/>
      <c r="C684" s="227" t="s">
        <v>1486</v>
      </c>
      <c r="D684" s="227" t="s">
        <v>242</v>
      </c>
      <c r="E684" s="228" t="s">
        <v>4236</v>
      </c>
      <c r="F684" s="229" t="s">
        <v>4237</v>
      </c>
      <c r="G684" s="230" t="s">
        <v>344</v>
      </c>
      <c r="H684" s="231">
        <v>0.063</v>
      </c>
      <c r="I684" s="232"/>
      <c r="J684" s="233">
        <f>ROUND(I684*H684,2)</f>
        <v>0</v>
      </c>
      <c r="K684" s="229" t="s">
        <v>246</v>
      </c>
      <c r="L684" s="45"/>
      <c r="M684" s="234" t="s">
        <v>1</v>
      </c>
      <c r="N684" s="235" t="s">
        <v>41</v>
      </c>
      <c r="O684" s="92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8" t="s">
        <v>170</v>
      </c>
      <c r="AT684" s="238" t="s">
        <v>242</v>
      </c>
      <c r="AU684" s="238" t="s">
        <v>87</v>
      </c>
      <c r="AY684" s="18" t="s">
        <v>240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8" t="s">
        <v>84</v>
      </c>
      <c r="BK684" s="239">
        <f>ROUND(I684*H684,2)</f>
        <v>0</v>
      </c>
      <c r="BL684" s="18" t="s">
        <v>170</v>
      </c>
      <c r="BM684" s="238" t="s">
        <v>6205</v>
      </c>
    </row>
    <row r="685" s="2" customFormat="1">
      <c r="A685" s="39"/>
      <c r="B685" s="40"/>
      <c r="C685" s="41"/>
      <c r="D685" s="240" t="s">
        <v>249</v>
      </c>
      <c r="E685" s="41"/>
      <c r="F685" s="241" t="s">
        <v>4239</v>
      </c>
      <c r="G685" s="41"/>
      <c r="H685" s="41"/>
      <c r="I685" s="242"/>
      <c r="J685" s="41"/>
      <c r="K685" s="41"/>
      <c r="L685" s="45"/>
      <c r="M685" s="300"/>
      <c r="N685" s="301"/>
      <c r="O685" s="302"/>
      <c r="P685" s="302"/>
      <c r="Q685" s="302"/>
      <c r="R685" s="302"/>
      <c r="S685" s="302"/>
      <c r="T685" s="30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249</v>
      </c>
      <c r="AU685" s="18" t="s">
        <v>87</v>
      </c>
    </row>
    <row r="686" s="2" customFormat="1" ht="6.96" customHeight="1">
      <c r="A686" s="39"/>
      <c r="B686" s="67"/>
      <c r="C686" s="68"/>
      <c r="D686" s="68"/>
      <c r="E686" s="68"/>
      <c r="F686" s="68"/>
      <c r="G686" s="68"/>
      <c r="H686" s="68"/>
      <c r="I686" s="68"/>
      <c r="J686" s="68"/>
      <c r="K686" s="68"/>
      <c r="L686" s="45"/>
      <c r="M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</sheetData>
  <sheetProtection sheet="1" autoFilter="0" formatColumns="0" formatRows="0" objects="1" scenarios="1" spinCount="100000" saltValue="yHFUB1HDZ8LSIB3S399mxA5hcvzF39LTv9poP9PO4y8ptwIao0ygkYE9ybieVWHVqwK0w6s0ezT3YL4C/WKIlQ==" hashValue="uJgya2R5thbMue8pT/PovHuF8qulbjrry41FqEBtYvYQtOIBa25mf6LIIR3fev1LXvUQ+XDpTM08f9jXHk7otQ==" algorithmName="SHA-512" password="CC35"/>
  <autoFilter ref="C130:K68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2_01/132251254"/>
    <hyperlink ref="F152" r:id="rId2" display="https://podminky.urs.cz/item/CS_URS_2022_01/132351254"/>
    <hyperlink ref="F169" r:id="rId3" display="https://podminky.urs.cz/item/CS_URS_2022_01/129001101"/>
    <hyperlink ref="F171" r:id="rId4" display="https://podminky.urs.cz/item/CS_URS_2022_01/119001405"/>
    <hyperlink ref="F173" r:id="rId5" display="https://podminky.urs.cz/item/CS_URS_2022_01/119001421"/>
    <hyperlink ref="F175" r:id="rId6" display="https://podminky.urs.cz/item/CS_URS_2022_01/151101101"/>
    <hyperlink ref="F190" r:id="rId7" display="https://podminky.urs.cz/item/CS_URS_2022_01/151101111"/>
    <hyperlink ref="F192" r:id="rId8" display="https://podminky.urs.cz/item/CS_URS_2022_01/162251102"/>
    <hyperlink ref="F200" r:id="rId9" display="https://podminky.urs.cz/item/CS_URS_2022_01/162751117"/>
    <hyperlink ref="F214" r:id="rId10" display="https://podminky.urs.cz/item/CS_URS_2022_01/162751119"/>
    <hyperlink ref="F221" r:id="rId11" display="https://podminky.urs.cz/item/CS_URS_2022_01/162751137"/>
    <hyperlink ref="F233" r:id="rId12" display="https://podminky.urs.cz/item/CS_URS_2022_01/162751139"/>
    <hyperlink ref="F237" r:id="rId13" display="https://podminky.urs.cz/item/CS_URS_2022_01/171251201"/>
    <hyperlink ref="F240" r:id="rId14" display="https://podminky.urs.cz/item/CS_URS_2022_01/17120122R"/>
    <hyperlink ref="F243" r:id="rId15" display="https://podminky.urs.cz/item/CS_URS_2022_01/174101101"/>
    <hyperlink ref="F258" r:id="rId16" display="https://podminky.urs.cz/item/CS_URS_2022_01/175151101"/>
    <hyperlink ref="F274" r:id="rId17" display="https://podminky.urs.cz/item/CS_URS_2022_01/181951112"/>
    <hyperlink ref="F279" r:id="rId18" display="https://podminky.urs.cz/item/CS_URS_2022_01/113106021"/>
    <hyperlink ref="F283" r:id="rId19" display="https://podminky.urs.cz/item/CS_URS_2022_01/113202111"/>
    <hyperlink ref="F287" r:id="rId20" display="https://podminky.urs.cz/item/CS_URS_2022_01/451572111"/>
    <hyperlink ref="F298" r:id="rId21" display="https://podminky.urs.cz/item/CS_URS_2022_01/564871111"/>
    <hyperlink ref="F302" r:id="rId22" display="https://podminky.urs.cz/item/CS_URS_2022_01/591411111"/>
    <hyperlink ref="F306" r:id="rId23" display="https://podminky.urs.cz/item/CS_URS_2022_01/916231213"/>
    <hyperlink ref="F315" r:id="rId24" display="https://podminky.urs.cz/item/CS_URS_2022_01/871211211"/>
    <hyperlink ref="F325" r:id="rId25" display="https://podminky.urs.cz/item/CS_URS_2022_01/871251211"/>
    <hyperlink ref="F329" r:id="rId26" display="https://podminky.urs.cz/item/CS_URS_2022_01/879231191"/>
    <hyperlink ref="F339" r:id="rId27" display="https://podminky.urs.cz/item/CS_URS_2022_01/877211112"/>
    <hyperlink ref="F346" r:id="rId28" display="https://podminky.urs.cz/item/CS_URS_2022_01/877261112"/>
    <hyperlink ref="F353" r:id="rId29" display="https://podminky.urs.cz/item/CS_URS_2022_01/877261113"/>
    <hyperlink ref="F360" r:id="rId30" display="https://podminky.urs.cz/item/CS_URS_2022_01/879221111"/>
    <hyperlink ref="F364" r:id="rId31" display="https://podminky.urs.cz/item/CS_URS_2022_01/892241111"/>
    <hyperlink ref="F366" r:id="rId32" display="https://podminky.urs.cz/item/CS_URS_2022_01/892271111"/>
    <hyperlink ref="F368" r:id="rId33" display="https://podminky.urs.cz/item/CS_URS_2022_01/892372111"/>
    <hyperlink ref="F370" r:id="rId34" display="https://podminky.urs.cz/item/CS_URS_2022_01/892233122"/>
    <hyperlink ref="F372" r:id="rId35" display="https://podminky.urs.cz/item/CS_URS_2022_01/899722114"/>
    <hyperlink ref="F376" r:id="rId36" display="https://podminky.urs.cz/item/CS_URS_2022_01/722211125"/>
    <hyperlink ref="F378" r:id="rId37" display="https://podminky.urs.cz/item/CS_URS_2022_01/722234271"/>
    <hyperlink ref="F380" r:id="rId38" display="https://podminky.urs.cz/item/CS_URS_2022_01/891212312"/>
    <hyperlink ref="F385" r:id="rId39" display="https://podminky.urs.cz/item/CS_URS_2022_01/852242122"/>
    <hyperlink ref="F394" r:id="rId40" display="https://podminky.urs.cz/item/CS_URS_2022_01/857262122"/>
    <hyperlink ref="F423" r:id="rId41" display="https://podminky.urs.cz/item/CS_URS_2022_01/852312122"/>
    <hyperlink ref="F432" r:id="rId42" display="https://podminky.urs.cz/item/CS_URS_2022_01/722213115"/>
    <hyperlink ref="F435" r:id="rId43" display="https://podminky.urs.cz/item/CS_URS_2022_01/850265921"/>
    <hyperlink ref="F439" r:id="rId44" display="https://podminky.urs.cz/item/CS_URS_2022_01/857313131"/>
    <hyperlink ref="F446" r:id="rId45" display="https://podminky.urs.cz/item/CS_URS_2022_01/857311131"/>
    <hyperlink ref="F453" r:id="rId46" display="https://podminky.urs.cz/item/CS_URS_2022_01/891261111"/>
    <hyperlink ref="F464" r:id="rId47" display="https://podminky.urs.cz/item/CS_URS_2022_01/899401112"/>
    <hyperlink ref="F471" r:id="rId48" display="https://podminky.urs.cz/item/CS_URS_2022_01/852242122"/>
    <hyperlink ref="F478" r:id="rId49" display="https://podminky.urs.cz/item/CS_URS_2022_01/852262122"/>
    <hyperlink ref="F485" r:id="rId50" display="https://podminky.urs.cz/item/CS_URS_2022_01/857263131"/>
    <hyperlink ref="F492" r:id="rId51" display="https://podminky.urs.cz/item/CS_URS_2022_01/857242122"/>
    <hyperlink ref="F508" r:id="rId52" display="https://podminky.urs.cz/item/CS_URS_2022_01/899721111"/>
    <hyperlink ref="F516" r:id="rId53" display="https://podminky.urs.cz/item/CS_URS_2022_01/210100101"/>
    <hyperlink ref="F520" r:id="rId54" display="https://podminky.urs.cz/item/CS_URS_2022_01/452233111"/>
    <hyperlink ref="F522" r:id="rId55" display="https://podminky.urs.cz/item/CS_URS_2022_01/452313141"/>
    <hyperlink ref="F525" r:id="rId56" display="https://podminky.urs.cz/item/CS_URS_2022_01/452353101"/>
    <hyperlink ref="F529" r:id="rId57" display="https://podminky.urs.cz/item/CS_URS_2022_01/899713111"/>
    <hyperlink ref="F534" r:id="rId58" display="https://podminky.urs.cz/item/CS_URS_2022_01/899102112"/>
    <hyperlink ref="F538" r:id="rId59" display="https://podminky.urs.cz/item/CS_URS_2022_01/857261131"/>
    <hyperlink ref="F545" r:id="rId60" display="https://podminky.urs.cz/item/CS_URS_2022_01/857242121"/>
    <hyperlink ref="F553" r:id="rId61" display="https://podminky.urs.cz/item/CS_URS_2022_01/852242122"/>
    <hyperlink ref="F560" r:id="rId62" display="https://podminky.urs.cz/item/CS_URS_2022_01/891241112"/>
    <hyperlink ref="F572" r:id="rId63" display="https://podminky.urs.cz/item/CS_URS_2022_01/899401112"/>
    <hyperlink ref="F577" r:id="rId64" display="https://podminky.urs.cz/item/CS_URS_2022_01/891247111"/>
    <hyperlink ref="F584" r:id="rId65" display="https://podminky.urs.cz/item/CS_URS_2022_01/899401113"/>
    <hyperlink ref="F590" r:id="rId66" display="https://podminky.urs.cz/item/CS_URS_2022_01/857261131"/>
    <hyperlink ref="F605" r:id="rId67" display="https://podminky.urs.cz/item/CS_URS_2022_01/852262122"/>
    <hyperlink ref="F622" r:id="rId68" display="https://podminky.urs.cz/item/CS_URS_2022_01/891261111"/>
    <hyperlink ref="F633" r:id="rId69" display="https://podminky.urs.cz/item/CS_URS_2022_01/899401112"/>
    <hyperlink ref="F640" r:id="rId70" display="https://podminky.urs.cz/item/CS_URS_2022_01/891267211"/>
    <hyperlink ref="F647" r:id="rId71" display="https://podminky.urs.cz/item/CS_URS_2022_01/979051111"/>
    <hyperlink ref="F652" r:id="rId72" display="https://podminky.urs.cz/item/CS_URS_2022_01/997221561"/>
    <hyperlink ref="F656" r:id="rId73" display="https://podminky.urs.cz/item/CS_URS_2022_01/997221569"/>
    <hyperlink ref="F660" r:id="rId74" display="https://podminky.urs.cz/item/CS_URS_2022_01/997221861"/>
    <hyperlink ref="F663" r:id="rId75" display="https://podminky.urs.cz/item/CS_URS_2022_01/998276101"/>
    <hyperlink ref="F665" r:id="rId76" display="https://podminky.urs.cz/item/CS_URS_2022_01/998276124"/>
    <hyperlink ref="F669" r:id="rId77" display="https://podminky.urs.cz/item/CS_URS_2022_01/722239106"/>
    <hyperlink ref="F678" r:id="rId78" display="https://podminky.urs.cz/item/CS_URS_2022_01/722234268"/>
    <hyperlink ref="F680" r:id="rId79" display="https://podminky.urs.cz/item/CS_URS_2022_01/722221134"/>
    <hyperlink ref="F685" r:id="rId80" display="https://podminky.urs.cz/item/CS_URS_2022_01/998722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6206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86</v>
      </c>
      <c r="G11" s="39"/>
      <c r="H11" s="39"/>
      <c r="I11" s="151" t="s">
        <v>19</v>
      </c>
      <c r="J11" s="142" t="s">
        <v>179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ROUND((SUM(BE117:BE132)),  2)</f>
        <v>0</v>
      </c>
      <c r="G33" s="39"/>
      <c r="H33" s="39"/>
      <c r="I33" s="165">
        <v>0.20999999999999999</v>
      </c>
      <c r="J33" s="164">
        <f>ROUND(((SUM(BE117:BE132))*I33),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ROUND((SUM(BF117:BF132)),  2)</f>
        <v>0</v>
      </c>
      <c r="G34" s="39"/>
      <c r="H34" s="39"/>
      <c r="I34" s="165">
        <v>0.14999999999999999</v>
      </c>
      <c r="J34" s="164">
        <f>ROUND(((SUM(BF117:BF132))*I34),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ROUND((SUM(BG117:BG132)),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ROUND((SUM(BH117:BH132)),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ROUND((SUM(BI117:BI132)),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SO 253 Budova JSDH - Technologie mycího boxu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6207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225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Areál IZS Ostrov - stanice JSDH - revize 2022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177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06 - SO 253 Budova JSDH - Technologie mycího boxu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Ostrov</v>
      </c>
      <c r="G111" s="41"/>
      <c r="H111" s="41"/>
      <c r="I111" s="33" t="s">
        <v>22</v>
      </c>
      <c r="J111" s="80" t="str">
        <f>IF(J12="","",J12)</f>
        <v>2. 5. 2022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24</v>
      </c>
      <c r="D113" s="41"/>
      <c r="E113" s="41"/>
      <c r="F113" s="28" t="str">
        <f>E15</f>
        <v>Město Ostrov</v>
      </c>
      <c r="G113" s="41"/>
      <c r="H113" s="41"/>
      <c r="I113" s="33" t="s">
        <v>30</v>
      </c>
      <c r="J113" s="37" t="str">
        <f>E21</f>
        <v>BPO spol. s r.o.,Lidická 1239,36317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226</v>
      </c>
      <c r="D116" s="203" t="s">
        <v>61</v>
      </c>
      <c r="E116" s="203" t="s">
        <v>57</v>
      </c>
      <c r="F116" s="203" t="s">
        <v>58</v>
      </c>
      <c r="G116" s="203" t="s">
        <v>227</v>
      </c>
      <c r="H116" s="203" t="s">
        <v>228</v>
      </c>
      <c r="I116" s="203" t="s">
        <v>229</v>
      </c>
      <c r="J116" s="203" t="s">
        <v>186</v>
      </c>
      <c r="K116" s="204" t="s">
        <v>230</v>
      </c>
      <c r="L116" s="205"/>
      <c r="M116" s="101" t="s">
        <v>1</v>
      </c>
      <c r="N116" s="102" t="s">
        <v>40</v>
      </c>
      <c r="O116" s="102" t="s">
        <v>231</v>
      </c>
      <c r="P116" s="102" t="s">
        <v>232</v>
      </c>
      <c r="Q116" s="102" t="s">
        <v>233</v>
      </c>
      <c r="R116" s="102" t="s">
        <v>234</v>
      </c>
      <c r="S116" s="102" t="s">
        <v>235</v>
      </c>
      <c r="T116" s="103" t="s">
        <v>236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237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188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75</v>
      </c>
      <c r="E118" s="214" t="s">
        <v>6208</v>
      </c>
      <c r="F118" s="214" t="s">
        <v>6209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SUM(P119:P132)</f>
        <v>0</v>
      </c>
      <c r="Q118" s="219"/>
      <c r="R118" s="220">
        <f>SUM(R119:R132)</f>
        <v>0</v>
      </c>
      <c r="S118" s="219"/>
      <c r="T118" s="221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87</v>
      </c>
      <c r="AT118" s="223" t="s">
        <v>75</v>
      </c>
      <c r="AU118" s="223" t="s">
        <v>76</v>
      </c>
      <c r="AY118" s="222" t="s">
        <v>240</v>
      </c>
      <c r="BK118" s="224">
        <f>SUM(BK119:BK132)</f>
        <v>0</v>
      </c>
    </row>
    <row r="119" s="2" customFormat="1" ht="49.05" customHeight="1">
      <c r="A119" s="39"/>
      <c r="B119" s="40"/>
      <c r="C119" s="227" t="s">
        <v>84</v>
      </c>
      <c r="D119" s="227" t="s">
        <v>242</v>
      </c>
      <c r="E119" s="228" t="s">
        <v>6210</v>
      </c>
      <c r="F119" s="229" t="s">
        <v>6211</v>
      </c>
      <c r="G119" s="230" t="s">
        <v>675</v>
      </c>
      <c r="H119" s="231">
        <v>1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41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170</v>
      </c>
      <c r="AT119" s="238" t="s">
        <v>242</v>
      </c>
      <c r="AU119" s="238" t="s">
        <v>84</v>
      </c>
      <c r="AY119" s="18" t="s">
        <v>240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84</v>
      </c>
      <c r="BK119" s="239">
        <f>ROUND(I119*H119,2)</f>
        <v>0</v>
      </c>
      <c r="BL119" s="18" t="s">
        <v>170</v>
      </c>
      <c r="BM119" s="238" t="s">
        <v>6212</v>
      </c>
    </row>
    <row r="120" s="2" customFormat="1" ht="55.5" customHeight="1">
      <c r="A120" s="39"/>
      <c r="B120" s="40"/>
      <c r="C120" s="227" t="s">
        <v>87</v>
      </c>
      <c r="D120" s="227" t="s">
        <v>242</v>
      </c>
      <c r="E120" s="228" t="s">
        <v>6213</v>
      </c>
      <c r="F120" s="229" t="s">
        <v>6214</v>
      </c>
      <c r="G120" s="230" t="s">
        <v>675</v>
      </c>
      <c r="H120" s="231">
        <v>1</v>
      </c>
      <c r="I120" s="232"/>
      <c r="J120" s="233">
        <f>ROUND(I120*H120,2)</f>
        <v>0</v>
      </c>
      <c r="K120" s="229" t="s">
        <v>1</v>
      </c>
      <c r="L120" s="45"/>
      <c r="M120" s="234" t="s">
        <v>1</v>
      </c>
      <c r="N120" s="235" t="s">
        <v>41</v>
      </c>
      <c r="O120" s="92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170</v>
      </c>
      <c r="AT120" s="238" t="s">
        <v>242</v>
      </c>
      <c r="AU120" s="238" t="s">
        <v>84</v>
      </c>
      <c r="AY120" s="18" t="s">
        <v>240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84</v>
      </c>
      <c r="BK120" s="239">
        <f>ROUND(I120*H120,2)</f>
        <v>0</v>
      </c>
      <c r="BL120" s="18" t="s">
        <v>170</v>
      </c>
      <c r="BM120" s="238" t="s">
        <v>6215</v>
      </c>
    </row>
    <row r="121" s="2" customFormat="1" ht="66.75" customHeight="1">
      <c r="A121" s="39"/>
      <c r="B121" s="40"/>
      <c r="C121" s="227" t="s">
        <v>256</v>
      </c>
      <c r="D121" s="227" t="s">
        <v>242</v>
      </c>
      <c r="E121" s="228" t="s">
        <v>6216</v>
      </c>
      <c r="F121" s="229" t="s">
        <v>6217</v>
      </c>
      <c r="G121" s="230" t="s">
        <v>675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170</v>
      </c>
      <c r="AT121" s="238" t="s">
        <v>242</v>
      </c>
      <c r="AU121" s="238" t="s">
        <v>84</v>
      </c>
      <c r="AY121" s="18" t="s">
        <v>240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84</v>
      </c>
      <c r="BK121" s="239">
        <f>ROUND(I121*H121,2)</f>
        <v>0</v>
      </c>
      <c r="BL121" s="18" t="s">
        <v>170</v>
      </c>
      <c r="BM121" s="238" t="s">
        <v>6218</v>
      </c>
    </row>
    <row r="122" s="13" customFormat="1">
      <c r="A122" s="13"/>
      <c r="B122" s="245"/>
      <c r="C122" s="246"/>
      <c r="D122" s="247" t="s">
        <v>251</v>
      </c>
      <c r="E122" s="248" t="s">
        <v>1</v>
      </c>
      <c r="F122" s="249" t="s">
        <v>6219</v>
      </c>
      <c r="G122" s="246"/>
      <c r="H122" s="248" t="s">
        <v>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5" t="s">
        <v>251</v>
      </c>
      <c r="AU122" s="255" t="s">
        <v>84</v>
      </c>
      <c r="AV122" s="13" t="s">
        <v>84</v>
      </c>
      <c r="AW122" s="13" t="s">
        <v>32</v>
      </c>
      <c r="AX122" s="13" t="s">
        <v>76</v>
      </c>
      <c r="AY122" s="255" t="s">
        <v>240</v>
      </c>
    </row>
    <row r="123" s="13" customFormat="1">
      <c r="A123" s="13"/>
      <c r="B123" s="245"/>
      <c r="C123" s="246"/>
      <c r="D123" s="247" t="s">
        <v>251</v>
      </c>
      <c r="E123" s="248" t="s">
        <v>1</v>
      </c>
      <c r="F123" s="249" t="s">
        <v>6220</v>
      </c>
      <c r="G123" s="246"/>
      <c r="H123" s="248" t="s">
        <v>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251</v>
      </c>
      <c r="AU123" s="255" t="s">
        <v>84</v>
      </c>
      <c r="AV123" s="13" t="s">
        <v>84</v>
      </c>
      <c r="AW123" s="13" t="s">
        <v>32</v>
      </c>
      <c r="AX123" s="13" t="s">
        <v>76</v>
      </c>
      <c r="AY123" s="255" t="s">
        <v>240</v>
      </c>
    </row>
    <row r="124" s="13" customFormat="1">
      <c r="A124" s="13"/>
      <c r="B124" s="245"/>
      <c r="C124" s="246"/>
      <c r="D124" s="247" t="s">
        <v>251</v>
      </c>
      <c r="E124" s="248" t="s">
        <v>1</v>
      </c>
      <c r="F124" s="249" t="s">
        <v>6221</v>
      </c>
      <c r="G124" s="246"/>
      <c r="H124" s="248" t="s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5" t="s">
        <v>251</v>
      </c>
      <c r="AU124" s="255" t="s">
        <v>84</v>
      </c>
      <c r="AV124" s="13" t="s">
        <v>84</v>
      </c>
      <c r="AW124" s="13" t="s">
        <v>32</v>
      </c>
      <c r="AX124" s="13" t="s">
        <v>76</v>
      </c>
      <c r="AY124" s="255" t="s">
        <v>240</v>
      </c>
    </row>
    <row r="125" s="13" customFormat="1">
      <c r="A125" s="13"/>
      <c r="B125" s="245"/>
      <c r="C125" s="246"/>
      <c r="D125" s="247" t="s">
        <v>251</v>
      </c>
      <c r="E125" s="248" t="s">
        <v>1</v>
      </c>
      <c r="F125" s="249" t="s">
        <v>6222</v>
      </c>
      <c r="G125" s="246"/>
      <c r="H125" s="248" t="s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5" t="s">
        <v>251</v>
      </c>
      <c r="AU125" s="255" t="s">
        <v>84</v>
      </c>
      <c r="AV125" s="13" t="s">
        <v>84</v>
      </c>
      <c r="AW125" s="13" t="s">
        <v>32</v>
      </c>
      <c r="AX125" s="13" t="s">
        <v>76</v>
      </c>
      <c r="AY125" s="255" t="s">
        <v>240</v>
      </c>
    </row>
    <row r="126" s="13" customFormat="1">
      <c r="A126" s="13"/>
      <c r="B126" s="245"/>
      <c r="C126" s="246"/>
      <c r="D126" s="247" t="s">
        <v>251</v>
      </c>
      <c r="E126" s="248" t="s">
        <v>1</v>
      </c>
      <c r="F126" s="249" t="s">
        <v>6223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251</v>
      </c>
      <c r="AU126" s="255" t="s">
        <v>84</v>
      </c>
      <c r="AV126" s="13" t="s">
        <v>84</v>
      </c>
      <c r="AW126" s="13" t="s">
        <v>32</v>
      </c>
      <c r="AX126" s="13" t="s">
        <v>76</v>
      </c>
      <c r="AY126" s="255" t="s">
        <v>240</v>
      </c>
    </row>
    <row r="127" s="13" customFormat="1">
      <c r="A127" s="13"/>
      <c r="B127" s="245"/>
      <c r="C127" s="246"/>
      <c r="D127" s="247" t="s">
        <v>251</v>
      </c>
      <c r="E127" s="248" t="s">
        <v>1</v>
      </c>
      <c r="F127" s="249" t="s">
        <v>6224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251</v>
      </c>
      <c r="AU127" s="255" t="s">
        <v>84</v>
      </c>
      <c r="AV127" s="13" t="s">
        <v>84</v>
      </c>
      <c r="AW127" s="13" t="s">
        <v>32</v>
      </c>
      <c r="AX127" s="13" t="s">
        <v>76</v>
      </c>
      <c r="AY127" s="255" t="s">
        <v>240</v>
      </c>
    </row>
    <row r="128" s="14" customFormat="1">
      <c r="A128" s="14"/>
      <c r="B128" s="256"/>
      <c r="C128" s="257"/>
      <c r="D128" s="247" t="s">
        <v>251</v>
      </c>
      <c r="E128" s="258" t="s">
        <v>1</v>
      </c>
      <c r="F128" s="259" t="s">
        <v>1039</v>
      </c>
      <c r="G128" s="257"/>
      <c r="H128" s="260">
        <v>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251</v>
      </c>
      <c r="AU128" s="266" t="s">
        <v>84</v>
      </c>
      <c r="AV128" s="14" t="s">
        <v>87</v>
      </c>
      <c r="AW128" s="14" t="s">
        <v>32</v>
      </c>
      <c r="AX128" s="14" t="s">
        <v>84</v>
      </c>
      <c r="AY128" s="266" t="s">
        <v>240</v>
      </c>
    </row>
    <row r="129" s="2" customFormat="1" ht="24.15" customHeight="1">
      <c r="A129" s="39"/>
      <c r="B129" s="40"/>
      <c r="C129" s="227" t="s">
        <v>247</v>
      </c>
      <c r="D129" s="227" t="s">
        <v>242</v>
      </c>
      <c r="E129" s="228" t="s">
        <v>6225</v>
      </c>
      <c r="F129" s="229" t="s">
        <v>6226</v>
      </c>
      <c r="G129" s="230" t="s">
        <v>675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84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6227</v>
      </c>
    </row>
    <row r="130" s="13" customFormat="1">
      <c r="A130" s="13"/>
      <c r="B130" s="245"/>
      <c r="C130" s="246"/>
      <c r="D130" s="247" t="s">
        <v>251</v>
      </c>
      <c r="E130" s="248" t="s">
        <v>1</v>
      </c>
      <c r="F130" s="249" t="s">
        <v>6228</v>
      </c>
      <c r="G130" s="246"/>
      <c r="H130" s="248" t="s">
        <v>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251</v>
      </c>
      <c r="AU130" s="255" t="s">
        <v>84</v>
      </c>
      <c r="AV130" s="13" t="s">
        <v>84</v>
      </c>
      <c r="AW130" s="13" t="s">
        <v>32</v>
      </c>
      <c r="AX130" s="13" t="s">
        <v>76</v>
      </c>
      <c r="AY130" s="255" t="s">
        <v>240</v>
      </c>
    </row>
    <row r="131" s="14" customFormat="1">
      <c r="A131" s="14"/>
      <c r="B131" s="256"/>
      <c r="C131" s="257"/>
      <c r="D131" s="247" t="s">
        <v>251</v>
      </c>
      <c r="E131" s="258" t="s">
        <v>1</v>
      </c>
      <c r="F131" s="259" t="s">
        <v>1039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251</v>
      </c>
      <c r="AU131" s="266" t="s">
        <v>84</v>
      </c>
      <c r="AV131" s="14" t="s">
        <v>87</v>
      </c>
      <c r="AW131" s="14" t="s">
        <v>32</v>
      </c>
      <c r="AX131" s="14" t="s">
        <v>84</v>
      </c>
      <c r="AY131" s="266" t="s">
        <v>240</v>
      </c>
    </row>
    <row r="132" s="2" customFormat="1" ht="24.15" customHeight="1">
      <c r="A132" s="39"/>
      <c r="B132" s="40"/>
      <c r="C132" s="227" t="s">
        <v>289</v>
      </c>
      <c r="D132" s="227" t="s">
        <v>242</v>
      </c>
      <c r="E132" s="228" t="s">
        <v>6229</v>
      </c>
      <c r="F132" s="229" t="s">
        <v>6230</v>
      </c>
      <c r="G132" s="230" t="s">
        <v>1607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304" t="s">
        <v>1</v>
      </c>
      <c r="N132" s="305" t="s">
        <v>41</v>
      </c>
      <c r="O132" s="302"/>
      <c r="P132" s="306">
        <f>O132*H132</f>
        <v>0</v>
      </c>
      <c r="Q132" s="306">
        <v>0</v>
      </c>
      <c r="R132" s="306">
        <f>Q132*H132</f>
        <v>0</v>
      </c>
      <c r="S132" s="306">
        <v>0</v>
      </c>
      <c r="T132" s="30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84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6231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y5HhMy4si+rjwd/xl3xYF5gWxdWhvrLmiv3kSt70cEFDNXbJfINDHm4wh3FfMssU2UyqEWIJ7ZFUnetbmVpaag==" hashValue="S7v+WbjXKR65E8vV27XaqATMBKMIHgm6//7Xs8y0E4FdZvcgP8e5RANBEGH0aT3DMHa++A/vmaIWNAoN3GvKrg==" algorithmName="SHA-512" password="CC35"/>
  <autoFilter ref="C116:K13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Ostrov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BPO spol.s.r.o.Ostrov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ROUND((SUM(BE126:BE488)),  2)</f>
        <v>0</v>
      </c>
      <c r="G33" s="39"/>
      <c r="H33" s="39"/>
      <c r="I33" s="165">
        <v>0.20999999999999999</v>
      </c>
      <c r="J33" s="164">
        <f>ROUND(((SUM(BE126:BE488))*I33),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ROUND((SUM(BF126:BF488)),  2)</f>
        <v>0</v>
      </c>
      <c r="G34" s="39"/>
      <c r="H34" s="39"/>
      <c r="I34" s="165">
        <v>0.14999999999999999</v>
      </c>
      <c r="J34" s="164">
        <f>ROUND(((SUM(BF126:BF488))*I34),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ROUND((SUM(BG126:BG488)),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ROUND((SUM(BH126:BH488)),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ROUND((SUM(BI126:BI488)),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SO 253 Budova JSDH - Slaboproudé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spol.s.r.o.Ostrov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204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6233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6234</v>
      </c>
      <c r="E99" s="197"/>
      <c r="F99" s="197"/>
      <c r="G99" s="197"/>
      <c r="H99" s="197"/>
      <c r="I99" s="197"/>
      <c r="J99" s="198">
        <f>J129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6235</v>
      </c>
      <c r="E100" s="197"/>
      <c r="F100" s="197"/>
      <c r="G100" s="197"/>
      <c r="H100" s="197"/>
      <c r="I100" s="197"/>
      <c r="J100" s="198">
        <f>J248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6236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6237</v>
      </c>
      <c r="E102" s="197"/>
      <c r="F102" s="197"/>
      <c r="G102" s="197"/>
      <c r="H102" s="197"/>
      <c r="I102" s="197"/>
      <c r="J102" s="198">
        <f>J337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6238</v>
      </c>
      <c r="E103" s="197"/>
      <c r="F103" s="197"/>
      <c r="G103" s="197"/>
      <c r="H103" s="197"/>
      <c r="I103" s="197"/>
      <c r="J103" s="198">
        <f>J443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6239</v>
      </c>
      <c r="E104" s="197"/>
      <c r="F104" s="197"/>
      <c r="G104" s="197"/>
      <c r="H104" s="197"/>
      <c r="I104" s="197"/>
      <c r="J104" s="198">
        <f>J460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6240</v>
      </c>
      <c r="E105" s="192"/>
      <c r="F105" s="192"/>
      <c r="G105" s="192"/>
      <c r="H105" s="192"/>
      <c r="I105" s="192"/>
      <c r="J105" s="193">
        <f>J484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6241</v>
      </c>
      <c r="E106" s="197"/>
      <c r="F106" s="197"/>
      <c r="G106" s="197"/>
      <c r="H106" s="197"/>
      <c r="I106" s="197"/>
      <c r="J106" s="198">
        <f>J485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Areál IZS Ostrov - stanice JSDH - revize 2022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07 - SO 253 Budova JSDH - Slaboproudé elektroinstalace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2. 5. 2022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Město Ostrov</v>
      </c>
      <c r="G122" s="41"/>
      <c r="H122" s="41"/>
      <c r="I122" s="33" t="s">
        <v>30</v>
      </c>
      <c r="J122" s="37" t="str">
        <f>E21</f>
        <v>BPO spol.s.r.o.Ostrov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226</v>
      </c>
      <c r="D125" s="203" t="s">
        <v>61</v>
      </c>
      <c r="E125" s="203" t="s">
        <v>57</v>
      </c>
      <c r="F125" s="203" t="s">
        <v>58</v>
      </c>
      <c r="G125" s="203" t="s">
        <v>227</v>
      </c>
      <c r="H125" s="203" t="s">
        <v>228</v>
      </c>
      <c r="I125" s="203" t="s">
        <v>229</v>
      </c>
      <c r="J125" s="203" t="s">
        <v>186</v>
      </c>
      <c r="K125" s="204" t="s">
        <v>230</v>
      </c>
      <c r="L125" s="205"/>
      <c r="M125" s="101" t="s">
        <v>1</v>
      </c>
      <c r="N125" s="102" t="s">
        <v>40</v>
      </c>
      <c r="O125" s="102" t="s">
        <v>231</v>
      </c>
      <c r="P125" s="102" t="s">
        <v>232</v>
      </c>
      <c r="Q125" s="102" t="s">
        <v>233</v>
      </c>
      <c r="R125" s="102" t="s">
        <v>234</v>
      </c>
      <c r="S125" s="102" t="s">
        <v>235</v>
      </c>
      <c r="T125" s="103" t="s">
        <v>236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237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P127+P484</f>
        <v>0</v>
      </c>
      <c r="Q126" s="105"/>
      <c r="R126" s="208">
        <f>R127+R484</f>
        <v>0</v>
      </c>
      <c r="S126" s="105"/>
      <c r="T126" s="209">
        <f>T127+T484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188</v>
      </c>
      <c r="BK126" s="210">
        <f>BK127+BK484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1812</v>
      </c>
      <c r="F127" s="214" t="s">
        <v>1813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P128+P129+P248+P284+P337+P443+P460</f>
        <v>0</v>
      </c>
      <c r="Q127" s="219"/>
      <c r="R127" s="220">
        <f>R128+R129+R248+R284+R337+R443+R460</f>
        <v>0</v>
      </c>
      <c r="S127" s="219"/>
      <c r="T127" s="221">
        <f>T128+T129+T248+T284+T337+T443+T460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87</v>
      </c>
      <c r="AT127" s="223" t="s">
        <v>75</v>
      </c>
      <c r="AU127" s="223" t="s">
        <v>76</v>
      </c>
      <c r="AY127" s="222" t="s">
        <v>240</v>
      </c>
      <c r="BK127" s="224">
        <f>BK128+BK129+BK248+BK284+BK337+BK443+BK460</f>
        <v>0</v>
      </c>
    </row>
    <row r="128" s="12" customFormat="1" ht="22.8" customHeight="1">
      <c r="A128" s="12"/>
      <c r="B128" s="211"/>
      <c r="C128" s="212"/>
      <c r="D128" s="213" t="s">
        <v>75</v>
      </c>
      <c r="E128" s="225" t="s">
        <v>6242</v>
      </c>
      <c r="F128" s="225" t="s">
        <v>6243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v>0</v>
      </c>
      <c r="Q128" s="219"/>
      <c r="R128" s="220">
        <v>0</v>
      </c>
      <c r="S128" s="219"/>
      <c r="T128" s="221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87</v>
      </c>
      <c r="AT128" s="223" t="s">
        <v>75</v>
      </c>
      <c r="AU128" s="223" t="s">
        <v>84</v>
      </c>
      <c r="AY128" s="222" t="s">
        <v>240</v>
      </c>
      <c r="BK128" s="224"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6244</v>
      </c>
      <c r="F129" s="225" t="s">
        <v>6245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SUM(P130:P247)</f>
        <v>0</v>
      </c>
      <c r="Q129" s="219"/>
      <c r="R129" s="220">
        <f>SUM(R130:R247)</f>
        <v>0</v>
      </c>
      <c r="S129" s="219"/>
      <c r="T129" s="221">
        <f>SUM(T130:T247)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75</v>
      </c>
      <c r="AU129" s="223" t="s">
        <v>84</v>
      </c>
      <c r="AY129" s="222" t="s">
        <v>240</v>
      </c>
      <c r="BK129" s="224">
        <f>SUM(BK130:BK247)</f>
        <v>0</v>
      </c>
    </row>
    <row r="130" s="2" customFormat="1" ht="21.75" customHeight="1">
      <c r="A130" s="39"/>
      <c r="B130" s="40"/>
      <c r="C130" s="289" t="s">
        <v>84</v>
      </c>
      <c r="D130" s="289" t="s">
        <v>341</v>
      </c>
      <c r="E130" s="290" t="s">
        <v>6246</v>
      </c>
      <c r="F130" s="291" t="s">
        <v>6247</v>
      </c>
      <c r="G130" s="292" t="s">
        <v>5315</v>
      </c>
      <c r="H130" s="293">
        <v>1</v>
      </c>
      <c r="I130" s="294"/>
      <c r="J130" s="295">
        <f>ROUND(I130*H130,2)</f>
        <v>0</v>
      </c>
      <c r="K130" s="291" t="s">
        <v>1</v>
      </c>
      <c r="L130" s="296"/>
      <c r="M130" s="297" t="s">
        <v>1</v>
      </c>
      <c r="N130" s="298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320</v>
      </c>
      <c r="AT130" s="238" t="s">
        <v>341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247</v>
      </c>
      <c r="BM130" s="238" t="s">
        <v>87</v>
      </c>
    </row>
    <row r="131" s="2" customFormat="1">
      <c r="A131" s="39"/>
      <c r="B131" s="40"/>
      <c r="C131" s="41"/>
      <c r="D131" s="247" t="s">
        <v>742</v>
      </c>
      <c r="E131" s="41"/>
      <c r="F131" s="299" t="s">
        <v>6248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742</v>
      </c>
      <c r="AU131" s="18" t="s">
        <v>87</v>
      </c>
    </row>
    <row r="132" s="2" customFormat="1" ht="16.5" customHeight="1">
      <c r="A132" s="39"/>
      <c r="B132" s="40"/>
      <c r="C132" s="227" t="s">
        <v>87</v>
      </c>
      <c r="D132" s="227" t="s">
        <v>242</v>
      </c>
      <c r="E132" s="228" t="s">
        <v>6249</v>
      </c>
      <c r="F132" s="229" t="s">
        <v>6250</v>
      </c>
      <c r="G132" s="230" t="s">
        <v>675</v>
      </c>
      <c r="H132" s="231">
        <v>1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247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247</v>
      </c>
      <c r="BM132" s="238" t="s">
        <v>247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6251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2" customFormat="1" ht="16.5" customHeight="1">
      <c r="A134" s="39"/>
      <c r="B134" s="40"/>
      <c r="C134" s="289" t="s">
        <v>256</v>
      </c>
      <c r="D134" s="289" t="s">
        <v>341</v>
      </c>
      <c r="E134" s="290" t="s">
        <v>6252</v>
      </c>
      <c r="F134" s="291" t="s">
        <v>6253</v>
      </c>
      <c r="G134" s="292" t="s">
        <v>5315</v>
      </c>
      <c r="H134" s="293">
        <v>1</v>
      </c>
      <c r="I134" s="294"/>
      <c r="J134" s="295">
        <f>ROUND(I134*H134,2)</f>
        <v>0</v>
      </c>
      <c r="K134" s="291" t="s">
        <v>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320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247</v>
      </c>
      <c r="BM134" s="238" t="s">
        <v>300</v>
      </c>
    </row>
    <row r="135" s="2" customFormat="1">
      <c r="A135" s="39"/>
      <c r="B135" s="40"/>
      <c r="C135" s="41"/>
      <c r="D135" s="247" t="s">
        <v>742</v>
      </c>
      <c r="E135" s="41"/>
      <c r="F135" s="299" t="s">
        <v>6254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742</v>
      </c>
      <c r="AU135" s="18" t="s">
        <v>87</v>
      </c>
    </row>
    <row r="136" s="2" customFormat="1" ht="16.5" customHeight="1">
      <c r="A136" s="39"/>
      <c r="B136" s="40"/>
      <c r="C136" s="227" t="s">
        <v>247</v>
      </c>
      <c r="D136" s="227" t="s">
        <v>242</v>
      </c>
      <c r="E136" s="228" t="s">
        <v>6255</v>
      </c>
      <c r="F136" s="229" t="s">
        <v>6256</v>
      </c>
      <c r="G136" s="230" t="s">
        <v>675</v>
      </c>
      <c r="H136" s="231">
        <v>1</v>
      </c>
      <c r="I136" s="232"/>
      <c r="J136" s="233">
        <f>ROUND(I136*H136,2)</f>
        <v>0</v>
      </c>
      <c r="K136" s="229" t="s">
        <v>246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247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247</v>
      </c>
      <c r="BM136" s="238" t="s">
        <v>320</v>
      </c>
    </row>
    <row r="137" s="2" customFormat="1">
      <c r="A137" s="39"/>
      <c r="B137" s="40"/>
      <c r="C137" s="41"/>
      <c r="D137" s="240" t="s">
        <v>249</v>
      </c>
      <c r="E137" s="41"/>
      <c r="F137" s="241" t="s">
        <v>6257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87</v>
      </c>
    </row>
    <row r="138" s="2" customFormat="1" ht="16.5" customHeight="1">
      <c r="A138" s="39"/>
      <c r="B138" s="40"/>
      <c r="C138" s="289" t="s">
        <v>289</v>
      </c>
      <c r="D138" s="289" t="s">
        <v>341</v>
      </c>
      <c r="E138" s="290" t="s">
        <v>6258</v>
      </c>
      <c r="F138" s="291" t="s">
        <v>6259</v>
      </c>
      <c r="G138" s="292" t="s">
        <v>5315</v>
      </c>
      <c r="H138" s="293">
        <v>1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320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247</v>
      </c>
      <c r="BM138" s="238" t="s">
        <v>152</v>
      </c>
    </row>
    <row r="139" s="2" customFormat="1">
      <c r="A139" s="39"/>
      <c r="B139" s="40"/>
      <c r="C139" s="41"/>
      <c r="D139" s="247" t="s">
        <v>742</v>
      </c>
      <c r="E139" s="41"/>
      <c r="F139" s="299" t="s">
        <v>6260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742</v>
      </c>
      <c r="AU139" s="18" t="s">
        <v>87</v>
      </c>
    </row>
    <row r="140" s="2" customFormat="1" ht="16.5" customHeight="1">
      <c r="A140" s="39"/>
      <c r="B140" s="40"/>
      <c r="C140" s="227" t="s">
        <v>300</v>
      </c>
      <c r="D140" s="227" t="s">
        <v>242</v>
      </c>
      <c r="E140" s="228" t="s">
        <v>6261</v>
      </c>
      <c r="F140" s="229" t="s">
        <v>6262</v>
      </c>
      <c r="G140" s="230" t="s">
        <v>675</v>
      </c>
      <c r="H140" s="231">
        <v>2</v>
      </c>
      <c r="I140" s="232"/>
      <c r="J140" s="233">
        <f>ROUND(I140*H140,2)</f>
        <v>0</v>
      </c>
      <c r="K140" s="229" t="s">
        <v>246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247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247</v>
      </c>
      <c r="BM140" s="238" t="s">
        <v>158</v>
      </c>
    </row>
    <row r="141" s="2" customFormat="1">
      <c r="A141" s="39"/>
      <c r="B141" s="40"/>
      <c r="C141" s="41"/>
      <c r="D141" s="240" t="s">
        <v>249</v>
      </c>
      <c r="E141" s="41"/>
      <c r="F141" s="241" t="s">
        <v>6263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87</v>
      </c>
    </row>
    <row r="142" s="2" customFormat="1" ht="16.5" customHeight="1">
      <c r="A142" s="39"/>
      <c r="B142" s="40"/>
      <c r="C142" s="289" t="s">
        <v>310</v>
      </c>
      <c r="D142" s="289" t="s">
        <v>341</v>
      </c>
      <c r="E142" s="290" t="s">
        <v>6264</v>
      </c>
      <c r="F142" s="291" t="s">
        <v>6265</v>
      </c>
      <c r="G142" s="292" t="s">
        <v>5315</v>
      </c>
      <c r="H142" s="293">
        <v>2</v>
      </c>
      <c r="I142" s="294"/>
      <c r="J142" s="295">
        <f>ROUND(I142*H142,2)</f>
        <v>0</v>
      </c>
      <c r="K142" s="291" t="s">
        <v>1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320</v>
      </c>
      <c r="AT142" s="238" t="s">
        <v>341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247</v>
      </c>
      <c r="BM142" s="238" t="s">
        <v>165</v>
      </c>
    </row>
    <row r="143" s="2" customFormat="1">
      <c r="A143" s="39"/>
      <c r="B143" s="40"/>
      <c r="C143" s="41"/>
      <c r="D143" s="247" t="s">
        <v>742</v>
      </c>
      <c r="E143" s="41"/>
      <c r="F143" s="299" t="s">
        <v>6266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742</v>
      </c>
      <c r="AU143" s="18" t="s">
        <v>87</v>
      </c>
    </row>
    <row r="144" s="2" customFormat="1" ht="16.5" customHeight="1">
      <c r="A144" s="39"/>
      <c r="B144" s="40"/>
      <c r="C144" s="227" t="s">
        <v>320</v>
      </c>
      <c r="D144" s="227" t="s">
        <v>242</v>
      </c>
      <c r="E144" s="228" t="s">
        <v>6267</v>
      </c>
      <c r="F144" s="229" t="s">
        <v>6268</v>
      </c>
      <c r="G144" s="230" t="s">
        <v>675</v>
      </c>
      <c r="H144" s="231">
        <v>12</v>
      </c>
      <c r="I144" s="232"/>
      <c r="J144" s="233">
        <f>ROUND(I144*H144,2)</f>
        <v>0</v>
      </c>
      <c r="K144" s="229" t="s">
        <v>246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247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247</v>
      </c>
      <c r="BM144" s="238" t="s">
        <v>170</v>
      </c>
    </row>
    <row r="145" s="2" customFormat="1">
      <c r="A145" s="39"/>
      <c r="B145" s="40"/>
      <c r="C145" s="41"/>
      <c r="D145" s="240" t="s">
        <v>249</v>
      </c>
      <c r="E145" s="41"/>
      <c r="F145" s="241" t="s">
        <v>6269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87</v>
      </c>
    </row>
    <row r="146" s="2" customFormat="1" ht="21.75" customHeight="1">
      <c r="A146" s="39"/>
      <c r="B146" s="40"/>
      <c r="C146" s="289" t="s">
        <v>328</v>
      </c>
      <c r="D146" s="289" t="s">
        <v>341</v>
      </c>
      <c r="E146" s="290" t="s">
        <v>6270</v>
      </c>
      <c r="F146" s="291" t="s">
        <v>6271</v>
      </c>
      <c r="G146" s="292" t="s">
        <v>5315</v>
      </c>
      <c r="H146" s="293">
        <v>1</v>
      </c>
      <c r="I146" s="294"/>
      <c r="J146" s="295">
        <f>ROUND(I146*H146,2)</f>
        <v>0</v>
      </c>
      <c r="K146" s="291" t="s">
        <v>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320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247</v>
      </c>
      <c r="BM146" s="238" t="s">
        <v>395</v>
      </c>
    </row>
    <row r="147" s="2" customFormat="1">
      <c r="A147" s="39"/>
      <c r="B147" s="40"/>
      <c r="C147" s="41"/>
      <c r="D147" s="247" t="s">
        <v>742</v>
      </c>
      <c r="E147" s="41"/>
      <c r="F147" s="299" t="s">
        <v>6272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742</v>
      </c>
      <c r="AU147" s="18" t="s">
        <v>87</v>
      </c>
    </row>
    <row r="148" s="2" customFormat="1" ht="16.5" customHeight="1">
      <c r="A148" s="39"/>
      <c r="B148" s="40"/>
      <c r="C148" s="289" t="s">
        <v>152</v>
      </c>
      <c r="D148" s="289" t="s">
        <v>341</v>
      </c>
      <c r="E148" s="290" t="s">
        <v>6273</v>
      </c>
      <c r="F148" s="291" t="s">
        <v>6274</v>
      </c>
      <c r="G148" s="292" t="s">
        <v>5315</v>
      </c>
      <c r="H148" s="293">
        <v>1</v>
      </c>
      <c r="I148" s="294"/>
      <c r="J148" s="295">
        <f>ROUND(I148*H148,2)</f>
        <v>0</v>
      </c>
      <c r="K148" s="291" t="s">
        <v>1</v>
      </c>
      <c r="L148" s="296"/>
      <c r="M148" s="297" t="s">
        <v>1</v>
      </c>
      <c r="N148" s="298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320</v>
      </c>
      <c r="AT148" s="238" t="s">
        <v>341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247</v>
      </c>
      <c r="BM148" s="238" t="s">
        <v>402</v>
      </c>
    </row>
    <row r="149" s="2" customFormat="1">
      <c r="A149" s="39"/>
      <c r="B149" s="40"/>
      <c r="C149" s="41"/>
      <c r="D149" s="247" t="s">
        <v>742</v>
      </c>
      <c r="E149" s="41"/>
      <c r="F149" s="299" t="s">
        <v>6275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742</v>
      </c>
      <c r="AU149" s="18" t="s">
        <v>87</v>
      </c>
    </row>
    <row r="150" s="2" customFormat="1" ht="16.5" customHeight="1">
      <c r="A150" s="39"/>
      <c r="B150" s="40"/>
      <c r="C150" s="289" t="s">
        <v>155</v>
      </c>
      <c r="D150" s="289" t="s">
        <v>341</v>
      </c>
      <c r="E150" s="290" t="s">
        <v>6276</v>
      </c>
      <c r="F150" s="291" t="s">
        <v>6277</v>
      </c>
      <c r="G150" s="292" t="s">
        <v>5315</v>
      </c>
      <c r="H150" s="293">
        <v>8</v>
      </c>
      <c r="I150" s="294"/>
      <c r="J150" s="295">
        <f>ROUND(I150*H150,2)</f>
        <v>0</v>
      </c>
      <c r="K150" s="291" t="s">
        <v>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320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247</v>
      </c>
      <c r="BM150" s="238" t="s">
        <v>427</v>
      </c>
    </row>
    <row r="151" s="2" customFormat="1">
      <c r="A151" s="39"/>
      <c r="B151" s="40"/>
      <c r="C151" s="41"/>
      <c r="D151" s="247" t="s">
        <v>742</v>
      </c>
      <c r="E151" s="41"/>
      <c r="F151" s="299" t="s">
        <v>6278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742</v>
      </c>
      <c r="AU151" s="18" t="s">
        <v>87</v>
      </c>
    </row>
    <row r="152" s="2" customFormat="1" ht="16.5" customHeight="1">
      <c r="A152" s="39"/>
      <c r="B152" s="40"/>
      <c r="C152" s="289" t="s">
        <v>158</v>
      </c>
      <c r="D152" s="289" t="s">
        <v>341</v>
      </c>
      <c r="E152" s="290" t="s">
        <v>6279</v>
      </c>
      <c r="F152" s="291" t="s">
        <v>6280</v>
      </c>
      <c r="G152" s="292" t="s">
        <v>5315</v>
      </c>
      <c r="H152" s="293">
        <v>2</v>
      </c>
      <c r="I152" s="294"/>
      <c r="J152" s="295">
        <f>ROUND(I152*H152,2)</f>
        <v>0</v>
      </c>
      <c r="K152" s="291" t="s">
        <v>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320</v>
      </c>
      <c r="AT152" s="238" t="s">
        <v>341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247</v>
      </c>
      <c r="BM152" s="238" t="s">
        <v>455</v>
      </c>
    </row>
    <row r="153" s="2" customFormat="1">
      <c r="A153" s="39"/>
      <c r="B153" s="40"/>
      <c r="C153" s="41"/>
      <c r="D153" s="247" t="s">
        <v>742</v>
      </c>
      <c r="E153" s="41"/>
      <c r="F153" s="299" t="s">
        <v>6281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742</v>
      </c>
      <c r="AU153" s="18" t="s">
        <v>87</v>
      </c>
    </row>
    <row r="154" s="2" customFormat="1" ht="16.5" customHeight="1">
      <c r="A154" s="39"/>
      <c r="B154" s="40"/>
      <c r="C154" s="227" t="s">
        <v>162</v>
      </c>
      <c r="D154" s="227" t="s">
        <v>242</v>
      </c>
      <c r="E154" s="228" t="s">
        <v>6249</v>
      </c>
      <c r="F154" s="229" t="s">
        <v>6250</v>
      </c>
      <c r="G154" s="230" t="s">
        <v>675</v>
      </c>
      <c r="H154" s="231">
        <v>10</v>
      </c>
      <c r="I154" s="232"/>
      <c r="J154" s="233">
        <f>ROUND(I154*H154,2)</f>
        <v>0</v>
      </c>
      <c r="K154" s="229" t="s">
        <v>246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247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247</v>
      </c>
      <c r="BM154" s="238" t="s">
        <v>476</v>
      </c>
    </row>
    <row r="155" s="2" customFormat="1">
      <c r="A155" s="39"/>
      <c r="B155" s="40"/>
      <c r="C155" s="41"/>
      <c r="D155" s="240" t="s">
        <v>249</v>
      </c>
      <c r="E155" s="41"/>
      <c r="F155" s="241" t="s">
        <v>6251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87</v>
      </c>
    </row>
    <row r="156" s="2" customFormat="1" ht="16.5" customHeight="1">
      <c r="A156" s="39"/>
      <c r="B156" s="40"/>
      <c r="C156" s="289" t="s">
        <v>165</v>
      </c>
      <c r="D156" s="289" t="s">
        <v>341</v>
      </c>
      <c r="E156" s="290" t="s">
        <v>6282</v>
      </c>
      <c r="F156" s="291" t="s">
        <v>6283</v>
      </c>
      <c r="G156" s="292" t="s">
        <v>5315</v>
      </c>
      <c r="H156" s="293">
        <v>8</v>
      </c>
      <c r="I156" s="294"/>
      <c r="J156" s="295">
        <f>ROUND(I156*H156,2)</f>
        <v>0</v>
      </c>
      <c r="K156" s="291" t="s">
        <v>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320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247</v>
      </c>
      <c r="BM156" s="238" t="s">
        <v>494</v>
      </c>
    </row>
    <row r="157" s="2" customFormat="1">
      <c r="A157" s="39"/>
      <c r="B157" s="40"/>
      <c r="C157" s="41"/>
      <c r="D157" s="247" t="s">
        <v>742</v>
      </c>
      <c r="E157" s="41"/>
      <c r="F157" s="299" t="s">
        <v>6284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742</v>
      </c>
      <c r="AU157" s="18" t="s">
        <v>87</v>
      </c>
    </row>
    <row r="158" s="2" customFormat="1" ht="24.15" customHeight="1">
      <c r="A158" s="39"/>
      <c r="B158" s="40"/>
      <c r="C158" s="227" t="s">
        <v>8</v>
      </c>
      <c r="D158" s="227" t="s">
        <v>242</v>
      </c>
      <c r="E158" s="228" t="s">
        <v>6285</v>
      </c>
      <c r="F158" s="229" t="s">
        <v>6286</v>
      </c>
      <c r="G158" s="230" t="s">
        <v>675</v>
      </c>
      <c r="H158" s="231">
        <v>10</v>
      </c>
      <c r="I158" s="232"/>
      <c r="J158" s="233">
        <f>ROUND(I158*H158,2)</f>
        <v>0</v>
      </c>
      <c r="K158" s="229" t="s">
        <v>246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247</v>
      </c>
      <c r="AT158" s="238" t="s">
        <v>242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247</v>
      </c>
      <c r="BM158" s="238" t="s">
        <v>511</v>
      </c>
    </row>
    <row r="159" s="2" customFormat="1">
      <c r="A159" s="39"/>
      <c r="B159" s="40"/>
      <c r="C159" s="41"/>
      <c r="D159" s="240" t="s">
        <v>249</v>
      </c>
      <c r="E159" s="41"/>
      <c r="F159" s="241" t="s">
        <v>6287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249</v>
      </c>
      <c r="AU159" s="18" t="s">
        <v>87</v>
      </c>
    </row>
    <row r="160" s="2" customFormat="1" ht="21.75" customHeight="1">
      <c r="A160" s="39"/>
      <c r="B160" s="40"/>
      <c r="C160" s="289" t="s">
        <v>170</v>
      </c>
      <c r="D160" s="289" t="s">
        <v>341</v>
      </c>
      <c r="E160" s="290" t="s">
        <v>6288</v>
      </c>
      <c r="F160" s="291" t="s">
        <v>6289</v>
      </c>
      <c r="G160" s="292" t="s">
        <v>5315</v>
      </c>
      <c r="H160" s="293">
        <v>10</v>
      </c>
      <c r="I160" s="294"/>
      <c r="J160" s="295">
        <f>ROUND(I160*H160,2)</f>
        <v>0</v>
      </c>
      <c r="K160" s="291" t="s">
        <v>1</v>
      </c>
      <c r="L160" s="296"/>
      <c r="M160" s="297" t="s">
        <v>1</v>
      </c>
      <c r="N160" s="298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320</v>
      </c>
      <c r="AT160" s="238" t="s">
        <v>341</v>
      </c>
      <c r="AU160" s="238" t="s">
        <v>87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247</v>
      </c>
      <c r="BM160" s="238" t="s">
        <v>532</v>
      </c>
    </row>
    <row r="161" s="2" customFormat="1">
      <c r="A161" s="39"/>
      <c r="B161" s="40"/>
      <c r="C161" s="41"/>
      <c r="D161" s="247" t="s">
        <v>742</v>
      </c>
      <c r="E161" s="41"/>
      <c r="F161" s="299" t="s">
        <v>6290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742</v>
      </c>
      <c r="AU161" s="18" t="s">
        <v>87</v>
      </c>
    </row>
    <row r="162" s="2" customFormat="1" ht="16.5" customHeight="1">
      <c r="A162" s="39"/>
      <c r="B162" s="40"/>
      <c r="C162" s="289" t="s">
        <v>173</v>
      </c>
      <c r="D162" s="289" t="s">
        <v>341</v>
      </c>
      <c r="E162" s="290" t="s">
        <v>6291</v>
      </c>
      <c r="F162" s="291" t="s">
        <v>6292</v>
      </c>
      <c r="G162" s="292" t="s">
        <v>5315</v>
      </c>
      <c r="H162" s="293">
        <v>10</v>
      </c>
      <c r="I162" s="294"/>
      <c r="J162" s="295">
        <f>ROUND(I162*H162,2)</f>
        <v>0</v>
      </c>
      <c r="K162" s="291" t="s">
        <v>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320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247</v>
      </c>
      <c r="BM162" s="238" t="s">
        <v>542</v>
      </c>
    </row>
    <row r="163" s="2" customFormat="1">
      <c r="A163" s="39"/>
      <c r="B163" s="40"/>
      <c r="C163" s="41"/>
      <c r="D163" s="247" t="s">
        <v>742</v>
      </c>
      <c r="E163" s="41"/>
      <c r="F163" s="299" t="s">
        <v>6293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742</v>
      </c>
      <c r="AU163" s="18" t="s">
        <v>87</v>
      </c>
    </row>
    <row r="164" s="2" customFormat="1" ht="24.15" customHeight="1">
      <c r="A164" s="39"/>
      <c r="B164" s="40"/>
      <c r="C164" s="227" t="s">
        <v>395</v>
      </c>
      <c r="D164" s="227" t="s">
        <v>242</v>
      </c>
      <c r="E164" s="228" t="s">
        <v>6294</v>
      </c>
      <c r="F164" s="229" t="s">
        <v>6295</v>
      </c>
      <c r="G164" s="230" t="s">
        <v>675</v>
      </c>
      <c r="H164" s="231">
        <v>10</v>
      </c>
      <c r="I164" s="232"/>
      <c r="J164" s="233">
        <f>ROUND(I164*H164,2)</f>
        <v>0</v>
      </c>
      <c r="K164" s="229" t="s">
        <v>246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247</v>
      </c>
      <c r="AT164" s="238" t="s">
        <v>242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247</v>
      </c>
      <c r="BM164" s="238" t="s">
        <v>554</v>
      </c>
    </row>
    <row r="165" s="2" customFormat="1">
      <c r="A165" s="39"/>
      <c r="B165" s="40"/>
      <c r="C165" s="41"/>
      <c r="D165" s="240" t="s">
        <v>249</v>
      </c>
      <c r="E165" s="41"/>
      <c r="F165" s="241" t="s">
        <v>6296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87</v>
      </c>
    </row>
    <row r="166" s="2" customFormat="1" ht="16.5" customHeight="1">
      <c r="A166" s="39"/>
      <c r="B166" s="40"/>
      <c r="C166" s="289" t="s">
        <v>397</v>
      </c>
      <c r="D166" s="289" t="s">
        <v>341</v>
      </c>
      <c r="E166" s="290" t="s">
        <v>6297</v>
      </c>
      <c r="F166" s="291" t="s">
        <v>6298</v>
      </c>
      <c r="G166" s="292" t="s">
        <v>5315</v>
      </c>
      <c r="H166" s="293">
        <v>10</v>
      </c>
      <c r="I166" s="294"/>
      <c r="J166" s="295">
        <f>ROUND(I166*H166,2)</f>
        <v>0</v>
      </c>
      <c r="K166" s="291" t="s">
        <v>1</v>
      </c>
      <c r="L166" s="296"/>
      <c r="M166" s="297" t="s">
        <v>1</v>
      </c>
      <c r="N166" s="298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320</v>
      </c>
      <c r="AT166" s="238" t="s">
        <v>341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247</v>
      </c>
      <c r="BM166" s="238" t="s">
        <v>579</v>
      </c>
    </row>
    <row r="167" s="2" customFormat="1">
      <c r="A167" s="39"/>
      <c r="B167" s="40"/>
      <c r="C167" s="41"/>
      <c r="D167" s="247" t="s">
        <v>742</v>
      </c>
      <c r="E167" s="41"/>
      <c r="F167" s="299" t="s">
        <v>6254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742</v>
      </c>
      <c r="AU167" s="18" t="s">
        <v>87</v>
      </c>
    </row>
    <row r="168" s="2" customFormat="1" ht="16.5" customHeight="1">
      <c r="A168" s="39"/>
      <c r="B168" s="40"/>
      <c r="C168" s="227" t="s">
        <v>402</v>
      </c>
      <c r="D168" s="227" t="s">
        <v>242</v>
      </c>
      <c r="E168" s="228" t="s">
        <v>6255</v>
      </c>
      <c r="F168" s="229" t="s">
        <v>6256</v>
      </c>
      <c r="G168" s="230" t="s">
        <v>675</v>
      </c>
      <c r="H168" s="231">
        <v>10</v>
      </c>
      <c r="I168" s="232"/>
      <c r="J168" s="233">
        <f>ROUND(I168*H168,2)</f>
        <v>0</v>
      </c>
      <c r="K168" s="229" t="s">
        <v>246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247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247</v>
      </c>
      <c r="BM168" s="238" t="s">
        <v>605</v>
      </c>
    </row>
    <row r="169" s="2" customFormat="1">
      <c r="A169" s="39"/>
      <c r="B169" s="40"/>
      <c r="C169" s="41"/>
      <c r="D169" s="240" t="s">
        <v>249</v>
      </c>
      <c r="E169" s="41"/>
      <c r="F169" s="241" t="s">
        <v>6257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87</v>
      </c>
    </row>
    <row r="170" s="2" customFormat="1" ht="16.5" customHeight="1">
      <c r="A170" s="39"/>
      <c r="B170" s="40"/>
      <c r="C170" s="289" t="s">
        <v>7</v>
      </c>
      <c r="D170" s="289" t="s">
        <v>341</v>
      </c>
      <c r="E170" s="290" t="s">
        <v>6258</v>
      </c>
      <c r="F170" s="291" t="s">
        <v>6259</v>
      </c>
      <c r="G170" s="292" t="s">
        <v>5315</v>
      </c>
      <c r="H170" s="293">
        <v>10</v>
      </c>
      <c r="I170" s="294"/>
      <c r="J170" s="295">
        <f>ROUND(I170*H170,2)</f>
        <v>0</v>
      </c>
      <c r="K170" s="291" t="s">
        <v>1</v>
      </c>
      <c r="L170" s="296"/>
      <c r="M170" s="297" t="s">
        <v>1</v>
      </c>
      <c r="N170" s="298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320</v>
      </c>
      <c r="AT170" s="238" t="s">
        <v>341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247</v>
      </c>
      <c r="BM170" s="238" t="s">
        <v>628</v>
      </c>
    </row>
    <row r="171" s="2" customFormat="1">
      <c r="A171" s="39"/>
      <c r="B171" s="40"/>
      <c r="C171" s="41"/>
      <c r="D171" s="247" t="s">
        <v>742</v>
      </c>
      <c r="E171" s="41"/>
      <c r="F171" s="299" t="s">
        <v>6260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742</v>
      </c>
      <c r="AU171" s="18" t="s">
        <v>87</v>
      </c>
    </row>
    <row r="172" s="2" customFormat="1" ht="24.15" customHeight="1">
      <c r="A172" s="39"/>
      <c r="B172" s="40"/>
      <c r="C172" s="227" t="s">
        <v>427</v>
      </c>
      <c r="D172" s="227" t="s">
        <v>242</v>
      </c>
      <c r="E172" s="228" t="s">
        <v>6299</v>
      </c>
      <c r="F172" s="229" t="s">
        <v>6300</v>
      </c>
      <c r="G172" s="230" t="s">
        <v>675</v>
      </c>
      <c r="H172" s="231">
        <v>22</v>
      </c>
      <c r="I172" s="232"/>
      <c r="J172" s="233">
        <f>ROUND(I172*H172,2)</f>
        <v>0</v>
      </c>
      <c r="K172" s="229" t="s">
        <v>246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247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247</v>
      </c>
      <c r="BM172" s="238" t="s">
        <v>652</v>
      </c>
    </row>
    <row r="173" s="2" customFormat="1">
      <c r="A173" s="39"/>
      <c r="B173" s="40"/>
      <c r="C173" s="41"/>
      <c r="D173" s="240" t="s">
        <v>249</v>
      </c>
      <c r="E173" s="41"/>
      <c r="F173" s="241" t="s">
        <v>6301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87</v>
      </c>
    </row>
    <row r="174" s="2" customFormat="1" ht="16.5" customHeight="1">
      <c r="A174" s="39"/>
      <c r="B174" s="40"/>
      <c r="C174" s="289" t="s">
        <v>442</v>
      </c>
      <c r="D174" s="289" t="s">
        <v>341</v>
      </c>
      <c r="E174" s="290" t="s">
        <v>6302</v>
      </c>
      <c r="F174" s="291" t="s">
        <v>6303</v>
      </c>
      <c r="G174" s="292" t="s">
        <v>5315</v>
      </c>
      <c r="H174" s="293">
        <v>22</v>
      </c>
      <c r="I174" s="294"/>
      <c r="J174" s="295">
        <f>ROUND(I174*H174,2)</f>
        <v>0</v>
      </c>
      <c r="K174" s="291" t="s">
        <v>1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320</v>
      </c>
      <c r="AT174" s="238" t="s">
        <v>341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247</v>
      </c>
      <c r="BM174" s="238" t="s">
        <v>666</v>
      </c>
    </row>
    <row r="175" s="2" customFormat="1">
      <c r="A175" s="39"/>
      <c r="B175" s="40"/>
      <c r="C175" s="41"/>
      <c r="D175" s="247" t="s">
        <v>742</v>
      </c>
      <c r="E175" s="41"/>
      <c r="F175" s="299" t="s">
        <v>6304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742</v>
      </c>
      <c r="AU175" s="18" t="s">
        <v>87</v>
      </c>
    </row>
    <row r="176" s="2" customFormat="1" ht="24.15" customHeight="1">
      <c r="A176" s="39"/>
      <c r="B176" s="40"/>
      <c r="C176" s="227" t="s">
        <v>455</v>
      </c>
      <c r="D176" s="227" t="s">
        <v>242</v>
      </c>
      <c r="E176" s="228" t="s">
        <v>6305</v>
      </c>
      <c r="F176" s="229" t="s">
        <v>6306</v>
      </c>
      <c r="G176" s="230" t="s">
        <v>675</v>
      </c>
      <c r="H176" s="231">
        <v>37</v>
      </c>
      <c r="I176" s="232"/>
      <c r="J176" s="233">
        <f>ROUND(I176*H176,2)</f>
        <v>0</v>
      </c>
      <c r="K176" s="229" t="s">
        <v>246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247</v>
      </c>
      <c r="AT176" s="238" t="s">
        <v>242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247</v>
      </c>
      <c r="BM176" s="238" t="s">
        <v>678</v>
      </c>
    </row>
    <row r="177" s="2" customFormat="1">
      <c r="A177" s="39"/>
      <c r="B177" s="40"/>
      <c r="C177" s="41"/>
      <c r="D177" s="240" t="s">
        <v>249</v>
      </c>
      <c r="E177" s="41"/>
      <c r="F177" s="241" t="s">
        <v>6307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87</v>
      </c>
    </row>
    <row r="178" s="2" customFormat="1" ht="16.5" customHeight="1">
      <c r="A178" s="39"/>
      <c r="B178" s="40"/>
      <c r="C178" s="289" t="s">
        <v>460</v>
      </c>
      <c r="D178" s="289" t="s">
        <v>341</v>
      </c>
      <c r="E178" s="290" t="s">
        <v>6308</v>
      </c>
      <c r="F178" s="291" t="s">
        <v>6309</v>
      </c>
      <c r="G178" s="292" t="s">
        <v>5315</v>
      </c>
      <c r="H178" s="293">
        <v>32</v>
      </c>
      <c r="I178" s="294"/>
      <c r="J178" s="295">
        <f>ROUND(I178*H178,2)</f>
        <v>0</v>
      </c>
      <c r="K178" s="291" t="s">
        <v>1</v>
      </c>
      <c r="L178" s="296"/>
      <c r="M178" s="297" t="s">
        <v>1</v>
      </c>
      <c r="N178" s="298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320</v>
      </c>
      <c r="AT178" s="238" t="s">
        <v>341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247</v>
      </c>
      <c r="BM178" s="238" t="s">
        <v>688</v>
      </c>
    </row>
    <row r="179" s="2" customFormat="1">
      <c r="A179" s="39"/>
      <c r="B179" s="40"/>
      <c r="C179" s="41"/>
      <c r="D179" s="247" t="s">
        <v>742</v>
      </c>
      <c r="E179" s="41"/>
      <c r="F179" s="299" t="s">
        <v>6310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742</v>
      </c>
      <c r="AU179" s="18" t="s">
        <v>87</v>
      </c>
    </row>
    <row r="180" s="2" customFormat="1" ht="16.5" customHeight="1">
      <c r="A180" s="39"/>
      <c r="B180" s="40"/>
      <c r="C180" s="289" t="s">
        <v>476</v>
      </c>
      <c r="D180" s="289" t="s">
        <v>341</v>
      </c>
      <c r="E180" s="290" t="s">
        <v>6311</v>
      </c>
      <c r="F180" s="291" t="s">
        <v>6312</v>
      </c>
      <c r="G180" s="292" t="s">
        <v>5315</v>
      </c>
      <c r="H180" s="293">
        <v>5</v>
      </c>
      <c r="I180" s="294"/>
      <c r="J180" s="295">
        <f>ROUND(I180*H180,2)</f>
        <v>0</v>
      </c>
      <c r="K180" s="291" t="s">
        <v>1</v>
      </c>
      <c r="L180" s="296"/>
      <c r="M180" s="297" t="s">
        <v>1</v>
      </c>
      <c r="N180" s="298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320</v>
      </c>
      <c r="AT180" s="238" t="s">
        <v>341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247</v>
      </c>
      <c r="BM180" s="238" t="s">
        <v>698</v>
      </c>
    </row>
    <row r="181" s="2" customFormat="1">
      <c r="A181" s="39"/>
      <c r="B181" s="40"/>
      <c r="C181" s="41"/>
      <c r="D181" s="247" t="s">
        <v>742</v>
      </c>
      <c r="E181" s="41"/>
      <c r="F181" s="299" t="s">
        <v>6313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742</v>
      </c>
      <c r="AU181" s="18" t="s">
        <v>87</v>
      </c>
    </row>
    <row r="182" s="2" customFormat="1" ht="24.15" customHeight="1">
      <c r="A182" s="39"/>
      <c r="B182" s="40"/>
      <c r="C182" s="227" t="s">
        <v>489</v>
      </c>
      <c r="D182" s="227" t="s">
        <v>242</v>
      </c>
      <c r="E182" s="228" t="s">
        <v>6314</v>
      </c>
      <c r="F182" s="229" t="s">
        <v>6315</v>
      </c>
      <c r="G182" s="230" t="s">
        <v>675</v>
      </c>
      <c r="H182" s="231">
        <v>2</v>
      </c>
      <c r="I182" s="232"/>
      <c r="J182" s="233">
        <f>ROUND(I182*H182,2)</f>
        <v>0</v>
      </c>
      <c r="K182" s="229" t="s">
        <v>246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247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247</v>
      </c>
      <c r="BM182" s="238" t="s">
        <v>708</v>
      </c>
    </row>
    <row r="183" s="2" customFormat="1">
      <c r="A183" s="39"/>
      <c r="B183" s="40"/>
      <c r="C183" s="41"/>
      <c r="D183" s="240" t="s">
        <v>249</v>
      </c>
      <c r="E183" s="41"/>
      <c r="F183" s="241" t="s">
        <v>6316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87</v>
      </c>
    </row>
    <row r="184" s="2" customFormat="1" ht="16.5" customHeight="1">
      <c r="A184" s="39"/>
      <c r="B184" s="40"/>
      <c r="C184" s="289" t="s">
        <v>494</v>
      </c>
      <c r="D184" s="289" t="s">
        <v>341</v>
      </c>
      <c r="E184" s="290" t="s">
        <v>6317</v>
      </c>
      <c r="F184" s="291" t="s">
        <v>6318</v>
      </c>
      <c r="G184" s="292" t="s">
        <v>5315</v>
      </c>
      <c r="H184" s="293">
        <v>2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320</v>
      </c>
      <c r="AT184" s="238" t="s">
        <v>341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247</v>
      </c>
      <c r="BM184" s="238" t="s">
        <v>718</v>
      </c>
    </row>
    <row r="185" s="2" customFormat="1">
      <c r="A185" s="39"/>
      <c r="B185" s="40"/>
      <c r="C185" s="41"/>
      <c r="D185" s="247" t="s">
        <v>742</v>
      </c>
      <c r="E185" s="41"/>
      <c r="F185" s="299" t="s">
        <v>6319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742</v>
      </c>
      <c r="AU185" s="18" t="s">
        <v>87</v>
      </c>
    </row>
    <row r="186" s="2" customFormat="1" ht="33" customHeight="1">
      <c r="A186" s="39"/>
      <c r="B186" s="40"/>
      <c r="C186" s="227" t="s">
        <v>502</v>
      </c>
      <c r="D186" s="227" t="s">
        <v>242</v>
      </c>
      <c r="E186" s="228" t="s">
        <v>6320</v>
      </c>
      <c r="F186" s="229" t="s">
        <v>6321</v>
      </c>
      <c r="G186" s="230" t="s">
        <v>675</v>
      </c>
      <c r="H186" s="231">
        <v>1</v>
      </c>
      <c r="I186" s="232"/>
      <c r="J186" s="233">
        <f>ROUND(I186*H186,2)</f>
        <v>0</v>
      </c>
      <c r="K186" s="229" t="s">
        <v>246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247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247</v>
      </c>
      <c r="BM186" s="238" t="s">
        <v>728</v>
      </c>
    </row>
    <row r="187" s="2" customFormat="1">
      <c r="A187" s="39"/>
      <c r="B187" s="40"/>
      <c r="C187" s="41"/>
      <c r="D187" s="240" t="s">
        <v>249</v>
      </c>
      <c r="E187" s="41"/>
      <c r="F187" s="241" t="s">
        <v>6322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87</v>
      </c>
    </row>
    <row r="188" s="2" customFormat="1" ht="16.5" customHeight="1">
      <c r="A188" s="39"/>
      <c r="B188" s="40"/>
      <c r="C188" s="227" t="s">
        <v>511</v>
      </c>
      <c r="D188" s="227" t="s">
        <v>242</v>
      </c>
      <c r="E188" s="228" t="s">
        <v>6323</v>
      </c>
      <c r="F188" s="229" t="s">
        <v>6324</v>
      </c>
      <c r="G188" s="230" t="s">
        <v>675</v>
      </c>
      <c r="H188" s="231">
        <v>2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247</v>
      </c>
      <c r="AT188" s="238" t="s">
        <v>242</v>
      </c>
      <c r="AU188" s="238" t="s">
        <v>87</v>
      </c>
      <c r="AY188" s="18" t="s">
        <v>240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247</v>
      </c>
      <c r="BM188" s="238" t="s">
        <v>746</v>
      </c>
    </row>
    <row r="189" s="2" customFormat="1" ht="16.5" customHeight="1">
      <c r="A189" s="39"/>
      <c r="B189" s="40"/>
      <c r="C189" s="289" t="s">
        <v>517</v>
      </c>
      <c r="D189" s="289" t="s">
        <v>341</v>
      </c>
      <c r="E189" s="290" t="s">
        <v>6325</v>
      </c>
      <c r="F189" s="291" t="s">
        <v>6326</v>
      </c>
      <c r="G189" s="292" t="s">
        <v>675</v>
      </c>
      <c r="H189" s="293">
        <v>2</v>
      </c>
      <c r="I189" s="294"/>
      <c r="J189" s="295">
        <f>ROUND(I189*H189,2)</f>
        <v>0</v>
      </c>
      <c r="K189" s="291" t="s">
        <v>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320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247</v>
      </c>
      <c r="BM189" s="238" t="s">
        <v>762</v>
      </c>
    </row>
    <row r="190" s="2" customFormat="1" ht="24.15" customHeight="1">
      <c r="A190" s="39"/>
      <c r="B190" s="40"/>
      <c r="C190" s="227" t="s">
        <v>532</v>
      </c>
      <c r="D190" s="227" t="s">
        <v>242</v>
      </c>
      <c r="E190" s="228" t="s">
        <v>6327</v>
      </c>
      <c r="F190" s="229" t="s">
        <v>6328</v>
      </c>
      <c r="G190" s="230" t="s">
        <v>675</v>
      </c>
      <c r="H190" s="231">
        <v>2000</v>
      </c>
      <c r="I190" s="232"/>
      <c r="J190" s="233">
        <f>ROUND(I190*H190,2)</f>
        <v>0</v>
      </c>
      <c r="K190" s="229" t="s">
        <v>246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247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247</v>
      </c>
      <c r="BM190" s="238" t="s">
        <v>778</v>
      </c>
    </row>
    <row r="191" s="2" customFormat="1">
      <c r="A191" s="39"/>
      <c r="B191" s="40"/>
      <c r="C191" s="41"/>
      <c r="D191" s="240" t="s">
        <v>249</v>
      </c>
      <c r="E191" s="41"/>
      <c r="F191" s="241" t="s">
        <v>6329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87</v>
      </c>
    </row>
    <row r="192" s="2" customFormat="1" ht="16.5" customHeight="1">
      <c r="A192" s="39"/>
      <c r="B192" s="40"/>
      <c r="C192" s="289" t="s">
        <v>538</v>
      </c>
      <c r="D192" s="289" t="s">
        <v>341</v>
      </c>
      <c r="E192" s="290" t="s">
        <v>6330</v>
      </c>
      <c r="F192" s="291" t="s">
        <v>6331</v>
      </c>
      <c r="G192" s="292" t="s">
        <v>6332</v>
      </c>
      <c r="H192" s="293">
        <v>2</v>
      </c>
      <c r="I192" s="294"/>
      <c r="J192" s="295">
        <f>ROUND(I192*H192,2)</f>
        <v>0</v>
      </c>
      <c r="K192" s="291" t="s">
        <v>246</v>
      </c>
      <c r="L192" s="296"/>
      <c r="M192" s="297" t="s">
        <v>1</v>
      </c>
      <c r="N192" s="298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320</v>
      </c>
      <c r="AT192" s="238" t="s">
        <v>341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247</v>
      </c>
      <c r="BM192" s="238" t="s">
        <v>790</v>
      </c>
    </row>
    <row r="193" s="2" customFormat="1" ht="24.15" customHeight="1">
      <c r="A193" s="39"/>
      <c r="B193" s="40"/>
      <c r="C193" s="227" t="s">
        <v>542</v>
      </c>
      <c r="D193" s="227" t="s">
        <v>242</v>
      </c>
      <c r="E193" s="228" t="s">
        <v>6333</v>
      </c>
      <c r="F193" s="229" t="s">
        <v>6334</v>
      </c>
      <c r="G193" s="230" t="s">
        <v>520</v>
      </c>
      <c r="H193" s="231">
        <v>500</v>
      </c>
      <c r="I193" s="232"/>
      <c r="J193" s="233">
        <f>ROUND(I193*H193,2)</f>
        <v>0</v>
      </c>
      <c r="K193" s="229" t="s">
        <v>246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247</v>
      </c>
      <c r="AT193" s="238" t="s">
        <v>242</v>
      </c>
      <c r="AU193" s="238" t="s">
        <v>87</v>
      </c>
      <c r="AY193" s="18" t="s">
        <v>240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247</v>
      </c>
      <c r="BM193" s="238" t="s">
        <v>801</v>
      </c>
    </row>
    <row r="194" s="2" customFormat="1">
      <c r="A194" s="39"/>
      <c r="B194" s="40"/>
      <c r="C194" s="41"/>
      <c r="D194" s="240" t="s">
        <v>249</v>
      </c>
      <c r="E194" s="41"/>
      <c r="F194" s="241" t="s">
        <v>6335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249</v>
      </c>
      <c r="AU194" s="18" t="s">
        <v>87</v>
      </c>
    </row>
    <row r="195" s="2" customFormat="1" ht="21.75" customHeight="1">
      <c r="A195" s="39"/>
      <c r="B195" s="40"/>
      <c r="C195" s="289" t="s">
        <v>547</v>
      </c>
      <c r="D195" s="289" t="s">
        <v>341</v>
      </c>
      <c r="E195" s="290" t="s">
        <v>6336</v>
      </c>
      <c r="F195" s="291" t="s">
        <v>6337</v>
      </c>
      <c r="G195" s="292" t="s">
        <v>520</v>
      </c>
      <c r="H195" s="293">
        <v>525</v>
      </c>
      <c r="I195" s="294"/>
      <c r="J195" s="295">
        <f>ROUND(I195*H195,2)</f>
        <v>0</v>
      </c>
      <c r="K195" s="291" t="s">
        <v>246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320</v>
      </c>
      <c r="AT195" s="238" t="s">
        <v>341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247</v>
      </c>
      <c r="BM195" s="238" t="s">
        <v>767</v>
      </c>
    </row>
    <row r="196" s="14" customFormat="1">
      <c r="A196" s="14"/>
      <c r="B196" s="256"/>
      <c r="C196" s="257"/>
      <c r="D196" s="247" t="s">
        <v>251</v>
      </c>
      <c r="E196" s="258" t="s">
        <v>1</v>
      </c>
      <c r="F196" s="259" t="s">
        <v>6338</v>
      </c>
      <c r="G196" s="257"/>
      <c r="H196" s="260">
        <v>525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251</v>
      </c>
      <c r="AU196" s="266" t="s">
        <v>87</v>
      </c>
      <c r="AV196" s="14" t="s">
        <v>87</v>
      </c>
      <c r="AW196" s="14" t="s">
        <v>32</v>
      </c>
      <c r="AX196" s="14" t="s">
        <v>76</v>
      </c>
      <c r="AY196" s="266" t="s">
        <v>240</v>
      </c>
    </row>
    <row r="197" s="16" customFormat="1">
      <c r="A197" s="16"/>
      <c r="B197" s="278"/>
      <c r="C197" s="279"/>
      <c r="D197" s="247" t="s">
        <v>251</v>
      </c>
      <c r="E197" s="280" t="s">
        <v>1</v>
      </c>
      <c r="F197" s="281" t="s">
        <v>265</v>
      </c>
      <c r="G197" s="279"/>
      <c r="H197" s="282">
        <v>525</v>
      </c>
      <c r="I197" s="283"/>
      <c r="J197" s="279"/>
      <c r="K197" s="279"/>
      <c r="L197" s="284"/>
      <c r="M197" s="285"/>
      <c r="N197" s="286"/>
      <c r="O197" s="286"/>
      <c r="P197" s="286"/>
      <c r="Q197" s="286"/>
      <c r="R197" s="286"/>
      <c r="S197" s="286"/>
      <c r="T197" s="287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8" t="s">
        <v>251</v>
      </c>
      <c r="AU197" s="288" t="s">
        <v>87</v>
      </c>
      <c r="AV197" s="16" t="s">
        <v>247</v>
      </c>
      <c r="AW197" s="16" t="s">
        <v>32</v>
      </c>
      <c r="AX197" s="16" t="s">
        <v>84</v>
      </c>
      <c r="AY197" s="288" t="s">
        <v>240</v>
      </c>
    </row>
    <row r="198" s="2" customFormat="1" ht="33" customHeight="1">
      <c r="A198" s="39"/>
      <c r="B198" s="40"/>
      <c r="C198" s="227" t="s">
        <v>554</v>
      </c>
      <c r="D198" s="227" t="s">
        <v>242</v>
      </c>
      <c r="E198" s="228" t="s">
        <v>6339</v>
      </c>
      <c r="F198" s="229" t="s">
        <v>6340</v>
      </c>
      <c r="G198" s="230" t="s">
        <v>675</v>
      </c>
      <c r="H198" s="231">
        <v>110</v>
      </c>
      <c r="I198" s="232"/>
      <c r="J198" s="233">
        <f>ROUND(I198*H198,2)</f>
        <v>0</v>
      </c>
      <c r="K198" s="229" t="s">
        <v>246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247</v>
      </c>
      <c r="AT198" s="238" t="s">
        <v>242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247</v>
      </c>
      <c r="BM198" s="238" t="s">
        <v>840</v>
      </c>
    </row>
    <row r="199" s="2" customFormat="1">
      <c r="A199" s="39"/>
      <c r="B199" s="40"/>
      <c r="C199" s="41"/>
      <c r="D199" s="240" t="s">
        <v>249</v>
      </c>
      <c r="E199" s="41"/>
      <c r="F199" s="241" t="s">
        <v>6341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87</v>
      </c>
    </row>
    <row r="200" s="2" customFormat="1" ht="16.5" customHeight="1">
      <c r="A200" s="39"/>
      <c r="B200" s="40"/>
      <c r="C200" s="289" t="s">
        <v>569</v>
      </c>
      <c r="D200" s="289" t="s">
        <v>341</v>
      </c>
      <c r="E200" s="290" t="s">
        <v>6342</v>
      </c>
      <c r="F200" s="291" t="s">
        <v>6343</v>
      </c>
      <c r="G200" s="292" t="s">
        <v>675</v>
      </c>
      <c r="H200" s="293">
        <v>110</v>
      </c>
      <c r="I200" s="294"/>
      <c r="J200" s="295">
        <f>ROUND(I200*H200,2)</f>
        <v>0</v>
      </c>
      <c r="K200" s="291" t="s">
        <v>1</v>
      </c>
      <c r="L200" s="296"/>
      <c r="M200" s="297" t="s">
        <v>1</v>
      </c>
      <c r="N200" s="298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320</v>
      </c>
      <c r="AT200" s="238" t="s">
        <v>341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247</v>
      </c>
      <c r="BM200" s="238" t="s">
        <v>855</v>
      </c>
    </row>
    <row r="201" s="2" customFormat="1" ht="24.15" customHeight="1">
      <c r="A201" s="39"/>
      <c r="B201" s="40"/>
      <c r="C201" s="227" t="s">
        <v>579</v>
      </c>
      <c r="D201" s="227" t="s">
        <v>242</v>
      </c>
      <c r="E201" s="228" t="s">
        <v>6344</v>
      </c>
      <c r="F201" s="229" t="s">
        <v>6345</v>
      </c>
      <c r="G201" s="230" t="s">
        <v>520</v>
      </c>
      <c r="H201" s="231">
        <v>5450</v>
      </c>
      <c r="I201" s="232"/>
      <c r="J201" s="233">
        <f>ROUND(I201*H201,2)</f>
        <v>0</v>
      </c>
      <c r="K201" s="229" t="s">
        <v>246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247</v>
      </c>
      <c r="AT201" s="238" t="s">
        <v>242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247</v>
      </c>
      <c r="BM201" s="238" t="s">
        <v>883</v>
      </c>
    </row>
    <row r="202" s="2" customFormat="1">
      <c r="A202" s="39"/>
      <c r="B202" s="40"/>
      <c r="C202" s="41"/>
      <c r="D202" s="240" t="s">
        <v>249</v>
      </c>
      <c r="E202" s="41"/>
      <c r="F202" s="241" t="s">
        <v>6346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87</v>
      </c>
    </row>
    <row r="203" s="2" customFormat="1" ht="37.8" customHeight="1">
      <c r="A203" s="39"/>
      <c r="B203" s="40"/>
      <c r="C203" s="289" t="s">
        <v>591</v>
      </c>
      <c r="D203" s="289" t="s">
        <v>341</v>
      </c>
      <c r="E203" s="290" t="s">
        <v>6347</v>
      </c>
      <c r="F203" s="291" t="s">
        <v>6348</v>
      </c>
      <c r="G203" s="292" t="s">
        <v>520</v>
      </c>
      <c r="H203" s="293">
        <v>2250</v>
      </c>
      <c r="I203" s="294"/>
      <c r="J203" s="295">
        <f>ROUND(I203*H203,2)</f>
        <v>0</v>
      </c>
      <c r="K203" s="291" t="s">
        <v>246</v>
      </c>
      <c r="L203" s="296"/>
      <c r="M203" s="297" t="s">
        <v>1</v>
      </c>
      <c r="N203" s="298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320</v>
      </c>
      <c r="AT203" s="238" t="s">
        <v>341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247</v>
      </c>
      <c r="BM203" s="238" t="s">
        <v>900</v>
      </c>
    </row>
    <row r="204" s="2" customFormat="1" ht="62.7" customHeight="1">
      <c r="A204" s="39"/>
      <c r="B204" s="40"/>
      <c r="C204" s="289" t="s">
        <v>605</v>
      </c>
      <c r="D204" s="289" t="s">
        <v>341</v>
      </c>
      <c r="E204" s="290" t="s">
        <v>6349</v>
      </c>
      <c r="F204" s="291" t="s">
        <v>6350</v>
      </c>
      <c r="G204" s="292" t="s">
        <v>520</v>
      </c>
      <c r="H204" s="293">
        <v>2450</v>
      </c>
      <c r="I204" s="294"/>
      <c r="J204" s="295">
        <f>ROUND(I204*H204,2)</f>
        <v>0</v>
      </c>
      <c r="K204" s="291" t="s">
        <v>246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320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247</v>
      </c>
      <c r="BM204" s="238" t="s">
        <v>915</v>
      </c>
    </row>
    <row r="205" s="2" customFormat="1" ht="37.8" customHeight="1">
      <c r="A205" s="39"/>
      <c r="B205" s="40"/>
      <c r="C205" s="289" t="s">
        <v>612</v>
      </c>
      <c r="D205" s="289" t="s">
        <v>341</v>
      </c>
      <c r="E205" s="290" t="s">
        <v>6351</v>
      </c>
      <c r="F205" s="291" t="s">
        <v>6352</v>
      </c>
      <c r="G205" s="292" t="s">
        <v>520</v>
      </c>
      <c r="H205" s="293">
        <v>750</v>
      </c>
      <c r="I205" s="294"/>
      <c r="J205" s="295">
        <f>ROUND(I205*H205,2)</f>
        <v>0</v>
      </c>
      <c r="K205" s="291" t="s">
        <v>246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320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247</v>
      </c>
      <c r="BM205" s="238" t="s">
        <v>973</v>
      </c>
    </row>
    <row r="206" s="2" customFormat="1" ht="24.15" customHeight="1">
      <c r="A206" s="39"/>
      <c r="B206" s="40"/>
      <c r="C206" s="227" t="s">
        <v>628</v>
      </c>
      <c r="D206" s="227" t="s">
        <v>242</v>
      </c>
      <c r="E206" s="228" t="s">
        <v>6299</v>
      </c>
      <c r="F206" s="229" t="s">
        <v>6300</v>
      </c>
      <c r="G206" s="230" t="s">
        <v>675</v>
      </c>
      <c r="H206" s="231">
        <v>2</v>
      </c>
      <c r="I206" s="232"/>
      <c r="J206" s="233">
        <f>ROUND(I206*H206,2)</f>
        <v>0</v>
      </c>
      <c r="K206" s="229" t="s">
        <v>246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247</v>
      </c>
      <c r="AT206" s="238" t="s">
        <v>242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247</v>
      </c>
      <c r="BM206" s="238" t="s">
        <v>995</v>
      </c>
    </row>
    <row r="207" s="2" customFormat="1">
      <c r="A207" s="39"/>
      <c r="B207" s="40"/>
      <c r="C207" s="41"/>
      <c r="D207" s="240" t="s">
        <v>249</v>
      </c>
      <c r="E207" s="41"/>
      <c r="F207" s="241" t="s">
        <v>6301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87</v>
      </c>
    </row>
    <row r="208" s="2" customFormat="1" ht="16.5" customHeight="1">
      <c r="A208" s="39"/>
      <c r="B208" s="40"/>
      <c r="C208" s="289" t="s">
        <v>644</v>
      </c>
      <c r="D208" s="289" t="s">
        <v>341</v>
      </c>
      <c r="E208" s="290" t="s">
        <v>6353</v>
      </c>
      <c r="F208" s="291" t="s">
        <v>6354</v>
      </c>
      <c r="G208" s="292" t="s">
        <v>5315</v>
      </c>
      <c r="H208" s="293">
        <v>2</v>
      </c>
      <c r="I208" s="294"/>
      <c r="J208" s="295">
        <f>ROUND(I208*H208,2)</f>
        <v>0</v>
      </c>
      <c r="K208" s="291" t="s">
        <v>1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320</v>
      </c>
      <c r="AT208" s="238" t="s">
        <v>341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247</v>
      </c>
      <c r="BM208" s="238" t="s">
        <v>1012</v>
      </c>
    </row>
    <row r="209" s="2" customFormat="1">
      <c r="A209" s="39"/>
      <c r="B209" s="40"/>
      <c r="C209" s="41"/>
      <c r="D209" s="247" t="s">
        <v>742</v>
      </c>
      <c r="E209" s="41"/>
      <c r="F209" s="299" t="s">
        <v>6355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742</v>
      </c>
      <c r="AU209" s="18" t="s">
        <v>87</v>
      </c>
    </row>
    <row r="210" s="2" customFormat="1" ht="16.5" customHeight="1">
      <c r="A210" s="39"/>
      <c r="B210" s="40"/>
      <c r="C210" s="227" t="s">
        <v>652</v>
      </c>
      <c r="D210" s="227" t="s">
        <v>242</v>
      </c>
      <c r="E210" s="228" t="s">
        <v>6356</v>
      </c>
      <c r="F210" s="229" t="s">
        <v>6357</v>
      </c>
      <c r="G210" s="230" t="s">
        <v>675</v>
      </c>
      <c r="H210" s="231">
        <v>71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247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247</v>
      </c>
      <c r="BM210" s="238" t="s">
        <v>1024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6358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2" customFormat="1" ht="16.5" customHeight="1">
      <c r="A212" s="39"/>
      <c r="B212" s="40"/>
      <c r="C212" s="289" t="s">
        <v>656</v>
      </c>
      <c r="D212" s="289" t="s">
        <v>341</v>
      </c>
      <c r="E212" s="290" t="s">
        <v>6359</v>
      </c>
      <c r="F212" s="291" t="s">
        <v>6360</v>
      </c>
      <c r="G212" s="292" t="s">
        <v>5315</v>
      </c>
      <c r="H212" s="293">
        <v>63</v>
      </c>
      <c r="I212" s="294"/>
      <c r="J212" s="295">
        <f>ROUND(I212*H212,2)</f>
        <v>0</v>
      </c>
      <c r="K212" s="291" t="s">
        <v>1</v>
      </c>
      <c r="L212" s="296"/>
      <c r="M212" s="297" t="s">
        <v>1</v>
      </c>
      <c r="N212" s="298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320</v>
      </c>
      <c r="AT212" s="238" t="s">
        <v>341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247</v>
      </c>
      <c r="BM212" s="238" t="s">
        <v>1042</v>
      </c>
    </row>
    <row r="213" s="2" customFormat="1">
      <c r="A213" s="39"/>
      <c r="B213" s="40"/>
      <c r="C213" s="41"/>
      <c r="D213" s="247" t="s">
        <v>742</v>
      </c>
      <c r="E213" s="41"/>
      <c r="F213" s="299" t="s">
        <v>6361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742</v>
      </c>
      <c r="AU213" s="18" t="s">
        <v>87</v>
      </c>
    </row>
    <row r="214" s="2" customFormat="1" ht="16.5" customHeight="1">
      <c r="A214" s="39"/>
      <c r="B214" s="40"/>
      <c r="C214" s="289" t="s">
        <v>666</v>
      </c>
      <c r="D214" s="289" t="s">
        <v>341</v>
      </c>
      <c r="E214" s="290" t="s">
        <v>6362</v>
      </c>
      <c r="F214" s="291" t="s">
        <v>6363</v>
      </c>
      <c r="G214" s="292" t="s">
        <v>5315</v>
      </c>
      <c r="H214" s="293">
        <v>8</v>
      </c>
      <c r="I214" s="294"/>
      <c r="J214" s="295">
        <f>ROUND(I214*H214,2)</f>
        <v>0</v>
      </c>
      <c r="K214" s="291" t="s">
        <v>1</v>
      </c>
      <c r="L214" s="296"/>
      <c r="M214" s="297" t="s">
        <v>1</v>
      </c>
      <c r="N214" s="298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320</v>
      </c>
      <c r="AT214" s="238" t="s">
        <v>341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247</v>
      </c>
      <c r="BM214" s="238" t="s">
        <v>1056</v>
      </c>
    </row>
    <row r="215" s="2" customFormat="1">
      <c r="A215" s="39"/>
      <c r="B215" s="40"/>
      <c r="C215" s="41"/>
      <c r="D215" s="247" t="s">
        <v>742</v>
      </c>
      <c r="E215" s="41"/>
      <c r="F215" s="299" t="s">
        <v>6364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742</v>
      </c>
      <c r="AU215" s="18" t="s">
        <v>87</v>
      </c>
    </row>
    <row r="216" s="2" customFormat="1" ht="16.5" customHeight="1">
      <c r="A216" s="39"/>
      <c r="B216" s="40"/>
      <c r="C216" s="227" t="s">
        <v>672</v>
      </c>
      <c r="D216" s="227" t="s">
        <v>242</v>
      </c>
      <c r="E216" s="228" t="s">
        <v>6365</v>
      </c>
      <c r="F216" s="229" t="s">
        <v>6366</v>
      </c>
      <c r="G216" s="230" t="s">
        <v>675</v>
      </c>
      <c r="H216" s="231">
        <v>71</v>
      </c>
      <c r="I216" s="232"/>
      <c r="J216" s="233">
        <f>ROUND(I216*H216,2)</f>
        <v>0</v>
      </c>
      <c r="K216" s="229" t="s">
        <v>246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247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247</v>
      </c>
      <c r="BM216" s="238" t="s">
        <v>1084</v>
      </c>
    </row>
    <row r="217" s="2" customFormat="1">
      <c r="A217" s="39"/>
      <c r="B217" s="40"/>
      <c r="C217" s="41"/>
      <c r="D217" s="240" t="s">
        <v>249</v>
      </c>
      <c r="E217" s="41"/>
      <c r="F217" s="241" t="s">
        <v>6367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87</v>
      </c>
    </row>
    <row r="218" s="2" customFormat="1" ht="16.5" customHeight="1">
      <c r="A218" s="39"/>
      <c r="B218" s="40"/>
      <c r="C218" s="289" t="s">
        <v>678</v>
      </c>
      <c r="D218" s="289" t="s">
        <v>341</v>
      </c>
      <c r="E218" s="290" t="s">
        <v>6368</v>
      </c>
      <c r="F218" s="291" t="s">
        <v>6369</v>
      </c>
      <c r="G218" s="292" t="s">
        <v>5315</v>
      </c>
      <c r="H218" s="293">
        <v>71</v>
      </c>
      <c r="I218" s="294"/>
      <c r="J218" s="295">
        <f>ROUND(I218*H218,2)</f>
        <v>0</v>
      </c>
      <c r="K218" s="291" t="s">
        <v>1</v>
      </c>
      <c r="L218" s="296"/>
      <c r="M218" s="297" t="s">
        <v>1</v>
      </c>
      <c r="N218" s="298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320</v>
      </c>
      <c r="AT218" s="238" t="s">
        <v>341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247</v>
      </c>
      <c r="BM218" s="238" t="s">
        <v>1110</v>
      </c>
    </row>
    <row r="219" s="2" customFormat="1">
      <c r="A219" s="39"/>
      <c r="B219" s="40"/>
      <c r="C219" s="41"/>
      <c r="D219" s="247" t="s">
        <v>742</v>
      </c>
      <c r="E219" s="41"/>
      <c r="F219" s="299" t="s">
        <v>6370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742</v>
      </c>
      <c r="AU219" s="18" t="s">
        <v>87</v>
      </c>
    </row>
    <row r="220" s="2" customFormat="1" ht="16.5" customHeight="1">
      <c r="A220" s="39"/>
      <c r="B220" s="40"/>
      <c r="C220" s="227" t="s">
        <v>683</v>
      </c>
      <c r="D220" s="227" t="s">
        <v>242</v>
      </c>
      <c r="E220" s="228" t="s">
        <v>6371</v>
      </c>
      <c r="F220" s="229" t="s">
        <v>6372</v>
      </c>
      <c r="G220" s="230" t="s">
        <v>675</v>
      </c>
      <c r="H220" s="231">
        <v>3</v>
      </c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247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247</v>
      </c>
      <c r="BM220" s="238" t="s">
        <v>1122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6373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2" customFormat="1" ht="16.5" customHeight="1">
      <c r="A222" s="39"/>
      <c r="B222" s="40"/>
      <c r="C222" s="289" t="s">
        <v>688</v>
      </c>
      <c r="D222" s="289" t="s">
        <v>341</v>
      </c>
      <c r="E222" s="290" t="s">
        <v>6374</v>
      </c>
      <c r="F222" s="291" t="s">
        <v>6375</v>
      </c>
      <c r="G222" s="292" t="s">
        <v>5315</v>
      </c>
      <c r="H222" s="293">
        <v>3</v>
      </c>
      <c r="I222" s="294"/>
      <c r="J222" s="295">
        <f>ROUND(I222*H222,2)</f>
        <v>0</v>
      </c>
      <c r="K222" s="291" t="s">
        <v>1</v>
      </c>
      <c r="L222" s="296"/>
      <c r="M222" s="297" t="s">
        <v>1</v>
      </c>
      <c r="N222" s="298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320</v>
      </c>
      <c r="AT222" s="238" t="s">
        <v>341</v>
      </c>
      <c r="AU222" s="238" t="s">
        <v>87</v>
      </c>
      <c r="AY222" s="18" t="s">
        <v>240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247</v>
      </c>
      <c r="BM222" s="238" t="s">
        <v>1136</v>
      </c>
    </row>
    <row r="223" s="2" customFormat="1">
      <c r="A223" s="39"/>
      <c r="B223" s="40"/>
      <c r="C223" s="41"/>
      <c r="D223" s="247" t="s">
        <v>742</v>
      </c>
      <c r="E223" s="41"/>
      <c r="F223" s="299" t="s">
        <v>6376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742</v>
      </c>
      <c r="AU223" s="18" t="s">
        <v>87</v>
      </c>
    </row>
    <row r="224" s="2" customFormat="1" ht="21.75" customHeight="1">
      <c r="A224" s="39"/>
      <c r="B224" s="40"/>
      <c r="C224" s="227" t="s">
        <v>693</v>
      </c>
      <c r="D224" s="227" t="s">
        <v>242</v>
      </c>
      <c r="E224" s="228" t="s">
        <v>6377</v>
      </c>
      <c r="F224" s="229" t="s">
        <v>6378</v>
      </c>
      <c r="G224" s="230" t="s">
        <v>675</v>
      </c>
      <c r="H224" s="231">
        <v>22</v>
      </c>
      <c r="I224" s="232"/>
      <c r="J224" s="233">
        <f>ROUND(I224*H224,2)</f>
        <v>0</v>
      </c>
      <c r="K224" s="229" t="s">
        <v>246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247</v>
      </c>
      <c r="AT224" s="238" t="s">
        <v>242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247</v>
      </c>
      <c r="BM224" s="238" t="s">
        <v>1149</v>
      </c>
    </row>
    <row r="225" s="2" customFormat="1">
      <c r="A225" s="39"/>
      <c r="B225" s="40"/>
      <c r="C225" s="41"/>
      <c r="D225" s="240" t="s">
        <v>249</v>
      </c>
      <c r="E225" s="41"/>
      <c r="F225" s="241" t="s">
        <v>6379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87</v>
      </c>
    </row>
    <row r="226" s="2" customFormat="1" ht="16.5" customHeight="1">
      <c r="A226" s="39"/>
      <c r="B226" s="40"/>
      <c r="C226" s="289" t="s">
        <v>698</v>
      </c>
      <c r="D226" s="289" t="s">
        <v>341</v>
      </c>
      <c r="E226" s="290" t="s">
        <v>6380</v>
      </c>
      <c r="F226" s="291" t="s">
        <v>6381</v>
      </c>
      <c r="G226" s="292" t="s">
        <v>5315</v>
      </c>
      <c r="H226" s="293">
        <v>22</v>
      </c>
      <c r="I226" s="294"/>
      <c r="J226" s="295">
        <f>ROUND(I226*H226,2)</f>
        <v>0</v>
      </c>
      <c r="K226" s="291" t="s">
        <v>1</v>
      </c>
      <c r="L226" s="296"/>
      <c r="M226" s="297" t="s">
        <v>1</v>
      </c>
      <c r="N226" s="298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320</v>
      </c>
      <c r="AT226" s="238" t="s">
        <v>341</v>
      </c>
      <c r="AU226" s="238" t="s">
        <v>87</v>
      </c>
      <c r="AY226" s="18" t="s">
        <v>240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247</v>
      </c>
      <c r="BM226" s="238" t="s">
        <v>1165</v>
      </c>
    </row>
    <row r="227" s="2" customFormat="1">
      <c r="A227" s="39"/>
      <c r="B227" s="40"/>
      <c r="C227" s="41"/>
      <c r="D227" s="247" t="s">
        <v>742</v>
      </c>
      <c r="E227" s="41"/>
      <c r="F227" s="299" t="s">
        <v>6382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742</v>
      </c>
      <c r="AU227" s="18" t="s">
        <v>87</v>
      </c>
    </row>
    <row r="228" s="2" customFormat="1" ht="16.5" customHeight="1">
      <c r="A228" s="39"/>
      <c r="B228" s="40"/>
      <c r="C228" s="227" t="s">
        <v>703</v>
      </c>
      <c r="D228" s="227" t="s">
        <v>242</v>
      </c>
      <c r="E228" s="228" t="s">
        <v>6249</v>
      </c>
      <c r="F228" s="229" t="s">
        <v>6250</v>
      </c>
      <c r="G228" s="230" t="s">
        <v>675</v>
      </c>
      <c r="H228" s="231">
        <v>22</v>
      </c>
      <c r="I228" s="232"/>
      <c r="J228" s="233">
        <f>ROUND(I228*H228,2)</f>
        <v>0</v>
      </c>
      <c r="K228" s="229" t="s">
        <v>246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247</v>
      </c>
      <c r="AT228" s="238" t="s">
        <v>242</v>
      </c>
      <c r="AU228" s="238" t="s">
        <v>87</v>
      </c>
      <c r="AY228" s="18" t="s">
        <v>240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247</v>
      </c>
      <c r="BM228" s="238" t="s">
        <v>1198</v>
      </c>
    </row>
    <row r="229" s="2" customFormat="1">
      <c r="A229" s="39"/>
      <c r="B229" s="40"/>
      <c r="C229" s="41"/>
      <c r="D229" s="240" t="s">
        <v>249</v>
      </c>
      <c r="E229" s="41"/>
      <c r="F229" s="241" t="s">
        <v>6251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249</v>
      </c>
      <c r="AU229" s="18" t="s">
        <v>87</v>
      </c>
    </row>
    <row r="230" s="2" customFormat="1" ht="16.5" customHeight="1">
      <c r="A230" s="39"/>
      <c r="B230" s="40"/>
      <c r="C230" s="289" t="s">
        <v>708</v>
      </c>
      <c r="D230" s="289" t="s">
        <v>341</v>
      </c>
      <c r="E230" s="290" t="s">
        <v>6383</v>
      </c>
      <c r="F230" s="291" t="s">
        <v>6384</v>
      </c>
      <c r="G230" s="292" t="s">
        <v>5315</v>
      </c>
      <c r="H230" s="293">
        <v>22</v>
      </c>
      <c r="I230" s="294"/>
      <c r="J230" s="295">
        <f>ROUND(I230*H230,2)</f>
        <v>0</v>
      </c>
      <c r="K230" s="291" t="s">
        <v>1</v>
      </c>
      <c r="L230" s="296"/>
      <c r="M230" s="297" t="s">
        <v>1</v>
      </c>
      <c r="N230" s="298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320</v>
      </c>
      <c r="AT230" s="238" t="s">
        <v>341</v>
      </c>
      <c r="AU230" s="238" t="s">
        <v>87</v>
      </c>
      <c r="AY230" s="18" t="s">
        <v>240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247</v>
      </c>
      <c r="BM230" s="238" t="s">
        <v>1210</v>
      </c>
    </row>
    <row r="231" s="2" customFormat="1">
      <c r="A231" s="39"/>
      <c r="B231" s="40"/>
      <c r="C231" s="41"/>
      <c r="D231" s="247" t="s">
        <v>742</v>
      </c>
      <c r="E231" s="41"/>
      <c r="F231" s="299" t="s">
        <v>6385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742</v>
      </c>
      <c r="AU231" s="18" t="s">
        <v>87</v>
      </c>
    </row>
    <row r="232" s="2" customFormat="1" ht="16.5" customHeight="1">
      <c r="A232" s="39"/>
      <c r="B232" s="40"/>
      <c r="C232" s="227" t="s">
        <v>713</v>
      </c>
      <c r="D232" s="227" t="s">
        <v>242</v>
      </c>
      <c r="E232" s="228" t="s">
        <v>6386</v>
      </c>
      <c r="F232" s="229" t="s">
        <v>6387</v>
      </c>
      <c r="G232" s="230" t="s">
        <v>675</v>
      </c>
      <c r="H232" s="231">
        <v>22</v>
      </c>
      <c r="I232" s="232"/>
      <c r="J232" s="233">
        <f>ROUND(I232*H232,2)</f>
        <v>0</v>
      </c>
      <c r="K232" s="229" t="s">
        <v>246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247</v>
      </c>
      <c r="AT232" s="238" t="s">
        <v>242</v>
      </c>
      <c r="AU232" s="238" t="s">
        <v>87</v>
      </c>
      <c r="AY232" s="18" t="s">
        <v>240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247</v>
      </c>
      <c r="BM232" s="238" t="s">
        <v>1222</v>
      </c>
    </row>
    <row r="233" s="2" customFormat="1">
      <c r="A233" s="39"/>
      <c r="B233" s="40"/>
      <c r="C233" s="41"/>
      <c r="D233" s="240" t="s">
        <v>249</v>
      </c>
      <c r="E233" s="41"/>
      <c r="F233" s="241" t="s">
        <v>6388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87</v>
      </c>
    </row>
    <row r="234" s="2" customFormat="1" ht="16.5" customHeight="1">
      <c r="A234" s="39"/>
      <c r="B234" s="40"/>
      <c r="C234" s="289" t="s">
        <v>718</v>
      </c>
      <c r="D234" s="289" t="s">
        <v>341</v>
      </c>
      <c r="E234" s="290" t="s">
        <v>6389</v>
      </c>
      <c r="F234" s="291" t="s">
        <v>6390</v>
      </c>
      <c r="G234" s="292" t="s">
        <v>5315</v>
      </c>
      <c r="H234" s="293">
        <v>19</v>
      </c>
      <c r="I234" s="294"/>
      <c r="J234" s="295">
        <f>ROUND(I234*H234,2)</f>
        <v>0</v>
      </c>
      <c r="K234" s="291" t="s">
        <v>1</v>
      </c>
      <c r="L234" s="296"/>
      <c r="M234" s="297" t="s">
        <v>1</v>
      </c>
      <c r="N234" s="298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320</v>
      </c>
      <c r="AT234" s="238" t="s">
        <v>341</v>
      </c>
      <c r="AU234" s="238" t="s">
        <v>87</v>
      </c>
      <c r="AY234" s="18" t="s">
        <v>240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247</v>
      </c>
      <c r="BM234" s="238" t="s">
        <v>1258</v>
      </c>
    </row>
    <row r="235" s="2" customFormat="1">
      <c r="A235" s="39"/>
      <c r="B235" s="40"/>
      <c r="C235" s="41"/>
      <c r="D235" s="247" t="s">
        <v>742</v>
      </c>
      <c r="E235" s="41"/>
      <c r="F235" s="299" t="s">
        <v>6391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742</v>
      </c>
      <c r="AU235" s="18" t="s">
        <v>87</v>
      </c>
    </row>
    <row r="236" s="2" customFormat="1" ht="16.5" customHeight="1">
      <c r="A236" s="39"/>
      <c r="B236" s="40"/>
      <c r="C236" s="289" t="s">
        <v>723</v>
      </c>
      <c r="D236" s="289" t="s">
        <v>341</v>
      </c>
      <c r="E236" s="290" t="s">
        <v>6392</v>
      </c>
      <c r="F236" s="291" t="s">
        <v>6393</v>
      </c>
      <c r="G236" s="292" t="s">
        <v>5315</v>
      </c>
      <c r="H236" s="293">
        <v>3</v>
      </c>
      <c r="I236" s="294"/>
      <c r="J236" s="295">
        <f>ROUND(I236*H236,2)</f>
        <v>0</v>
      </c>
      <c r="K236" s="291" t="s">
        <v>1</v>
      </c>
      <c r="L236" s="296"/>
      <c r="M236" s="297" t="s">
        <v>1</v>
      </c>
      <c r="N236" s="298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320</v>
      </c>
      <c r="AT236" s="238" t="s">
        <v>341</v>
      </c>
      <c r="AU236" s="238" t="s">
        <v>87</v>
      </c>
      <c r="AY236" s="18" t="s">
        <v>240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247</v>
      </c>
      <c r="BM236" s="238" t="s">
        <v>1270</v>
      </c>
    </row>
    <row r="237" s="2" customFormat="1">
      <c r="A237" s="39"/>
      <c r="B237" s="40"/>
      <c r="C237" s="41"/>
      <c r="D237" s="247" t="s">
        <v>742</v>
      </c>
      <c r="E237" s="41"/>
      <c r="F237" s="299" t="s">
        <v>6394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742</v>
      </c>
      <c r="AU237" s="18" t="s">
        <v>87</v>
      </c>
    </row>
    <row r="238" s="2" customFormat="1" ht="24.15" customHeight="1">
      <c r="A238" s="39"/>
      <c r="B238" s="40"/>
      <c r="C238" s="227" t="s">
        <v>728</v>
      </c>
      <c r="D238" s="227" t="s">
        <v>242</v>
      </c>
      <c r="E238" s="228" t="s">
        <v>6395</v>
      </c>
      <c r="F238" s="229" t="s">
        <v>6396</v>
      </c>
      <c r="G238" s="230" t="s">
        <v>675</v>
      </c>
      <c r="H238" s="231">
        <v>1</v>
      </c>
      <c r="I238" s="232"/>
      <c r="J238" s="233">
        <f>ROUND(I238*H238,2)</f>
        <v>0</v>
      </c>
      <c r="K238" s="229" t="s">
        <v>246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247</v>
      </c>
      <c r="AT238" s="238" t="s">
        <v>242</v>
      </c>
      <c r="AU238" s="238" t="s">
        <v>87</v>
      </c>
      <c r="AY238" s="18" t="s">
        <v>240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247</v>
      </c>
      <c r="BM238" s="238" t="s">
        <v>1282</v>
      </c>
    </row>
    <row r="239" s="2" customFormat="1">
      <c r="A239" s="39"/>
      <c r="B239" s="40"/>
      <c r="C239" s="41"/>
      <c r="D239" s="240" t="s">
        <v>249</v>
      </c>
      <c r="E239" s="41"/>
      <c r="F239" s="241" t="s">
        <v>6397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249</v>
      </c>
      <c r="AU239" s="18" t="s">
        <v>87</v>
      </c>
    </row>
    <row r="240" s="2" customFormat="1" ht="24.15" customHeight="1">
      <c r="A240" s="39"/>
      <c r="B240" s="40"/>
      <c r="C240" s="227" t="s">
        <v>738</v>
      </c>
      <c r="D240" s="227" t="s">
        <v>242</v>
      </c>
      <c r="E240" s="228" t="s">
        <v>6398</v>
      </c>
      <c r="F240" s="229" t="s">
        <v>6399</v>
      </c>
      <c r="G240" s="230" t="s">
        <v>675</v>
      </c>
      <c r="H240" s="231">
        <v>133</v>
      </c>
      <c r="I240" s="232"/>
      <c r="J240" s="233">
        <f>ROUND(I240*H240,2)</f>
        <v>0</v>
      </c>
      <c r="K240" s="229" t="s">
        <v>246</v>
      </c>
      <c r="L240" s="45"/>
      <c r="M240" s="234" t="s">
        <v>1</v>
      </c>
      <c r="N240" s="235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247</v>
      </c>
      <c r="AT240" s="238" t="s">
        <v>242</v>
      </c>
      <c r="AU240" s="238" t="s">
        <v>87</v>
      </c>
      <c r="AY240" s="18" t="s">
        <v>240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247</v>
      </c>
      <c r="BM240" s="238" t="s">
        <v>1294</v>
      </c>
    </row>
    <row r="241" s="2" customFormat="1">
      <c r="A241" s="39"/>
      <c r="B241" s="40"/>
      <c r="C241" s="41"/>
      <c r="D241" s="240" t="s">
        <v>249</v>
      </c>
      <c r="E241" s="41"/>
      <c r="F241" s="241" t="s">
        <v>6400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249</v>
      </c>
      <c r="AU241" s="18" t="s">
        <v>87</v>
      </c>
    </row>
    <row r="242" s="2" customFormat="1" ht="24.15" customHeight="1">
      <c r="A242" s="39"/>
      <c r="B242" s="40"/>
      <c r="C242" s="227" t="s">
        <v>746</v>
      </c>
      <c r="D242" s="227" t="s">
        <v>242</v>
      </c>
      <c r="E242" s="228" t="s">
        <v>6401</v>
      </c>
      <c r="F242" s="229" t="s">
        <v>6402</v>
      </c>
      <c r="G242" s="230" t="s">
        <v>675</v>
      </c>
      <c r="H242" s="231">
        <v>133</v>
      </c>
      <c r="I242" s="232"/>
      <c r="J242" s="233">
        <f>ROUND(I242*H242,2)</f>
        <v>0</v>
      </c>
      <c r="K242" s="229" t="s">
        <v>246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247</v>
      </c>
      <c r="AT242" s="238" t="s">
        <v>242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247</v>
      </c>
      <c r="BM242" s="238" t="s">
        <v>1317</v>
      </c>
    </row>
    <row r="243" s="2" customFormat="1">
      <c r="A243" s="39"/>
      <c r="B243" s="40"/>
      <c r="C243" s="41"/>
      <c r="D243" s="240" t="s">
        <v>249</v>
      </c>
      <c r="E243" s="41"/>
      <c r="F243" s="241" t="s">
        <v>6403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249</v>
      </c>
      <c r="AU243" s="18" t="s">
        <v>87</v>
      </c>
    </row>
    <row r="244" s="2" customFormat="1" ht="21.75" customHeight="1">
      <c r="A244" s="39"/>
      <c r="B244" s="40"/>
      <c r="C244" s="227" t="s">
        <v>755</v>
      </c>
      <c r="D244" s="227" t="s">
        <v>242</v>
      </c>
      <c r="E244" s="228" t="s">
        <v>6404</v>
      </c>
      <c r="F244" s="229" t="s">
        <v>6405</v>
      </c>
      <c r="G244" s="230" t="s">
        <v>675</v>
      </c>
      <c r="H244" s="231">
        <v>1</v>
      </c>
      <c r="I244" s="232"/>
      <c r="J244" s="233">
        <f>ROUND(I244*H244,2)</f>
        <v>0</v>
      </c>
      <c r="K244" s="229" t="s">
        <v>246</v>
      </c>
      <c r="L244" s="45"/>
      <c r="M244" s="234" t="s">
        <v>1</v>
      </c>
      <c r="N244" s="235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247</v>
      </c>
      <c r="AT244" s="238" t="s">
        <v>242</v>
      </c>
      <c r="AU244" s="238" t="s">
        <v>87</v>
      </c>
      <c r="AY244" s="18" t="s">
        <v>240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247</v>
      </c>
      <c r="BM244" s="238" t="s">
        <v>1334</v>
      </c>
    </row>
    <row r="245" s="2" customFormat="1">
      <c r="A245" s="39"/>
      <c r="B245" s="40"/>
      <c r="C245" s="41"/>
      <c r="D245" s="240" t="s">
        <v>249</v>
      </c>
      <c r="E245" s="41"/>
      <c r="F245" s="241" t="s">
        <v>6406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249</v>
      </c>
      <c r="AU245" s="18" t="s">
        <v>87</v>
      </c>
    </row>
    <row r="246" s="2" customFormat="1" ht="21.75" customHeight="1">
      <c r="A246" s="39"/>
      <c r="B246" s="40"/>
      <c r="C246" s="227" t="s">
        <v>762</v>
      </c>
      <c r="D246" s="227" t="s">
        <v>242</v>
      </c>
      <c r="E246" s="228" t="s">
        <v>6407</v>
      </c>
      <c r="F246" s="229" t="s">
        <v>6408</v>
      </c>
      <c r="G246" s="230" t="s">
        <v>675</v>
      </c>
      <c r="H246" s="231">
        <v>1</v>
      </c>
      <c r="I246" s="232"/>
      <c r="J246" s="233">
        <f>ROUND(I246*H246,2)</f>
        <v>0</v>
      </c>
      <c r="K246" s="229" t="s">
        <v>246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247</v>
      </c>
      <c r="AT246" s="238" t="s">
        <v>242</v>
      </c>
      <c r="AU246" s="238" t="s">
        <v>87</v>
      </c>
      <c r="AY246" s="18" t="s">
        <v>240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247</v>
      </c>
      <c r="BM246" s="238" t="s">
        <v>1345</v>
      </c>
    </row>
    <row r="247" s="2" customFormat="1">
      <c r="A247" s="39"/>
      <c r="B247" s="40"/>
      <c r="C247" s="41"/>
      <c r="D247" s="240" t="s">
        <v>249</v>
      </c>
      <c r="E247" s="41"/>
      <c r="F247" s="241" t="s">
        <v>6409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249</v>
      </c>
      <c r="AU247" s="18" t="s">
        <v>87</v>
      </c>
    </row>
    <row r="248" s="12" customFormat="1" ht="22.8" customHeight="1">
      <c r="A248" s="12"/>
      <c r="B248" s="211"/>
      <c r="C248" s="212"/>
      <c r="D248" s="213" t="s">
        <v>75</v>
      </c>
      <c r="E248" s="225" t="s">
        <v>6410</v>
      </c>
      <c r="F248" s="225" t="s">
        <v>6411</v>
      </c>
      <c r="G248" s="212"/>
      <c r="H248" s="212"/>
      <c r="I248" s="215"/>
      <c r="J248" s="226">
        <f>BK248</f>
        <v>0</v>
      </c>
      <c r="K248" s="212"/>
      <c r="L248" s="217"/>
      <c r="M248" s="218"/>
      <c r="N248" s="219"/>
      <c r="O248" s="219"/>
      <c r="P248" s="220">
        <f>SUM(P249:P283)</f>
        <v>0</v>
      </c>
      <c r="Q248" s="219"/>
      <c r="R248" s="220">
        <f>SUM(R249:R283)</f>
        <v>0</v>
      </c>
      <c r="S248" s="219"/>
      <c r="T248" s="221">
        <f>SUM(T249:T283)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84</v>
      </c>
      <c r="AT248" s="223" t="s">
        <v>75</v>
      </c>
      <c r="AU248" s="223" t="s">
        <v>84</v>
      </c>
      <c r="AY248" s="222" t="s">
        <v>240</v>
      </c>
      <c r="BK248" s="224">
        <f>SUM(BK249:BK283)</f>
        <v>0</v>
      </c>
    </row>
    <row r="249" s="2" customFormat="1" ht="16.5" customHeight="1">
      <c r="A249" s="39"/>
      <c r="B249" s="40"/>
      <c r="C249" s="227" t="s">
        <v>770</v>
      </c>
      <c r="D249" s="227" t="s">
        <v>242</v>
      </c>
      <c r="E249" s="228" t="s">
        <v>6412</v>
      </c>
      <c r="F249" s="229" t="s">
        <v>6413</v>
      </c>
      <c r="G249" s="230" t="s">
        <v>675</v>
      </c>
      <c r="H249" s="231">
        <v>2</v>
      </c>
      <c r="I249" s="232"/>
      <c r="J249" s="233">
        <f>ROUND(I249*H249,2)</f>
        <v>0</v>
      </c>
      <c r="K249" s="229" t="s">
        <v>246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247</v>
      </c>
      <c r="AT249" s="238" t="s">
        <v>242</v>
      </c>
      <c r="AU249" s="238" t="s">
        <v>87</v>
      </c>
      <c r="AY249" s="18" t="s">
        <v>240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247</v>
      </c>
      <c r="BM249" s="238" t="s">
        <v>1358</v>
      </c>
    </row>
    <row r="250" s="2" customFormat="1">
      <c r="A250" s="39"/>
      <c r="B250" s="40"/>
      <c r="C250" s="41"/>
      <c r="D250" s="240" t="s">
        <v>249</v>
      </c>
      <c r="E250" s="41"/>
      <c r="F250" s="241" t="s">
        <v>6414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87</v>
      </c>
    </row>
    <row r="251" s="2" customFormat="1" ht="16.5" customHeight="1">
      <c r="A251" s="39"/>
      <c r="B251" s="40"/>
      <c r="C251" s="289" t="s">
        <v>778</v>
      </c>
      <c r="D251" s="289" t="s">
        <v>341</v>
      </c>
      <c r="E251" s="290" t="s">
        <v>6415</v>
      </c>
      <c r="F251" s="291" t="s">
        <v>6416</v>
      </c>
      <c r="G251" s="292" t="s">
        <v>675</v>
      </c>
      <c r="H251" s="293">
        <v>2</v>
      </c>
      <c r="I251" s="294"/>
      <c r="J251" s="295">
        <f>ROUND(I251*H251,2)</f>
        <v>0</v>
      </c>
      <c r="K251" s="291" t="s">
        <v>1</v>
      </c>
      <c r="L251" s="296"/>
      <c r="M251" s="297" t="s">
        <v>1</v>
      </c>
      <c r="N251" s="298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320</v>
      </c>
      <c r="AT251" s="238" t="s">
        <v>341</v>
      </c>
      <c r="AU251" s="238" t="s">
        <v>87</v>
      </c>
      <c r="AY251" s="18" t="s">
        <v>240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247</v>
      </c>
      <c r="BM251" s="238" t="s">
        <v>1377</v>
      </c>
    </row>
    <row r="252" s="2" customFormat="1" ht="16.5" customHeight="1">
      <c r="A252" s="39"/>
      <c r="B252" s="40"/>
      <c r="C252" s="289" t="s">
        <v>784</v>
      </c>
      <c r="D252" s="289" t="s">
        <v>341</v>
      </c>
      <c r="E252" s="290" t="s">
        <v>6417</v>
      </c>
      <c r="F252" s="291" t="s">
        <v>6418</v>
      </c>
      <c r="G252" s="292" t="s">
        <v>675</v>
      </c>
      <c r="H252" s="293">
        <v>2</v>
      </c>
      <c r="I252" s="294"/>
      <c r="J252" s="295">
        <f>ROUND(I252*H252,2)</f>
        <v>0</v>
      </c>
      <c r="K252" s="291" t="s">
        <v>1</v>
      </c>
      <c r="L252" s="296"/>
      <c r="M252" s="297" t="s">
        <v>1</v>
      </c>
      <c r="N252" s="298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320</v>
      </c>
      <c r="AT252" s="238" t="s">
        <v>341</v>
      </c>
      <c r="AU252" s="238" t="s">
        <v>87</v>
      </c>
      <c r="AY252" s="18" t="s">
        <v>240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84</v>
      </c>
      <c r="BK252" s="239">
        <f>ROUND(I252*H252,2)</f>
        <v>0</v>
      </c>
      <c r="BL252" s="18" t="s">
        <v>247</v>
      </c>
      <c r="BM252" s="238" t="s">
        <v>1403</v>
      </c>
    </row>
    <row r="253" s="2" customFormat="1" ht="16.5" customHeight="1">
      <c r="A253" s="39"/>
      <c r="B253" s="40"/>
      <c r="C253" s="289" t="s">
        <v>790</v>
      </c>
      <c r="D253" s="289" t="s">
        <v>341</v>
      </c>
      <c r="E253" s="290" t="s">
        <v>6419</v>
      </c>
      <c r="F253" s="291" t="s">
        <v>6420</v>
      </c>
      <c r="G253" s="292" t="s">
        <v>675</v>
      </c>
      <c r="H253" s="293">
        <v>2</v>
      </c>
      <c r="I253" s="294"/>
      <c r="J253" s="295">
        <f>ROUND(I253*H253,2)</f>
        <v>0</v>
      </c>
      <c r="K253" s="291" t="s">
        <v>1</v>
      </c>
      <c r="L253" s="296"/>
      <c r="M253" s="297" t="s">
        <v>1</v>
      </c>
      <c r="N253" s="298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320</v>
      </c>
      <c r="AT253" s="238" t="s">
        <v>341</v>
      </c>
      <c r="AU253" s="238" t="s">
        <v>87</v>
      </c>
      <c r="AY253" s="18" t="s">
        <v>240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247</v>
      </c>
      <c r="BM253" s="238" t="s">
        <v>1417</v>
      </c>
    </row>
    <row r="254" s="2" customFormat="1" ht="16.5" customHeight="1">
      <c r="A254" s="39"/>
      <c r="B254" s="40"/>
      <c r="C254" s="289" t="s">
        <v>796</v>
      </c>
      <c r="D254" s="289" t="s">
        <v>341</v>
      </c>
      <c r="E254" s="290" t="s">
        <v>6421</v>
      </c>
      <c r="F254" s="291" t="s">
        <v>6422</v>
      </c>
      <c r="G254" s="292" t="s">
        <v>675</v>
      </c>
      <c r="H254" s="293">
        <v>2</v>
      </c>
      <c r="I254" s="294"/>
      <c r="J254" s="295">
        <f>ROUND(I254*H254,2)</f>
        <v>0</v>
      </c>
      <c r="K254" s="291" t="s">
        <v>1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320</v>
      </c>
      <c r="AT254" s="238" t="s">
        <v>341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247</v>
      </c>
      <c r="BM254" s="238" t="s">
        <v>1431</v>
      </c>
    </row>
    <row r="255" s="2" customFormat="1" ht="24.15" customHeight="1">
      <c r="A255" s="39"/>
      <c r="B255" s="40"/>
      <c r="C255" s="227" t="s">
        <v>801</v>
      </c>
      <c r="D255" s="227" t="s">
        <v>242</v>
      </c>
      <c r="E255" s="228" t="s">
        <v>6423</v>
      </c>
      <c r="F255" s="229" t="s">
        <v>6424</v>
      </c>
      <c r="G255" s="230" t="s">
        <v>675</v>
      </c>
      <c r="H255" s="231">
        <v>2</v>
      </c>
      <c r="I255" s="232"/>
      <c r="J255" s="233">
        <f>ROUND(I255*H255,2)</f>
        <v>0</v>
      </c>
      <c r="K255" s="229" t="s">
        <v>246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247</v>
      </c>
      <c r="AT255" s="238" t="s">
        <v>242</v>
      </c>
      <c r="AU255" s="238" t="s">
        <v>87</v>
      </c>
      <c r="AY255" s="18" t="s">
        <v>240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247</v>
      </c>
      <c r="BM255" s="238" t="s">
        <v>1445</v>
      </c>
    </row>
    <row r="256" s="2" customFormat="1">
      <c r="A256" s="39"/>
      <c r="B256" s="40"/>
      <c r="C256" s="41"/>
      <c r="D256" s="240" t="s">
        <v>249</v>
      </c>
      <c r="E256" s="41"/>
      <c r="F256" s="241" t="s">
        <v>6425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249</v>
      </c>
      <c r="AU256" s="18" t="s">
        <v>87</v>
      </c>
    </row>
    <row r="257" s="2" customFormat="1" ht="16.5" customHeight="1">
      <c r="A257" s="39"/>
      <c r="B257" s="40"/>
      <c r="C257" s="289" t="s">
        <v>808</v>
      </c>
      <c r="D257" s="289" t="s">
        <v>341</v>
      </c>
      <c r="E257" s="290" t="s">
        <v>6426</v>
      </c>
      <c r="F257" s="291" t="s">
        <v>6427</v>
      </c>
      <c r="G257" s="292" t="s">
        <v>675</v>
      </c>
      <c r="H257" s="293">
        <v>2</v>
      </c>
      <c r="I257" s="294"/>
      <c r="J257" s="295">
        <f>ROUND(I257*H257,2)</f>
        <v>0</v>
      </c>
      <c r="K257" s="291" t="s">
        <v>1</v>
      </c>
      <c r="L257" s="296"/>
      <c r="M257" s="297" t="s">
        <v>1</v>
      </c>
      <c r="N257" s="298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320</v>
      </c>
      <c r="AT257" s="238" t="s">
        <v>341</v>
      </c>
      <c r="AU257" s="238" t="s">
        <v>87</v>
      </c>
      <c r="AY257" s="18" t="s">
        <v>240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247</v>
      </c>
      <c r="BM257" s="238" t="s">
        <v>1458</v>
      </c>
    </row>
    <row r="258" s="2" customFormat="1" ht="24.15" customHeight="1">
      <c r="A258" s="39"/>
      <c r="B258" s="40"/>
      <c r="C258" s="227" t="s">
        <v>767</v>
      </c>
      <c r="D258" s="227" t="s">
        <v>242</v>
      </c>
      <c r="E258" s="228" t="s">
        <v>6428</v>
      </c>
      <c r="F258" s="229" t="s">
        <v>6429</v>
      </c>
      <c r="G258" s="230" t="s">
        <v>675</v>
      </c>
      <c r="H258" s="231">
        <v>2</v>
      </c>
      <c r="I258" s="232"/>
      <c r="J258" s="233">
        <f>ROUND(I258*H258,2)</f>
        <v>0</v>
      </c>
      <c r="K258" s="229" t="s">
        <v>246</v>
      </c>
      <c r="L258" s="45"/>
      <c r="M258" s="234" t="s">
        <v>1</v>
      </c>
      <c r="N258" s="235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247</v>
      </c>
      <c r="AT258" s="238" t="s">
        <v>242</v>
      </c>
      <c r="AU258" s="238" t="s">
        <v>87</v>
      </c>
      <c r="AY258" s="18" t="s">
        <v>240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247</v>
      </c>
      <c r="BM258" s="238" t="s">
        <v>1472</v>
      </c>
    </row>
    <row r="259" s="2" customFormat="1">
      <c r="A259" s="39"/>
      <c r="B259" s="40"/>
      <c r="C259" s="41"/>
      <c r="D259" s="240" t="s">
        <v>249</v>
      </c>
      <c r="E259" s="41"/>
      <c r="F259" s="241" t="s">
        <v>6430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249</v>
      </c>
      <c r="AU259" s="18" t="s">
        <v>87</v>
      </c>
    </row>
    <row r="260" s="2" customFormat="1" ht="16.5" customHeight="1">
      <c r="A260" s="39"/>
      <c r="B260" s="40"/>
      <c r="C260" s="289" t="s">
        <v>824</v>
      </c>
      <c r="D260" s="289" t="s">
        <v>341</v>
      </c>
      <c r="E260" s="290" t="s">
        <v>6431</v>
      </c>
      <c r="F260" s="291" t="s">
        <v>6432</v>
      </c>
      <c r="G260" s="292" t="s">
        <v>675</v>
      </c>
      <c r="H260" s="293">
        <v>2</v>
      </c>
      <c r="I260" s="294"/>
      <c r="J260" s="295">
        <f>ROUND(I260*H260,2)</f>
        <v>0</v>
      </c>
      <c r="K260" s="291" t="s">
        <v>1</v>
      </c>
      <c r="L260" s="296"/>
      <c r="M260" s="297" t="s">
        <v>1</v>
      </c>
      <c r="N260" s="298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320</v>
      </c>
      <c r="AT260" s="238" t="s">
        <v>341</v>
      </c>
      <c r="AU260" s="238" t="s">
        <v>87</v>
      </c>
      <c r="AY260" s="18" t="s">
        <v>240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247</v>
      </c>
      <c r="BM260" s="238" t="s">
        <v>1486</v>
      </c>
    </row>
    <row r="261" s="2" customFormat="1" ht="24.15" customHeight="1">
      <c r="A261" s="39"/>
      <c r="B261" s="40"/>
      <c r="C261" s="227" t="s">
        <v>840</v>
      </c>
      <c r="D261" s="227" t="s">
        <v>242</v>
      </c>
      <c r="E261" s="228" t="s">
        <v>6433</v>
      </c>
      <c r="F261" s="229" t="s">
        <v>6434</v>
      </c>
      <c r="G261" s="230" t="s">
        <v>675</v>
      </c>
      <c r="H261" s="231">
        <v>2</v>
      </c>
      <c r="I261" s="232"/>
      <c r="J261" s="233">
        <f>ROUND(I261*H261,2)</f>
        <v>0</v>
      </c>
      <c r="K261" s="229" t="s">
        <v>246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247</v>
      </c>
      <c r="AT261" s="238" t="s">
        <v>242</v>
      </c>
      <c r="AU261" s="238" t="s">
        <v>87</v>
      </c>
      <c r="AY261" s="18" t="s">
        <v>240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247</v>
      </c>
      <c r="BM261" s="238" t="s">
        <v>1501</v>
      </c>
    </row>
    <row r="262" s="2" customFormat="1">
      <c r="A262" s="39"/>
      <c r="B262" s="40"/>
      <c r="C262" s="41"/>
      <c r="D262" s="240" t="s">
        <v>249</v>
      </c>
      <c r="E262" s="41"/>
      <c r="F262" s="241" t="s">
        <v>6435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249</v>
      </c>
      <c r="AU262" s="18" t="s">
        <v>87</v>
      </c>
    </row>
    <row r="263" s="2" customFormat="1" ht="16.5" customHeight="1">
      <c r="A263" s="39"/>
      <c r="B263" s="40"/>
      <c r="C263" s="289" t="s">
        <v>850</v>
      </c>
      <c r="D263" s="289" t="s">
        <v>341</v>
      </c>
      <c r="E263" s="290" t="s">
        <v>6436</v>
      </c>
      <c r="F263" s="291" t="s">
        <v>6437</v>
      </c>
      <c r="G263" s="292" t="s">
        <v>675</v>
      </c>
      <c r="H263" s="293">
        <v>1</v>
      </c>
      <c r="I263" s="294"/>
      <c r="J263" s="295">
        <f>ROUND(I263*H263,2)</f>
        <v>0</v>
      </c>
      <c r="K263" s="291" t="s">
        <v>1</v>
      </c>
      <c r="L263" s="296"/>
      <c r="M263" s="297" t="s">
        <v>1</v>
      </c>
      <c r="N263" s="298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320</v>
      </c>
      <c r="AT263" s="238" t="s">
        <v>341</v>
      </c>
      <c r="AU263" s="238" t="s">
        <v>87</v>
      </c>
      <c r="AY263" s="18" t="s">
        <v>240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84</v>
      </c>
      <c r="BK263" s="239">
        <f>ROUND(I263*H263,2)</f>
        <v>0</v>
      </c>
      <c r="BL263" s="18" t="s">
        <v>247</v>
      </c>
      <c r="BM263" s="238" t="s">
        <v>1511</v>
      </c>
    </row>
    <row r="264" s="2" customFormat="1" ht="16.5" customHeight="1">
      <c r="A264" s="39"/>
      <c r="B264" s="40"/>
      <c r="C264" s="289" t="s">
        <v>855</v>
      </c>
      <c r="D264" s="289" t="s">
        <v>341</v>
      </c>
      <c r="E264" s="290" t="s">
        <v>6438</v>
      </c>
      <c r="F264" s="291" t="s">
        <v>6439</v>
      </c>
      <c r="G264" s="292" t="s">
        <v>675</v>
      </c>
      <c r="H264" s="293">
        <v>1</v>
      </c>
      <c r="I264" s="294"/>
      <c r="J264" s="295">
        <f>ROUND(I264*H264,2)</f>
        <v>0</v>
      </c>
      <c r="K264" s="291" t="s">
        <v>1</v>
      </c>
      <c r="L264" s="296"/>
      <c r="M264" s="297" t="s">
        <v>1</v>
      </c>
      <c r="N264" s="298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320</v>
      </c>
      <c r="AT264" s="238" t="s">
        <v>341</v>
      </c>
      <c r="AU264" s="238" t="s">
        <v>87</v>
      </c>
      <c r="AY264" s="18" t="s">
        <v>240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84</v>
      </c>
      <c r="BK264" s="239">
        <f>ROUND(I264*H264,2)</f>
        <v>0</v>
      </c>
      <c r="BL264" s="18" t="s">
        <v>247</v>
      </c>
      <c r="BM264" s="238" t="s">
        <v>1523</v>
      </c>
    </row>
    <row r="265" s="2" customFormat="1" ht="16.5" customHeight="1">
      <c r="A265" s="39"/>
      <c r="B265" s="40"/>
      <c r="C265" s="227" t="s">
        <v>872</v>
      </c>
      <c r="D265" s="227" t="s">
        <v>242</v>
      </c>
      <c r="E265" s="228" t="s">
        <v>6440</v>
      </c>
      <c r="F265" s="229" t="s">
        <v>6441</v>
      </c>
      <c r="G265" s="230" t="s">
        <v>675</v>
      </c>
      <c r="H265" s="231">
        <v>1</v>
      </c>
      <c r="I265" s="232"/>
      <c r="J265" s="233">
        <f>ROUND(I265*H265,2)</f>
        <v>0</v>
      </c>
      <c r="K265" s="229" t="s">
        <v>246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247</v>
      </c>
      <c r="AT265" s="238" t="s">
        <v>242</v>
      </c>
      <c r="AU265" s="238" t="s">
        <v>87</v>
      </c>
      <c r="AY265" s="18" t="s">
        <v>240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247</v>
      </c>
      <c r="BM265" s="238" t="s">
        <v>1536</v>
      </c>
    </row>
    <row r="266" s="2" customFormat="1">
      <c r="A266" s="39"/>
      <c r="B266" s="40"/>
      <c r="C266" s="41"/>
      <c r="D266" s="240" t="s">
        <v>249</v>
      </c>
      <c r="E266" s="41"/>
      <c r="F266" s="241" t="s">
        <v>6442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249</v>
      </c>
      <c r="AU266" s="18" t="s">
        <v>87</v>
      </c>
    </row>
    <row r="267" s="2" customFormat="1" ht="16.5" customHeight="1">
      <c r="A267" s="39"/>
      <c r="B267" s="40"/>
      <c r="C267" s="289" t="s">
        <v>883</v>
      </c>
      <c r="D267" s="289" t="s">
        <v>341</v>
      </c>
      <c r="E267" s="290" t="s">
        <v>6443</v>
      </c>
      <c r="F267" s="291" t="s">
        <v>6444</v>
      </c>
      <c r="G267" s="292" t="s">
        <v>675</v>
      </c>
      <c r="H267" s="293">
        <v>1</v>
      </c>
      <c r="I267" s="294"/>
      <c r="J267" s="295">
        <f>ROUND(I267*H267,2)</f>
        <v>0</v>
      </c>
      <c r="K267" s="291" t="s">
        <v>1</v>
      </c>
      <c r="L267" s="296"/>
      <c r="M267" s="297" t="s">
        <v>1</v>
      </c>
      <c r="N267" s="298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320</v>
      </c>
      <c r="AT267" s="238" t="s">
        <v>341</v>
      </c>
      <c r="AU267" s="238" t="s">
        <v>87</v>
      </c>
      <c r="AY267" s="18" t="s">
        <v>240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84</v>
      </c>
      <c r="BK267" s="239">
        <f>ROUND(I267*H267,2)</f>
        <v>0</v>
      </c>
      <c r="BL267" s="18" t="s">
        <v>247</v>
      </c>
      <c r="BM267" s="238" t="s">
        <v>1550</v>
      </c>
    </row>
    <row r="268" s="2" customFormat="1" ht="24.15" customHeight="1">
      <c r="A268" s="39"/>
      <c r="B268" s="40"/>
      <c r="C268" s="227" t="s">
        <v>891</v>
      </c>
      <c r="D268" s="227" t="s">
        <v>242</v>
      </c>
      <c r="E268" s="228" t="s">
        <v>6445</v>
      </c>
      <c r="F268" s="229" t="s">
        <v>6446</v>
      </c>
      <c r="G268" s="230" t="s">
        <v>675</v>
      </c>
      <c r="H268" s="231">
        <v>2</v>
      </c>
      <c r="I268" s="232"/>
      <c r="J268" s="233">
        <f>ROUND(I268*H268,2)</f>
        <v>0</v>
      </c>
      <c r="K268" s="229" t="s">
        <v>246</v>
      </c>
      <c r="L268" s="45"/>
      <c r="M268" s="234" t="s">
        <v>1</v>
      </c>
      <c r="N268" s="235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247</v>
      </c>
      <c r="AT268" s="238" t="s">
        <v>242</v>
      </c>
      <c r="AU268" s="238" t="s">
        <v>87</v>
      </c>
      <c r="AY268" s="18" t="s">
        <v>240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247</v>
      </c>
      <c r="BM268" s="238" t="s">
        <v>1561</v>
      </c>
    </row>
    <row r="269" s="2" customFormat="1">
      <c r="A269" s="39"/>
      <c r="B269" s="40"/>
      <c r="C269" s="41"/>
      <c r="D269" s="240" t="s">
        <v>249</v>
      </c>
      <c r="E269" s="41"/>
      <c r="F269" s="241" t="s">
        <v>6447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87</v>
      </c>
    </row>
    <row r="270" s="2" customFormat="1" ht="16.5" customHeight="1">
      <c r="A270" s="39"/>
      <c r="B270" s="40"/>
      <c r="C270" s="289" t="s">
        <v>900</v>
      </c>
      <c r="D270" s="289" t="s">
        <v>341</v>
      </c>
      <c r="E270" s="290" t="s">
        <v>6448</v>
      </c>
      <c r="F270" s="291" t="s">
        <v>6449</v>
      </c>
      <c r="G270" s="292" t="s">
        <v>675</v>
      </c>
      <c r="H270" s="293">
        <v>2</v>
      </c>
      <c r="I270" s="294"/>
      <c r="J270" s="295">
        <f>ROUND(I270*H270,2)</f>
        <v>0</v>
      </c>
      <c r="K270" s="291" t="s">
        <v>1</v>
      </c>
      <c r="L270" s="296"/>
      <c r="M270" s="297" t="s">
        <v>1</v>
      </c>
      <c r="N270" s="298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320</v>
      </c>
      <c r="AT270" s="238" t="s">
        <v>341</v>
      </c>
      <c r="AU270" s="238" t="s">
        <v>87</v>
      </c>
      <c r="AY270" s="18" t="s">
        <v>240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84</v>
      </c>
      <c r="BK270" s="239">
        <f>ROUND(I270*H270,2)</f>
        <v>0</v>
      </c>
      <c r="BL270" s="18" t="s">
        <v>247</v>
      </c>
      <c r="BM270" s="238" t="s">
        <v>1576</v>
      </c>
    </row>
    <row r="271" s="2" customFormat="1" ht="16.5" customHeight="1">
      <c r="A271" s="39"/>
      <c r="B271" s="40"/>
      <c r="C271" s="289" t="s">
        <v>907</v>
      </c>
      <c r="D271" s="289" t="s">
        <v>341</v>
      </c>
      <c r="E271" s="290" t="s">
        <v>6450</v>
      </c>
      <c r="F271" s="291" t="s">
        <v>6451</v>
      </c>
      <c r="G271" s="292" t="s">
        <v>6452</v>
      </c>
      <c r="H271" s="293">
        <v>1</v>
      </c>
      <c r="I271" s="294"/>
      <c r="J271" s="295">
        <f>ROUND(I271*H271,2)</f>
        <v>0</v>
      </c>
      <c r="K271" s="291" t="s">
        <v>1</v>
      </c>
      <c r="L271" s="296"/>
      <c r="M271" s="297" t="s">
        <v>1</v>
      </c>
      <c r="N271" s="298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320</v>
      </c>
      <c r="AT271" s="238" t="s">
        <v>341</v>
      </c>
      <c r="AU271" s="238" t="s">
        <v>87</v>
      </c>
      <c r="AY271" s="18" t="s">
        <v>240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84</v>
      </c>
      <c r="BK271" s="239">
        <f>ROUND(I271*H271,2)</f>
        <v>0</v>
      </c>
      <c r="BL271" s="18" t="s">
        <v>247</v>
      </c>
      <c r="BM271" s="238" t="s">
        <v>1585</v>
      </c>
    </row>
    <row r="272" s="2" customFormat="1" ht="37.8" customHeight="1">
      <c r="A272" s="39"/>
      <c r="B272" s="40"/>
      <c r="C272" s="227" t="s">
        <v>915</v>
      </c>
      <c r="D272" s="227" t="s">
        <v>242</v>
      </c>
      <c r="E272" s="228" t="s">
        <v>6453</v>
      </c>
      <c r="F272" s="229" t="s">
        <v>6454</v>
      </c>
      <c r="G272" s="230" t="s">
        <v>675</v>
      </c>
      <c r="H272" s="231">
        <v>2</v>
      </c>
      <c r="I272" s="232"/>
      <c r="J272" s="233">
        <f>ROUND(I272*H272,2)</f>
        <v>0</v>
      </c>
      <c r="K272" s="229" t="s">
        <v>246</v>
      </c>
      <c r="L272" s="45"/>
      <c r="M272" s="234" t="s">
        <v>1</v>
      </c>
      <c r="N272" s="235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247</v>
      </c>
      <c r="AT272" s="238" t="s">
        <v>242</v>
      </c>
      <c r="AU272" s="238" t="s">
        <v>87</v>
      </c>
      <c r="AY272" s="18" t="s">
        <v>240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247</v>
      </c>
      <c r="BM272" s="238" t="s">
        <v>1609</v>
      </c>
    </row>
    <row r="273" s="2" customFormat="1">
      <c r="A273" s="39"/>
      <c r="B273" s="40"/>
      <c r="C273" s="41"/>
      <c r="D273" s="240" t="s">
        <v>249</v>
      </c>
      <c r="E273" s="41"/>
      <c r="F273" s="241" t="s">
        <v>6455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249</v>
      </c>
      <c r="AU273" s="18" t="s">
        <v>87</v>
      </c>
    </row>
    <row r="274" s="2" customFormat="1" ht="24.15" customHeight="1">
      <c r="A274" s="39"/>
      <c r="B274" s="40"/>
      <c r="C274" s="289" t="s">
        <v>922</v>
      </c>
      <c r="D274" s="289" t="s">
        <v>341</v>
      </c>
      <c r="E274" s="290" t="s">
        <v>6456</v>
      </c>
      <c r="F274" s="291" t="s">
        <v>6457</v>
      </c>
      <c r="G274" s="292" t="s">
        <v>675</v>
      </c>
      <c r="H274" s="293">
        <v>2</v>
      </c>
      <c r="I274" s="294"/>
      <c r="J274" s="295">
        <f>ROUND(I274*H274,2)</f>
        <v>0</v>
      </c>
      <c r="K274" s="291" t="s">
        <v>1</v>
      </c>
      <c r="L274" s="296"/>
      <c r="M274" s="297" t="s">
        <v>1</v>
      </c>
      <c r="N274" s="298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320</v>
      </c>
      <c r="AT274" s="238" t="s">
        <v>341</v>
      </c>
      <c r="AU274" s="238" t="s">
        <v>87</v>
      </c>
      <c r="AY274" s="18" t="s">
        <v>240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84</v>
      </c>
      <c r="BK274" s="239">
        <f>ROUND(I274*H274,2)</f>
        <v>0</v>
      </c>
      <c r="BL274" s="18" t="s">
        <v>247</v>
      </c>
      <c r="BM274" s="238" t="s">
        <v>1617</v>
      </c>
    </row>
    <row r="275" s="2" customFormat="1" ht="24.15" customHeight="1">
      <c r="A275" s="39"/>
      <c r="B275" s="40"/>
      <c r="C275" s="227" t="s">
        <v>973</v>
      </c>
      <c r="D275" s="227" t="s">
        <v>242</v>
      </c>
      <c r="E275" s="228" t="s">
        <v>6344</v>
      </c>
      <c r="F275" s="229" t="s">
        <v>6345</v>
      </c>
      <c r="G275" s="230" t="s">
        <v>520</v>
      </c>
      <c r="H275" s="231">
        <v>300</v>
      </c>
      <c r="I275" s="232"/>
      <c r="J275" s="233">
        <f>ROUND(I275*H275,2)</f>
        <v>0</v>
      </c>
      <c r="K275" s="229" t="s">
        <v>246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247</v>
      </c>
      <c r="AT275" s="238" t="s">
        <v>242</v>
      </c>
      <c r="AU275" s="238" t="s">
        <v>87</v>
      </c>
      <c r="AY275" s="18" t="s">
        <v>240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247</v>
      </c>
      <c r="BM275" s="238" t="s">
        <v>1640</v>
      </c>
    </row>
    <row r="276" s="2" customFormat="1">
      <c r="A276" s="39"/>
      <c r="B276" s="40"/>
      <c r="C276" s="41"/>
      <c r="D276" s="240" t="s">
        <v>249</v>
      </c>
      <c r="E276" s="41"/>
      <c r="F276" s="241" t="s">
        <v>6346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249</v>
      </c>
      <c r="AU276" s="18" t="s">
        <v>87</v>
      </c>
    </row>
    <row r="277" s="2" customFormat="1" ht="16.5" customHeight="1">
      <c r="A277" s="39"/>
      <c r="B277" s="40"/>
      <c r="C277" s="289" t="s">
        <v>981</v>
      </c>
      <c r="D277" s="289" t="s">
        <v>341</v>
      </c>
      <c r="E277" s="290" t="s">
        <v>6458</v>
      </c>
      <c r="F277" s="291" t="s">
        <v>6459</v>
      </c>
      <c r="G277" s="292" t="s">
        <v>6460</v>
      </c>
      <c r="H277" s="293">
        <v>3</v>
      </c>
      <c r="I277" s="294"/>
      <c r="J277" s="295">
        <f>ROUND(I277*H277,2)</f>
        <v>0</v>
      </c>
      <c r="K277" s="291" t="s">
        <v>1</v>
      </c>
      <c r="L277" s="296"/>
      <c r="M277" s="297" t="s">
        <v>1</v>
      </c>
      <c r="N277" s="298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320</v>
      </c>
      <c r="AT277" s="238" t="s">
        <v>341</v>
      </c>
      <c r="AU277" s="238" t="s">
        <v>87</v>
      </c>
      <c r="AY277" s="18" t="s">
        <v>240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84</v>
      </c>
      <c r="BK277" s="239">
        <f>ROUND(I277*H277,2)</f>
        <v>0</v>
      </c>
      <c r="BL277" s="18" t="s">
        <v>247</v>
      </c>
      <c r="BM277" s="238" t="s">
        <v>1650</v>
      </c>
    </row>
    <row r="278" s="2" customFormat="1" ht="24.15" customHeight="1">
      <c r="A278" s="39"/>
      <c r="B278" s="40"/>
      <c r="C278" s="227" t="s">
        <v>995</v>
      </c>
      <c r="D278" s="227" t="s">
        <v>242</v>
      </c>
      <c r="E278" s="228" t="s">
        <v>6461</v>
      </c>
      <c r="F278" s="229" t="s">
        <v>6462</v>
      </c>
      <c r="G278" s="230" t="s">
        <v>675</v>
      </c>
      <c r="H278" s="231">
        <v>1</v>
      </c>
      <c r="I278" s="232"/>
      <c r="J278" s="233">
        <f>ROUND(I278*H278,2)</f>
        <v>0</v>
      </c>
      <c r="K278" s="229" t="s">
        <v>246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247</v>
      </c>
      <c r="AT278" s="238" t="s">
        <v>242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247</v>
      </c>
      <c r="BM278" s="238" t="s">
        <v>1664</v>
      </c>
    </row>
    <row r="279" s="2" customFormat="1">
      <c r="A279" s="39"/>
      <c r="B279" s="40"/>
      <c r="C279" s="41"/>
      <c r="D279" s="240" t="s">
        <v>249</v>
      </c>
      <c r="E279" s="41"/>
      <c r="F279" s="241" t="s">
        <v>6463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249</v>
      </c>
      <c r="AU279" s="18" t="s">
        <v>87</v>
      </c>
    </row>
    <row r="280" s="2" customFormat="1" ht="24.15" customHeight="1">
      <c r="A280" s="39"/>
      <c r="B280" s="40"/>
      <c r="C280" s="289" t="s">
        <v>1007</v>
      </c>
      <c r="D280" s="289" t="s">
        <v>341</v>
      </c>
      <c r="E280" s="290" t="s">
        <v>6464</v>
      </c>
      <c r="F280" s="291" t="s">
        <v>6465</v>
      </c>
      <c r="G280" s="292" t="s">
        <v>675</v>
      </c>
      <c r="H280" s="293">
        <v>1</v>
      </c>
      <c r="I280" s="294"/>
      <c r="J280" s="295">
        <f>ROUND(I280*H280,2)</f>
        <v>0</v>
      </c>
      <c r="K280" s="291" t="s">
        <v>1</v>
      </c>
      <c r="L280" s="296"/>
      <c r="M280" s="297" t="s">
        <v>1</v>
      </c>
      <c r="N280" s="298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320</v>
      </c>
      <c r="AT280" s="238" t="s">
        <v>341</v>
      </c>
      <c r="AU280" s="238" t="s">
        <v>87</v>
      </c>
      <c r="AY280" s="18" t="s">
        <v>240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247</v>
      </c>
      <c r="BM280" s="238" t="s">
        <v>1676</v>
      </c>
    </row>
    <row r="281" s="2" customFormat="1" ht="16.5" customHeight="1">
      <c r="A281" s="39"/>
      <c r="B281" s="40"/>
      <c r="C281" s="227" t="s">
        <v>1012</v>
      </c>
      <c r="D281" s="227" t="s">
        <v>242</v>
      </c>
      <c r="E281" s="228" t="s">
        <v>6255</v>
      </c>
      <c r="F281" s="229" t="s">
        <v>6256</v>
      </c>
      <c r="G281" s="230" t="s">
        <v>675</v>
      </c>
      <c r="H281" s="231">
        <v>1</v>
      </c>
      <c r="I281" s="232"/>
      <c r="J281" s="233">
        <f>ROUND(I281*H281,2)</f>
        <v>0</v>
      </c>
      <c r="K281" s="229" t="s">
        <v>246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247</v>
      </c>
      <c r="AT281" s="238" t="s">
        <v>242</v>
      </c>
      <c r="AU281" s="238" t="s">
        <v>87</v>
      </c>
      <c r="AY281" s="18" t="s">
        <v>240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84</v>
      </c>
      <c r="BK281" s="239">
        <f>ROUND(I281*H281,2)</f>
        <v>0</v>
      </c>
      <c r="BL281" s="18" t="s">
        <v>247</v>
      </c>
      <c r="BM281" s="238" t="s">
        <v>1692</v>
      </c>
    </row>
    <row r="282" s="2" customFormat="1">
      <c r="A282" s="39"/>
      <c r="B282" s="40"/>
      <c r="C282" s="41"/>
      <c r="D282" s="240" t="s">
        <v>249</v>
      </c>
      <c r="E282" s="41"/>
      <c r="F282" s="241" t="s">
        <v>6257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249</v>
      </c>
      <c r="AU282" s="18" t="s">
        <v>87</v>
      </c>
    </row>
    <row r="283" s="2" customFormat="1" ht="24.15" customHeight="1">
      <c r="A283" s="39"/>
      <c r="B283" s="40"/>
      <c r="C283" s="289" t="s">
        <v>1020</v>
      </c>
      <c r="D283" s="289" t="s">
        <v>341</v>
      </c>
      <c r="E283" s="290" t="s">
        <v>6466</v>
      </c>
      <c r="F283" s="291" t="s">
        <v>6467</v>
      </c>
      <c r="G283" s="292" t="s">
        <v>675</v>
      </c>
      <c r="H283" s="293">
        <v>1</v>
      </c>
      <c r="I283" s="294"/>
      <c r="J283" s="295">
        <f>ROUND(I283*H283,2)</f>
        <v>0</v>
      </c>
      <c r="K283" s="291" t="s">
        <v>1</v>
      </c>
      <c r="L283" s="296"/>
      <c r="M283" s="297" t="s">
        <v>1</v>
      </c>
      <c r="N283" s="298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320</v>
      </c>
      <c r="AT283" s="238" t="s">
        <v>341</v>
      </c>
      <c r="AU283" s="238" t="s">
        <v>87</v>
      </c>
      <c r="AY283" s="18" t="s">
        <v>240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247</v>
      </c>
      <c r="BM283" s="238" t="s">
        <v>1703</v>
      </c>
    </row>
    <row r="284" s="12" customFormat="1" ht="22.8" customHeight="1">
      <c r="A284" s="12"/>
      <c r="B284" s="211"/>
      <c r="C284" s="212"/>
      <c r="D284" s="213" t="s">
        <v>75</v>
      </c>
      <c r="E284" s="225" t="s">
        <v>83</v>
      </c>
      <c r="F284" s="225" t="s">
        <v>6468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SUM(P285:P336)</f>
        <v>0</v>
      </c>
      <c r="Q284" s="219"/>
      <c r="R284" s="220">
        <f>SUM(R285:R336)</f>
        <v>0</v>
      </c>
      <c r="S284" s="219"/>
      <c r="T284" s="221">
        <f>SUM(T285:T336)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84</v>
      </c>
      <c r="AT284" s="223" t="s">
        <v>75</v>
      </c>
      <c r="AU284" s="223" t="s">
        <v>84</v>
      </c>
      <c r="AY284" s="222" t="s">
        <v>240</v>
      </c>
      <c r="BK284" s="224">
        <f>SUM(BK285:BK336)</f>
        <v>0</v>
      </c>
    </row>
    <row r="285" s="2" customFormat="1" ht="24.15" customHeight="1">
      <c r="A285" s="39"/>
      <c r="B285" s="40"/>
      <c r="C285" s="227" t="s">
        <v>1024</v>
      </c>
      <c r="D285" s="227" t="s">
        <v>242</v>
      </c>
      <c r="E285" s="228" t="s">
        <v>6469</v>
      </c>
      <c r="F285" s="229" t="s">
        <v>6470</v>
      </c>
      <c r="G285" s="230" t="s">
        <v>675</v>
      </c>
      <c r="H285" s="231">
        <v>1</v>
      </c>
      <c r="I285" s="232"/>
      <c r="J285" s="233">
        <f>ROUND(I285*H285,2)</f>
        <v>0</v>
      </c>
      <c r="K285" s="229" t="s">
        <v>246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247</v>
      </c>
      <c r="AT285" s="238" t="s">
        <v>242</v>
      </c>
      <c r="AU285" s="238" t="s">
        <v>87</v>
      </c>
      <c r="AY285" s="18" t="s">
        <v>240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84</v>
      </c>
      <c r="BK285" s="239">
        <f>ROUND(I285*H285,2)</f>
        <v>0</v>
      </c>
      <c r="BL285" s="18" t="s">
        <v>247</v>
      </c>
      <c r="BM285" s="238" t="s">
        <v>1714</v>
      </c>
    </row>
    <row r="286" s="2" customFormat="1">
      <c r="A286" s="39"/>
      <c r="B286" s="40"/>
      <c r="C286" s="41"/>
      <c r="D286" s="240" t="s">
        <v>249</v>
      </c>
      <c r="E286" s="41"/>
      <c r="F286" s="241" t="s">
        <v>6471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249</v>
      </c>
      <c r="AU286" s="18" t="s">
        <v>87</v>
      </c>
    </row>
    <row r="287" s="2" customFormat="1" ht="24.15" customHeight="1">
      <c r="A287" s="39"/>
      <c r="B287" s="40"/>
      <c r="C287" s="289" t="s">
        <v>1031</v>
      </c>
      <c r="D287" s="289" t="s">
        <v>341</v>
      </c>
      <c r="E287" s="290" t="s">
        <v>6472</v>
      </c>
      <c r="F287" s="291" t="s">
        <v>6473</v>
      </c>
      <c r="G287" s="292" t="s">
        <v>675</v>
      </c>
      <c r="H287" s="293">
        <v>1</v>
      </c>
      <c r="I287" s="294"/>
      <c r="J287" s="295">
        <f>ROUND(I287*H287,2)</f>
        <v>0</v>
      </c>
      <c r="K287" s="291" t="s">
        <v>1</v>
      </c>
      <c r="L287" s="296"/>
      <c r="M287" s="297" t="s">
        <v>1</v>
      </c>
      <c r="N287" s="298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320</v>
      </c>
      <c r="AT287" s="238" t="s">
        <v>341</v>
      </c>
      <c r="AU287" s="238" t="s">
        <v>87</v>
      </c>
      <c r="AY287" s="18" t="s">
        <v>240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247</v>
      </c>
      <c r="BM287" s="238" t="s">
        <v>1728</v>
      </c>
    </row>
    <row r="288" s="2" customFormat="1" ht="21.75" customHeight="1">
      <c r="A288" s="39"/>
      <c r="B288" s="40"/>
      <c r="C288" s="289" t="s">
        <v>1042</v>
      </c>
      <c r="D288" s="289" t="s">
        <v>341</v>
      </c>
      <c r="E288" s="290" t="s">
        <v>6474</v>
      </c>
      <c r="F288" s="291" t="s">
        <v>6475</v>
      </c>
      <c r="G288" s="292" t="s">
        <v>675</v>
      </c>
      <c r="H288" s="293">
        <v>1</v>
      </c>
      <c r="I288" s="294"/>
      <c r="J288" s="295">
        <f>ROUND(I288*H288,2)</f>
        <v>0</v>
      </c>
      <c r="K288" s="291" t="s">
        <v>1</v>
      </c>
      <c r="L288" s="296"/>
      <c r="M288" s="297" t="s">
        <v>1</v>
      </c>
      <c r="N288" s="298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320</v>
      </c>
      <c r="AT288" s="238" t="s">
        <v>341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247</v>
      </c>
      <c r="BM288" s="238" t="s">
        <v>1742</v>
      </c>
    </row>
    <row r="289" s="2" customFormat="1" ht="21.75" customHeight="1">
      <c r="A289" s="39"/>
      <c r="B289" s="40"/>
      <c r="C289" s="289" t="s">
        <v>1050</v>
      </c>
      <c r="D289" s="289" t="s">
        <v>341</v>
      </c>
      <c r="E289" s="290" t="s">
        <v>6476</v>
      </c>
      <c r="F289" s="291" t="s">
        <v>6477</v>
      </c>
      <c r="G289" s="292" t="s">
        <v>373</v>
      </c>
      <c r="H289" s="293">
        <v>2</v>
      </c>
      <c r="I289" s="294"/>
      <c r="J289" s="295">
        <f>ROUND(I289*H289,2)</f>
        <v>0</v>
      </c>
      <c r="K289" s="291" t="s">
        <v>1</v>
      </c>
      <c r="L289" s="296"/>
      <c r="M289" s="297" t="s">
        <v>1</v>
      </c>
      <c r="N289" s="298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320</v>
      </c>
      <c r="AT289" s="238" t="s">
        <v>341</v>
      </c>
      <c r="AU289" s="238" t="s">
        <v>87</v>
      </c>
      <c r="AY289" s="18" t="s">
        <v>240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84</v>
      </c>
      <c r="BK289" s="239">
        <f>ROUND(I289*H289,2)</f>
        <v>0</v>
      </c>
      <c r="BL289" s="18" t="s">
        <v>247</v>
      </c>
      <c r="BM289" s="238" t="s">
        <v>1753</v>
      </c>
    </row>
    <row r="290" s="2" customFormat="1" ht="24.15" customHeight="1">
      <c r="A290" s="39"/>
      <c r="B290" s="40"/>
      <c r="C290" s="289" t="s">
        <v>1056</v>
      </c>
      <c r="D290" s="289" t="s">
        <v>341</v>
      </c>
      <c r="E290" s="290" t="s">
        <v>6478</v>
      </c>
      <c r="F290" s="291" t="s">
        <v>6479</v>
      </c>
      <c r="G290" s="292" t="s">
        <v>675</v>
      </c>
      <c r="H290" s="293">
        <v>2</v>
      </c>
      <c r="I290" s="294"/>
      <c r="J290" s="295">
        <f>ROUND(I290*H290,2)</f>
        <v>0</v>
      </c>
      <c r="K290" s="291" t="s">
        <v>1</v>
      </c>
      <c r="L290" s="296"/>
      <c r="M290" s="297" t="s">
        <v>1</v>
      </c>
      <c r="N290" s="298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320</v>
      </c>
      <c r="AT290" s="238" t="s">
        <v>341</v>
      </c>
      <c r="AU290" s="238" t="s">
        <v>87</v>
      </c>
      <c r="AY290" s="18" t="s">
        <v>240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247</v>
      </c>
      <c r="BM290" s="238" t="s">
        <v>1763</v>
      </c>
    </row>
    <row r="291" s="2" customFormat="1" ht="24.15" customHeight="1">
      <c r="A291" s="39"/>
      <c r="B291" s="40"/>
      <c r="C291" s="227" t="s">
        <v>1078</v>
      </c>
      <c r="D291" s="227" t="s">
        <v>242</v>
      </c>
      <c r="E291" s="228" t="s">
        <v>6480</v>
      </c>
      <c r="F291" s="229" t="s">
        <v>6481</v>
      </c>
      <c r="G291" s="230" t="s">
        <v>675</v>
      </c>
      <c r="H291" s="231">
        <v>2</v>
      </c>
      <c r="I291" s="232"/>
      <c r="J291" s="233">
        <f>ROUND(I291*H291,2)</f>
        <v>0</v>
      </c>
      <c r="K291" s="229" t="s">
        <v>246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247</v>
      </c>
      <c r="AT291" s="238" t="s">
        <v>242</v>
      </c>
      <c r="AU291" s="238" t="s">
        <v>87</v>
      </c>
      <c r="AY291" s="18" t="s">
        <v>240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247</v>
      </c>
      <c r="BM291" s="238" t="s">
        <v>1774</v>
      </c>
    </row>
    <row r="292" s="2" customFormat="1">
      <c r="A292" s="39"/>
      <c r="B292" s="40"/>
      <c r="C292" s="41"/>
      <c r="D292" s="240" t="s">
        <v>249</v>
      </c>
      <c r="E292" s="41"/>
      <c r="F292" s="241" t="s">
        <v>6482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249</v>
      </c>
      <c r="AU292" s="18" t="s">
        <v>87</v>
      </c>
    </row>
    <row r="293" s="2" customFormat="1" ht="24.15" customHeight="1">
      <c r="A293" s="39"/>
      <c r="B293" s="40"/>
      <c r="C293" s="289" t="s">
        <v>1084</v>
      </c>
      <c r="D293" s="289" t="s">
        <v>341</v>
      </c>
      <c r="E293" s="290" t="s">
        <v>6483</v>
      </c>
      <c r="F293" s="291" t="s">
        <v>6484</v>
      </c>
      <c r="G293" s="292" t="s">
        <v>675</v>
      </c>
      <c r="H293" s="293">
        <v>2</v>
      </c>
      <c r="I293" s="294"/>
      <c r="J293" s="295">
        <f>ROUND(I293*H293,2)</f>
        <v>0</v>
      </c>
      <c r="K293" s="291" t="s">
        <v>1</v>
      </c>
      <c r="L293" s="296"/>
      <c r="M293" s="297" t="s">
        <v>1</v>
      </c>
      <c r="N293" s="298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320</v>
      </c>
      <c r="AT293" s="238" t="s">
        <v>341</v>
      </c>
      <c r="AU293" s="238" t="s">
        <v>87</v>
      </c>
      <c r="AY293" s="18" t="s">
        <v>240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84</v>
      </c>
      <c r="BK293" s="239">
        <f>ROUND(I293*H293,2)</f>
        <v>0</v>
      </c>
      <c r="BL293" s="18" t="s">
        <v>247</v>
      </c>
      <c r="BM293" s="238" t="s">
        <v>1784</v>
      </c>
    </row>
    <row r="294" s="2" customFormat="1" ht="16.5" customHeight="1">
      <c r="A294" s="39"/>
      <c r="B294" s="40"/>
      <c r="C294" s="227" t="s">
        <v>1090</v>
      </c>
      <c r="D294" s="227" t="s">
        <v>242</v>
      </c>
      <c r="E294" s="228" t="s">
        <v>6485</v>
      </c>
      <c r="F294" s="229" t="s">
        <v>6486</v>
      </c>
      <c r="G294" s="230" t="s">
        <v>675</v>
      </c>
      <c r="H294" s="231">
        <v>1</v>
      </c>
      <c r="I294" s="232"/>
      <c r="J294" s="233">
        <f>ROUND(I294*H294,2)</f>
        <v>0</v>
      </c>
      <c r="K294" s="229" t="s">
        <v>246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247</v>
      </c>
      <c r="AT294" s="238" t="s">
        <v>242</v>
      </c>
      <c r="AU294" s="238" t="s">
        <v>87</v>
      </c>
      <c r="AY294" s="18" t="s">
        <v>240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247</v>
      </c>
      <c r="BM294" s="238" t="s">
        <v>1792</v>
      </c>
    </row>
    <row r="295" s="2" customFormat="1">
      <c r="A295" s="39"/>
      <c r="B295" s="40"/>
      <c r="C295" s="41"/>
      <c r="D295" s="240" t="s">
        <v>249</v>
      </c>
      <c r="E295" s="41"/>
      <c r="F295" s="241" t="s">
        <v>6487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87</v>
      </c>
    </row>
    <row r="296" s="2" customFormat="1" ht="24.15" customHeight="1">
      <c r="A296" s="39"/>
      <c r="B296" s="40"/>
      <c r="C296" s="289" t="s">
        <v>1110</v>
      </c>
      <c r="D296" s="289" t="s">
        <v>341</v>
      </c>
      <c r="E296" s="290" t="s">
        <v>6488</v>
      </c>
      <c r="F296" s="291" t="s">
        <v>6489</v>
      </c>
      <c r="G296" s="292" t="s">
        <v>675</v>
      </c>
      <c r="H296" s="293">
        <v>1</v>
      </c>
      <c r="I296" s="294"/>
      <c r="J296" s="295">
        <f>ROUND(I296*H296,2)</f>
        <v>0</v>
      </c>
      <c r="K296" s="291" t="s">
        <v>1</v>
      </c>
      <c r="L296" s="296"/>
      <c r="M296" s="297" t="s">
        <v>1</v>
      </c>
      <c r="N296" s="298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320</v>
      </c>
      <c r="AT296" s="238" t="s">
        <v>341</v>
      </c>
      <c r="AU296" s="238" t="s">
        <v>87</v>
      </c>
      <c r="AY296" s="18" t="s">
        <v>240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247</v>
      </c>
      <c r="BM296" s="238" t="s">
        <v>1801</v>
      </c>
    </row>
    <row r="297" s="2" customFormat="1" ht="24.15" customHeight="1">
      <c r="A297" s="39"/>
      <c r="B297" s="40"/>
      <c r="C297" s="227" t="s">
        <v>1116</v>
      </c>
      <c r="D297" s="227" t="s">
        <v>242</v>
      </c>
      <c r="E297" s="228" t="s">
        <v>6490</v>
      </c>
      <c r="F297" s="229" t="s">
        <v>6491</v>
      </c>
      <c r="G297" s="230" t="s">
        <v>675</v>
      </c>
      <c r="H297" s="231">
        <v>1</v>
      </c>
      <c r="I297" s="232"/>
      <c r="J297" s="233">
        <f>ROUND(I297*H297,2)</f>
        <v>0</v>
      </c>
      <c r="K297" s="229" t="s">
        <v>246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247</v>
      </c>
      <c r="AT297" s="238" t="s">
        <v>242</v>
      </c>
      <c r="AU297" s="238" t="s">
        <v>87</v>
      </c>
      <c r="AY297" s="18" t="s">
        <v>240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247</v>
      </c>
      <c r="BM297" s="238" t="s">
        <v>1816</v>
      </c>
    </row>
    <row r="298" s="2" customFormat="1">
      <c r="A298" s="39"/>
      <c r="B298" s="40"/>
      <c r="C298" s="41"/>
      <c r="D298" s="240" t="s">
        <v>249</v>
      </c>
      <c r="E298" s="41"/>
      <c r="F298" s="241" t="s">
        <v>6492</v>
      </c>
      <c r="G298" s="41"/>
      <c r="H298" s="41"/>
      <c r="I298" s="242"/>
      <c r="J298" s="41"/>
      <c r="K298" s="41"/>
      <c r="L298" s="45"/>
      <c r="M298" s="243"/>
      <c r="N298" s="244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249</v>
      </c>
      <c r="AU298" s="18" t="s">
        <v>87</v>
      </c>
    </row>
    <row r="299" s="2" customFormat="1" ht="24.15" customHeight="1">
      <c r="A299" s="39"/>
      <c r="B299" s="40"/>
      <c r="C299" s="289" t="s">
        <v>1122</v>
      </c>
      <c r="D299" s="289" t="s">
        <v>341</v>
      </c>
      <c r="E299" s="290" t="s">
        <v>6493</v>
      </c>
      <c r="F299" s="291" t="s">
        <v>6494</v>
      </c>
      <c r="G299" s="292" t="s">
        <v>675</v>
      </c>
      <c r="H299" s="293">
        <v>1</v>
      </c>
      <c r="I299" s="294"/>
      <c r="J299" s="295">
        <f>ROUND(I299*H299,2)</f>
        <v>0</v>
      </c>
      <c r="K299" s="291" t="s">
        <v>1</v>
      </c>
      <c r="L299" s="296"/>
      <c r="M299" s="297" t="s">
        <v>1</v>
      </c>
      <c r="N299" s="298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320</v>
      </c>
      <c r="AT299" s="238" t="s">
        <v>341</v>
      </c>
      <c r="AU299" s="238" t="s">
        <v>87</v>
      </c>
      <c r="AY299" s="18" t="s">
        <v>240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247</v>
      </c>
      <c r="BM299" s="238" t="s">
        <v>1833</v>
      </c>
    </row>
    <row r="300" s="2" customFormat="1" ht="24.15" customHeight="1">
      <c r="A300" s="39"/>
      <c r="B300" s="40"/>
      <c r="C300" s="227" t="s">
        <v>1130</v>
      </c>
      <c r="D300" s="227" t="s">
        <v>242</v>
      </c>
      <c r="E300" s="228" t="s">
        <v>6495</v>
      </c>
      <c r="F300" s="229" t="s">
        <v>6496</v>
      </c>
      <c r="G300" s="230" t="s">
        <v>675</v>
      </c>
      <c r="H300" s="231">
        <v>1</v>
      </c>
      <c r="I300" s="232"/>
      <c r="J300" s="233">
        <f>ROUND(I300*H300,2)</f>
        <v>0</v>
      </c>
      <c r="K300" s="229" t="s">
        <v>246</v>
      </c>
      <c r="L300" s="45"/>
      <c r="M300" s="234" t="s">
        <v>1</v>
      </c>
      <c r="N300" s="235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247</v>
      </c>
      <c r="AT300" s="238" t="s">
        <v>242</v>
      </c>
      <c r="AU300" s="238" t="s">
        <v>87</v>
      </c>
      <c r="AY300" s="18" t="s">
        <v>240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247</v>
      </c>
      <c r="BM300" s="238" t="s">
        <v>1865</v>
      </c>
    </row>
    <row r="301" s="2" customFormat="1">
      <c r="A301" s="39"/>
      <c r="B301" s="40"/>
      <c r="C301" s="41"/>
      <c r="D301" s="240" t="s">
        <v>249</v>
      </c>
      <c r="E301" s="41"/>
      <c r="F301" s="241" t="s">
        <v>6497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249</v>
      </c>
      <c r="AU301" s="18" t="s">
        <v>87</v>
      </c>
    </row>
    <row r="302" s="2" customFormat="1" ht="16.5" customHeight="1">
      <c r="A302" s="39"/>
      <c r="B302" s="40"/>
      <c r="C302" s="289" t="s">
        <v>1136</v>
      </c>
      <c r="D302" s="289" t="s">
        <v>341</v>
      </c>
      <c r="E302" s="290" t="s">
        <v>6498</v>
      </c>
      <c r="F302" s="291" t="s">
        <v>6499</v>
      </c>
      <c r="G302" s="292" t="s">
        <v>675</v>
      </c>
      <c r="H302" s="293">
        <v>1</v>
      </c>
      <c r="I302" s="294"/>
      <c r="J302" s="295">
        <f>ROUND(I302*H302,2)</f>
        <v>0</v>
      </c>
      <c r="K302" s="291" t="s">
        <v>1</v>
      </c>
      <c r="L302" s="296"/>
      <c r="M302" s="297" t="s">
        <v>1</v>
      </c>
      <c r="N302" s="298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320</v>
      </c>
      <c r="AT302" s="238" t="s">
        <v>341</v>
      </c>
      <c r="AU302" s="238" t="s">
        <v>87</v>
      </c>
      <c r="AY302" s="18" t="s">
        <v>240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247</v>
      </c>
      <c r="BM302" s="238" t="s">
        <v>1880</v>
      </c>
    </row>
    <row r="303" s="2" customFormat="1" ht="24.15" customHeight="1">
      <c r="A303" s="39"/>
      <c r="B303" s="40"/>
      <c r="C303" s="227" t="s">
        <v>1142</v>
      </c>
      <c r="D303" s="227" t="s">
        <v>242</v>
      </c>
      <c r="E303" s="228" t="s">
        <v>6500</v>
      </c>
      <c r="F303" s="229" t="s">
        <v>6501</v>
      </c>
      <c r="G303" s="230" t="s">
        <v>675</v>
      </c>
      <c r="H303" s="231">
        <v>1</v>
      </c>
      <c r="I303" s="232"/>
      <c r="J303" s="233">
        <f>ROUND(I303*H303,2)</f>
        <v>0</v>
      </c>
      <c r="K303" s="229" t="s">
        <v>246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247</v>
      </c>
      <c r="AT303" s="238" t="s">
        <v>242</v>
      </c>
      <c r="AU303" s="238" t="s">
        <v>87</v>
      </c>
      <c r="AY303" s="18" t="s">
        <v>240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84</v>
      </c>
      <c r="BK303" s="239">
        <f>ROUND(I303*H303,2)</f>
        <v>0</v>
      </c>
      <c r="BL303" s="18" t="s">
        <v>247</v>
      </c>
      <c r="BM303" s="238" t="s">
        <v>1896</v>
      </c>
    </row>
    <row r="304" s="2" customFormat="1">
      <c r="A304" s="39"/>
      <c r="B304" s="40"/>
      <c r="C304" s="41"/>
      <c r="D304" s="240" t="s">
        <v>249</v>
      </c>
      <c r="E304" s="41"/>
      <c r="F304" s="241" t="s">
        <v>6502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249</v>
      </c>
      <c r="AU304" s="18" t="s">
        <v>87</v>
      </c>
    </row>
    <row r="305" s="2" customFormat="1" ht="16.5" customHeight="1">
      <c r="A305" s="39"/>
      <c r="B305" s="40"/>
      <c r="C305" s="289" t="s">
        <v>1149</v>
      </c>
      <c r="D305" s="289" t="s">
        <v>341</v>
      </c>
      <c r="E305" s="290" t="s">
        <v>6503</v>
      </c>
      <c r="F305" s="291" t="s">
        <v>6504</v>
      </c>
      <c r="G305" s="292" t="s">
        <v>675</v>
      </c>
      <c r="H305" s="293">
        <v>1</v>
      </c>
      <c r="I305" s="294"/>
      <c r="J305" s="295">
        <f>ROUND(I305*H305,2)</f>
        <v>0</v>
      </c>
      <c r="K305" s="291" t="s">
        <v>1</v>
      </c>
      <c r="L305" s="296"/>
      <c r="M305" s="297" t="s">
        <v>1</v>
      </c>
      <c r="N305" s="298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320</v>
      </c>
      <c r="AT305" s="238" t="s">
        <v>341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247</v>
      </c>
      <c r="BM305" s="238" t="s">
        <v>1912</v>
      </c>
    </row>
    <row r="306" s="2" customFormat="1" ht="21.75" customHeight="1">
      <c r="A306" s="39"/>
      <c r="B306" s="40"/>
      <c r="C306" s="227" t="s">
        <v>1156</v>
      </c>
      <c r="D306" s="227" t="s">
        <v>242</v>
      </c>
      <c r="E306" s="228" t="s">
        <v>6505</v>
      </c>
      <c r="F306" s="229" t="s">
        <v>6506</v>
      </c>
      <c r="G306" s="230" t="s">
        <v>675</v>
      </c>
      <c r="H306" s="231">
        <v>2</v>
      </c>
      <c r="I306" s="232"/>
      <c r="J306" s="233">
        <f>ROUND(I306*H306,2)</f>
        <v>0</v>
      </c>
      <c r="K306" s="229" t="s">
        <v>246</v>
      </c>
      <c r="L306" s="45"/>
      <c r="M306" s="234" t="s">
        <v>1</v>
      </c>
      <c r="N306" s="235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247</v>
      </c>
      <c r="AT306" s="238" t="s">
        <v>242</v>
      </c>
      <c r="AU306" s="238" t="s">
        <v>87</v>
      </c>
      <c r="AY306" s="18" t="s">
        <v>240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84</v>
      </c>
      <c r="BK306" s="239">
        <f>ROUND(I306*H306,2)</f>
        <v>0</v>
      </c>
      <c r="BL306" s="18" t="s">
        <v>247</v>
      </c>
      <c r="BM306" s="238" t="s">
        <v>1924</v>
      </c>
    </row>
    <row r="307" s="2" customFormat="1">
      <c r="A307" s="39"/>
      <c r="B307" s="40"/>
      <c r="C307" s="41"/>
      <c r="D307" s="240" t="s">
        <v>249</v>
      </c>
      <c r="E307" s="41"/>
      <c r="F307" s="241" t="s">
        <v>6507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249</v>
      </c>
      <c r="AU307" s="18" t="s">
        <v>87</v>
      </c>
    </row>
    <row r="308" s="2" customFormat="1" ht="16.5" customHeight="1">
      <c r="A308" s="39"/>
      <c r="B308" s="40"/>
      <c r="C308" s="289" t="s">
        <v>1165</v>
      </c>
      <c r="D308" s="289" t="s">
        <v>341</v>
      </c>
      <c r="E308" s="290" t="s">
        <v>6508</v>
      </c>
      <c r="F308" s="291" t="s">
        <v>6509</v>
      </c>
      <c r="G308" s="292" t="s">
        <v>675</v>
      </c>
      <c r="H308" s="293">
        <v>2</v>
      </c>
      <c r="I308" s="294"/>
      <c r="J308" s="295">
        <f>ROUND(I308*H308,2)</f>
        <v>0</v>
      </c>
      <c r="K308" s="291" t="s">
        <v>1</v>
      </c>
      <c r="L308" s="296"/>
      <c r="M308" s="297" t="s">
        <v>1</v>
      </c>
      <c r="N308" s="298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320</v>
      </c>
      <c r="AT308" s="238" t="s">
        <v>341</v>
      </c>
      <c r="AU308" s="238" t="s">
        <v>87</v>
      </c>
      <c r="AY308" s="18" t="s">
        <v>240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84</v>
      </c>
      <c r="BK308" s="239">
        <f>ROUND(I308*H308,2)</f>
        <v>0</v>
      </c>
      <c r="BL308" s="18" t="s">
        <v>247</v>
      </c>
      <c r="BM308" s="238" t="s">
        <v>1941</v>
      </c>
    </row>
    <row r="309" s="2" customFormat="1" ht="24.15" customHeight="1">
      <c r="A309" s="39"/>
      <c r="B309" s="40"/>
      <c r="C309" s="227" t="s">
        <v>1191</v>
      </c>
      <c r="D309" s="227" t="s">
        <v>242</v>
      </c>
      <c r="E309" s="228" t="s">
        <v>6510</v>
      </c>
      <c r="F309" s="229" t="s">
        <v>6511</v>
      </c>
      <c r="G309" s="230" t="s">
        <v>675</v>
      </c>
      <c r="H309" s="231">
        <v>1</v>
      </c>
      <c r="I309" s="232"/>
      <c r="J309" s="233">
        <f>ROUND(I309*H309,2)</f>
        <v>0</v>
      </c>
      <c r="K309" s="229" t="s">
        <v>246</v>
      </c>
      <c r="L309" s="45"/>
      <c r="M309" s="234" t="s">
        <v>1</v>
      </c>
      <c r="N309" s="235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247</v>
      </c>
      <c r="AT309" s="238" t="s">
        <v>242</v>
      </c>
      <c r="AU309" s="238" t="s">
        <v>87</v>
      </c>
      <c r="AY309" s="18" t="s">
        <v>240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247</v>
      </c>
      <c r="BM309" s="238" t="s">
        <v>1956</v>
      </c>
    </row>
    <row r="310" s="2" customFormat="1">
      <c r="A310" s="39"/>
      <c r="B310" s="40"/>
      <c r="C310" s="41"/>
      <c r="D310" s="240" t="s">
        <v>249</v>
      </c>
      <c r="E310" s="41"/>
      <c r="F310" s="241" t="s">
        <v>6512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249</v>
      </c>
      <c r="AU310" s="18" t="s">
        <v>87</v>
      </c>
    </row>
    <row r="311" s="2" customFormat="1" ht="21.75" customHeight="1">
      <c r="A311" s="39"/>
      <c r="B311" s="40"/>
      <c r="C311" s="289" t="s">
        <v>1198</v>
      </c>
      <c r="D311" s="289" t="s">
        <v>341</v>
      </c>
      <c r="E311" s="290" t="s">
        <v>6513</v>
      </c>
      <c r="F311" s="291" t="s">
        <v>6514</v>
      </c>
      <c r="G311" s="292" t="s">
        <v>675</v>
      </c>
      <c r="H311" s="293">
        <v>1</v>
      </c>
      <c r="I311" s="294"/>
      <c r="J311" s="295">
        <f>ROUND(I311*H311,2)</f>
        <v>0</v>
      </c>
      <c r="K311" s="291" t="s">
        <v>1</v>
      </c>
      <c r="L311" s="296"/>
      <c r="M311" s="297" t="s">
        <v>1</v>
      </c>
      <c r="N311" s="298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320</v>
      </c>
      <c r="AT311" s="238" t="s">
        <v>341</v>
      </c>
      <c r="AU311" s="238" t="s">
        <v>87</v>
      </c>
      <c r="AY311" s="18" t="s">
        <v>240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247</v>
      </c>
      <c r="BM311" s="238" t="s">
        <v>1971</v>
      </c>
    </row>
    <row r="312" s="2" customFormat="1" ht="16.5" customHeight="1">
      <c r="A312" s="39"/>
      <c r="B312" s="40"/>
      <c r="C312" s="227" t="s">
        <v>1204</v>
      </c>
      <c r="D312" s="227" t="s">
        <v>242</v>
      </c>
      <c r="E312" s="228" t="s">
        <v>6515</v>
      </c>
      <c r="F312" s="229" t="s">
        <v>6516</v>
      </c>
      <c r="G312" s="230" t="s">
        <v>675</v>
      </c>
      <c r="H312" s="231">
        <v>24</v>
      </c>
      <c r="I312" s="232"/>
      <c r="J312" s="233">
        <f>ROUND(I312*H312,2)</f>
        <v>0</v>
      </c>
      <c r="K312" s="229" t="s">
        <v>246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247</v>
      </c>
      <c r="AT312" s="238" t="s">
        <v>242</v>
      </c>
      <c r="AU312" s="238" t="s">
        <v>87</v>
      </c>
      <c r="AY312" s="18" t="s">
        <v>240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247</v>
      </c>
      <c r="BM312" s="238" t="s">
        <v>1988</v>
      </c>
    </row>
    <row r="313" s="2" customFormat="1">
      <c r="A313" s="39"/>
      <c r="B313" s="40"/>
      <c r="C313" s="41"/>
      <c r="D313" s="240" t="s">
        <v>249</v>
      </c>
      <c r="E313" s="41"/>
      <c r="F313" s="241" t="s">
        <v>6517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249</v>
      </c>
      <c r="AU313" s="18" t="s">
        <v>87</v>
      </c>
    </row>
    <row r="314" s="2" customFormat="1" ht="24.15" customHeight="1">
      <c r="A314" s="39"/>
      <c r="B314" s="40"/>
      <c r="C314" s="289" t="s">
        <v>1210</v>
      </c>
      <c r="D314" s="289" t="s">
        <v>341</v>
      </c>
      <c r="E314" s="290" t="s">
        <v>6518</v>
      </c>
      <c r="F314" s="291" t="s">
        <v>6519</v>
      </c>
      <c r="G314" s="292" t="s">
        <v>675</v>
      </c>
      <c r="H314" s="293">
        <v>16</v>
      </c>
      <c r="I314" s="294"/>
      <c r="J314" s="295">
        <f>ROUND(I314*H314,2)</f>
        <v>0</v>
      </c>
      <c r="K314" s="291" t="s">
        <v>1</v>
      </c>
      <c r="L314" s="296"/>
      <c r="M314" s="297" t="s">
        <v>1</v>
      </c>
      <c r="N314" s="298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320</v>
      </c>
      <c r="AT314" s="238" t="s">
        <v>341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247</v>
      </c>
      <c r="BM314" s="238" t="s">
        <v>2001</v>
      </c>
    </row>
    <row r="315" s="2" customFormat="1" ht="16.5" customHeight="1">
      <c r="A315" s="39"/>
      <c r="B315" s="40"/>
      <c r="C315" s="289" t="s">
        <v>1216</v>
      </c>
      <c r="D315" s="289" t="s">
        <v>341</v>
      </c>
      <c r="E315" s="290" t="s">
        <v>6520</v>
      </c>
      <c r="F315" s="291" t="s">
        <v>6521</v>
      </c>
      <c r="G315" s="292" t="s">
        <v>675</v>
      </c>
      <c r="H315" s="293">
        <v>8</v>
      </c>
      <c r="I315" s="294"/>
      <c r="J315" s="295">
        <f>ROUND(I315*H315,2)</f>
        <v>0</v>
      </c>
      <c r="K315" s="291" t="s">
        <v>1</v>
      </c>
      <c r="L315" s="296"/>
      <c r="M315" s="297" t="s">
        <v>1</v>
      </c>
      <c r="N315" s="298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320</v>
      </c>
      <c r="AT315" s="238" t="s">
        <v>341</v>
      </c>
      <c r="AU315" s="238" t="s">
        <v>87</v>
      </c>
      <c r="AY315" s="18" t="s">
        <v>240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84</v>
      </c>
      <c r="BK315" s="239">
        <f>ROUND(I315*H315,2)</f>
        <v>0</v>
      </c>
      <c r="BL315" s="18" t="s">
        <v>247</v>
      </c>
      <c r="BM315" s="238" t="s">
        <v>2012</v>
      </c>
    </row>
    <row r="316" s="2" customFormat="1" ht="24.15" customHeight="1">
      <c r="A316" s="39"/>
      <c r="B316" s="40"/>
      <c r="C316" s="227" t="s">
        <v>1222</v>
      </c>
      <c r="D316" s="227" t="s">
        <v>242</v>
      </c>
      <c r="E316" s="228" t="s">
        <v>6522</v>
      </c>
      <c r="F316" s="229" t="s">
        <v>6523</v>
      </c>
      <c r="G316" s="230" t="s">
        <v>675</v>
      </c>
      <c r="H316" s="231">
        <v>4</v>
      </c>
      <c r="I316" s="232"/>
      <c r="J316" s="233">
        <f>ROUND(I316*H316,2)</f>
        <v>0</v>
      </c>
      <c r="K316" s="229" t="s">
        <v>246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247</v>
      </c>
      <c r="AT316" s="238" t="s">
        <v>242</v>
      </c>
      <c r="AU316" s="238" t="s">
        <v>87</v>
      </c>
      <c r="AY316" s="18" t="s">
        <v>240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247</v>
      </c>
      <c r="BM316" s="238" t="s">
        <v>2022</v>
      </c>
    </row>
    <row r="317" s="2" customFormat="1">
      <c r="A317" s="39"/>
      <c r="B317" s="40"/>
      <c r="C317" s="41"/>
      <c r="D317" s="240" t="s">
        <v>249</v>
      </c>
      <c r="E317" s="41"/>
      <c r="F317" s="241" t="s">
        <v>6524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249</v>
      </c>
      <c r="AU317" s="18" t="s">
        <v>87</v>
      </c>
    </row>
    <row r="318" s="2" customFormat="1" ht="24.15" customHeight="1">
      <c r="A318" s="39"/>
      <c r="B318" s="40"/>
      <c r="C318" s="289" t="s">
        <v>1252</v>
      </c>
      <c r="D318" s="289" t="s">
        <v>341</v>
      </c>
      <c r="E318" s="290" t="s">
        <v>6525</v>
      </c>
      <c r="F318" s="291" t="s">
        <v>6526</v>
      </c>
      <c r="G318" s="292" t="s">
        <v>675</v>
      </c>
      <c r="H318" s="293">
        <v>4</v>
      </c>
      <c r="I318" s="294"/>
      <c r="J318" s="295">
        <f>ROUND(I318*H318,2)</f>
        <v>0</v>
      </c>
      <c r="K318" s="291" t="s">
        <v>246</v>
      </c>
      <c r="L318" s="296"/>
      <c r="M318" s="297" t="s">
        <v>1</v>
      </c>
      <c r="N318" s="298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320</v>
      </c>
      <c r="AT318" s="238" t="s">
        <v>341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247</v>
      </c>
      <c r="BM318" s="238" t="s">
        <v>2035</v>
      </c>
    </row>
    <row r="319" s="2" customFormat="1" ht="24.15" customHeight="1">
      <c r="A319" s="39"/>
      <c r="B319" s="40"/>
      <c r="C319" s="227" t="s">
        <v>1258</v>
      </c>
      <c r="D319" s="227" t="s">
        <v>242</v>
      </c>
      <c r="E319" s="228" t="s">
        <v>6527</v>
      </c>
      <c r="F319" s="229" t="s">
        <v>6528</v>
      </c>
      <c r="G319" s="230" t="s">
        <v>675</v>
      </c>
      <c r="H319" s="231">
        <v>4</v>
      </c>
      <c r="I319" s="232"/>
      <c r="J319" s="233">
        <f>ROUND(I319*H319,2)</f>
        <v>0</v>
      </c>
      <c r="K319" s="229" t="s">
        <v>246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247</v>
      </c>
      <c r="AT319" s="238" t="s">
        <v>242</v>
      </c>
      <c r="AU319" s="238" t="s">
        <v>87</v>
      </c>
      <c r="AY319" s="18" t="s">
        <v>240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247</v>
      </c>
      <c r="BM319" s="238" t="s">
        <v>2053</v>
      </c>
    </row>
    <row r="320" s="2" customFormat="1">
      <c r="A320" s="39"/>
      <c r="B320" s="40"/>
      <c r="C320" s="41"/>
      <c r="D320" s="240" t="s">
        <v>249</v>
      </c>
      <c r="E320" s="41"/>
      <c r="F320" s="241" t="s">
        <v>6529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249</v>
      </c>
      <c r="AU320" s="18" t="s">
        <v>87</v>
      </c>
    </row>
    <row r="321" s="2" customFormat="1" ht="16.5" customHeight="1">
      <c r="A321" s="39"/>
      <c r="B321" s="40"/>
      <c r="C321" s="289" t="s">
        <v>1264</v>
      </c>
      <c r="D321" s="289" t="s">
        <v>341</v>
      </c>
      <c r="E321" s="290" t="s">
        <v>6530</v>
      </c>
      <c r="F321" s="291" t="s">
        <v>6531</v>
      </c>
      <c r="G321" s="292" t="s">
        <v>675</v>
      </c>
      <c r="H321" s="293">
        <v>4</v>
      </c>
      <c r="I321" s="294"/>
      <c r="J321" s="295">
        <f>ROUND(I321*H321,2)</f>
        <v>0</v>
      </c>
      <c r="K321" s="291" t="s">
        <v>1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320</v>
      </c>
      <c r="AT321" s="238" t="s">
        <v>341</v>
      </c>
      <c r="AU321" s="238" t="s">
        <v>87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247</v>
      </c>
      <c r="BM321" s="238" t="s">
        <v>2086</v>
      </c>
    </row>
    <row r="322" s="2" customFormat="1" ht="16.5" customHeight="1">
      <c r="A322" s="39"/>
      <c r="B322" s="40"/>
      <c r="C322" s="289" t="s">
        <v>1270</v>
      </c>
      <c r="D322" s="289" t="s">
        <v>341</v>
      </c>
      <c r="E322" s="290" t="s">
        <v>6532</v>
      </c>
      <c r="F322" s="291" t="s">
        <v>6533</v>
      </c>
      <c r="G322" s="292" t="s">
        <v>675</v>
      </c>
      <c r="H322" s="293">
        <v>4</v>
      </c>
      <c r="I322" s="294"/>
      <c r="J322" s="295">
        <f>ROUND(I322*H322,2)</f>
        <v>0</v>
      </c>
      <c r="K322" s="291" t="s">
        <v>1</v>
      </c>
      <c r="L322" s="296"/>
      <c r="M322" s="297" t="s">
        <v>1</v>
      </c>
      <c r="N322" s="298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320</v>
      </c>
      <c r="AT322" s="238" t="s">
        <v>341</v>
      </c>
      <c r="AU322" s="238" t="s">
        <v>87</v>
      </c>
      <c r="AY322" s="18" t="s">
        <v>240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84</v>
      </c>
      <c r="BK322" s="239">
        <f>ROUND(I322*H322,2)</f>
        <v>0</v>
      </c>
      <c r="BL322" s="18" t="s">
        <v>247</v>
      </c>
      <c r="BM322" s="238" t="s">
        <v>2100</v>
      </c>
    </row>
    <row r="323" s="2" customFormat="1" ht="16.5" customHeight="1">
      <c r="A323" s="39"/>
      <c r="B323" s="40"/>
      <c r="C323" s="289" t="s">
        <v>1276</v>
      </c>
      <c r="D323" s="289" t="s">
        <v>341</v>
      </c>
      <c r="E323" s="290" t="s">
        <v>6534</v>
      </c>
      <c r="F323" s="291" t="s">
        <v>6535</v>
      </c>
      <c r="G323" s="292" t="s">
        <v>675</v>
      </c>
      <c r="H323" s="293">
        <v>4</v>
      </c>
      <c r="I323" s="294"/>
      <c r="J323" s="295">
        <f>ROUND(I323*H323,2)</f>
        <v>0</v>
      </c>
      <c r="K323" s="291" t="s">
        <v>1</v>
      </c>
      <c r="L323" s="296"/>
      <c r="M323" s="297" t="s">
        <v>1</v>
      </c>
      <c r="N323" s="298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320</v>
      </c>
      <c r="AT323" s="238" t="s">
        <v>341</v>
      </c>
      <c r="AU323" s="238" t="s">
        <v>87</v>
      </c>
      <c r="AY323" s="18" t="s">
        <v>240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84</v>
      </c>
      <c r="BK323" s="239">
        <f>ROUND(I323*H323,2)</f>
        <v>0</v>
      </c>
      <c r="BL323" s="18" t="s">
        <v>247</v>
      </c>
      <c r="BM323" s="238" t="s">
        <v>2113</v>
      </c>
    </row>
    <row r="324" s="2" customFormat="1" ht="24.15" customHeight="1">
      <c r="A324" s="39"/>
      <c r="B324" s="40"/>
      <c r="C324" s="227" t="s">
        <v>1282</v>
      </c>
      <c r="D324" s="227" t="s">
        <v>242</v>
      </c>
      <c r="E324" s="228" t="s">
        <v>6333</v>
      </c>
      <c r="F324" s="229" t="s">
        <v>6334</v>
      </c>
      <c r="G324" s="230" t="s">
        <v>520</v>
      </c>
      <c r="H324" s="231">
        <v>100</v>
      </c>
      <c r="I324" s="232"/>
      <c r="J324" s="233">
        <f>ROUND(I324*H324,2)</f>
        <v>0</v>
      </c>
      <c r="K324" s="229" t="s">
        <v>246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247</v>
      </c>
      <c r="AT324" s="238" t="s">
        <v>242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247</v>
      </c>
      <c r="BM324" s="238" t="s">
        <v>2134</v>
      </c>
    </row>
    <row r="325" s="2" customFormat="1">
      <c r="A325" s="39"/>
      <c r="B325" s="40"/>
      <c r="C325" s="41"/>
      <c r="D325" s="240" t="s">
        <v>249</v>
      </c>
      <c r="E325" s="41"/>
      <c r="F325" s="241" t="s">
        <v>6335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87</v>
      </c>
    </row>
    <row r="326" s="2" customFormat="1" ht="21.75" customHeight="1">
      <c r="A326" s="39"/>
      <c r="B326" s="40"/>
      <c r="C326" s="289" t="s">
        <v>1288</v>
      </c>
      <c r="D326" s="289" t="s">
        <v>341</v>
      </c>
      <c r="E326" s="290" t="s">
        <v>6336</v>
      </c>
      <c r="F326" s="291" t="s">
        <v>6337</v>
      </c>
      <c r="G326" s="292" t="s">
        <v>520</v>
      </c>
      <c r="H326" s="293">
        <v>100</v>
      </c>
      <c r="I326" s="294"/>
      <c r="J326" s="295">
        <f>ROUND(I326*H326,2)</f>
        <v>0</v>
      </c>
      <c r="K326" s="291" t="s">
        <v>246</v>
      </c>
      <c r="L326" s="296"/>
      <c r="M326" s="297" t="s">
        <v>1</v>
      </c>
      <c r="N326" s="298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320</v>
      </c>
      <c r="AT326" s="238" t="s">
        <v>341</v>
      </c>
      <c r="AU326" s="238" t="s">
        <v>87</v>
      </c>
      <c r="AY326" s="18" t="s">
        <v>240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84</v>
      </c>
      <c r="BK326" s="239">
        <f>ROUND(I326*H326,2)</f>
        <v>0</v>
      </c>
      <c r="BL326" s="18" t="s">
        <v>247</v>
      </c>
      <c r="BM326" s="238" t="s">
        <v>2146</v>
      </c>
    </row>
    <row r="327" s="2" customFormat="1" ht="24.15" customHeight="1">
      <c r="A327" s="39"/>
      <c r="B327" s="40"/>
      <c r="C327" s="227" t="s">
        <v>1294</v>
      </c>
      <c r="D327" s="227" t="s">
        <v>242</v>
      </c>
      <c r="E327" s="228" t="s">
        <v>6344</v>
      </c>
      <c r="F327" s="229" t="s">
        <v>6345</v>
      </c>
      <c r="G327" s="230" t="s">
        <v>520</v>
      </c>
      <c r="H327" s="231">
        <v>400</v>
      </c>
      <c r="I327" s="232"/>
      <c r="J327" s="233">
        <f>ROUND(I327*H327,2)</f>
        <v>0</v>
      </c>
      <c r="K327" s="229" t="s">
        <v>246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247</v>
      </c>
      <c r="AT327" s="238" t="s">
        <v>242</v>
      </c>
      <c r="AU327" s="238" t="s">
        <v>87</v>
      </c>
      <c r="AY327" s="18" t="s">
        <v>240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247</v>
      </c>
      <c r="BM327" s="238" t="s">
        <v>2155</v>
      </c>
    </row>
    <row r="328" s="2" customFormat="1">
      <c r="A328" s="39"/>
      <c r="B328" s="40"/>
      <c r="C328" s="41"/>
      <c r="D328" s="240" t="s">
        <v>249</v>
      </c>
      <c r="E328" s="41"/>
      <c r="F328" s="241" t="s">
        <v>6346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249</v>
      </c>
      <c r="AU328" s="18" t="s">
        <v>87</v>
      </c>
    </row>
    <row r="329" s="2" customFormat="1" ht="16.5" customHeight="1">
      <c r="A329" s="39"/>
      <c r="B329" s="40"/>
      <c r="C329" s="289" t="s">
        <v>1305</v>
      </c>
      <c r="D329" s="289" t="s">
        <v>341</v>
      </c>
      <c r="E329" s="290" t="s">
        <v>6536</v>
      </c>
      <c r="F329" s="291" t="s">
        <v>6537</v>
      </c>
      <c r="G329" s="292" t="s">
        <v>520</v>
      </c>
      <c r="H329" s="293">
        <v>400</v>
      </c>
      <c r="I329" s="294"/>
      <c r="J329" s="295">
        <f>ROUND(I329*H329,2)</f>
        <v>0</v>
      </c>
      <c r="K329" s="291" t="s">
        <v>1</v>
      </c>
      <c r="L329" s="296"/>
      <c r="M329" s="297" t="s">
        <v>1</v>
      </c>
      <c r="N329" s="298" t="s">
        <v>41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320</v>
      </c>
      <c r="AT329" s="238" t="s">
        <v>341</v>
      </c>
      <c r="AU329" s="238" t="s">
        <v>87</v>
      </c>
      <c r="AY329" s="18" t="s">
        <v>240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247</v>
      </c>
      <c r="BM329" s="238" t="s">
        <v>2166</v>
      </c>
    </row>
    <row r="330" s="2" customFormat="1" ht="24.15" customHeight="1">
      <c r="A330" s="39"/>
      <c r="B330" s="40"/>
      <c r="C330" s="227" t="s">
        <v>1317</v>
      </c>
      <c r="D330" s="227" t="s">
        <v>242</v>
      </c>
      <c r="E330" s="228" t="s">
        <v>6327</v>
      </c>
      <c r="F330" s="229" t="s">
        <v>6328</v>
      </c>
      <c r="G330" s="230" t="s">
        <v>675</v>
      </c>
      <c r="H330" s="231">
        <v>500</v>
      </c>
      <c r="I330" s="232"/>
      <c r="J330" s="233">
        <f>ROUND(I330*H330,2)</f>
        <v>0</v>
      </c>
      <c r="K330" s="229" t="s">
        <v>246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247</v>
      </c>
      <c r="AT330" s="238" t="s">
        <v>242</v>
      </c>
      <c r="AU330" s="238" t="s">
        <v>87</v>
      </c>
      <c r="AY330" s="18" t="s">
        <v>240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247</v>
      </c>
      <c r="BM330" s="238" t="s">
        <v>2189</v>
      </c>
    </row>
    <row r="331" s="2" customFormat="1">
      <c r="A331" s="39"/>
      <c r="B331" s="40"/>
      <c r="C331" s="41"/>
      <c r="D331" s="240" t="s">
        <v>249</v>
      </c>
      <c r="E331" s="41"/>
      <c r="F331" s="241" t="s">
        <v>6329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249</v>
      </c>
      <c r="AU331" s="18" t="s">
        <v>87</v>
      </c>
    </row>
    <row r="332" s="2" customFormat="1" ht="16.5" customHeight="1">
      <c r="A332" s="39"/>
      <c r="B332" s="40"/>
      <c r="C332" s="289" t="s">
        <v>1325</v>
      </c>
      <c r="D332" s="289" t="s">
        <v>341</v>
      </c>
      <c r="E332" s="290" t="s">
        <v>6330</v>
      </c>
      <c r="F332" s="291" t="s">
        <v>6331</v>
      </c>
      <c r="G332" s="292" t="s">
        <v>6332</v>
      </c>
      <c r="H332" s="293">
        <v>0.5</v>
      </c>
      <c r="I332" s="294"/>
      <c r="J332" s="295">
        <f>ROUND(I332*H332,2)</f>
        <v>0</v>
      </c>
      <c r="K332" s="291" t="s">
        <v>246</v>
      </c>
      <c r="L332" s="296"/>
      <c r="M332" s="297" t="s">
        <v>1</v>
      </c>
      <c r="N332" s="298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320</v>
      </c>
      <c r="AT332" s="238" t="s">
        <v>341</v>
      </c>
      <c r="AU332" s="238" t="s">
        <v>87</v>
      </c>
      <c r="AY332" s="18" t="s">
        <v>240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247</v>
      </c>
      <c r="BM332" s="238" t="s">
        <v>2203</v>
      </c>
    </row>
    <row r="333" s="2" customFormat="1" ht="24.15" customHeight="1">
      <c r="A333" s="39"/>
      <c r="B333" s="40"/>
      <c r="C333" s="227" t="s">
        <v>1334</v>
      </c>
      <c r="D333" s="227" t="s">
        <v>242</v>
      </c>
      <c r="E333" s="228" t="s">
        <v>6538</v>
      </c>
      <c r="F333" s="229" t="s">
        <v>6539</v>
      </c>
      <c r="G333" s="230" t="s">
        <v>675</v>
      </c>
      <c r="H333" s="231">
        <v>4</v>
      </c>
      <c r="I333" s="232"/>
      <c r="J333" s="233">
        <f>ROUND(I333*H333,2)</f>
        <v>0</v>
      </c>
      <c r="K333" s="229" t="s">
        <v>246</v>
      </c>
      <c r="L333" s="45"/>
      <c r="M333" s="234" t="s">
        <v>1</v>
      </c>
      <c r="N333" s="235" t="s">
        <v>41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247</v>
      </c>
      <c r="AT333" s="238" t="s">
        <v>242</v>
      </c>
      <c r="AU333" s="238" t="s">
        <v>87</v>
      </c>
      <c r="AY333" s="18" t="s">
        <v>240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84</v>
      </c>
      <c r="BK333" s="239">
        <f>ROUND(I333*H333,2)</f>
        <v>0</v>
      </c>
      <c r="BL333" s="18" t="s">
        <v>247</v>
      </c>
      <c r="BM333" s="238" t="s">
        <v>2227</v>
      </c>
    </row>
    <row r="334" s="2" customFormat="1">
      <c r="A334" s="39"/>
      <c r="B334" s="40"/>
      <c r="C334" s="41"/>
      <c r="D334" s="240" t="s">
        <v>249</v>
      </c>
      <c r="E334" s="41"/>
      <c r="F334" s="241" t="s">
        <v>6540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249</v>
      </c>
      <c r="AU334" s="18" t="s">
        <v>87</v>
      </c>
    </row>
    <row r="335" s="2" customFormat="1" ht="16.5" customHeight="1">
      <c r="A335" s="39"/>
      <c r="B335" s="40"/>
      <c r="C335" s="227" t="s">
        <v>1339</v>
      </c>
      <c r="D335" s="227" t="s">
        <v>242</v>
      </c>
      <c r="E335" s="228" t="s">
        <v>6541</v>
      </c>
      <c r="F335" s="229" t="s">
        <v>6542</v>
      </c>
      <c r="G335" s="230" t="s">
        <v>675</v>
      </c>
      <c r="H335" s="231">
        <v>1</v>
      </c>
      <c r="I335" s="232"/>
      <c r="J335" s="233">
        <f>ROUND(I335*H335,2)</f>
        <v>0</v>
      </c>
      <c r="K335" s="229" t="s">
        <v>246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247</v>
      </c>
      <c r="AT335" s="238" t="s">
        <v>242</v>
      </c>
      <c r="AU335" s="238" t="s">
        <v>87</v>
      </c>
      <c r="AY335" s="18" t="s">
        <v>240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247</v>
      </c>
      <c r="BM335" s="238" t="s">
        <v>2249</v>
      </c>
    </row>
    <row r="336" s="2" customFormat="1">
      <c r="A336" s="39"/>
      <c r="B336" s="40"/>
      <c r="C336" s="41"/>
      <c r="D336" s="240" t="s">
        <v>249</v>
      </c>
      <c r="E336" s="41"/>
      <c r="F336" s="241" t="s">
        <v>6543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249</v>
      </c>
      <c r="AU336" s="18" t="s">
        <v>87</v>
      </c>
    </row>
    <row r="337" s="12" customFormat="1" ht="22.8" customHeight="1">
      <c r="A337" s="12"/>
      <c r="B337" s="211"/>
      <c r="C337" s="212"/>
      <c r="D337" s="213" t="s">
        <v>75</v>
      </c>
      <c r="E337" s="225" t="s">
        <v>6544</v>
      </c>
      <c r="F337" s="225" t="s">
        <v>6545</v>
      </c>
      <c r="G337" s="212"/>
      <c r="H337" s="212"/>
      <c r="I337" s="215"/>
      <c r="J337" s="226">
        <f>BK337</f>
        <v>0</v>
      </c>
      <c r="K337" s="212"/>
      <c r="L337" s="217"/>
      <c r="M337" s="218"/>
      <c r="N337" s="219"/>
      <c r="O337" s="219"/>
      <c r="P337" s="220">
        <f>SUM(P338:P442)</f>
        <v>0</v>
      </c>
      <c r="Q337" s="219"/>
      <c r="R337" s="220">
        <f>SUM(R338:R442)</f>
        <v>0</v>
      </c>
      <c r="S337" s="219"/>
      <c r="T337" s="221">
        <f>SUM(T338:T442)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2" t="s">
        <v>84</v>
      </c>
      <c r="AT337" s="223" t="s">
        <v>75</v>
      </c>
      <c r="AU337" s="223" t="s">
        <v>84</v>
      </c>
      <c r="AY337" s="222" t="s">
        <v>240</v>
      </c>
      <c r="BK337" s="224">
        <f>SUM(BK338:BK442)</f>
        <v>0</v>
      </c>
    </row>
    <row r="338" s="2" customFormat="1" ht="21.75" customHeight="1">
      <c r="A338" s="39"/>
      <c r="B338" s="40"/>
      <c r="C338" s="227" t="s">
        <v>1345</v>
      </c>
      <c r="D338" s="227" t="s">
        <v>242</v>
      </c>
      <c r="E338" s="228" t="s">
        <v>6546</v>
      </c>
      <c r="F338" s="229" t="s">
        <v>6547</v>
      </c>
      <c r="G338" s="230" t="s">
        <v>675</v>
      </c>
      <c r="H338" s="231">
        <v>2</v>
      </c>
      <c r="I338" s="232"/>
      <c r="J338" s="233">
        <f>ROUND(I338*H338,2)</f>
        <v>0</v>
      </c>
      <c r="K338" s="229" t="s">
        <v>246</v>
      </c>
      <c r="L338" s="45"/>
      <c r="M338" s="234" t="s">
        <v>1</v>
      </c>
      <c r="N338" s="235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247</v>
      </c>
      <c r="AT338" s="238" t="s">
        <v>242</v>
      </c>
      <c r="AU338" s="238" t="s">
        <v>87</v>
      </c>
      <c r="AY338" s="18" t="s">
        <v>240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84</v>
      </c>
      <c r="BK338" s="239">
        <f>ROUND(I338*H338,2)</f>
        <v>0</v>
      </c>
      <c r="BL338" s="18" t="s">
        <v>247</v>
      </c>
      <c r="BM338" s="238" t="s">
        <v>2263</v>
      </c>
    </row>
    <row r="339" s="2" customFormat="1">
      <c r="A339" s="39"/>
      <c r="B339" s="40"/>
      <c r="C339" s="41"/>
      <c r="D339" s="240" t="s">
        <v>249</v>
      </c>
      <c r="E339" s="41"/>
      <c r="F339" s="241" t="s">
        <v>6548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249</v>
      </c>
      <c r="AU339" s="18" t="s">
        <v>87</v>
      </c>
    </row>
    <row r="340" s="2" customFormat="1" ht="24.15" customHeight="1">
      <c r="A340" s="39"/>
      <c r="B340" s="40"/>
      <c r="C340" s="289" t="s">
        <v>1353</v>
      </c>
      <c r="D340" s="289" t="s">
        <v>341</v>
      </c>
      <c r="E340" s="290" t="s">
        <v>6549</v>
      </c>
      <c r="F340" s="291" t="s">
        <v>6550</v>
      </c>
      <c r="G340" s="292" t="s">
        <v>675</v>
      </c>
      <c r="H340" s="293">
        <v>2</v>
      </c>
      <c r="I340" s="294"/>
      <c r="J340" s="295">
        <f>ROUND(I340*H340,2)</f>
        <v>0</v>
      </c>
      <c r="K340" s="291" t="s">
        <v>1</v>
      </c>
      <c r="L340" s="296"/>
      <c r="M340" s="297" t="s">
        <v>1</v>
      </c>
      <c r="N340" s="298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320</v>
      </c>
      <c r="AT340" s="238" t="s">
        <v>341</v>
      </c>
      <c r="AU340" s="238" t="s">
        <v>87</v>
      </c>
      <c r="AY340" s="18" t="s">
        <v>240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84</v>
      </c>
      <c r="BK340" s="239">
        <f>ROUND(I340*H340,2)</f>
        <v>0</v>
      </c>
      <c r="BL340" s="18" t="s">
        <v>247</v>
      </c>
      <c r="BM340" s="238" t="s">
        <v>2285</v>
      </c>
    </row>
    <row r="341" s="2" customFormat="1" ht="24.15" customHeight="1">
      <c r="A341" s="39"/>
      <c r="B341" s="40"/>
      <c r="C341" s="289" t="s">
        <v>1358</v>
      </c>
      <c r="D341" s="289" t="s">
        <v>341</v>
      </c>
      <c r="E341" s="290" t="s">
        <v>6551</v>
      </c>
      <c r="F341" s="291" t="s">
        <v>6552</v>
      </c>
      <c r="G341" s="292" t="s">
        <v>675</v>
      </c>
      <c r="H341" s="293">
        <v>36</v>
      </c>
      <c r="I341" s="294"/>
      <c r="J341" s="295">
        <f>ROUND(I341*H341,2)</f>
        <v>0</v>
      </c>
      <c r="K341" s="291" t="s">
        <v>1</v>
      </c>
      <c r="L341" s="296"/>
      <c r="M341" s="297" t="s">
        <v>1</v>
      </c>
      <c r="N341" s="298" t="s">
        <v>41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320</v>
      </c>
      <c r="AT341" s="238" t="s">
        <v>341</v>
      </c>
      <c r="AU341" s="238" t="s">
        <v>87</v>
      </c>
      <c r="AY341" s="18" t="s">
        <v>240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84</v>
      </c>
      <c r="BK341" s="239">
        <f>ROUND(I341*H341,2)</f>
        <v>0</v>
      </c>
      <c r="BL341" s="18" t="s">
        <v>247</v>
      </c>
      <c r="BM341" s="238" t="s">
        <v>2305</v>
      </c>
    </row>
    <row r="342" s="2" customFormat="1" ht="24.15" customHeight="1">
      <c r="A342" s="39"/>
      <c r="B342" s="40"/>
      <c r="C342" s="289" t="s">
        <v>1363</v>
      </c>
      <c r="D342" s="289" t="s">
        <v>341</v>
      </c>
      <c r="E342" s="290" t="s">
        <v>6553</v>
      </c>
      <c r="F342" s="291" t="s">
        <v>6554</v>
      </c>
      <c r="G342" s="292" t="s">
        <v>675</v>
      </c>
      <c r="H342" s="293">
        <v>2</v>
      </c>
      <c r="I342" s="294"/>
      <c r="J342" s="295">
        <f>ROUND(I342*H342,2)</f>
        <v>0</v>
      </c>
      <c r="K342" s="291" t="s">
        <v>1</v>
      </c>
      <c r="L342" s="296"/>
      <c r="M342" s="297" t="s">
        <v>1</v>
      </c>
      <c r="N342" s="298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320</v>
      </c>
      <c r="AT342" s="238" t="s">
        <v>341</v>
      </c>
      <c r="AU342" s="238" t="s">
        <v>87</v>
      </c>
      <c r="AY342" s="18" t="s">
        <v>240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84</v>
      </c>
      <c r="BK342" s="239">
        <f>ROUND(I342*H342,2)</f>
        <v>0</v>
      </c>
      <c r="BL342" s="18" t="s">
        <v>247</v>
      </c>
      <c r="BM342" s="238" t="s">
        <v>2317</v>
      </c>
    </row>
    <row r="343" s="2" customFormat="1" ht="21.75" customHeight="1">
      <c r="A343" s="39"/>
      <c r="B343" s="40"/>
      <c r="C343" s="227" t="s">
        <v>1377</v>
      </c>
      <c r="D343" s="227" t="s">
        <v>242</v>
      </c>
      <c r="E343" s="228" t="s">
        <v>6555</v>
      </c>
      <c r="F343" s="229" t="s">
        <v>6556</v>
      </c>
      <c r="G343" s="230" t="s">
        <v>675</v>
      </c>
      <c r="H343" s="231">
        <v>1</v>
      </c>
      <c r="I343" s="232"/>
      <c r="J343" s="233">
        <f>ROUND(I343*H343,2)</f>
        <v>0</v>
      </c>
      <c r="K343" s="229" t="s">
        <v>246</v>
      </c>
      <c r="L343" s="45"/>
      <c r="M343" s="234" t="s">
        <v>1</v>
      </c>
      <c r="N343" s="235" t="s">
        <v>41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247</v>
      </c>
      <c r="AT343" s="238" t="s">
        <v>242</v>
      </c>
      <c r="AU343" s="238" t="s">
        <v>87</v>
      </c>
      <c r="AY343" s="18" t="s">
        <v>240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84</v>
      </c>
      <c r="BK343" s="239">
        <f>ROUND(I343*H343,2)</f>
        <v>0</v>
      </c>
      <c r="BL343" s="18" t="s">
        <v>247</v>
      </c>
      <c r="BM343" s="238" t="s">
        <v>2333</v>
      </c>
    </row>
    <row r="344" s="2" customFormat="1">
      <c r="A344" s="39"/>
      <c r="B344" s="40"/>
      <c r="C344" s="41"/>
      <c r="D344" s="240" t="s">
        <v>249</v>
      </c>
      <c r="E344" s="41"/>
      <c r="F344" s="241" t="s">
        <v>6557</v>
      </c>
      <c r="G344" s="41"/>
      <c r="H344" s="41"/>
      <c r="I344" s="242"/>
      <c r="J344" s="41"/>
      <c r="K344" s="41"/>
      <c r="L344" s="45"/>
      <c r="M344" s="243"/>
      <c r="N344" s="244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249</v>
      </c>
      <c r="AU344" s="18" t="s">
        <v>87</v>
      </c>
    </row>
    <row r="345" s="2" customFormat="1" ht="24.15" customHeight="1">
      <c r="A345" s="39"/>
      <c r="B345" s="40"/>
      <c r="C345" s="289" t="s">
        <v>1391</v>
      </c>
      <c r="D345" s="289" t="s">
        <v>341</v>
      </c>
      <c r="E345" s="290" t="s">
        <v>6558</v>
      </c>
      <c r="F345" s="291" t="s">
        <v>6559</v>
      </c>
      <c r="G345" s="292" t="s">
        <v>675</v>
      </c>
      <c r="H345" s="293">
        <v>1</v>
      </c>
      <c r="I345" s="294"/>
      <c r="J345" s="295">
        <f>ROUND(I345*H345,2)</f>
        <v>0</v>
      </c>
      <c r="K345" s="291" t="s">
        <v>1</v>
      </c>
      <c r="L345" s="296"/>
      <c r="M345" s="297" t="s">
        <v>1</v>
      </c>
      <c r="N345" s="298" t="s">
        <v>41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320</v>
      </c>
      <c r="AT345" s="238" t="s">
        <v>341</v>
      </c>
      <c r="AU345" s="238" t="s">
        <v>87</v>
      </c>
      <c r="AY345" s="18" t="s">
        <v>240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84</v>
      </c>
      <c r="BK345" s="239">
        <f>ROUND(I345*H345,2)</f>
        <v>0</v>
      </c>
      <c r="BL345" s="18" t="s">
        <v>247</v>
      </c>
      <c r="BM345" s="238" t="s">
        <v>2353</v>
      </c>
    </row>
    <row r="346" s="2" customFormat="1" ht="24.15" customHeight="1">
      <c r="A346" s="39"/>
      <c r="B346" s="40"/>
      <c r="C346" s="289" t="s">
        <v>1403</v>
      </c>
      <c r="D346" s="289" t="s">
        <v>341</v>
      </c>
      <c r="E346" s="290" t="s">
        <v>6560</v>
      </c>
      <c r="F346" s="291" t="s">
        <v>6561</v>
      </c>
      <c r="G346" s="292" t="s">
        <v>675</v>
      </c>
      <c r="H346" s="293">
        <v>1</v>
      </c>
      <c r="I346" s="294"/>
      <c r="J346" s="295">
        <f>ROUND(I346*H346,2)</f>
        <v>0</v>
      </c>
      <c r="K346" s="291" t="s">
        <v>1</v>
      </c>
      <c r="L346" s="296"/>
      <c r="M346" s="297" t="s">
        <v>1</v>
      </c>
      <c r="N346" s="298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320</v>
      </c>
      <c r="AT346" s="238" t="s">
        <v>341</v>
      </c>
      <c r="AU346" s="238" t="s">
        <v>87</v>
      </c>
      <c r="AY346" s="18" t="s">
        <v>240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84</v>
      </c>
      <c r="BK346" s="239">
        <f>ROUND(I346*H346,2)</f>
        <v>0</v>
      </c>
      <c r="BL346" s="18" t="s">
        <v>247</v>
      </c>
      <c r="BM346" s="238" t="s">
        <v>2373</v>
      </c>
    </row>
    <row r="347" s="2" customFormat="1" ht="24.15" customHeight="1">
      <c r="A347" s="39"/>
      <c r="B347" s="40"/>
      <c r="C347" s="289" t="s">
        <v>1410</v>
      </c>
      <c r="D347" s="289" t="s">
        <v>341</v>
      </c>
      <c r="E347" s="290" t="s">
        <v>6562</v>
      </c>
      <c r="F347" s="291" t="s">
        <v>6563</v>
      </c>
      <c r="G347" s="292" t="s">
        <v>675</v>
      </c>
      <c r="H347" s="293">
        <v>2</v>
      </c>
      <c r="I347" s="294"/>
      <c r="J347" s="295">
        <f>ROUND(I347*H347,2)</f>
        <v>0</v>
      </c>
      <c r="K347" s="291" t="s">
        <v>1</v>
      </c>
      <c r="L347" s="296"/>
      <c r="M347" s="297" t="s">
        <v>1</v>
      </c>
      <c r="N347" s="298" t="s">
        <v>41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320</v>
      </c>
      <c r="AT347" s="238" t="s">
        <v>341</v>
      </c>
      <c r="AU347" s="238" t="s">
        <v>87</v>
      </c>
      <c r="AY347" s="18" t="s">
        <v>240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84</v>
      </c>
      <c r="BK347" s="239">
        <f>ROUND(I347*H347,2)</f>
        <v>0</v>
      </c>
      <c r="BL347" s="18" t="s">
        <v>247</v>
      </c>
      <c r="BM347" s="238" t="s">
        <v>2383</v>
      </c>
    </row>
    <row r="348" s="2" customFormat="1" ht="24.15" customHeight="1">
      <c r="A348" s="39"/>
      <c r="B348" s="40"/>
      <c r="C348" s="289" t="s">
        <v>1417</v>
      </c>
      <c r="D348" s="289" t="s">
        <v>341</v>
      </c>
      <c r="E348" s="290" t="s">
        <v>6551</v>
      </c>
      <c r="F348" s="291" t="s">
        <v>6552</v>
      </c>
      <c r="G348" s="292" t="s">
        <v>675</v>
      </c>
      <c r="H348" s="293">
        <v>45</v>
      </c>
      <c r="I348" s="294"/>
      <c r="J348" s="295">
        <f>ROUND(I348*H348,2)</f>
        <v>0</v>
      </c>
      <c r="K348" s="291" t="s">
        <v>1</v>
      </c>
      <c r="L348" s="296"/>
      <c r="M348" s="297" t="s">
        <v>1</v>
      </c>
      <c r="N348" s="298" t="s">
        <v>41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320</v>
      </c>
      <c r="AT348" s="238" t="s">
        <v>341</v>
      </c>
      <c r="AU348" s="238" t="s">
        <v>87</v>
      </c>
      <c r="AY348" s="18" t="s">
        <v>240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84</v>
      </c>
      <c r="BK348" s="239">
        <f>ROUND(I348*H348,2)</f>
        <v>0</v>
      </c>
      <c r="BL348" s="18" t="s">
        <v>247</v>
      </c>
      <c r="BM348" s="238" t="s">
        <v>2394</v>
      </c>
    </row>
    <row r="349" s="2" customFormat="1" ht="24.15" customHeight="1">
      <c r="A349" s="39"/>
      <c r="B349" s="40"/>
      <c r="C349" s="227" t="s">
        <v>1425</v>
      </c>
      <c r="D349" s="227" t="s">
        <v>242</v>
      </c>
      <c r="E349" s="228" t="s">
        <v>6564</v>
      </c>
      <c r="F349" s="229" t="s">
        <v>6565</v>
      </c>
      <c r="G349" s="230" t="s">
        <v>675</v>
      </c>
      <c r="H349" s="231">
        <v>2</v>
      </c>
      <c r="I349" s="232"/>
      <c r="J349" s="233">
        <f>ROUND(I349*H349,2)</f>
        <v>0</v>
      </c>
      <c r="K349" s="229" t="s">
        <v>246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247</v>
      </c>
      <c r="AT349" s="238" t="s">
        <v>242</v>
      </c>
      <c r="AU349" s="238" t="s">
        <v>87</v>
      </c>
      <c r="AY349" s="18" t="s">
        <v>240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247</v>
      </c>
      <c r="BM349" s="238" t="s">
        <v>2407</v>
      </c>
    </row>
    <row r="350" s="2" customFormat="1">
      <c r="A350" s="39"/>
      <c r="B350" s="40"/>
      <c r="C350" s="41"/>
      <c r="D350" s="240" t="s">
        <v>249</v>
      </c>
      <c r="E350" s="41"/>
      <c r="F350" s="241" t="s">
        <v>6566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249</v>
      </c>
      <c r="AU350" s="18" t="s">
        <v>87</v>
      </c>
    </row>
    <row r="351" s="2" customFormat="1" ht="24.15" customHeight="1">
      <c r="A351" s="39"/>
      <c r="B351" s="40"/>
      <c r="C351" s="289" t="s">
        <v>1431</v>
      </c>
      <c r="D351" s="289" t="s">
        <v>341</v>
      </c>
      <c r="E351" s="290" t="s">
        <v>6567</v>
      </c>
      <c r="F351" s="291" t="s">
        <v>6568</v>
      </c>
      <c r="G351" s="292" t="s">
        <v>675</v>
      </c>
      <c r="H351" s="293">
        <v>2</v>
      </c>
      <c r="I351" s="294"/>
      <c r="J351" s="295">
        <f>ROUND(I351*H351,2)</f>
        <v>0</v>
      </c>
      <c r="K351" s="291" t="s">
        <v>1</v>
      </c>
      <c r="L351" s="296"/>
      <c r="M351" s="297" t="s">
        <v>1</v>
      </c>
      <c r="N351" s="298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320</v>
      </c>
      <c r="AT351" s="238" t="s">
        <v>341</v>
      </c>
      <c r="AU351" s="238" t="s">
        <v>87</v>
      </c>
      <c r="AY351" s="18" t="s">
        <v>240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84</v>
      </c>
      <c r="BK351" s="239">
        <f>ROUND(I351*H351,2)</f>
        <v>0</v>
      </c>
      <c r="BL351" s="18" t="s">
        <v>247</v>
      </c>
      <c r="BM351" s="238" t="s">
        <v>2419</v>
      </c>
    </row>
    <row r="352" s="2" customFormat="1" ht="24.15" customHeight="1">
      <c r="A352" s="39"/>
      <c r="B352" s="40"/>
      <c r="C352" s="227" t="s">
        <v>1439</v>
      </c>
      <c r="D352" s="227" t="s">
        <v>242</v>
      </c>
      <c r="E352" s="228" t="s">
        <v>6569</v>
      </c>
      <c r="F352" s="229" t="s">
        <v>6570</v>
      </c>
      <c r="G352" s="230" t="s">
        <v>675</v>
      </c>
      <c r="H352" s="231">
        <v>4</v>
      </c>
      <c r="I352" s="232"/>
      <c r="J352" s="233">
        <f>ROUND(I352*H352,2)</f>
        <v>0</v>
      </c>
      <c r="K352" s="229" t="s">
        <v>246</v>
      </c>
      <c r="L352" s="45"/>
      <c r="M352" s="234" t="s">
        <v>1</v>
      </c>
      <c r="N352" s="235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247</v>
      </c>
      <c r="AT352" s="238" t="s">
        <v>242</v>
      </c>
      <c r="AU352" s="238" t="s">
        <v>87</v>
      </c>
      <c r="AY352" s="18" t="s">
        <v>240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247</v>
      </c>
      <c r="BM352" s="238" t="s">
        <v>2445</v>
      </c>
    </row>
    <row r="353" s="2" customFormat="1">
      <c r="A353" s="39"/>
      <c r="B353" s="40"/>
      <c r="C353" s="41"/>
      <c r="D353" s="240" t="s">
        <v>249</v>
      </c>
      <c r="E353" s="41"/>
      <c r="F353" s="241" t="s">
        <v>6571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249</v>
      </c>
      <c r="AU353" s="18" t="s">
        <v>87</v>
      </c>
    </row>
    <row r="354" s="2" customFormat="1" ht="24.15" customHeight="1">
      <c r="A354" s="39"/>
      <c r="B354" s="40"/>
      <c r="C354" s="289" t="s">
        <v>1445</v>
      </c>
      <c r="D354" s="289" t="s">
        <v>341</v>
      </c>
      <c r="E354" s="290" t="s">
        <v>6572</v>
      </c>
      <c r="F354" s="291" t="s">
        <v>6573</v>
      </c>
      <c r="G354" s="292" t="s">
        <v>675</v>
      </c>
      <c r="H354" s="293">
        <v>4</v>
      </c>
      <c r="I354" s="294"/>
      <c r="J354" s="295">
        <f>ROUND(I354*H354,2)</f>
        <v>0</v>
      </c>
      <c r="K354" s="291" t="s">
        <v>1</v>
      </c>
      <c r="L354" s="296"/>
      <c r="M354" s="297" t="s">
        <v>1</v>
      </c>
      <c r="N354" s="298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320</v>
      </c>
      <c r="AT354" s="238" t="s">
        <v>341</v>
      </c>
      <c r="AU354" s="238" t="s">
        <v>87</v>
      </c>
      <c r="AY354" s="18" t="s">
        <v>240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84</v>
      </c>
      <c r="BK354" s="239">
        <f>ROUND(I354*H354,2)</f>
        <v>0</v>
      </c>
      <c r="BL354" s="18" t="s">
        <v>247</v>
      </c>
      <c r="BM354" s="238" t="s">
        <v>2464</v>
      </c>
    </row>
    <row r="355" s="2" customFormat="1" ht="33" customHeight="1">
      <c r="A355" s="39"/>
      <c r="B355" s="40"/>
      <c r="C355" s="227" t="s">
        <v>1452</v>
      </c>
      <c r="D355" s="227" t="s">
        <v>242</v>
      </c>
      <c r="E355" s="228" t="s">
        <v>6574</v>
      </c>
      <c r="F355" s="229" t="s">
        <v>6575</v>
      </c>
      <c r="G355" s="230" t="s">
        <v>675</v>
      </c>
      <c r="H355" s="231">
        <v>6</v>
      </c>
      <c r="I355" s="232"/>
      <c r="J355" s="233">
        <f>ROUND(I355*H355,2)</f>
        <v>0</v>
      </c>
      <c r="K355" s="229" t="s">
        <v>246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247</v>
      </c>
      <c r="AT355" s="238" t="s">
        <v>242</v>
      </c>
      <c r="AU355" s="238" t="s">
        <v>87</v>
      </c>
      <c r="AY355" s="18" t="s">
        <v>240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84</v>
      </c>
      <c r="BK355" s="239">
        <f>ROUND(I355*H355,2)</f>
        <v>0</v>
      </c>
      <c r="BL355" s="18" t="s">
        <v>247</v>
      </c>
      <c r="BM355" s="238" t="s">
        <v>2478</v>
      </c>
    </row>
    <row r="356" s="2" customFormat="1">
      <c r="A356" s="39"/>
      <c r="B356" s="40"/>
      <c r="C356" s="41"/>
      <c r="D356" s="240" t="s">
        <v>249</v>
      </c>
      <c r="E356" s="41"/>
      <c r="F356" s="241" t="s">
        <v>6576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249</v>
      </c>
      <c r="AU356" s="18" t="s">
        <v>87</v>
      </c>
    </row>
    <row r="357" s="2" customFormat="1" ht="24.15" customHeight="1">
      <c r="A357" s="39"/>
      <c r="B357" s="40"/>
      <c r="C357" s="289" t="s">
        <v>1458</v>
      </c>
      <c r="D357" s="289" t="s">
        <v>341</v>
      </c>
      <c r="E357" s="290" t="s">
        <v>6577</v>
      </c>
      <c r="F357" s="291" t="s">
        <v>6578</v>
      </c>
      <c r="G357" s="292" t="s">
        <v>675</v>
      </c>
      <c r="H357" s="293">
        <v>6</v>
      </c>
      <c r="I357" s="294"/>
      <c r="J357" s="295">
        <f>ROUND(I357*H357,2)</f>
        <v>0</v>
      </c>
      <c r="K357" s="291" t="s">
        <v>1</v>
      </c>
      <c r="L357" s="296"/>
      <c r="M357" s="297" t="s">
        <v>1</v>
      </c>
      <c r="N357" s="298" t="s">
        <v>41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320</v>
      </c>
      <c r="AT357" s="238" t="s">
        <v>341</v>
      </c>
      <c r="AU357" s="238" t="s">
        <v>87</v>
      </c>
      <c r="AY357" s="18" t="s">
        <v>240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84</v>
      </c>
      <c r="BK357" s="239">
        <f>ROUND(I357*H357,2)</f>
        <v>0</v>
      </c>
      <c r="BL357" s="18" t="s">
        <v>247</v>
      </c>
      <c r="BM357" s="238" t="s">
        <v>2491</v>
      </c>
    </row>
    <row r="358" s="2" customFormat="1" ht="33" customHeight="1">
      <c r="A358" s="39"/>
      <c r="B358" s="40"/>
      <c r="C358" s="227" t="s">
        <v>1465</v>
      </c>
      <c r="D358" s="227" t="s">
        <v>242</v>
      </c>
      <c r="E358" s="228" t="s">
        <v>6579</v>
      </c>
      <c r="F358" s="229" t="s">
        <v>6580</v>
      </c>
      <c r="G358" s="230" t="s">
        <v>675</v>
      </c>
      <c r="H358" s="231">
        <v>3</v>
      </c>
      <c r="I358" s="232"/>
      <c r="J358" s="233">
        <f>ROUND(I358*H358,2)</f>
        <v>0</v>
      </c>
      <c r="K358" s="229" t="s">
        <v>246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247</v>
      </c>
      <c r="AT358" s="238" t="s">
        <v>242</v>
      </c>
      <c r="AU358" s="238" t="s">
        <v>87</v>
      </c>
      <c r="AY358" s="18" t="s">
        <v>240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84</v>
      </c>
      <c r="BK358" s="239">
        <f>ROUND(I358*H358,2)</f>
        <v>0</v>
      </c>
      <c r="BL358" s="18" t="s">
        <v>247</v>
      </c>
      <c r="BM358" s="238" t="s">
        <v>2518</v>
      </c>
    </row>
    <row r="359" s="2" customFormat="1">
      <c r="A359" s="39"/>
      <c r="B359" s="40"/>
      <c r="C359" s="41"/>
      <c r="D359" s="240" t="s">
        <v>249</v>
      </c>
      <c r="E359" s="41"/>
      <c r="F359" s="241" t="s">
        <v>6581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249</v>
      </c>
      <c r="AU359" s="18" t="s">
        <v>87</v>
      </c>
    </row>
    <row r="360" s="2" customFormat="1" ht="24.15" customHeight="1">
      <c r="A360" s="39"/>
      <c r="B360" s="40"/>
      <c r="C360" s="289" t="s">
        <v>1472</v>
      </c>
      <c r="D360" s="289" t="s">
        <v>341</v>
      </c>
      <c r="E360" s="290" t="s">
        <v>6582</v>
      </c>
      <c r="F360" s="291" t="s">
        <v>6583</v>
      </c>
      <c r="G360" s="292" t="s">
        <v>675</v>
      </c>
      <c r="H360" s="293">
        <v>3</v>
      </c>
      <c r="I360" s="294"/>
      <c r="J360" s="295">
        <f>ROUND(I360*H360,2)</f>
        <v>0</v>
      </c>
      <c r="K360" s="291" t="s">
        <v>1</v>
      </c>
      <c r="L360" s="296"/>
      <c r="M360" s="297" t="s">
        <v>1</v>
      </c>
      <c r="N360" s="298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320</v>
      </c>
      <c r="AT360" s="238" t="s">
        <v>341</v>
      </c>
      <c r="AU360" s="238" t="s">
        <v>87</v>
      </c>
      <c r="AY360" s="18" t="s">
        <v>240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84</v>
      </c>
      <c r="BK360" s="239">
        <f>ROUND(I360*H360,2)</f>
        <v>0</v>
      </c>
      <c r="BL360" s="18" t="s">
        <v>247</v>
      </c>
      <c r="BM360" s="238" t="s">
        <v>2532</v>
      </c>
    </row>
    <row r="361" s="2" customFormat="1" ht="33" customHeight="1">
      <c r="A361" s="39"/>
      <c r="B361" s="40"/>
      <c r="C361" s="227" t="s">
        <v>1479</v>
      </c>
      <c r="D361" s="227" t="s">
        <v>242</v>
      </c>
      <c r="E361" s="228" t="s">
        <v>6584</v>
      </c>
      <c r="F361" s="229" t="s">
        <v>6585</v>
      </c>
      <c r="G361" s="230" t="s">
        <v>675</v>
      </c>
      <c r="H361" s="231">
        <v>2</v>
      </c>
      <c r="I361" s="232"/>
      <c r="J361" s="233">
        <f>ROUND(I361*H361,2)</f>
        <v>0</v>
      </c>
      <c r="K361" s="229" t="s">
        <v>246</v>
      </c>
      <c r="L361" s="45"/>
      <c r="M361" s="234" t="s">
        <v>1</v>
      </c>
      <c r="N361" s="235" t="s">
        <v>41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247</v>
      </c>
      <c r="AT361" s="238" t="s">
        <v>242</v>
      </c>
      <c r="AU361" s="238" t="s">
        <v>87</v>
      </c>
      <c r="AY361" s="18" t="s">
        <v>240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84</v>
      </c>
      <c r="BK361" s="239">
        <f>ROUND(I361*H361,2)</f>
        <v>0</v>
      </c>
      <c r="BL361" s="18" t="s">
        <v>247</v>
      </c>
      <c r="BM361" s="238" t="s">
        <v>2544</v>
      </c>
    </row>
    <row r="362" s="2" customFormat="1">
      <c r="A362" s="39"/>
      <c r="B362" s="40"/>
      <c r="C362" s="41"/>
      <c r="D362" s="240" t="s">
        <v>249</v>
      </c>
      <c r="E362" s="41"/>
      <c r="F362" s="241" t="s">
        <v>6586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249</v>
      </c>
      <c r="AU362" s="18" t="s">
        <v>87</v>
      </c>
    </row>
    <row r="363" s="2" customFormat="1" ht="37.8" customHeight="1">
      <c r="A363" s="39"/>
      <c r="B363" s="40"/>
      <c r="C363" s="289" t="s">
        <v>1486</v>
      </c>
      <c r="D363" s="289" t="s">
        <v>341</v>
      </c>
      <c r="E363" s="290" t="s">
        <v>6587</v>
      </c>
      <c r="F363" s="291" t="s">
        <v>6588</v>
      </c>
      <c r="G363" s="292" t="s">
        <v>5315</v>
      </c>
      <c r="H363" s="293">
        <v>3</v>
      </c>
      <c r="I363" s="294"/>
      <c r="J363" s="295">
        <f>ROUND(I363*H363,2)</f>
        <v>0</v>
      </c>
      <c r="K363" s="291" t="s">
        <v>1</v>
      </c>
      <c r="L363" s="296"/>
      <c r="M363" s="297" t="s">
        <v>1</v>
      </c>
      <c r="N363" s="298" t="s">
        <v>41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320</v>
      </c>
      <c r="AT363" s="238" t="s">
        <v>341</v>
      </c>
      <c r="AU363" s="238" t="s">
        <v>87</v>
      </c>
      <c r="AY363" s="18" t="s">
        <v>240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84</v>
      </c>
      <c r="BK363" s="239">
        <f>ROUND(I363*H363,2)</f>
        <v>0</v>
      </c>
      <c r="BL363" s="18" t="s">
        <v>247</v>
      </c>
      <c r="BM363" s="238" t="s">
        <v>2555</v>
      </c>
    </row>
    <row r="364" s="2" customFormat="1">
      <c r="A364" s="39"/>
      <c r="B364" s="40"/>
      <c r="C364" s="41"/>
      <c r="D364" s="247" t="s">
        <v>742</v>
      </c>
      <c r="E364" s="41"/>
      <c r="F364" s="299" t="s">
        <v>6589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742</v>
      </c>
      <c r="AU364" s="18" t="s">
        <v>87</v>
      </c>
    </row>
    <row r="365" s="2" customFormat="1" ht="16.5" customHeight="1">
      <c r="A365" s="39"/>
      <c r="B365" s="40"/>
      <c r="C365" s="289" t="s">
        <v>1495</v>
      </c>
      <c r="D365" s="289" t="s">
        <v>341</v>
      </c>
      <c r="E365" s="290" t="s">
        <v>6590</v>
      </c>
      <c r="F365" s="291" t="s">
        <v>6591</v>
      </c>
      <c r="G365" s="292" t="s">
        <v>5315</v>
      </c>
      <c r="H365" s="293">
        <v>8</v>
      </c>
      <c r="I365" s="294"/>
      <c r="J365" s="295">
        <f>ROUND(I365*H365,2)</f>
        <v>0</v>
      </c>
      <c r="K365" s="291" t="s">
        <v>1</v>
      </c>
      <c r="L365" s="296"/>
      <c r="M365" s="297" t="s">
        <v>1</v>
      </c>
      <c r="N365" s="298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320</v>
      </c>
      <c r="AT365" s="238" t="s">
        <v>341</v>
      </c>
      <c r="AU365" s="238" t="s">
        <v>87</v>
      </c>
      <c r="AY365" s="18" t="s">
        <v>240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84</v>
      </c>
      <c r="BK365" s="239">
        <f>ROUND(I365*H365,2)</f>
        <v>0</v>
      </c>
      <c r="BL365" s="18" t="s">
        <v>247</v>
      </c>
      <c r="BM365" s="238" t="s">
        <v>2575</v>
      </c>
    </row>
    <row r="366" s="2" customFormat="1" ht="37.8" customHeight="1">
      <c r="A366" s="39"/>
      <c r="B366" s="40"/>
      <c r="C366" s="227" t="s">
        <v>1501</v>
      </c>
      <c r="D366" s="227" t="s">
        <v>242</v>
      </c>
      <c r="E366" s="228" t="s">
        <v>6592</v>
      </c>
      <c r="F366" s="229" t="s">
        <v>6593</v>
      </c>
      <c r="G366" s="230" t="s">
        <v>675</v>
      </c>
      <c r="H366" s="231">
        <v>2</v>
      </c>
      <c r="I366" s="232"/>
      <c r="J366" s="233">
        <f>ROUND(I366*H366,2)</f>
        <v>0</v>
      </c>
      <c r="K366" s="229" t="s">
        <v>246</v>
      </c>
      <c r="L366" s="45"/>
      <c r="M366" s="234" t="s">
        <v>1</v>
      </c>
      <c r="N366" s="235" t="s">
        <v>41</v>
      </c>
      <c r="O366" s="92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247</v>
      </c>
      <c r="AT366" s="238" t="s">
        <v>242</v>
      </c>
      <c r="AU366" s="238" t="s">
        <v>87</v>
      </c>
      <c r="AY366" s="18" t="s">
        <v>240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247</v>
      </c>
      <c r="BM366" s="238" t="s">
        <v>2588</v>
      </c>
    </row>
    <row r="367" s="2" customFormat="1">
      <c r="A367" s="39"/>
      <c r="B367" s="40"/>
      <c r="C367" s="41"/>
      <c r="D367" s="240" t="s">
        <v>249</v>
      </c>
      <c r="E367" s="41"/>
      <c r="F367" s="241" t="s">
        <v>6594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249</v>
      </c>
      <c r="AU367" s="18" t="s">
        <v>87</v>
      </c>
    </row>
    <row r="368" s="2" customFormat="1" ht="24.15" customHeight="1">
      <c r="A368" s="39"/>
      <c r="B368" s="40"/>
      <c r="C368" s="289" t="s">
        <v>1506</v>
      </c>
      <c r="D368" s="289" t="s">
        <v>341</v>
      </c>
      <c r="E368" s="290" t="s">
        <v>6595</v>
      </c>
      <c r="F368" s="291" t="s">
        <v>6596</v>
      </c>
      <c r="G368" s="292" t="s">
        <v>675</v>
      </c>
      <c r="H368" s="293">
        <v>2</v>
      </c>
      <c r="I368" s="294"/>
      <c r="J368" s="295">
        <f>ROUND(I368*H368,2)</f>
        <v>0</v>
      </c>
      <c r="K368" s="291" t="s">
        <v>1</v>
      </c>
      <c r="L368" s="296"/>
      <c r="M368" s="297" t="s">
        <v>1</v>
      </c>
      <c r="N368" s="298" t="s">
        <v>41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320</v>
      </c>
      <c r="AT368" s="238" t="s">
        <v>341</v>
      </c>
      <c r="AU368" s="238" t="s">
        <v>87</v>
      </c>
      <c r="AY368" s="18" t="s">
        <v>240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84</v>
      </c>
      <c r="BK368" s="239">
        <f>ROUND(I368*H368,2)</f>
        <v>0</v>
      </c>
      <c r="BL368" s="18" t="s">
        <v>247</v>
      </c>
      <c r="BM368" s="238" t="s">
        <v>2610</v>
      </c>
    </row>
    <row r="369" s="2" customFormat="1" ht="24.15" customHeight="1">
      <c r="A369" s="39"/>
      <c r="B369" s="40"/>
      <c r="C369" s="289" t="s">
        <v>1511</v>
      </c>
      <c r="D369" s="289" t="s">
        <v>341</v>
      </c>
      <c r="E369" s="290" t="s">
        <v>6597</v>
      </c>
      <c r="F369" s="291" t="s">
        <v>6598</v>
      </c>
      <c r="G369" s="292" t="s">
        <v>675</v>
      </c>
      <c r="H369" s="293">
        <v>2</v>
      </c>
      <c r="I369" s="294"/>
      <c r="J369" s="295">
        <f>ROUND(I369*H369,2)</f>
        <v>0</v>
      </c>
      <c r="K369" s="291" t="s">
        <v>1</v>
      </c>
      <c r="L369" s="296"/>
      <c r="M369" s="297" t="s">
        <v>1</v>
      </c>
      <c r="N369" s="298" t="s">
        <v>41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320</v>
      </c>
      <c r="AT369" s="238" t="s">
        <v>341</v>
      </c>
      <c r="AU369" s="238" t="s">
        <v>87</v>
      </c>
      <c r="AY369" s="18" t="s">
        <v>240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84</v>
      </c>
      <c r="BK369" s="239">
        <f>ROUND(I369*H369,2)</f>
        <v>0</v>
      </c>
      <c r="BL369" s="18" t="s">
        <v>247</v>
      </c>
      <c r="BM369" s="238" t="s">
        <v>2622</v>
      </c>
    </row>
    <row r="370" s="2" customFormat="1" ht="24.15" customHeight="1">
      <c r="A370" s="39"/>
      <c r="B370" s="40"/>
      <c r="C370" s="289" t="s">
        <v>1516</v>
      </c>
      <c r="D370" s="289" t="s">
        <v>341</v>
      </c>
      <c r="E370" s="290" t="s">
        <v>6599</v>
      </c>
      <c r="F370" s="291" t="s">
        <v>6600</v>
      </c>
      <c r="G370" s="292" t="s">
        <v>675</v>
      </c>
      <c r="H370" s="293">
        <v>2</v>
      </c>
      <c r="I370" s="294"/>
      <c r="J370" s="295">
        <f>ROUND(I370*H370,2)</f>
        <v>0</v>
      </c>
      <c r="K370" s="291" t="s">
        <v>1</v>
      </c>
      <c r="L370" s="296"/>
      <c r="M370" s="297" t="s">
        <v>1</v>
      </c>
      <c r="N370" s="298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320</v>
      </c>
      <c r="AT370" s="238" t="s">
        <v>341</v>
      </c>
      <c r="AU370" s="238" t="s">
        <v>87</v>
      </c>
      <c r="AY370" s="18" t="s">
        <v>240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247</v>
      </c>
      <c r="BM370" s="238" t="s">
        <v>2634</v>
      </c>
    </row>
    <row r="371" s="2" customFormat="1" ht="24.15" customHeight="1">
      <c r="A371" s="39"/>
      <c r="B371" s="40"/>
      <c r="C371" s="289" t="s">
        <v>1523</v>
      </c>
      <c r="D371" s="289" t="s">
        <v>341</v>
      </c>
      <c r="E371" s="290" t="s">
        <v>6601</v>
      </c>
      <c r="F371" s="291" t="s">
        <v>6602</v>
      </c>
      <c r="G371" s="292" t="s">
        <v>675</v>
      </c>
      <c r="H371" s="293">
        <v>48</v>
      </c>
      <c r="I371" s="294"/>
      <c r="J371" s="295">
        <f>ROUND(I371*H371,2)</f>
        <v>0</v>
      </c>
      <c r="K371" s="291" t="s">
        <v>1</v>
      </c>
      <c r="L371" s="296"/>
      <c r="M371" s="297" t="s">
        <v>1</v>
      </c>
      <c r="N371" s="298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320</v>
      </c>
      <c r="AT371" s="238" t="s">
        <v>341</v>
      </c>
      <c r="AU371" s="238" t="s">
        <v>87</v>
      </c>
      <c r="AY371" s="18" t="s">
        <v>240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247</v>
      </c>
      <c r="BM371" s="238" t="s">
        <v>2650</v>
      </c>
    </row>
    <row r="372" s="2" customFormat="1" ht="24.15" customHeight="1">
      <c r="A372" s="39"/>
      <c r="B372" s="40"/>
      <c r="C372" s="227" t="s">
        <v>1530</v>
      </c>
      <c r="D372" s="227" t="s">
        <v>242</v>
      </c>
      <c r="E372" s="228" t="s">
        <v>6603</v>
      </c>
      <c r="F372" s="229" t="s">
        <v>6604</v>
      </c>
      <c r="G372" s="230" t="s">
        <v>675</v>
      </c>
      <c r="H372" s="231">
        <v>48</v>
      </c>
      <c r="I372" s="232"/>
      <c r="J372" s="233">
        <f>ROUND(I372*H372,2)</f>
        <v>0</v>
      </c>
      <c r="K372" s="229" t="s">
        <v>246</v>
      </c>
      <c r="L372" s="45"/>
      <c r="M372" s="234" t="s">
        <v>1</v>
      </c>
      <c r="N372" s="235" t="s">
        <v>41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247</v>
      </c>
      <c r="AT372" s="238" t="s">
        <v>242</v>
      </c>
      <c r="AU372" s="238" t="s">
        <v>87</v>
      </c>
      <c r="AY372" s="18" t="s">
        <v>240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84</v>
      </c>
      <c r="BK372" s="239">
        <f>ROUND(I372*H372,2)</f>
        <v>0</v>
      </c>
      <c r="BL372" s="18" t="s">
        <v>247</v>
      </c>
      <c r="BM372" s="238" t="s">
        <v>2661</v>
      </c>
    </row>
    <row r="373" s="2" customFormat="1">
      <c r="A373" s="39"/>
      <c r="B373" s="40"/>
      <c r="C373" s="41"/>
      <c r="D373" s="240" t="s">
        <v>249</v>
      </c>
      <c r="E373" s="41"/>
      <c r="F373" s="241" t="s">
        <v>6605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87</v>
      </c>
    </row>
    <row r="374" s="2" customFormat="1" ht="33" customHeight="1">
      <c r="A374" s="39"/>
      <c r="B374" s="40"/>
      <c r="C374" s="227" t="s">
        <v>1536</v>
      </c>
      <c r="D374" s="227" t="s">
        <v>242</v>
      </c>
      <c r="E374" s="228" t="s">
        <v>6606</v>
      </c>
      <c r="F374" s="229" t="s">
        <v>6607</v>
      </c>
      <c r="G374" s="230" t="s">
        <v>675</v>
      </c>
      <c r="H374" s="231">
        <v>48</v>
      </c>
      <c r="I374" s="232"/>
      <c r="J374" s="233">
        <f>ROUND(I374*H374,2)</f>
        <v>0</v>
      </c>
      <c r="K374" s="229" t="s">
        <v>246</v>
      </c>
      <c r="L374" s="45"/>
      <c r="M374" s="234" t="s">
        <v>1</v>
      </c>
      <c r="N374" s="235" t="s">
        <v>41</v>
      </c>
      <c r="O374" s="92"/>
      <c r="P374" s="236">
        <f>O374*H374</f>
        <v>0</v>
      </c>
      <c r="Q374" s="236">
        <v>0</v>
      </c>
      <c r="R374" s="236">
        <f>Q374*H374</f>
        <v>0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247</v>
      </c>
      <c r="AT374" s="238" t="s">
        <v>242</v>
      </c>
      <c r="AU374" s="238" t="s">
        <v>87</v>
      </c>
      <c r="AY374" s="18" t="s">
        <v>240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84</v>
      </c>
      <c r="BK374" s="239">
        <f>ROUND(I374*H374,2)</f>
        <v>0</v>
      </c>
      <c r="BL374" s="18" t="s">
        <v>247</v>
      </c>
      <c r="BM374" s="238" t="s">
        <v>2673</v>
      </c>
    </row>
    <row r="375" s="2" customFormat="1">
      <c r="A375" s="39"/>
      <c r="B375" s="40"/>
      <c r="C375" s="41"/>
      <c r="D375" s="240" t="s">
        <v>249</v>
      </c>
      <c r="E375" s="41"/>
      <c r="F375" s="241" t="s">
        <v>6608</v>
      </c>
      <c r="G375" s="41"/>
      <c r="H375" s="41"/>
      <c r="I375" s="242"/>
      <c r="J375" s="41"/>
      <c r="K375" s="41"/>
      <c r="L375" s="45"/>
      <c r="M375" s="243"/>
      <c r="N375" s="244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249</v>
      </c>
      <c r="AU375" s="18" t="s">
        <v>87</v>
      </c>
    </row>
    <row r="376" s="2" customFormat="1" ht="24.15" customHeight="1">
      <c r="A376" s="39"/>
      <c r="B376" s="40"/>
      <c r="C376" s="289" t="s">
        <v>1545</v>
      </c>
      <c r="D376" s="289" t="s">
        <v>341</v>
      </c>
      <c r="E376" s="290" t="s">
        <v>6609</v>
      </c>
      <c r="F376" s="291" t="s">
        <v>6610</v>
      </c>
      <c r="G376" s="292" t="s">
        <v>675</v>
      </c>
      <c r="H376" s="293">
        <v>48</v>
      </c>
      <c r="I376" s="294"/>
      <c r="J376" s="295">
        <f>ROUND(I376*H376,2)</f>
        <v>0</v>
      </c>
      <c r="K376" s="291" t="s">
        <v>1</v>
      </c>
      <c r="L376" s="296"/>
      <c r="M376" s="297" t="s">
        <v>1</v>
      </c>
      <c r="N376" s="298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320</v>
      </c>
      <c r="AT376" s="238" t="s">
        <v>341</v>
      </c>
      <c r="AU376" s="238" t="s">
        <v>87</v>
      </c>
      <c r="AY376" s="18" t="s">
        <v>240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247</v>
      </c>
      <c r="BM376" s="238" t="s">
        <v>2689</v>
      </c>
    </row>
    <row r="377" s="2" customFormat="1" ht="24.15" customHeight="1">
      <c r="A377" s="39"/>
      <c r="B377" s="40"/>
      <c r="C377" s="289" t="s">
        <v>1550</v>
      </c>
      <c r="D377" s="289" t="s">
        <v>341</v>
      </c>
      <c r="E377" s="290" t="s">
        <v>6611</v>
      </c>
      <c r="F377" s="291" t="s">
        <v>6612</v>
      </c>
      <c r="G377" s="292" t="s">
        <v>675</v>
      </c>
      <c r="H377" s="293">
        <v>48</v>
      </c>
      <c r="I377" s="294"/>
      <c r="J377" s="295">
        <f>ROUND(I377*H377,2)</f>
        <v>0</v>
      </c>
      <c r="K377" s="291" t="s">
        <v>1</v>
      </c>
      <c r="L377" s="296"/>
      <c r="M377" s="297" t="s">
        <v>1</v>
      </c>
      <c r="N377" s="298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320</v>
      </c>
      <c r="AT377" s="238" t="s">
        <v>341</v>
      </c>
      <c r="AU377" s="238" t="s">
        <v>87</v>
      </c>
      <c r="AY377" s="18" t="s">
        <v>240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84</v>
      </c>
      <c r="BK377" s="239">
        <f>ROUND(I377*H377,2)</f>
        <v>0</v>
      </c>
      <c r="BL377" s="18" t="s">
        <v>247</v>
      </c>
      <c r="BM377" s="238" t="s">
        <v>2701</v>
      </c>
    </row>
    <row r="378" s="2" customFormat="1" ht="37.8" customHeight="1">
      <c r="A378" s="39"/>
      <c r="B378" s="40"/>
      <c r="C378" s="227" t="s">
        <v>1555</v>
      </c>
      <c r="D378" s="227" t="s">
        <v>242</v>
      </c>
      <c r="E378" s="228" t="s">
        <v>6613</v>
      </c>
      <c r="F378" s="229" t="s">
        <v>6614</v>
      </c>
      <c r="G378" s="230" t="s">
        <v>675</v>
      </c>
      <c r="H378" s="231">
        <v>7</v>
      </c>
      <c r="I378" s="232"/>
      <c r="J378" s="233">
        <f>ROUND(I378*H378,2)</f>
        <v>0</v>
      </c>
      <c r="K378" s="229" t="s">
        <v>246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247</v>
      </c>
      <c r="AT378" s="238" t="s">
        <v>242</v>
      </c>
      <c r="AU378" s="238" t="s">
        <v>87</v>
      </c>
      <c r="AY378" s="18" t="s">
        <v>240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84</v>
      </c>
      <c r="BK378" s="239">
        <f>ROUND(I378*H378,2)</f>
        <v>0</v>
      </c>
      <c r="BL378" s="18" t="s">
        <v>247</v>
      </c>
      <c r="BM378" s="238" t="s">
        <v>2715</v>
      </c>
    </row>
    <row r="379" s="2" customFormat="1">
      <c r="A379" s="39"/>
      <c r="B379" s="40"/>
      <c r="C379" s="41"/>
      <c r="D379" s="240" t="s">
        <v>249</v>
      </c>
      <c r="E379" s="41"/>
      <c r="F379" s="241" t="s">
        <v>6615</v>
      </c>
      <c r="G379" s="41"/>
      <c r="H379" s="41"/>
      <c r="I379" s="242"/>
      <c r="J379" s="41"/>
      <c r="K379" s="41"/>
      <c r="L379" s="45"/>
      <c r="M379" s="243"/>
      <c r="N379" s="244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249</v>
      </c>
      <c r="AU379" s="18" t="s">
        <v>87</v>
      </c>
    </row>
    <row r="380" s="2" customFormat="1" ht="24.15" customHeight="1">
      <c r="A380" s="39"/>
      <c r="B380" s="40"/>
      <c r="C380" s="289" t="s">
        <v>1561</v>
      </c>
      <c r="D380" s="289" t="s">
        <v>341</v>
      </c>
      <c r="E380" s="290" t="s">
        <v>6616</v>
      </c>
      <c r="F380" s="291" t="s">
        <v>6617</v>
      </c>
      <c r="G380" s="292" t="s">
        <v>675</v>
      </c>
      <c r="H380" s="293">
        <v>7</v>
      </c>
      <c r="I380" s="294"/>
      <c r="J380" s="295">
        <f>ROUND(I380*H380,2)</f>
        <v>0</v>
      </c>
      <c r="K380" s="291" t="s">
        <v>1</v>
      </c>
      <c r="L380" s="296"/>
      <c r="M380" s="297" t="s">
        <v>1</v>
      </c>
      <c r="N380" s="298" t="s">
        <v>41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320</v>
      </c>
      <c r="AT380" s="238" t="s">
        <v>341</v>
      </c>
      <c r="AU380" s="238" t="s">
        <v>87</v>
      </c>
      <c r="AY380" s="18" t="s">
        <v>240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84</v>
      </c>
      <c r="BK380" s="239">
        <f>ROUND(I380*H380,2)</f>
        <v>0</v>
      </c>
      <c r="BL380" s="18" t="s">
        <v>247</v>
      </c>
      <c r="BM380" s="238" t="s">
        <v>2728</v>
      </c>
    </row>
    <row r="381" s="2" customFormat="1" ht="24.15" customHeight="1">
      <c r="A381" s="39"/>
      <c r="B381" s="40"/>
      <c r="C381" s="289" t="s">
        <v>1568</v>
      </c>
      <c r="D381" s="289" t="s">
        <v>341</v>
      </c>
      <c r="E381" s="290" t="s">
        <v>6618</v>
      </c>
      <c r="F381" s="291" t="s">
        <v>6619</v>
      </c>
      <c r="G381" s="292" t="s">
        <v>675</v>
      </c>
      <c r="H381" s="293">
        <v>7</v>
      </c>
      <c r="I381" s="294"/>
      <c r="J381" s="295">
        <f>ROUND(I381*H381,2)</f>
        <v>0</v>
      </c>
      <c r="K381" s="291" t="s">
        <v>1</v>
      </c>
      <c r="L381" s="296"/>
      <c r="M381" s="297" t="s">
        <v>1</v>
      </c>
      <c r="N381" s="298" t="s">
        <v>41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320</v>
      </c>
      <c r="AT381" s="238" t="s">
        <v>341</v>
      </c>
      <c r="AU381" s="238" t="s">
        <v>87</v>
      </c>
      <c r="AY381" s="18" t="s">
        <v>240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84</v>
      </c>
      <c r="BK381" s="239">
        <f>ROUND(I381*H381,2)</f>
        <v>0</v>
      </c>
      <c r="BL381" s="18" t="s">
        <v>247</v>
      </c>
      <c r="BM381" s="238" t="s">
        <v>2740</v>
      </c>
    </row>
    <row r="382" s="2" customFormat="1" ht="24.15" customHeight="1">
      <c r="A382" s="39"/>
      <c r="B382" s="40"/>
      <c r="C382" s="289" t="s">
        <v>1576</v>
      </c>
      <c r="D382" s="289" t="s">
        <v>341</v>
      </c>
      <c r="E382" s="290" t="s">
        <v>6620</v>
      </c>
      <c r="F382" s="291" t="s">
        <v>6621</v>
      </c>
      <c r="G382" s="292" t="s">
        <v>675</v>
      </c>
      <c r="H382" s="293">
        <v>7</v>
      </c>
      <c r="I382" s="294"/>
      <c r="J382" s="295">
        <f>ROUND(I382*H382,2)</f>
        <v>0</v>
      </c>
      <c r="K382" s="291" t="s">
        <v>1</v>
      </c>
      <c r="L382" s="296"/>
      <c r="M382" s="297" t="s">
        <v>1</v>
      </c>
      <c r="N382" s="298" t="s">
        <v>41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320</v>
      </c>
      <c r="AT382" s="238" t="s">
        <v>341</v>
      </c>
      <c r="AU382" s="238" t="s">
        <v>87</v>
      </c>
      <c r="AY382" s="18" t="s">
        <v>240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84</v>
      </c>
      <c r="BK382" s="239">
        <f>ROUND(I382*H382,2)</f>
        <v>0</v>
      </c>
      <c r="BL382" s="18" t="s">
        <v>247</v>
      </c>
      <c r="BM382" s="238" t="s">
        <v>2750</v>
      </c>
    </row>
    <row r="383" s="2" customFormat="1" ht="24.15" customHeight="1">
      <c r="A383" s="39"/>
      <c r="B383" s="40"/>
      <c r="C383" s="289" t="s">
        <v>1580</v>
      </c>
      <c r="D383" s="289" t="s">
        <v>341</v>
      </c>
      <c r="E383" s="290" t="s">
        <v>6622</v>
      </c>
      <c r="F383" s="291" t="s">
        <v>6623</v>
      </c>
      <c r="G383" s="292" t="s">
        <v>675</v>
      </c>
      <c r="H383" s="293">
        <v>7</v>
      </c>
      <c r="I383" s="294"/>
      <c r="J383" s="295">
        <f>ROUND(I383*H383,2)</f>
        <v>0</v>
      </c>
      <c r="K383" s="291" t="s">
        <v>1</v>
      </c>
      <c r="L383" s="296"/>
      <c r="M383" s="297" t="s">
        <v>1</v>
      </c>
      <c r="N383" s="298" t="s">
        <v>41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320</v>
      </c>
      <c r="AT383" s="238" t="s">
        <v>341</v>
      </c>
      <c r="AU383" s="238" t="s">
        <v>87</v>
      </c>
      <c r="AY383" s="18" t="s">
        <v>240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247</v>
      </c>
      <c r="BM383" s="238" t="s">
        <v>2760</v>
      </c>
    </row>
    <row r="384" s="2" customFormat="1" ht="37.8" customHeight="1">
      <c r="A384" s="39"/>
      <c r="B384" s="40"/>
      <c r="C384" s="227" t="s">
        <v>1585</v>
      </c>
      <c r="D384" s="227" t="s">
        <v>242</v>
      </c>
      <c r="E384" s="228" t="s">
        <v>6624</v>
      </c>
      <c r="F384" s="229" t="s">
        <v>6625</v>
      </c>
      <c r="G384" s="230" t="s">
        <v>675</v>
      </c>
      <c r="H384" s="231">
        <v>19</v>
      </c>
      <c r="I384" s="232"/>
      <c r="J384" s="233">
        <f>ROUND(I384*H384,2)</f>
        <v>0</v>
      </c>
      <c r="K384" s="229" t="s">
        <v>246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247</v>
      </c>
      <c r="AT384" s="238" t="s">
        <v>242</v>
      </c>
      <c r="AU384" s="238" t="s">
        <v>87</v>
      </c>
      <c r="AY384" s="18" t="s">
        <v>240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84</v>
      </c>
      <c r="BK384" s="239">
        <f>ROUND(I384*H384,2)</f>
        <v>0</v>
      </c>
      <c r="BL384" s="18" t="s">
        <v>247</v>
      </c>
      <c r="BM384" s="238" t="s">
        <v>2769</v>
      </c>
    </row>
    <row r="385" s="2" customFormat="1">
      <c r="A385" s="39"/>
      <c r="B385" s="40"/>
      <c r="C385" s="41"/>
      <c r="D385" s="240" t="s">
        <v>249</v>
      </c>
      <c r="E385" s="41"/>
      <c r="F385" s="241" t="s">
        <v>6626</v>
      </c>
      <c r="G385" s="41"/>
      <c r="H385" s="41"/>
      <c r="I385" s="242"/>
      <c r="J385" s="41"/>
      <c r="K385" s="41"/>
      <c r="L385" s="45"/>
      <c r="M385" s="243"/>
      <c r="N385" s="244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249</v>
      </c>
      <c r="AU385" s="18" t="s">
        <v>87</v>
      </c>
    </row>
    <row r="386" s="2" customFormat="1" ht="24.15" customHeight="1">
      <c r="A386" s="39"/>
      <c r="B386" s="40"/>
      <c r="C386" s="289" t="s">
        <v>1604</v>
      </c>
      <c r="D386" s="289" t="s">
        <v>341</v>
      </c>
      <c r="E386" s="290" t="s">
        <v>6616</v>
      </c>
      <c r="F386" s="291" t="s">
        <v>6617</v>
      </c>
      <c r="G386" s="292" t="s">
        <v>675</v>
      </c>
      <c r="H386" s="293">
        <v>38</v>
      </c>
      <c r="I386" s="294"/>
      <c r="J386" s="295">
        <f>ROUND(I386*H386,2)</f>
        <v>0</v>
      </c>
      <c r="K386" s="291" t="s">
        <v>1</v>
      </c>
      <c r="L386" s="296"/>
      <c r="M386" s="297" t="s">
        <v>1</v>
      </c>
      <c r="N386" s="298" t="s">
        <v>41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320</v>
      </c>
      <c r="AT386" s="238" t="s">
        <v>341</v>
      </c>
      <c r="AU386" s="238" t="s">
        <v>87</v>
      </c>
      <c r="AY386" s="18" t="s">
        <v>240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84</v>
      </c>
      <c r="BK386" s="239">
        <f>ROUND(I386*H386,2)</f>
        <v>0</v>
      </c>
      <c r="BL386" s="18" t="s">
        <v>247</v>
      </c>
      <c r="BM386" s="238" t="s">
        <v>2783</v>
      </c>
    </row>
    <row r="387" s="2" customFormat="1" ht="24.15" customHeight="1">
      <c r="A387" s="39"/>
      <c r="B387" s="40"/>
      <c r="C387" s="289" t="s">
        <v>1609</v>
      </c>
      <c r="D387" s="289" t="s">
        <v>341</v>
      </c>
      <c r="E387" s="290" t="s">
        <v>6620</v>
      </c>
      <c r="F387" s="291" t="s">
        <v>6621</v>
      </c>
      <c r="G387" s="292" t="s">
        <v>675</v>
      </c>
      <c r="H387" s="293">
        <v>15</v>
      </c>
      <c r="I387" s="294"/>
      <c r="J387" s="295">
        <f>ROUND(I387*H387,2)</f>
        <v>0</v>
      </c>
      <c r="K387" s="291" t="s">
        <v>1</v>
      </c>
      <c r="L387" s="296"/>
      <c r="M387" s="297" t="s">
        <v>1</v>
      </c>
      <c r="N387" s="298" t="s">
        <v>41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320</v>
      </c>
      <c r="AT387" s="238" t="s">
        <v>341</v>
      </c>
      <c r="AU387" s="238" t="s">
        <v>87</v>
      </c>
      <c r="AY387" s="18" t="s">
        <v>240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84</v>
      </c>
      <c r="BK387" s="239">
        <f>ROUND(I387*H387,2)</f>
        <v>0</v>
      </c>
      <c r="BL387" s="18" t="s">
        <v>247</v>
      </c>
      <c r="BM387" s="238" t="s">
        <v>2791</v>
      </c>
    </row>
    <row r="388" s="2" customFormat="1" ht="24.15" customHeight="1">
      <c r="A388" s="39"/>
      <c r="B388" s="40"/>
      <c r="C388" s="289" t="s">
        <v>1613</v>
      </c>
      <c r="D388" s="289" t="s">
        <v>341</v>
      </c>
      <c r="E388" s="290" t="s">
        <v>6622</v>
      </c>
      <c r="F388" s="291" t="s">
        <v>6623</v>
      </c>
      <c r="G388" s="292" t="s">
        <v>675</v>
      </c>
      <c r="H388" s="293">
        <v>15</v>
      </c>
      <c r="I388" s="294"/>
      <c r="J388" s="295">
        <f>ROUND(I388*H388,2)</f>
        <v>0</v>
      </c>
      <c r="K388" s="291" t="s">
        <v>1</v>
      </c>
      <c r="L388" s="296"/>
      <c r="M388" s="297" t="s">
        <v>1</v>
      </c>
      <c r="N388" s="298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320</v>
      </c>
      <c r="AT388" s="238" t="s">
        <v>341</v>
      </c>
      <c r="AU388" s="238" t="s">
        <v>87</v>
      </c>
      <c r="AY388" s="18" t="s">
        <v>240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84</v>
      </c>
      <c r="BK388" s="239">
        <f>ROUND(I388*H388,2)</f>
        <v>0</v>
      </c>
      <c r="BL388" s="18" t="s">
        <v>247</v>
      </c>
      <c r="BM388" s="238" t="s">
        <v>2799</v>
      </c>
    </row>
    <row r="389" s="2" customFormat="1" ht="24.15" customHeight="1">
      <c r="A389" s="39"/>
      <c r="B389" s="40"/>
      <c r="C389" s="289" t="s">
        <v>1617</v>
      </c>
      <c r="D389" s="289" t="s">
        <v>341</v>
      </c>
      <c r="E389" s="290" t="s">
        <v>6627</v>
      </c>
      <c r="F389" s="291" t="s">
        <v>6628</v>
      </c>
      <c r="G389" s="292" t="s">
        <v>675</v>
      </c>
      <c r="H389" s="293">
        <v>15</v>
      </c>
      <c r="I389" s="294"/>
      <c r="J389" s="295">
        <f>ROUND(I389*H389,2)</f>
        <v>0</v>
      </c>
      <c r="K389" s="291" t="s">
        <v>1</v>
      </c>
      <c r="L389" s="296"/>
      <c r="M389" s="297" t="s">
        <v>1</v>
      </c>
      <c r="N389" s="298" t="s">
        <v>41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320</v>
      </c>
      <c r="AT389" s="238" t="s">
        <v>341</v>
      </c>
      <c r="AU389" s="238" t="s">
        <v>87</v>
      </c>
      <c r="AY389" s="18" t="s">
        <v>240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84</v>
      </c>
      <c r="BK389" s="239">
        <f>ROUND(I389*H389,2)</f>
        <v>0</v>
      </c>
      <c r="BL389" s="18" t="s">
        <v>247</v>
      </c>
      <c r="BM389" s="238" t="s">
        <v>2807</v>
      </c>
    </row>
    <row r="390" s="2" customFormat="1" ht="16.5" customHeight="1">
      <c r="A390" s="39"/>
      <c r="B390" s="40"/>
      <c r="C390" s="289" t="s">
        <v>1632</v>
      </c>
      <c r="D390" s="289" t="s">
        <v>341</v>
      </c>
      <c r="E390" s="290" t="s">
        <v>6629</v>
      </c>
      <c r="F390" s="291" t="s">
        <v>6630</v>
      </c>
      <c r="G390" s="292" t="s">
        <v>675</v>
      </c>
      <c r="H390" s="293">
        <v>2</v>
      </c>
      <c r="I390" s="294"/>
      <c r="J390" s="295">
        <f>ROUND(I390*H390,2)</f>
        <v>0</v>
      </c>
      <c r="K390" s="291" t="s">
        <v>1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320</v>
      </c>
      <c r="AT390" s="238" t="s">
        <v>341</v>
      </c>
      <c r="AU390" s="238" t="s">
        <v>87</v>
      </c>
      <c r="AY390" s="18" t="s">
        <v>240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247</v>
      </c>
      <c r="BM390" s="238" t="s">
        <v>2817</v>
      </c>
    </row>
    <row r="391" s="2" customFormat="1" ht="21.75" customHeight="1">
      <c r="A391" s="39"/>
      <c r="B391" s="40"/>
      <c r="C391" s="227" t="s">
        <v>1640</v>
      </c>
      <c r="D391" s="227" t="s">
        <v>242</v>
      </c>
      <c r="E391" s="228" t="s">
        <v>6631</v>
      </c>
      <c r="F391" s="229" t="s">
        <v>6632</v>
      </c>
      <c r="G391" s="230" t="s">
        <v>675</v>
      </c>
      <c r="H391" s="231">
        <v>4</v>
      </c>
      <c r="I391" s="232"/>
      <c r="J391" s="233">
        <f>ROUND(I391*H391,2)</f>
        <v>0</v>
      </c>
      <c r="K391" s="229" t="s">
        <v>246</v>
      </c>
      <c r="L391" s="45"/>
      <c r="M391" s="234" t="s">
        <v>1</v>
      </c>
      <c r="N391" s="235" t="s">
        <v>41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247</v>
      </c>
      <c r="AT391" s="238" t="s">
        <v>242</v>
      </c>
      <c r="AU391" s="238" t="s">
        <v>87</v>
      </c>
      <c r="AY391" s="18" t="s">
        <v>240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84</v>
      </c>
      <c r="BK391" s="239">
        <f>ROUND(I391*H391,2)</f>
        <v>0</v>
      </c>
      <c r="BL391" s="18" t="s">
        <v>247</v>
      </c>
      <c r="BM391" s="238" t="s">
        <v>2830</v>
      </c>
    </row>
    <row r="392" s="2" customFormat="1">
      <c r="A392" s="39"/>
      <c r="B392" s="40"/>
      <c r="C392" s="41"/>
      <c r="D392" s="240" t="s">
        <v>249</v>
      </c>
      <c r="E392" s="41"/>
      <c r="F392" s="241" t="s">
        <v>6633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249</v>
      </c>
      <c r="AU392" s="18" t="s">
        <v>87</v>
      </c>
    </row>
    <row r="393" s="2" customFormat="1" ht="16.5" customHeight="1">
      <c r="A393" s="39"/>
      <c r="B393" s="40"/>
      <c r="C393" s="289" t="s">
        <v>1645</v>
      </c>
      <c r="D393" s="289" t="s">
        <v>341</v>
      </c>
      <c r="E393" s="290" t="s">
        <v>6634</v>
      </c>
      <c r="F393" s="291" t="s">
        <v>6635</v>
      </c>
      <c r="G393" s="292" t="s">
        <v>675</v>
      </c>
      <c r="H393" s="293">
        <v>4</v>
      </c>
      <c r="I393" s="294"/>
      <c r="J393" s="295">
        <f>ROUND(I393*H393,2)</f>
        <v>0</v>
      </c>
      <c r="K393" s="291" t="s">
        <v>1</v>
      </c>
      <c r="L393" s="296"/>
      <c r="M393" s="297" t="s">
        <v>1</v>
      </c>
      <c r="N393" s="298" t="s">
        <v>41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320</v>
      </c>
      <c r="AT393" s="238" t="s">
        <v>341</v>
      </c>
      <c r="AU393" s="238" t="s">
        <v>87</v>
      </c>
      <c r="AY393" s="18" t="s">
        <v>240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247</v>
      </c>
      <c r="BM393" s="238" t="s">
        <v>2838</v>
      </c>
    </row>
    <row r="394" s="2" customFormat="1" ht="16.5" customHeight="1">
      <c r="A394" s="39"/>
      <c r="B394" s="40"/>
      <c r="C394" s="289" t="s">
        <v>1650</v>
      </c>
      <c r="D394" s="289" t="s">
        <v>341</v>
      </c>
      <c r="E394" s="290" t="s">
        <v>6636</v>
      </c>
      <c r="F394" s="291" t="s">
        <v>6637</v>
      </c>
      <c r="G394" s="292" t="s">
        <v>675</v>
      </c>
      <c r="H394" s="293">
        <v>4</v>
      </c>
      <c r="I394" s="294"/>
      <c r="J394" s="295">
        <f>ROUND(I394*H394,2)</f>
        <v>0</v>
      </c>
      <c r="K394" s="291" t="s">
        <v>1</v>
      </c>
      <c r="L394" s="296"/>
      <c r="M394" s="297" t="s">
        <v>1</v>
      </c>
      <c r="N394" s="298" t="s">
        <v>41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320</v>
      </c>
      <c r="AT394" s="238" t="s">
        <v>341</v>
      </c>
      <c r="AU394" s="238" t="s">
        <v>87</v>
      </c>
      <c r="AY394" s="18" t="s">
        <v>240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84</v>
      </c>
      <c r="BK394" s="239">
        <f>ROUND(I394*H394,2)</f>
        <v>0</v>
      </c>
      <c r="BL394" s="18" t="s">
        <v>247</v>
      </c>
      <c r="BM394" s="238" t="s">
        <v>2849</v>
      </c>
    </row>
    <row r="395" s="2" customFormat="1" ht="24.15" customHeight="1">
      <c r="A395" s="39"/>
      <c r="B395" s="40"/>
      <c r="C395" s="227" t="s">
        <v>1655</v>
      </c>
      <c r="D395" s="227" t="s">
        <v>242</v>
      </c>
      <c r="E395" s="228" t="s">
        <v>6522</v>
      </c>
      <c r="F395" s="229" t="s">
        <v>6523</v>
      </c>
      <c r="G395" s="230" t="s">
        <v>675</v>
      </c>
      <c r="H395" s="231">
        <v>22</v>
      </c>
      <c r="I395" s="232"/>
      <c r="J395" s="233">
        <f>ROUND(I395*H395,2)</f>
        <v>0</v>
      </c>
      <c r="K395" s="229" t="s">
        <v>246</v>
      </c>
      <c r="L395" s="45"/>
      <c r="M395" s="234" t="s">
        <v>1</v>
      </c>
      <c r="N395" s="235" t="s">
        <v>41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247</v>
      </c>
      <c r="AT395" s="238" t="s">
        <v>242</v>
      </c>
      <c r="AU395" s="238" t="s">
        <v>87</v>
      </c>
      <c r="AY395" s="18" t="s">
        <v>240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84</v>
      </c>
      <c r="BK395" s="239">
        <f>ROUND(I395*H395,2)</f>
        <v>0</v>
      </c>
      <c r="BL395" s="18" t="s">
        <v>247</v>
      </c>
      <c r="BM395" s="238" t="s">
        <v>2861</v>
      </c>
    </row>
    <row r="396" s="2" customFormat="1">
      <c r="A396" s="39"/>
      <c r="B396" s="40"/>
      <c r="C396" s="41"/>
      <c r="D396" s="240" t="s">
        <v>249</v>
      </c>
      <c r="E396" s="41"/>
      <c r="F396" s="241" t="s">
        <v>6524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249</v>
      </c>
      <c r="AU396" s="18" t="s">
        <v>87</v>
      </c>
    </row>
    <row r="397" s="2" customFormat="1" ht="24.15" customHeight="1">
      <c r="A397" s="39"/>
      <c r="B397" s="40"/>
      <c r="C397" s="289" t="s">
        <v>1664</v>
      </c>
      <c r="D397" s="289" t="s">
        <v>341</v>
      </c>
      <c r="E397" s="290" t="s">
        <v>6525</v>
      </c>
      <c r="F397" s="291" t="s">
        <v>6526</v>
      </c>
      <c r="G397" s="292" t="s">
        <v>675</v>
      </c>
      <c r="H397" s="293">
        <v>22</v>
      </c>
      <c r="I397" s="294"/>
      <c r="J397" s="295">
        <f>ROUND(I397*H397,2)</f>
        <v>0</v>
      </c>
      <c r="K397" s="291" t="s">
        <v>246</v>
      </c>
      <c r="L397" s="296"/>
      <c r="M397" s="297" t="s">
        <v>1</v>
      </c>
      <c r="N397" s="298" t="s">
        <v>41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320</v>
      </c>
      <c r="AT397" s="238" t="s">
        <v>341</v>
      </c>
      <c r="AU397" s="238" t="s">
        <v>87</v>
      </c>
      <c r="AY397" s="18" t="s">
        <v>240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84</v>
      </c>
      <c r="BK397" s="239">
        <f>ROUND(I397*H397,2)</f>
        <v>0</v>
      </c>
      <c r="BL397" s="18" t="s">
        <v>247</v>
      </c>
      <c r="BM397" s="238" t="s">
        <v>2879</v>
      </c>
    </row>
    <row r="398" s="2" customFormat="1" ht="24.15" customHeight="1">
      <c r="A398" s="39"/>
      <c r="B398" s="40"/>
      <c r="C398" s="227" t="s">
        <v>1671</v>
      </c>
      <c r="D398" s="227" t="s">
        <v>242</v>
      </c>
      <c r="E398" s="228" t="s">
        <v>6333</v>
      </c>
      <c r="F398" s="229" t="s">
        <v>6334</v>
      </c>
      <c r="G398" s="230" t="s">
        <v>520</v>
      </c>
      <c r="H398" s="231">
        <v>450</v>
      </c>
      <c r="I398" s="232"/>
      <c r="J398" s="233">
        <f>ROUND(I398*H398,2)</f>
        <v>0</v>
      </c>
      <c r="K398" s="229" t="s">
        <v>246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247</v>
      </c>
      <c r="AT398" s="238" t="s">
        <v>242</v>
      </c>
      <c r="AU398" s="238" t="s">
        <v>87</v>
      </c>
      <c r="AY398" s="18" t="s">
        <v>240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84</v>
      </c>
      <c r="BK398" s="239">
        <f>ROUND(I398*H398,2)</f>
        <v>0</v>
      </c>
      <c r="BL398" s="18" t="s">
        <v>247</v>
      </c>
      <c r="BM398" s="238" t="s">
        <v>2892</v>
      </c>
    </row>
    <row r="399" s="2" customFormat="1">
      <c r="A399" s="39"/>
      <c r="B399" s="40"/>
      <c r="C399" s="41"/>
      <c r="D399" s="240" t="s">
        <v>249</v>
      </c>
      <c r="E399" s="41"/>
      <c r="F399" s="241" t="s">
        <v>6335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87</v>
      </c>
    </row>
    <row r="400" s="2" customFormat="1" ht="21.75" customHeight="1">
      <c r="A400" s="39"/>
      <c r="B400" s="40"/>
      <c r="C400" s="289" t="s">
        <v>1676</v>
      </c>
      <c r="D400" s="289" t="s">
        <v>341</v>
      </c>
      <c r="E400" s="290" t="s">
        <v>6336</v>
      </c>
      <c r="F400" s="291" t="s">
        <v>6337</v>
      </c>
      <c r="G400" s="292" t="s">
        <v>520</v>
      </c>
      <c r="H400" s="293">
        <v>472.5</v>
      </c>
      <c r="I400" s="294"/>
      <c r="J400" s="295">
        <f>ROUND(I400*H400,2)</f>
        <v>0</v>
      </c>
      <c r="K400" s="291" t="s">
        <v>246</v>
      </c>
      <c r="L400" s="296"/>
      <c r="M400" s="297" t="s">
        <v>1</v>
      </c>
      <c r="N400" s="298" t="s">
        <v>41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320</v>
      </c>
      <c r="AT400" s="238" t="s">
        <v>341</v>
      </c>
      <c r="AU400" s="238" t="s">
        <v>87</v>
      </c>
      <c r="AY400" s="18" t="s">
        <v>240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247</v>
      </c>
      <c r="BM400" s="238" t="s">
        <v>2903</v>
      </c>
    </row>
    <row r="401" s="14" customFormat="1">
      <c r="A401" s="14"/>
      <c r="B401" s="256"/>
      <c r="C401" s="257"/>
      <c r="D401" s="247" t="s">
        <v>251</v>
      </c>
      <c r="E401" s="258" t="s">
        <v>1</v>
      </c>
      <c r="F401" s="259" t="s">
        <v>6638</v>
      </c>
      <c r="G401" s="257"/>
      <c r="H401" s="260">
        <v>472.5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251</v>
      </c>
      <c r="AU401" s="266" t="s">
        <v>87</v>
      </c>
      <c r="AV401" s="14" t="s">
        <v>87</v>
      </c>
      <c r="AW401" s="14" t="s">
        <v>32</v>
      </c>
      <c r="AX401" s="14" t="s">
        <v>76</v>
      </c>
      <c r="AY401" s="266" t="s">
        <v>240</v>
      </c>
    </row>
    <row r="402" s="16" customFormat="1">
      <c r="A402" s="16"/>
      <c r="B402" s="278"/>
      <c r="C402" s="279"/>
      <c r="D402" s="247" t="s">
        <v>251</v>
      </c>
      <c r="E402" s="280" t="s">
        <v>1</v>
      </c>
      <c r="F402" s="281" t="s">
        <v>265</v>
      </c>
      <c r="G402" s="279"/>
      <c r="H402" s="282">
        <v>472.5</v>
      </c>
      <c r="I402" s="283"/>
      <c r="J402" s="279"/>
      <c r="K402" s="279"/>
      <c r="L402" s="284"/>
      <c r="M402" s="285"/>
      <c r="N402" s="286"/>
      <c r="O402" s="286"/>
      <c r="P402" s="286"/>
      <c r="Q402" s="286"/>
      <c r="R402" s="286"/>
      <c r="S402" s="286"/>
      <c r="T402" s="287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8" t="s">
        <v>251</v>
      </c>
      <c r="AU402" s="288" t="s">
        <v>87</v>
      </c>
      <c r="AV402" s="16" t="s">
        <v>247</v>
      </c>
      <c r="AW402" s="16" t="s">
        <v>32</v>
      </c>
      <c r="AX402" s="16" t="s">
        <v>84</v>
      </c>
      <c r="AY402" s="288" t="s">
        <v>240</v>
      </c>
    </row>
    <row r="403" s="2" customFormat="1" ht="16.5" customHeight="1">
      <c r="A403" s="39"/>
      <c r="B403" s="40"/>
      <c r="C403" s="289" t="s">
        <v>1686</v>
      </c>
      <c r="D403" s="289" t="s">
        <v>341</v>
      </c>
      <c r="E403" s="290" t="s">
        <v>6639</v>
      </c>
      <c r="F403" s="291" t="s">
        <v>6640</v>
      </c>
      <c r="G403" s="292" t="s">
        <v>675</v>
      </c>
      <c r="H403" s="293">
        <v>200</v>
      </c>
      <c r="I403" s="294"/>
      <c r="J403" s="295">
        <f>ROUND(I403*H403,2)</f>
        <v>0</v>
      </c>
      <c r="K403" s="291" t="s">
        <v>1</v>
      </c>
      <c r="L403" s="296"/>
      <c r="M403" s="297" t="s">
        <v>1</v>
      </c>
      <c r="N403" s="298" t="s">
        <v>41</v>
      </c>
      <c r="O403" s="92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320</v>
      </c>
      <c r="AT403" s="238" t="s">
        <v>341</v>
      </c>
      <c r="AU403" s="238" t="s">
        <v>87</v>
      </c>
      <c r="AY403" s="18" t="s">
        <v>240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84</v>
      </c>
      <c r="BK403" s="239">
        <f>ROUND(I403*H403,2)</f>
        <v>0</v>
      </c>
      <c r="BL403" s="18" t="s">
        <v>247</v>
      </c>
      <c r="BM403" s="238" t="s">
        <v>2914</v>
      </c>
    </row>
    <row r="404" s="2" customFormat="1" ht="33" customHeight="1">
      <c r="A404" s="39"/>
      <c r="B404" s="40"/>
      <c r="C404" s="227" t="s">
        <v>1692</v>
      </c>
      <c r="D404" s="227" t="s">
        <v>242</v>
      </c>
      <c r="E404" s="228" t="s">
        <v>6339</v>
      </c>
      <c r="F404" s="229" t="s">
        <v>6340</v>
      </c>
      <c r="G404" s="230" t="s">
        <v>675</v>
      </c>
      <c r="H404" s="231">
        <v>200</v>
      </c>
      <c r="I404" s="232"/>
      <c r="J404" s="233">
        <f>ROUND(I404*H404,2)</f>
        <v>0</v>
      </c>
      <c r="K404" s="229" t="s">
        <v>246</v>
      </c>
      <c r="L404" s="45"/>
      <c r="M404" s="234" t="s">
        <v>1</v>
      </c>
      <c r="N404" s="235" t="s">
        <v>41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247</v>
      </c>
      <c r="AT404" s="238" t="s">
        <v>242</v>
      </c>
      <c r="AU404" s="238" t="s">
        <v>87</v>
      </c>
      <c r="AY404" s="18" t="s">
        <v>240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84</v>
      </c>
      <c r="BK404" s="239">
        <f>ROUND(I404*H404,2)</f>
        <v>0</v>
      </c>
      <c r="BL404" s="18" t="s">
        <v>247</v>
      </c>
      <c r="BM404" s="238" t="s">
        <v>2927</v>
      </c>
    </row>
    <row r="405" s="2" customFormat="1">
      <c r="A405" s="39"/>
      <c r="B405" s="40"/>
      <c r="C405" s="41"/>
      <c r="D405" s="240" t="s">
        <v>249</v>
      </c>
      <c r="E405" s="41"/>
      <c r="F405" s="241" t="s">
        <v>6341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249</v>
      </c>
      <c r="AU405" s="18" t="s">
        <v>87</v>
      </c>
    </row>
    <row r="406" s="2" customFormat="1" ht="16.5" customHeight="1">
      <c r="A406" s="39"/>
      <c r="B406" s="40"/>
      <c r="C406" s="289" t="s">
        <v>1697</v>
      </c>
      <c r="D406" s="289" t="s">
        <v>341</v>
      </c>
      <c r="E406" s="290" t="s">
        <v>6342</v>
      </c>
      <c r="F406" s="291" t="s">
        <v>6343</v>
      </c>
      <c r="G406" s="292" t="s">
        <v>675</v>
      </c>
      <c r="H406" s="293">
        <v>200</v>
      </c>
      <c r="I406" s="294"/>
      <c r="J406" s="295">
        <f>ROUND(I406*H406,2)</f>
        <v>0</v>
      </c>
      <c r="K406" s="291" t="s">
        <v>1</v>
      </c>
      <c r="L406" s="296"/>
      <c r="M406" s="297" t="s">
        <v>1</v>
      </c>
      <c r="N406" s="298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320</v>
      </c>
      <c r="AT406" s="238" t="s">
        <v>341</v>
      </c>
      <c r="AU406" s="238" t="s">
        <v>87</v>
      </c>
      <c r="AY406" s="18" t="s">
        <v>240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84</v>
      </c>
      <c r="BK406" s="239">
        <f>ROUND(I406*H406,2)</f>
        <v>0</v>
      </c>
      <c r="BL406" s="18" t="s">
        <v>247</v>
      </c>
      <c r="BM406" s="238" t="s">
        <v>2939</v>
      </c>
    </row>
    <row r="407" s="2" customFormat="1" ht="16.5" customHeight="1">
      <c r="A407" s="39"/>
      <c r="B407" s="40"/>
      <c r="C407" s="227" t="s">
        <v>1703</v>
      </c>
      <c r="D407" s="227" t="s">
        <v>242</v>
      </c>
      <c r="E407" s="228" t="s">
        <v>6641</v>
      </c>
      <c r="F407" s="229" t="s">
        <v>6642</v>
      </c>
      <c r="G407" s="230" t="s">
        <v>520</v>
      </c>
      <c r="H407" s="231">
        <v>80</v>
      </c>
      <c r="I407" s="232"/>
      <c r="J407" s="233">
        <f>ROUND(I407*H407,2)</f>
        <v>0</v>
      </c>
      <c r="K407" s="229" t="s">
        <v>246</v>
      </c>
      <c r="L407" s="45"/>
      <c r="M407" s="234" t="s">
        <v>1</v>
      </c>
      <c r="N407" s="235" t="s">
        <v>41</v>
      </c>
      <c r="O407" s="92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247</v>
      </c>
      <c r="AT407" s="238" t="s">
        <v>242</v>
      </c>
      <c r="AU407" s="238" t="s">
        <v>87</v>
      </c>
      <c r="AY407" s="18" t="s">
        <v>240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84</v>
      </c>
      <c r="BK407" s="239">
        <f>ROUND(I407*H407,2)</f>
        <v>0</v>
      </c>
      <c r="BL407" s="18" t="s">
        <v>247</v>
      </c>
      <c r="BM407" s="238" t="s">
        <v>2952</v>
      </c>
    </row>
    <row r="408" s="2" customFormat="1">
      <c r="A408" s="39"/>
      <c r="B408" s="40"/>
      <c r="C408" s="41"/>
      <c r="D408" s="240" t="s">
        <v>249</v>
      </c>
      <c r="E408" s="41"/>
      <c r="F408" s="241" t="s">
        <v>6643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249</v>
      </c>
      <c r="AU408" s="18" t="s">
        <v>87</v>
      </c>
    </row>
    <row r="409" s="2" customFormat="1" ht="16.5" customHeight="1">
      <c r="A409" s="39"/>
      <c r="B409" s="40"/>
      <c r="C409" s="289" t="s">
        <v>1709</v>
      </c>
      <c r="D409" s="289" t="s">
        <v>341</v>
      </c>
      <c r="E409" s="290" t="s">
        <v>6644</v>
      </c>
      <c r="F409" s="291" t="s">
        <v>6645</v>
      </c>
      <c r="G409" s="292" t="s">
        <v>520</v>
      </c>
      <c r="H409" s="293">
        <v>80</v>
      </c>
      <c r="I409" s="294"/>
      <c r="J409" s="295">
        <f>ROUND(I409*H409,2)</f>
        <v>0</v>
      </c>
      <c r="K409" s="291" t="s">
        <v>1</v>
      </c>
      <c r="L409" s="296"/>
      <c r="M409" s="297" t="s">
        <v>1</v>
      </c>
      <c r="N409" s="298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320</v>
      </c>
      <c r="AT409" s="238" t="s">
        <v>341</v>
      </c>
      <c r="AU409" s="238" t="s">
        <v>87</v>
      </c>
      <c r="AY409" s="18" t="s">
        <v>240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84</v>
      </c>
      <c r="BK409" s="239">
        <f>ROUND(I409*H409,2)</f>
        <v>0</v>
      </c>
      <c r="BL409" s="18" t="s">
        <v>247</v>
      </c>
      <c r="BM409" s="238" t="s">
        <v>2966</v>
      </c>
    </row>
    <row r="410" s="2" customFormat="1" ht="24.15" customHeight="1">
      <c r="A410" s="39"/>
      <c r="B410" s="40"/>
      <c r="C410" s="289" t="s">
        <v>1714</v>
      </c>
      <c r="D410" s="289" t="s">
        <v>341</v>
      </c>
      <c r="E410" s="290" t="s">
        <v>6646</v>
      </c>
      <c r="F410" s="291" t="s">
        <v>6647</v>
      </c>
      <c r="G410" s="292" t="s">
        <v>520</v>
      </c>
      <c r="H410" s="293">
        <v>80</v>
      </c>
      <c r="I410" s="294"/>
      <c r="J410" s="295">
        <f>ROUND(I410*H410,2)</f>
        <v>0</v>
      </c>
      <c r="K410" s="291" t="s">
        <v>1</v>
      </c>
      <c r="L410" s="296"/>
      <c r="M410" s="297" t="s">
        <v>1</v>
      </c>
      <c r="N410" s="298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320</v>
      </c>
      <c r="AT410" s="238" t="s">
        <v>341</v>
      </c>
      <c r="AU410" s="238" t="s">
        <v>87</v>
      </c>
      <c r="AY410" s="18" t="s">
        <v>240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84</v>
      </c>
      <c r="BK410" s="239">
        <f>ROUND(I410*H410,2)</f>
        <v>0</v>
      </c>
      <c r="BL410" s="18" t="s">
        <v>247</v>
      </c>
      <c r="BM410" s="238" t="s">
        <v>2982</v>
      </c>
    </row>
    <row r="411" s="2" customFormat="1" ht="16.5" customHeight="1">
      <c r="A411" s="39"/>
      <c r="B411" s="40"/>
      <c r="C411" s="289" t="s">
        <v>1721</v>
      </c>
      <c r="D411" s="289" t="s">
        <v>341</v>
      </c>
      <c r="E411" s="290" t="s">
        <v>6648</v>
      </c>
      <c r="F411" s="291" t="s">
        <v>6649</v>
      </c>
      <c r="G411" s="292" t="s">
        <v>675</v>
      </c>
      <c r="H411" s="293">
        <v>80</v>
      </c>
      <c r="I411" s="294"/>
      <c r="J411" s="295">
        <f>ROUND(I411*H411,2)</f>
        <v>0</v>
      </c>
      <c r="K411" s="291" t="s">
        <v>1</v>
      </c>
      <c r="L411" s="296"/>
      <c r="M411" s="297" t="s">
        <v>1</v>
      </c>
      <c r="N411" s="298" t="s">
        <v>41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320</v>
      </c>
      <c r="AT411" s="238" t="s">
        <v>341</v>
      </c>
      <c r="AU411" s="238" t="s">
        <v>87</v>
      </c>
      <c r="AY411" s="18" t="s">
        <v>240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84</v>
      </c>
      <c r="BK411" s="239">
        <f>ROUND(I411*H411,2)</f>
        <v>0</v>
      </c>
      <c r="BL411" s="18" t="s">
        <v>247</v>
      </c>
      <c r="BM411" s="238" t="s">
        <v>2994</v>
      </c>
    </row>
    <row r="412" s="2" customFormat="1" ht="24.15" customHeight="1">
      <c r="A412" s="39"/>
      <c r="B412" s="40"/>
      <c r="C412" s="227" t="s">
        <v>1728</v>
      </c>
      <c r="D412" s="227" t="s">
        <v>242</v>
      </c>
      <c r="E412" s="228" t="s">
        <v>6650</v>
      </c>
      <c r="F412" s="229" t="s">
        <v>6651</v>
      </c>
      <c r="G412" s="230" t="s">
        <v>675</v>
      </c>
      <c r="H412" s="231">
        <v>160</v>
      </c>
      <c r="I412" s="232"/>
      <c r="J412" s="233">
        <f>ROUND(I412*H412,2)</f>
        <v>0</v>
      </c>
      <c r="K412" s="229" t="s">
        <v>246</v>
      </c>
      <c r="L412" s="45"/>
      <c r="M412" s="234" t="s">
        <v>1</v>
      </c>
      <c r="N412" s="235" t="s">
        <v>41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247</v>
      </c>
      <c r="AT412" s="238" t="s">
        <v>242</v>
      </c>
      <c r="AU412" s="238" t="s">
        <v>87</v>
      </c>
      <c r="AY412" s="18" t="s">
        <v>240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84</v>
      </c>
      <c r="BK412" s="239">
        <f>ROUND(I412*H412,2)</f>
        <v>0</v>
      </c>
      <c r="BL412" s="18" t="s">
        <v>247</v>
      </c>
      <c r="BM412" s="238" t="s">
        <v>3004</v>
      </c>
    </row>
    <row r="413" s="2" customFormat="1">
      <c r="A413" s="39"/>
      <c r="B413" s="40"/>
      <c r="C413" s="41"/>
      <c r="D413" s="240" t="s">
        <v>249</v>
      </c>
      <c r="E413" s="41"/>
      <c r="F413" s="241" t="s">
        <v>6652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249</v>
      </c>
      <c r="AU413" s="18" t="s">
        <v>87</v>
      </c>
    </row>
    <row r="414" s="2" customFormat="1" ht="16.5" customHeight="1">
      <c r="A414" s="39"/>
      <c r="B414" s="40"/>
      <c r="C414" s="289" t="s">
        <v>1734</v>
      </c>
      <c r="D414" s="289" t="s">
        <v>341</v>
      </c>
      <c r="E414" s="290" t="s">
        <v>6653</v>
      </c>
      <c r="F414" s="291" t="s">
        <v>6654</v>
      </c>
      <c r="G414" s="292" t="s">
        <v>675</v>
      </c>
      <c r="H414" s="293">
        <v>160</v>
      </c>
      <c r="I414" s="294"/>
      <c r="J414" s="295">
        <f>ROUND(I414*H414,2)</f>
        <v>0</v>
      </c>
      <c r="K414" s="291" t="s">
        <v>1</v>
      </c>
      <c r="L414" s="296"/>
      <c r="M414" s="297" t="s">
        <v>1</v>
      </c>
      <c r="N414" s="298" t="s">
        <v>41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320</v>
      </c>
      <c r="AT414" s="238" t="s">
        <v>341</v>
      </c>
      <c r="AU414" s="238" t="s">
        <v>87</v>
      </c>
      <c r="AY414" s="18" t="s">
        <v>240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84</v>
      </c>
      <c r="BK414" s="239">
        <f>ROUND(I414*H414,2)</f>
        <v>0</v>
      </c>
      <c r="BL414" s="18" t="s">
        <v>247</v>
      </c>
      <c r="BM414" s="238" t="s">
        <v>3018</v>
      </c>
    </row>
    <row r="415" s="2" customFormat="1" ht="16.5" customHeight="1">
      <c r="A415" s="39"/>
      <c r="B415" s="40"/>
      <c r="C415" s="289" t="s">
        <v>1742</v>
      </c>
      <c r="D415" s="289" t="s">
        <v>341</v>
      </c>
      <c r="E415" s="290" t="s">
        <v>6655</v>
      </c>
      <c r="F415" s="291" t="s">
        <v>6656</v>
      </c>
      <c r="G415" s="292" t="s">
        <v>675</v>
      </c>
      <c r="H415" s="293">
        <v>4</v>
      </c>
      <c r="I415" s="294"/>
      <c r="J415" s="295">
        <f>ROUND(I415*H415,2)</f>
        <v>0</v>
      </c>
      <c r="K415" s="291" t="s">
        <v>1</v>
      </c>
      <c r="L415" s="296"/>
      <c r="M415" s="297" t="s">
        <v>1</v>
      </c>
      <c r="N415" s="298" t="s">
        <v>41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320</v>
      </c>
      <c r="AT415" s="238" t="s">
        <v>341</v>
      </c>
      <c r="AU415" s="238" t="s">
        <v>87</v>
      </c>
      <c r="AY415" s="18" t="s">
        <v>240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84</v>
      </c>
      <c r="BK415" s="239">
        <f>ROUND(I415*H415,2)</f>
        <v>0</v>
      </c>
      <c r="BL415" s="18" t="s">
        <v>247</v>
      </c>
      <c r="BM415" s="238" t="s">
        <v>3036</v>
      </c>
    </row>
    <row r="416" s="2" customFormat="1" ht="16.5" customHeight="1">
      <c r="A416" s="39"/>
      <c r="B416" s="40"/>
      <c r="C416" s="289" t="s">
        <v>1749</v>
      </c>
      <c r="D416" s="289" t="s">
        <v>341</v>
      </c>
      <c r="E416" s="290" t="s">
        <v>6657</v>
      </c>
      <c r="F416" s="291" t="s">
        <v>6658</v>
      </c>
      <c r="G416" s="292" t="s">
        <v>675</v>
      </c>
      <c r="H416" s="293">
        <v>2</v>
      </c>
      <c r="I416" s="294"/>
      <c r="J416" s="295">
        <f>ROUND(I416*H416,2)</f>
        <v>0</v>
      </c>
      <c r="K416" s="291" t="s">
        <v>1</v>
      </c>
      <c r="L416" s="296"/>
      <c r="M416" s="297" t="s">
        <v>1</v>
      </c>
      <c r="N416" s="298" t="s">
        <v>41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320</v>
      </c>
      <c r="AT416" s="238" t="s">
        <v>341</v>
      </c>
      <c r="AU416" s="238" t="s">
        <v>87</v>
      </c>
      <c r="AY416" s="18" t="s">
        <v>240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84</v>
      </c>
      <c r="BK416" s="239">
        <f>ROUND(I416*H416,2)</f>
        <v>0</v>
      </c>
      <c r="BL416" s="18" t="s">
        <v>247</v>
      </c>
      <c r="BM416" s="238" t="s">
        <v>3061</v>
      </c>
    </row>
    <row r="417" s="2" customFormat="1" ht="24.15" customHeight="1">
      <c r="A417" s="39"/>
      <c r="B417" s="40"/>
      <c r="C417" s="227" t="s">
        <v>1753</v>
      </c>
      <c r="D417" s="227" t="s">
        <v>242</v>
      </c>
      <c r="E417" s="228" t="s">
        <v>6344</v>
      </c>
      <c r="F417" s="229" t="s">
        <v>6345</v>
      </c>
      <c r="G417" s="230" t="s">
        <v>520</v>
      </c>
      <c r="H417" s="231">
        <v>4700</v>
      </c>
      <c r="I417" s="232"/>
      <c r="J417" s="233">
        <f>ROUND(I417*H417,2)</f>
        <v>0</v>
      </c>
      <c r="K417" s="229" t="s">
        <v>246</v>
      </c>
      <c r="L417" s="45"/>
      <c r="M417" s="234" t="s">
        <v>1</v>
      </c>
      <c r="N417" s="235" t="s">
        <v>41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247</v>
      </c>
      <c r="AT417" s="238" t="s">
        <v>242</v>
      </c>
      <c r="AU417" s="238" t="s">
        <v>87</v>
      </c>
      <c r="AY417" s="18" t="s">
        <v>240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84</v>
      </c>
      <c r="BK417" s="239">
        <f>ROUND(I417*H417,2)</f>
        <v>0</v>
      </c>
      <c r="BL417" s="18" t="s">
        <v>247</v>
      </c>
      <c r="BM417" s="238" t="s">
        <v>3073</v>
      </c>
    </row>
    <row r="418" s="2" customFormat="1">
      <c r="A418" s="39"/>
      <c r="B418" s="40"/>
      <c r="C418" s="41"/>
      <c r="D418" s="240" t="s">
        <v>249</v>
      </c>
      <c r="E418" s="41"/>
      <c r="F418" s="241" t="s">
        <v>6346</v>
      </c>
      <c r="G418" s="41"/>
      <c r="H418" s="41"/>
      <c r="I418" s="242"/>
      <c r="J418" s="41"/>
      <c r="K418" s="41"/>
      <c r="L418" s="45"/>
      <c r="M418" s="243"/>
      <c r="N418" s="244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249</v>
      </c>
      <c r="AU418" s="18" t="s">
        <v>87</v>
      </c>
    </row>
    <row r="419" s="2" customFormat="1" ht="33" customHeight="1">
      <c r="A419" s="39"/>
      <c r="B419" s="40"/>
      <c r="C419" s="289" t="s">
        <v>1757</v>
      </c>
      <c r="D419" s="289" t="s">
        <v>341</v>
      </c>
      <c r="E419" s="290" t="s">
        <v>6659</v>
      </c>
      <c r="F419" s="291" t="s">
        <v>6660</v>
      </c>
      <c r="G419" s="292" t="s">
        <v>520</v>
      </c>
      <c r="H419" s="293">
        <v>4500</v>
      </c>
      <c r="I419" s="294"/>
      <c r="J419" s="295">
        <f>ROUND(I419*H419,2)</f>
        <v>0</v>
      </c>
      <c r="K419" s="291" t="s">
        <v>246</v>
      </c>
      <c r="L419" s="296"/>
      <c r="M419" s="297" t="s">
        <v>1</v>
      </c>
      <c r="N419" s="298" t="s">
        <v>41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320</v>
      </c>
      <c r="AT419" s="238" t="s">
        <v>341</v>
      </c>
      <c r="AU419" s="238" t="s">
        <v>87</v>
      </c>
      <c r="AY419" s="18" t="s">
        <v>240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84</v>
      </c>
      <c r="BK419" s="239">
        <f>ROUND(I419*H419,2)</f>
        <v>0</v>
      </c>
      <c r="BL419" s="18" t="s">
        <v>247</v>
      </c>
      <c r="BM419" s="238" t="s">
        <v>3082</v>
      </c>
    </row>
    <row r="420" s="14" customFormat="1">
      <c r="A420" s="14"/>
      <c r="B420" s="256"/>
      <c r="C420" s="257"/>
      <c r="D420" s="247" t="s">
        <v>251</v>
      </c>
      <c r="E420" s="258" t="s">
        <v>1</v>
      </c>
      <c r="F420" s="259" t="s">
        <v>6661</v>
      </c>
      <c r="G420" s="257"/>
      <c r="H420" s="260">
        <v>4500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251</v>
      </c>
      <c r="AU420" s="266" t="s">
        <v>87</v>
      </c>
      <c r="AV420" s="14" t="s">
        <v>87</v>
      </c>
      <c r="AW420" s="14" t="s">
        <v>32</v>
      </c>
      <c r="AX420" s="14" t="s">
        <v>76</v>
      </c>
      <c r="AY420" s="266" t="s">
        <v>240</v>
      </c>
    </row>
    <row r="421" s="16" customFormat="1">
      <c r="A421" s="16"/>
      <c r="B421" s="278"/>
      <c r="C421" s="279"/>
      <c r="D421" s="247" t="s">
        <v>251</v>
      </c>
      <c r="E421" s="280" t="s">
        <v>1</v>
      </c>
      <c r="F421" s="281" t="s">
        <v>265</v>
      </c>
      <c r="G421" s="279"/>
      <c r="H421" s="282">
        <v>4500</v>
      </c>
      <c r="I421" s="283"/>
      <c r="J421" s="279"/>
      <c r="K421" s="279"/>
      <c r="L421" s="284"/>
      <c r="M421" s="285"/>
      <c r="N421" s="286"/>
      <c r="O421" s="286"/>
      <c r="P421" s="286"/>
      <c r="Q421" s="286"/>
      <c r="R421" s="286"/>
      <c r="S421" s="286"/>
      <c r="T421" s="28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8" t="s">
        <v>251</v>
      </c>
      <c r="AU421" s="288" t="s">
        <v>87</v>
      </c>
      <c r="AV421" s="16" t="s">
        <v>247</v>
      </c>
      <c r="AW421" s="16" t="s">
        <v>32</v>
      </c>
      <c r="AX421" s="16" t="s">
        <v>84</v>
      </c>
      <c r="AY421" s="288" t="s">
        <v>240</v>
      </c>
    </row>
    <row r="422" s="2" customFormat="1" ht="24.15" customHeight="1">
      <c r="A422" s="39"/>
      <c r="B422" s="40"/>
      <c r="C422" s="289" t="s">
        <v>1763</v>
      </c>
      <c r="D422" s="289" t="s">
        <v>341</v>
      </c>
      <c r="E422" s="290" t="s">
        <v>6662</v>
      </c>
      <c r="F422" s="291" t="s">
        <v>6663</v>
      </c>
      <c r="G422" s="292" t="s">
        <v>520</v>
      </c>
      <c r="H422" s="293">
        <v>200</v>
      </c>
      <c r="I422" s="294"/>
      <c r="J422" s="295">
        <f>ROUND(I422*H422,2)</f>
        <v>0</v>
      </c>
      <c r="K422" s="291" t="s">
        <v>246</v>
      </c>
      <c r="L422" s="296"/>
      <c r="M422" s="297" t="s">
        <v>1</v>
      </c>
      <c r="N422" s="298" t="s">
        <v>41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320</v>
      </c>
      <c r="AT422" s="238" t="s">
        <v>341</v>
      </c>
      <c r="AU422" s="238" t="s">
        <v>87</v>
      </c>
      <c r="AY422" s="18" t="s">
        <v>240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84</v>
      </c>
      <c r="BK422" s="239">
        <f>ROUND(I422*H422,2)</f>
        <v>0</v>
      </c>
      <c r="BL422" s="18" t="s">
        <v>247</v>
      </c>
      <c r="BM422" s="238" t="s">
        <v>3105</v>
      </c>
    </row>
    <row r="423" s="2" customFormat="1" ht="24.15" customHeight="1">
      <c r="A423" s="39"/>
      <c r="B423" s="40"/>
      <c r="C423" s="227" t="s">
        <v>1769</v>
      </c>
      <c r="D423" s="227" t="s">
        <v>242</v>
      </c>
      <c r="E423" s="228" t="s">
        <v>6333</v>
      </c>
      <c r="F423" s="229" t="s">
        <v>6334</v>
      </c>
      <c r="G423" s="230" t="s">
        <v>520</v>
      </c>
      <c r="H423" s="231">
        <v>805</v>
      </c>
      <c r="I423" s="232"/>
      <c r="J423" s="233">
        <f>ROUND(I423*H423,2)</f>
        <v>0</v>
      </c>
      <c r="K423" s="229" t="s">
        <v>246</v>
      </c>
      <c r="L423" s="45"/>
      <c r="M423" s="234" t="s">
        <v>1</v>
      </c>
      <c r="N423" s="235" t="s">
        <v>41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247</v>
      </c>
      <c r="AT423" s="238" t="s">
        <v>242</v>
      </c>
      <c r="AU423" s="238" t="s">
        <v>87</v>
      </c>
      <c r="AY423" s="18" t="s">
        <v>240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84</v>
      </c>
      <c r="BK423" s="239">
        <f>ROUND(I423*H423,2)</f>
        <v>0</v>
      </c>
      <c r="BL423" s="18" t="s">
        <v>247</v>
      </c>
      <c r="BM423" s="238" t="s">
        <v>3117</v>
      </c>
    </row>
    <row r="424" s="2" customFormat="1">
      <c r="A424" s="39"/>
      <c r="B424" s="40"/>
      <c r="C424" s="41"/>
      <c r="D424" s="240" t="s">
        <v>249</v>
      </c>
      <c r="E424" s="41"/>
      <c r="F424" s="241" t="s">
        <v>6335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87</v>
      </c>
    </row>
    <row r="425" s="2" customFormat="1" ht="21.75" customHeight="1">
      <c r="A425" s="39"/>
      <c r="B425" s="40"/>
      <c r="C425" s="289" t="s">
        <v>1774</v>
      </c>
      <c r="D425" s="289" t="s">
        <v>341</v>
      </c>
      <c r="E425" s="290" t="s">
        <v>6336</v>
      </c>
      <c r="F425" s="291" t="s">
        <v>6337</v>
      </c>
      <c r="G425" s="292" t="s">
        <v>520</v>
      </c>
      <c r="H425" s="293">
        <v>700</v>
      </c>
      <c r="I425" s="294"/>
      <c r="J425" s="295">
        <f>ROUND(I425*H425,2)</f>
        <v>0</v>
      </c>
      <c r="K425" s="291" t="s">
        <v>246</v>
      </c>
      <c r="L425" s="296"/>
      <c r="M425" s="297" t="s">
        <v>1</v>
      </c>
      <c r="N425" s="298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320</v>
      </c>
      <c r="AT425" s="238" t="s">
        <v>341</v>
      </c>
      <c r="AU425" s="238" t="s">
        <v>87</v>
      </c>
      <c r="AY425" s="18" t="s">
        <v>240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84</v>
      </c>
      <c r="BK425" s="239">
        <f>ROUND(I425*H425,2)</f>
        <v>0</v>
      </c>
      <c r="BL425" s="18" t="s">
        <v>247</v>
      </c>
      <c r="BM425" s="238" t="s">
        <v>3130</v>
      </c>
    </row>
    <row r="426" s="14" customFormat="1">
      <c r="A426" s="14"/>
      <c r="B426" s="256"/>
      <c r="C426" s="257"/>
      <c r="D426" s="247" t="s">
        <v>251</v>
      </c>
      <c r="E426" s="258" t="s">
        <v>1</v>
      </c>
      <c r="F426" s="259" t="s">
        <v>6664</v>
      </c>
      <c r="G426" s="257"/>
      <c r="H426" s="260">
        <v>700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251</v>
      </c>
      <c r="AU426" s="266" t="s">
        <v>87</v>
      </c>
      <c r="AV426" s="14" t="s">
        <v>87</v>
      </c>
      <c r="AW426" s="14" t="s">
        <v>32</v>
      </c>
      <c r="AX426" s="14" t="s">
        <v>76</v>
      </c>
      <c r="AY426" s="266" t="s">
        <v>240</v>
      </c>
    </row>
    <row r="427" s="16" customFormat="1">
      <c r="A427" s="16"/>
      <c r="B427" s="278"/>
      <c r="C427" s="279"/>
      <c r="D427" s="247" t="s">
        <v>251</v>
      </c>
      <c r="E427" s="280" t="s">
        <v>1</v>
      </c>
      <c r="F427" s="281" t="s">
        <v>265</v>
      </c>
      <c r="G427" s="279"/>
      <c r="H427" s="282">
        <v>700</v>
      </c>
      <c r="I427" s="283"/>
      <c r="J427" s="279"/>
      <c r="K427" s="279"/>
      <c r="L427" s="284"/>
      <c r="M427" s="285"/>
      <c r="N427" s="286"/>
      <c r="O427" s="286"/>
      <c r="P427" s="286"/>
      <c r="Q427" s="286"/>
      <c r="R427" s="286"/>
      <c r="S427" s="286"/>
      <c r="T427" s="28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8" t="s">
        <v>251</v>
      </c>
      <c r="AU427" s="288" t="s">
        <v>87</v>
      </c>
      <c r="AV427" s="16" t="s">
        <v>247</v>
      </c>
      <c r="AW427" s="16" t="s">
        <v>32</v>
      </c>
      <c r="AX427" s="16" t="s">
        <v>84</v>
      </c>
      <c r="AY427" s="288" t="s">
        <v>240</v>
      </c>
    </row>
    <row r="428" s="2" customFormat="1" ht="24.15" customHeight="1">
      <c r="A428" s="39"/>
      <c r="B428" s="40"/>
      <c r="C428" s="289" t="s">
        <v>1780</v>
      </c>
      <c r="D428" s="289" t="s">
        <v>341</v>
      </c>
      <c r="E428" s="290" t="s">
        <v>6665</v>
      </c>
      <c r="F428" s="291" t="s">
        <v>6666</v>
      </c>
      <c r="G428" s="292" t="s">
        <v>520</v>
      </c>
      <c r="H428" s="293">
        <v>50</v>
      </c>
      <c r="I428" s="294"/>
      <c r="J428" s="295">
        <f>ROUND(I428*H428,2)</f>
        <v>0</v>
      </c>
      <c r="K428" s="291" t="s">
        <v>246</v>
      </c>
      <c r="L428" s="296"/>
      <c r="M428" s="297" t="s">
        <v>1</v>
      </c>
      <c r="N428" s="298" t="s">
        <v>41</v>
      </c>
      <c r="O428" s="92"/>
      <c r="P428" s="236">
        <f>O428*H428</f>
        <v>0</v>
      </c>
      <c r="Q428" s="236">
        <v>0</v>
      </c>
      <c r="R428" s="236">
        <f>Q428*H428</f>
        <v>0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320</v>
      </c>
      <c r="AT428" s="238" t="s">
        <v>341</v>
      </c>
      <c r="AU428" s="238" t="s">
        <v>87</v>
      </c>
      <c r="AY428" s="18" t="s">
        <v>240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84</v>
      </c>
      <c r="BK428" s="239">
        <f>ROUND(I428*H428,2)</f>
        <v>0</v>
      </c>
      <c r="BL428" s="18" t="s">
        <v>247</v>
      </c>
      <c r="BM428" s="238" t="s">
        <v>3142</v>
      </c>
    </row>
    <row r="429" s="2" customFormat="1" ht="16.5" customHeight="1">
      <c r="A429" s="39"/>
      <c r="B429" s="40"/>
      <c r="C429" s="289" t="s">
        <v>1784</v>
      </c>
      <c r="D429" s="289" t="s">
        <v>341</v>
      </c>
      <c r="E429" s="290" t="s">
        <v>6667</v>
      </c>
      <c r="F429" s="291" t="s">
        <v>6668</v>
      </c>
      <c r="G429" s="292" t="s">
        <v>520</v>
      </c>
      <c r="H429" s="293">
        <v>75</v>
      </c>
      <c r="I429" s="294"/>
      <c r="J429" s="295">
        <f>ROUND(I429*H429,2)</f>
        <v>0</v>
      </c>
      <c r="K429" s="291" t="s">
        <v>1</v>
      </c>
      <c r="L429" s="296"/>
      <c r="M429" s="297" t="s">
        <v>1</v>
      </c>
      <c r="N429" s="298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320</v>
      </c>
      <c r="AT429" s="238" t="s">
        <v>341</v>
      </c>
      <c r="AU429" s="238" t="s">
        <v>87</v>
      </c>
      <c r="AY429" s="18" t="s">
        <v>240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84</v>
      </c>
      <c r="BK429" s="239">
        <f>ROUND(I429*H429,2)</f>
        <v>0</v>
      </c>
      <c r="BL429" s="18" t="s">
        <v>247</v>
      </c>
      <c r="BM429" s="238" t="s">
        <v>3152</v>
      </c>
    </row>
    <row r="430" s="2" customFormat="1" ht="24.15" customHeight="1">
      <c r="A430" s="39"/>
      <c r="B430" s="40"/>
      <c r="C430" s="227" t="s">
        <v>1788</v>
      </c>
      <c r="D430" s="227" t="s">
        <v>242</v>
      </c>
      <c r="E430" s="228" t="s">
        <v>6669</v>
      </c>
      <c r="F430" s="229" t="s">
        <v>6670</v>
      </c>
      <c r="G430" s="230" t="s">
        <v>675</v>
      </c>
      <c r="H430" s="231">
        <v>45</v>
      </c>
      <c r="I430" s="232"/>
      <c r="J430" s="233">
        <f>ROUND(I430*H430,2)</f>
        <v>0</v>
      </c>
      <c r="K430" s="229" t="s">
        <v>246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247</v>
      </c>
      <c r="AT430" s="238" t="s">
        <v>242</v>
      </c>
      <c r="AU430" s="238" t="s">
        <v>87</v>
      </c>
      <c r="AY430" s="18" t="s">
        <v>240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247</v>
      </c>
      <c r="BM430" s="238" t="s">
        <v>3170</v>
      </c>
    </row>
    <row r="431" s="2" customFormat="1">
      <c r="A431" s="39"/>
      <c r="B431" s="40"/>
      <c r="C431" s="41"/>
      <c r="D431" s="240" t="s">
        <v>249</v>
      </c>
      <c r="E431" s="41"/>
      <c r="F431" s="241" t="s">
        <v>6671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249</v>
      </c>
      <c r="AU431" s="18" t="s">
        <v>87</v>
      </c>
    </row>
    <row r="432" s="2" customFormat="1" ht="24.15" customHeight="1">
      <c r="A432" s="39"/>
      <c r="B432" s="40"/>
      <c r="C432" s="227" t="s">
        <v>1792</v>
      </c>
      <c r="D432" s="227" t="s">
        <v>242</v>
      </c>
      <c r="E432" s="228" t="s">
        <v>6672</v>
      </c>
      <c r="F432" s="229" t="s">
        <v>6673</v>
      </c>
      <c r="G432" s="230" t="s">
        <v>675</v>
      </c>
      <c r="H432" s="231">
        <v>3</v>
      </c>
      <c r="I432" s="232"/>
      <c r="J432" s="233">
        <f>ROUND(I432*H432,2)</f>
        <v>0</v>
      </c>
      <c r="K432" s="229" t="s">
        <v>246</v>
      </c>
      <c r="L432" s="45"/>
      <c r="M432" s="234" t="s">
        <v>1</v>
      </c>
      <c r="N432" s="235" t="s">
        <v>41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247</v>
      </c>
      <c r="AT432" s="238" t="s">
        <v>242</v>
      </c>
      <c r="AU432" s="238" t="s">
        <v>87</v>
      </c>
      <c r="AY432" s="18" t="s">
        <v>240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84</v>
      </c>
      <c r="BK432" s="239">
        <f>ROUND(I432*H432,2)</f>
        <v>0</v>
      </c>
      <c r="BL432" s="18" t="s">
        <v>247</v>
      </c>
      <c r="BM432" s="238" t="s">
        <v>3187</v>
      </c>
    </row>
    <row r="433" s="2" customFormat="1">
      <c r="A433" s="39"/>
      <c r="B433" s="40"/>
      <c r="C433" s="41"/>
      <c r="D433" s="240" t="s">
        <v>249</v>
      </c>
      <c r="E433" s="41"/>
      <c r="F433" s="241" t="s">
        <v>6674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249</v>
      </c>
      <c r="AU433" s="18" t="s">
        <v>87</v>
      </c>
    </row>
    <row r="434" s="2" customFormat="1" ht="24.15" customHeight="1">
      <c r="A434" s="39"/>
      <c r="B434" s="40"/>
      <c r="C434" s="227" t="s">
        <v>1796</v>
      </c>
      <c r="D434" s="227" t="s">
        <v>242</v>
      </c>
      <c r="E434" s="228" t="s">
        <v>6675</v>
      </c>
      <c r="F434" s="229" t="s">
        <v>6676</v>
      </c>
      <c r="G434" s="230" t="s">
        <v>675</v>
      </c>
      <c r="H434" s="231">
        <v>45</v>
      </c>
      <c r="I434" s="232"/>
      <c r="J434" s="233">
        <f>ROUND(I434*H434,2)</f>
        <v>0</v>
      </c>
      <c r="K434" s="229" t="s">
        <v>246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247</v>
      </c>
      <c r="AT434" s="238" t="s">
        <v>242</v>
      </c>
      <c r="AU434" s="238" t="s">
        <v>87</v>
      </c>
      <c r="AY434" s="18" t="s">
        <v>240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247</v>
      </c>
      <c r="BM434" s="238" t="s">
        <v>3201</v>
      </c>
    </row>
    <row r="435" s="2" customFormat="1">
      <c r="A435" s="39"/>
      <c r="B435" s="40"/>
      <c r="C435" s="41"/>
      <c r="D435" s="240" t="s">
        <v>249</v>
      </c>
      <c r="E435" s="41"/>
      <c r="F435" s="241" t="s">
        <v>6677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249</v>
      </c>
      <c r="AU435" s="18" t="s">
        <v>87</v>
      </c>
    </row>
    <row r="436" s="2" customFormat="1" ht="24.15" customHeight="1">
      <c r="A436" s="39"/>
      <c r="B436" s="40"/>
      <c r="C436" s="227" t="s">
        <v>1801</v>
      </c>
      <c r="D436" s="227" t="s">
        <v>242</v>
      </c>
      <c r="E436" s="228" t="s">
        <v>6678</v>
      </c>
      <c r="F436" s="229" t="s">
        <v>6679</v>
      </c>
      <c r="G436" s="230" t="s">
        <v>675</v>
      </c>
      <c r="H436" s="231">
        <v>24</v>
      </c>
      <c r="I436" s="232"/>
      <c r="J436" s="233">
        <f>ROUND(I436*H436,2)</f>
        <v>0</v>
      </c>
      <c r="K436" s="229" t="s">
        <v>246</v>
      </c>
      <c r="L436" s="45"/>
      <c r="M436" s="234" t="s">
        <v>1</v>
      </c>
      <c r="N436" s="235" t="s">
        <v>41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247</v>
      </c>
      <c r="AT436" s="238" t="s">
        <v>242</v>
      </c>
      <c r="AU436" s="238" t="s">
        <v>87</v>
      </c>
      <c r="AY436" s="18" t="s">
        <v>240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247</v>
      </c>
      <c r="BM436" s="238" t="s">
        <v>3214</v>
      </c>
    </row>
    <row r="437" s="2" customFormat="1">
      <c r="A437" s="39"/>
      <c r="B437" s="40"/>
      <c r="C437" s="41"/>
      <c r="D437" s="240" t="s">
        <v>249</v>
      </c>
      <c r="E437" s="41"/>
      <c r="F437" s="241" t="s">
        <v>6680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249</v>
      </c>
      <c r="AU437" s="18" t="s">
        <v>87</v>
      </c>
    </row>
    <row r="438" s="2" customFormat="1" ht="16.5" customHeight="1">
      <c r="A438" s="39"/>
      <c r="B438" s="40"/>
      <c r="C438" s="227" t="s">
        <v>1807</v>
      </c>
      <c r="D438" s="227" t="s">
        <v>242</v>
      </c>
      <c r="E438" s="228" t="s">
        <v>6681</v>
      </c>
      <c r="F438" s="229" t="s">
        <v>6682</v>
      </c>
      <c r="G438" s="230" t="s">
        <v>675</v>
      </c>
      <c r="H438" s="231">
        <v>5</v>
      </c>
      <c r="I438" s="232"/>
      <c r="J438" s="233">
        <f>ROUND(I438*H438,2)</f>
        <v>0</v>
      </c>
      <c r="K438" s="229" t="s">
        <v>1</v>
      </c>
      <c r="L438" s="45"/>
      <c r="M438" s="234" t="s">
        <v>1</v>
      </c>
      <c r="N438" s="235" t="s">
        <v>41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247</v>
      </c>
      <c r="AT438" s="238" t="s">
        <v>242</v>
      </c>
      <c r="AU438" s="238" t="s">
        <v>87</v>
      </c>
      <c r="AY438" s="18" t="s">
        <v>240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84</v>
      </c>
      <c r="BK438" s="239">
        <f>ROUND(I438*H438,2)</f>
        <v>0</v>
      </c>
      <c r="BL438" s="18" t="s">
        <v>247</v>
      </c>
      <c r="BM438" s="238" t="s">
        <v>3232</v>
      </c>
    </row>
    <row r="439" s="2" customFormat="1" ht="16.5" customHeight="1">
      <c r="A439" s="39"/>
      <c r="B439" s="40"/>
      <c r="C439" s="289" t="s">
        <v>1816</v>
      </c>
      <c r="D439" s="289" t="s">
        <v>341</v>
      </c>
      <c r="E439" s="290" t="s">
        <v>6683</v>
      </c>
      <c r="F439" s="291" t="s">
        <v>6684</v>
      </c>
      <c r="G439" s="292" t="s">
        <v>5315</v>
      </c>
      <c r="H439" s="293">
        <v>5</v>
      </c>
      <c r="I439" s="294"/>
      <c r="J439" s="295">
        <f>ROUND(I439*H439,2)</f>
        <v>0</v>
      </c>
      <c r="K439" s="291" t="s">
        <v>1</v>
      </c>
      <c r="L439" s="296"/>
      <c r="M439" s="297" t="s">
        <v>1</v>
      </c>
      <c r="N439" s="298" t="s">
        <v>41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320</v>
      </c>
      <c r="AT439" s="238" t="s">
        <v>341</v>
      </c>
      <c r="AU439" s="238" t="s">
        <v>87</v>
      </c>
      <c r="AY439" s="18" t="s">
        <v>240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84</v>
      </c>
      <c r="BK439" s="239">
        <f>ROUND(I439*H439,2)</f>
        <v>0</v>
      </c>
      <c r="BL439" s="18" t="s">
        <v>247</v>
      </c>
      <c r="BM439" s="238" t="s">
        <v>3263</v>
      </c>
    </row>
    <row r="440" s="2" customFormat="1">
      <c r="A440" s="39"/>
      <c r="B440" s="40"/>
      <c r="C440" s="41"/>
      <c r="D440" s="247" t="s">
        <v>742</v>
      </c>
      <c r="E440" s="41"/>
      <c r="F440" s="299" t="s">
        <v>6685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742</v>
      </c>
      <c r="AU440" s="18" t="s">
        <v>87</v>
      </c>
    </row>
    <row r="441" s="2" customFormat="1" ht="16.5" customHeight="1">
      <c r="A441" s="39"/>
      <c r="B441" s="40"/>
      <c r="C441" s="227" t="s">
        <v>1823</v>
      </c>
      <c r="D441" s="227" t="s">
        <v>242</v>
      </c>
      <c r="E441" s="228" t="s">
        <v>6686</v>
      </c>
      <c r="F441" s="229" t="s">
        <v>6687</v>
      </c>
      <c r="G441" s="230" t="s">
        <v>675</v>
      </c>
      <c r="H441" s="231">
        <v>1</v>
      </c>
      <c r="I441" s="232"/>
      <c r="J441" s="233">
        <f>ROUND(I441*H441,2)</f>
        <v>0</v>
      </c>
      <c r="K441" s="229" t="s">
        <v>1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247</v>
      </c>
      <c r="AT441" s="238" t="s">
        <v>242</v>
      </c>
      <c r="AU441" s="238" t="s">
        <v>87</v>
      </c>
      <c r="AY441" s="18" t="s">
        <v>240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84</v>
      </c>
      <c r="BK441" s="239">
        <f>ROUND(I441*H441,2)</f>
        <v>0</v>
      </c>
      <c r="BL441" s="18" t="s">
        <v>247</v>
      </c>
      <c r="BM441" s="238" t="s">
        <v>3275</v>
      </c>
    </row>
    <row r="442" s="2" customFormat="1" ht="24.15" customHeight="1">
      <c r="A442" s="39"/>
      <c r="B442" s="40"/>
      <c r="C442" s="289" t="s">
        <v>1833</v>
      </c>
      <c r="D442" s="289" t="s">
        <v>341</v>
      </c>
      <c r="E442" s="290" t="s">
        <v>6688</v>
      </c>
      <c r="F442" s="291" t="s">
        <v>6689</v>
      </c>
      <c r="G442" s="292" t="s">
        <v>5315</v>
      </c>
      <c r="H442" s="293">
        <v>1</v>
      </c>
      <c r="I442" s="294"/>
      <c r="J442" s="295">
        <f>ROUND(I442*H442,2)</f>
        <v>0</v>
      </c>
      <c r="K442" s="291" t="s">
        <v>1</v>
      </c>
      <c r="L442" s="296"/>
      <c r="M442" s="297" t="s">
        <v>1</v>
      </c>
      <c r="N442" s="298" t="s">
        <v>41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320</v>
      </c>
      <c r="AT442" s="238" t="s">
        <v>341</v>
      </c>
      <c r="AU442" s="238" t="s">
        <v>87</v>
      </c>
      <c r="AY442" s="18" t="s">
        <v>240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247</v>
      </c>
      <c r="BM442" s="238" t="s">
        <v>3295</v>
      </c>
    </row>
    <row r="443" s="12" customFormat="1" ht="22.8" customHeight="1">
      <c r="A443" s="12"/>
      <c r="B443" s="211"/>
      <c r="C443" s="212"/>
      <c r="D443" s="213" t="s">
        <v>75</v>
      </c>
      <c r="E443" s="225" t="s">
        <v>6690</v>
      </c>
      <c r="F443" s="225" t="s">
        <v>6691</v>
      </c>
      <c r="G443" s="212"/>
      <c r="H443" s="212"/>
      <c r="I443" s="215"/>
      <c r="J443" s="226">
        <f>BK443</f>
        <v>0</v>
      </c>
      <c r="K443" s="212"/>
      <c r="L443" s="217"/>
      <c r="M443" s="218"/>
      <c r="N443" s="219"/>
      <c r="O443" s="219"/>
      <c r="P443" s="220">
        <f>SUM(P444:P459)</f>
        <v>0</v>
      </c>
      <c r="Q443" s="219"/>
      <c r="R443" s="220">
        <f>SUM(R444:R459)</f>
        <v>0</v>
      </c>
      <c r="S443" s="219"/>
      <c r="T443" s="221">
        <f>SUM(T444:T459)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2" t="s">
        <v>84</v>
      </c>
      <c r="AT443" s="223" t="s">
        <v>75</v>
      </c>
      <c r="AU443" s="223" t="s">
        <v>84</v>
      </c>
      <c r="AY443" s="222" t="s">
        <v>240</v>
      </c>
      <c r="BK443" s="224">
        <f>SUM(BK444:BK459)</f>
        <v>0</v>
      </c>
    </row>
    <row r="444" s="2" customFormat="1" ht="24.15" customHeight="1">
      <c r="A444" s="39"/>
      <c r="B444" s="40"/>
      <c r="C444" s="227" t="s">
        <v>1842</v>
      </c>
      <c r="D444" s="227" t="s">
        <v>242</v>
      </c>
      <c r="E444" s="228" t="s">
        <v>6692</v>
      </c>
      <c r="F444" s="229" t="s">
        <v>6693</v>
      </c>
      <c r="G444" s="230" t="s">
        <v>675</v>
      </c>
      <c r="H444" s="231">
        <v>1</v>
      </c>
      <c r="I444" s="232"/>
      <c r="J444" s="233">
        <f>ROUND(I444*H444,2)</f>
        <v>0</v>
      </c>
      <c r="K444" s="229" t="s">
        <v>246</v>
      </c>
      <c r="L444" s="45"/>
      <c r="M444" s="234" t="s">
        <v>1</v>
      </c>
      <c r="N444" s="235" t="s">
        <v>41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247</v>
      </c>
      <c r="AT444" s="238" t="s">
        <v>242</v>
      </c>
      <c r="AU444" s="238" t="s">
        <v>87</v>
      </c>
      <c r="AY444" s="18" t="s">
        <v>240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84</v>
      </c>
      <c r="BK444" s="239">
        <f>ROUND(I444*H444,2)</f>
        <v>0</v>
      </c>
      <c r="BL444" s="18" t="s">
        <v>247</v>
      </c>
      <c r="BM444" s="238" t="s">
        <v>3313</v>
      </c>
    </row>
    <row r="445" s="2" customFormat="1">
      <c r="A445" s="39"/>
      <c r="B445" s="40"/>
      <c r="C445" s="41"/>
      <c r="D445" s="240" t="s">
        <v>249</v>
      </c>
      <c r="E445" s="41"/>
      <c r="F445" s="241" t="s">
        <v>6694</v>
      </c>
      <c r="G445" s="41"/>
      <c r="H445" s="41"/>
      <c r="I445" s="242"/>
      <c r="J445" s="41"/>
      <c r="K445" s="41"/>
      <c r="L445" s="45"/>
      <c r="M445" s="243"/>
      <c r="N445" s="244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249</v>
      </c>
      <c r="AU445" s="18" t="s">
        <v>87</v>
      </c>
    </row>
    <row r="446" s="2" customFormat="1" ht="24.15" customHeight="1">
      <c r="A446" s="39"/>
      <c r="B446" s="40"/>
      <c r="C446" s="289" t="s">
        <v>1865</v>
      </c>
      <c r="D446" s="289" t="s">
        <v>341</v>
      </c>
      <c r="E446" s="290" t="s">
        <v>6695</v>
      </c>
      <c r="F446" s="291" t="s">
        <v>6696</v>
      </c>
      <c r="G446" s="292" t="s">
        <v>675</v>
      </c>
      <c r="H446" s="293">
        <v>1</v>
      </c>
      <c r="I446" s="294"/>
      <c r="J446" s="295">
        <f>ROUND(I446*H446,2)</f>
        <v>0</v>
      </c>
      <c r="K446" s="291" t="s">
        <v>1</v>
      </c>
      <c r="L446" s="296"/>
      <c r="M446" s="297" t="s">
        <v>1</v>
      </c>
      <c r="N446" s="298" t="s">
        <v>41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320</v>
      </c>
      <c r="AT446" s="238" t="s">
        <v>341</v>
      </c>
      <c r="AU446" s="238" t="s">
        <v>87</v>
      </c>
      <c r="AY446" s="18" t="s">
        <v>240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84</v>
      </c>
      <c r="BK446" s="239">
        <f>ROUND(I446*H446,2)</f>
        <v>0</v>
      </c>
      <c r="BL446" s="18" t="s">
        <v>247</v>
      </c>
      <c r="BM446" s="238" t="s">
        <v>3331</v>
      </c>
    </row>
    <row r="447" s="2" customFormat="1" ht="16.5" customHeight="1">
      <c r="A447" s="39"/>
      <c r="B447" s="40"/>
      <c r="C447" s="227" t="s">
        <v>1872</v>
      </c>
      <c r="D447" s="227" t="s">
        <v>242</v>
      </c>
      <c r="E447" s="228" t="s">
        <v>6697</v>
      </c>
      <c r="F447" s="229" t="s">
        <v>6698</v>
      </c>
      <c r="G447" s="230" t="s">
        <v>675</v>
      </c>
      <c r="H447" s="231">
        <v>12</v>
      </c>
      <c r="I447" s="232"/>
      <c r="J447" s="233">
        <f>ROUND(I447*H447,2)</f>
        <v>0</v>
      </c>
      <c r="K447" s="229" t="s">
        <v>246</v>
      </c>
      <c r="L447" s="45"/>
      <c r="M447" s="234" t="s">
        <v>1</v>
      </c>
      <c r="N447" s="235" t="s">
        <v>41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247</v>
      </c>
      <c r="AT447" s="238" t="s">
        <v>242</v>
      </c>
      <c r="AU447" s="238" t="s">
        <v>87</v>
      </c>
      <c r="AY447" s="18" t="s">
        <v>240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84</v>
      </c>
      <c r="BK447" s="239">
        <f>ROUND(I447*H447,2)</f>
        <v>0</v>
      </c>
      <c r="BL447" s="18" t="s">
        <v>247</v>
      </c>
      <c r="BM447" s="238" t="s">
        <v>3348</v>
      </c>
    </row>
    <row r="448" s="2" customFormat="1">
      <c r="A448" s="39"/>
      <c r="B448" s="40"/>
      <c r="C448" s="41"/>
      <c r="D448" s="240" t="s">
        <v>249</v>
      </c>
      <c r="E448" s="41"/>
      <c r="F448" s="241" t="s">
        <v>6699</v>
      </c>
      <c r="G448" s="41"/>
      <c r="H448" s="41"/>
      <c r="I448" s="242"/>
      <c r="J448" s="41"/>
      <c r="K448" s="41"/>
      <c r="L448" s="45"/>
      <c r="M448" s="243"/>
      <c r="N448" s="244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249</v>
      </c>
      <c r="AU448" s="18" t="s">
        <v>87</v>
      </c>
    </row>
    <row r="449" s="2" customFormat="1" ht="24.15" customHeight="1">
      <c r="A449" s="39"/>
      <c r="B449" s="40"/>
      <c r="C449" s="289" t="s">
        <v>1880</v>
      </c>
      <c r="D449" s="289" t="s">
        <v>341</v>
      </c>
      <c r="E449" s="290" t="s">
        <v>6700</v>
      </c>
      <c r="F449" s="291" t="s">
        <v>6701</v>
      </c>
      <c r="G449" s="292" t="s">
        <v>675</v>
      </c>
      <c r="H449" s="293">
        <v>12</v>
      </c>
      <c r="I449" s="294"/>
      <c r="J449" s="295">
        <f>ROUND(I449*H449,2)</f>
        <v>0</v>
      </c>
      <c r="K449" s="291" t="s">
        <v>1</v>
      </c>
      <c r="L449" s="296"/>
      <c r="M449" s="297" t="s">
        <v>1</v>
      </c>
      <c r="N449" s="298" t="s">
        <v>41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320</v>
      </c>
      <c r="AT449" s="238" t="s">
        <v>341</v>
      </c>
      <c r="AU449" s="238" t="s">
        <v>87</v>
      </c>
      <c r="AY449" s="18" t="s">
        <v>240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84</v>
      </c>
      <c r="BK449" s="239">
        <f>ROUND(I449*H449,2)</f>
        <v>0</v>
      </c>
      <c r="BL449" s="18" t="s">
        <v>247</v>
      </c>
      <c r="BM449" s="238" t="s">
        <v>3369</v>
      </c>
    </row>
    <row r="450" s="2" customFormat="1" ht="16.5" customHeight="1">
      <c r="A450" s="39"/>
      <c r="B450" s="40"/>
      <c r="C450" s="227" t="s">
        <v>1889</v>
      </c>
      <c r="D450" s="227" t="s">
        <v>242</v>
      </c>
      <c r="E450" s="228" t="s">
        <v>6702</v>
      </c>
      <c r="F450" s="229" t="s">
        <v>6703</v>
      </c>
      <c r="G450" s="230" t="s">
        <v>675</v>
      </c>
      <c r="H450" s="231">
        <v>2</v>
      </c>
      <c r="I450" s="232"/>
      <c r="J450" s="233">
        <f>ROUND(I450*H450,2)</f>
        <v>0</v>
      </c>
      <c r="K450" s="229" t="s">
        <v>246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</v>
      </c>
      <c r="R450" s="236">
        <f>Q450*H450</f>
        <v>0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247</v>
      </c>
      <c r="AT450" s="238" t="s">
        <v>242</v>
      </c>
      <c r="AU450" s="238" t="s">
        <v>87</v>
      </c>
      <c r="AY450" s="18" t="s">
        <v>240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84</v>
      </c>
      <c r="BK450" s="239">
        <f>ROUND(I450*H450,2)</f>
        <v>0</v>
      </c>
      <c r="BL450" s="18" t="s">
        <v>247</v>
      </c>
      <c r="BM450" s="238" t="s">
        <v>3381</v>
      </c>
    </row>
    <row r="451" s="2" customFormat="1">
      <c r="A451" s="39"/>
      <c r="B451" s="40"/>
      <c r="C451" s="41"/>
      <c r="D451" s="240" t="s">
        <v>249</v>
      </c>
      <c r="E451" s="41"/>
      <c r="F451" s="241" t="s">
        <v>6704</v>
      </c>
      <c r="G451" s="41"/>
      <c r="H451" s="41"/>
      <c r="I451" s="242"/>
      <c r="J451" s="41"/>
      <c r="K451" s="41"/>
      <c r="L451" s="45"/>
      <c r="M451" s="243"/>
      <c r="N451" s="244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87</v>
      </c>
    </row>
    <row r="452" s="2" customFormat="1" ht="24.15" customHeight="1">
      <c r="A452" s="39"/>
      <c r="B452" s="40"/>
      <c r="C452" s="289" t="s">
        <v>1896</v>
      </c>
      <c r="D452" s="289" t="s">
        <v>341</v>
      </c>
      <c r="E452" s="290" t="s">
        <v>6705</v>
      </c>
      <c r="F452" s="291" t="s">
        <v>6706</v>
      </c>
      <c r="G452" s="292" t="s">
        <v>675</v>
      </c>
      <c r="H452" s="293">
        <v>2</v>
      </c>
      <c r="I452" s="294"/>
      <c r="J452" s="295">
        <f>ROUND(I452*H452,2)</f>
        <v>0</v>
      </c>
      <c r="K452" s="291" t="s">
        <v>1</v>
      </c>
      <c r="L452" s="296"/>
      <c r="M452" s="297" t="s">
        <v>1</v>
      </c>
      <c r="N452" s="298" t="s">
        <v>41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320</v>
      </c>
      <c r="AT452" s="238" t="s">
        <v>341</v>
      </c>
      <c r="AU452" s="238" t="s">
        <v>87</v>
      </c>
      <c r="AY452" s="18" t="s">
        <v>240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84</v>
      </c>
      <c r="BK452" s="239">
        <f>ROUND(I452*H452,2)</f>
        <v>0</v>
      </c>
      <c r="BL452" s="18" t="s">
        <v>247</v>
      </c>
      <c r="BM452" s="238" t="s">
        <v>3413</v>
      </c>
    </row>
    <row r="453" s="2" customFormat="1" ht="33" customHeight="1">
      <c r="A453" s="39"/>
      <c r="B453" s="40"/>
      <c r="C453" s="227" t="s">
        <v>1902</v>
      </c>
      <c r="D453" s="227" t="s">
        <v>242</v>
      </c>
      <c r="E453" s="228" t="s">
        <v>6707</v>
      </c>
      <c r="F453" s="229" t="s">
        <v>6708</v>
      </c>
      <c r="G453" s="230" t="s">
        <v>675</v>
      </c>
      <c r="H453" s="231">
        <v>14</v>
      </c>
      <c r="I453" s="232"/>
      <c r="J453" s="233">
        <f>ROUND(I453*H453,2)</f>
        <v>0</v>
      </c>
      <c r="K453" s="229" t="s">
        <v>246</v>
      </c>
      <c r="L453" s="45"/>
      <c r="M453" s="234" t="s">
        <v>1</v>
      </c>
      <c r="N453" s="235" t="s">
        <v>41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247</v>
      </c>
      <c r="AT453" s="238" t="s">
        <v>242</v>
      </c>
      <c r="AU453" s="238" t="s">
        <v>87</v>
      </c>
      <c r="AY453" s="18" t="s">
        <v>240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84</v>
      </c>
      <c r="BK453" s="239">
        <f>ROUND(I453*H453,2)</f>
        <v>0</v>
      </c>
      <c r="BL453" s="18" t="s">
        <v>247</v>
      </c>
      <c r="BM453" s="238" t="s">
        <v>3439</v>
      </c>
    </row>
    <row r="454" s="2" customFormat="1">
      <c r="A454" s="39"/>
      <c r="B454" s="40"/>
      <c r="C454" s="41"/>
      <c r="D454" s="240" t="s">
        <v>249</v>
      </c>
      <c r="E454" s="41"/>
      <c r="F454" s="241" t="s">
        <v>6709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249</v>
      </c>
      <c r="AU454" s="18" t="s">
        <v>87</v>
      </c>
    </row>
    <row r="455" s="2" customFormat="1" ht="33" customHeight="1">
      <c r="A455" s="39"/>
      <c r="B455" s="40"/>
      <c r="C455" s="227" t="s">
        <v>1912</v>
      </c>
      <c r="D455" s="227" t="s">
        <v>242</v>
      </c>
      <c r="E455" s="228" t="s">
        <v>6710</v>
      </c>
      <c r="F455" s="229" t="s">
        <v>6711</v>
      </c>
      <c r="G455" s="230" t="s">
        <v>675</v>
      </c>
      <c r="H455" s="231">
        <v>1</v>
      </c>
      <c r="I455" s="232"/>
      <c r="J455" s="233">
        <f>ROUND(I455*H455,2)</f>
        <v>0</v>
      </c>
      <c r="K455" s="229" t="s">
        <v>246</v>
      </c>
      <c r="L455" s="45"/>
      <c r="M455" s="234" t="s">
        <v>1</v>
      </c>
      <c r="N455" s="235" t="s">
        <v>41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247</v>
      </c>
      <c r="AT455" s="238" t="s">
        <v>242</v>
      </c>
      <c r="AU455" s="238" t="s">
        <v>87</v>
      </c>
      <c r="AY455" s="18" t="s">
        <v>240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84</v>
      </c>
      <c r="BK455" s="239">
        <f>ROUND(I455*H455,2)</f>
        <v>0</v>
      </c>
      <c r="BL455" s="18" t="s">
        <v>247</v>
      </c>
      <c r="BM455" s="238" t="s">
        <v>3460</v>
      </c>
    </row>
    <row r="456" s="2" customFormat="1">
      <c r="A456" s="39"/>
      <c r="B456" s="40"/>
      <c r="C456" s="41"/>
      <c r="D456" s="240" t="s">
        <v>249</v>
      </c>
      <c r="E456" s="41"/>
      <c r="F456" s="241" t="s">
        <v>6712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249</v>
      </c>
      <c r="AU456" s="18" t="s">
        <v>87</v>
      </c>
    </row>
    <row r="457" s="2" customFormat="1" ht="24.15" customHeight="1">
      <c r="A457" s="39"/>
      <c r="B457" s="40"/>
      <c r="C457" s="227" t="s">
        <v>1918</v>
      </c>
      <c r="D457" s="227" t="s">
        <v>242</v>
      </c>
      <c r="E457" s="228" t="s">
        <v>6713</v>
      </c>
      <c r="F457" s="229" t="s">
        <v>6714</v>
      </c>
      <c r="G457" s="230" t="s">
        <v>675</v>
      </c>
      <c r="H457" s="231">
        <v>14</v>
      </c>
      <c r="I457" s="232"/>
      <c r="J457" s="233">
        <f>ROUND(I457*H457,2)</f>
        <v>0</v>
      </c>
      <c r="K457" s="229" t="s">
        <v>246</v>
      </c>
      <c r="L457" s="45"/>
      <c r="M457" s="234" t="s">
        <v>1</v>
      </c>
      <c r="N457" s="235" t="s">
        <v>41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247</v>
      </c>
      <c r="AT457" s="238" t="s">
        <v>242</v>
      </c>
      <c r="AU457" s="238" t="s">
        <v>87</v>
      </c>
      <c r="AY457" s="18" t="s">
        <v>240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84</v>
      </c>
      <c r="BK457" s="239">
        <f>ROUND(I457*H457,2)</f>
        <v>0</v>
      </c>
      <c r="BL457" s="18" t="s">
        <v>247</v>
      </c>
      <c r="BM457" s="238" t="s">
        <v>3473</v>
      </c>
    </row>
    <row r="458" s="2" customFormat="1">
      <c r="A458" s="39"/>
      <c r="B458" s="40"/>
      <c r="C458" s="41"/>
      <c r="D458" s="240" t="s">
        <v>249</v>
      </c>
      <c r="E458" s="41"/>
      <c r="F458" s="241" t="s">
        <v>6715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249</v>
      </c>
      <c r="AU458" s="18" t="s">
        <v>87</v>
      </c>
    </row>
    <row r="459" s="2" customFormat="1" ht="16.5" customHeight="1">
      <c r="A459" s="39"/>
      <c r="B459" s="40"/>
      <c r="C459" s="289" t="s">
        <v>1924</v>
      </c>
      <c r="D459" s="289" t="s">
        <v>341</v>
      </c>
      <c r="E459" s="290" t="s">
        <v>6716</v>
      </c>
      <c r="F459" s="291" t="s">
        <v>6717</v>
      </c>
      <c r="G459" s="292" t="s">
        <v>675</v>
      </c>
      <c r="H459" s="293">
        <v>14</v>
      </c>
      <c r="I459" s="294"/>
      <c r="J459" s="295">
        <f>ROUND(I459*H459,2)</f>
        <v>0</v>
      </c>
      <c r="K459" s="291" t="s">
        <v>1</v>
      </c>
      <c r="L459" s="296"/>
      <c r="M459" s="297" t="s">
        <v>1</v>
      </c>
      <c r="N459" s="298" t="s">
        <v>41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320</v>
      </c>
      <c r="AT459" s="238" t="s">
        <v>341</v>
      </c>
      <c r="AU459" s="238" t="s">
        <v>87</v>
      </c>
      <c r="AY459" s="18" t="s">
        <v>240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84</v>
      </c>
      <c r="BK459" s="239">
        <f>ROUND(I459*H459,2)</f>
        <v>0</v>
      </c>
      <c r="BL459" s="18" t="s">
        <v>247</v>
      </c>
      <c r="BM459" s="238" t="s">
        <v>3486</v>
      </c>
    </row>
    <row r="460" s="12" customFormat="1" ht="22.8" customHeight="1">
      <c r="A460" s="12"/>
      <c r="B460" s="211"/>
      <c r="C460" s="212"/>
      <c r="D460" s="213" t="s">
        <v>75</v>
      </c>
      <c r="E460" s="225" t="s">
        <v>6718</v>
      </c>
      <c r="F460" s="225" t="s">
        <v>6719</v>
      </c>
      <c r="G460" s="212"/>
      <c r="H460" s="212"/>
      <c r="I460" s="215"/>
      <c r="J460" s="226">
        <f>BK460</f>
        <v>0</v>
      </c>
      <c r="K460" s="212"/>
      <c r="L460" s="217"/>
      <c r="M460" s="218"/>
      <c r="N460" s="219"/>
      <c r="O460" s="219"/>
      <c r="P460" s="220">
        <f>SUM(P461:P483)</f>
        <v>0</v>
      </c>
      <c r="Q460" s="219"/>
      <c r="R460" s="220">
        <f>SUM(R461:R483)</f>
        <v>0</v>
      </c>
      <c r="S460" s="219"/>
      <c r="T460" s="221">
        <f>SUM(T461:T483)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2" t="s">
        <v>84</v>
      </c>
      <c r="AT460" s="223" t="s">
        <v>75</v>
      </c>
      <c r="AU460" s="223" t="s">
        <v>84</v>
      </c>
      <c r="AY460" s="222" t="s">
        <v>240</v>
      </c>
      <c r="BK460" s="224">
        <f>SUM(BK461:BK483)</f>
        <v>0</v>
      </c>
    </row>
    <row r="461" s="2" customFormat="1" ht="16.5" customHeight="1">
      <c r="A461" s="39"/>
      <c r="B461" s="40"/>
      <c r="C461" s="227" t="s">
        <v>1931</v>
      </c>
      <c r="D461" s="227" t="s">
        <v>242</v>
      </c>
      <c r="E461" s="228" t="s">
        <v>6720</v>
      </c>
      <c r="F461" s="229" t="s">
        <v>6721</v>
      </c>
      <c r="G461" s="230" t="s">
        <v>675</v>
      </c>
      <c r="H461" s="231">
        <v>1</v>
      </c>
      <c r="I461" s="232"/>
      <c r="J461" s="233">
        <f>ROUND(I461*H461,2)</f>
        <v>0</v>
      </c>
      <c r="K461" s="229" t="s">
        <v>246</v>
      </c>
      <c r="L461" s="45"/>
      <c r="M461" s="234" t="s">
        <v>1</v>
      </c>
      <c r="N461" s="235" t="s">
        <v>41</v>
      </c>
      <c r="O461" s="92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247</v>
      </c>
      <c r="AT461" s="238" t="s">
        <v>242</v>
      </c>
      <c r="AU461" s="238" t="s">
        <v>87</v>
      </c>
      <c r="AY461" s="18" t="s">
        <v>240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84</v>
      </c>
      <c r="BK461" s="239">
        <f>ROUND(I461*H461,2)</f>
        <v>0</v>
      </c>
      <c r="BL461" s="18" t="s">
        <v>247</v>
      </c>
      <c r="BM461" s="238" t="s">
        <v>3499</v>
      </c>
    </row>
    <row r="462" s="2" customFormat="1">
      <c r="A462" s="39"/>
      <c r="B462" s="40"/>
      <c r="C462" s="41"/>
      <c r="D462" s="240" t="s">
        <v>249</v>
      </c>
      <c r="E462" s="41"/>
      <c r="F462" s="241" t="s">
        <v>6722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249</v>
      </c>
      <c r="AU462" s="18" t="s">
        <v>87</v>
      </c>
    </row>
    <row r="463" s="2" customFormat="1" ht="16.5" customHeight="1">
      <c r="A463" s="39"/>
      <c r="B463" s="40"/>
      <c r="C463" s="289" t="s">
        <v>1941</v>
      </c>
      <c r="D463" s="289" t="s">
        <v>341</v>
      </c>
      <c r="E463" s="290" t="s">
        <v>6723</v>
      </c>
      <c r="F463" s="291" t="s">
        <v>6724</v>
      </c>
      <c r="G463" s="292" t="s">
        <v>5315</v>
      </c>
      <c r="H463" s="293">
        <v>1</v>
      </c>
      <c r="I463" s="294"/>
      <c r="J463" s="295">
        <f>ROUND(I463*H463,2)</f>
        <v>0</v>
      </c>
      <c r="K463" s="291" t="s">
        <v>1</v>
      </c>
      <c r="L463" s="296"/>
      <c r="M463" s="297" t="s">
        <v>1</v>
      </c>
      <c r="N463" s="298" t="s">
        <v>41</v>
      </c>
      <c r="O463" s="92"/>
      <c r="P463" s="236">
        <f>O463*H463</f>
        <v>0</v>
      </c>
      <c r="Q463" s="236">
        <v>0</v>
      </c>
      <c r="R463" s="236">
        <f>Q463*H463</f>
        <v>0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320</v>
      </c>
      <c r="AT463" s="238" t="s">
        <v>341</v>
      </c>
      <c r="AU463" s="238" t="s">
        <v>87</v>
      </c>
      <c r="AY463" s="18" t="s">
        <v>240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84</v>
      </c>
      <c r="BK463" s="239">
        <f>ROUND(I463*H463,2)</f>
        <v>0</v>
      </c>
      <c r="BL463" s="18" t="s">
        <v>247</v>
      </c>
      <c r="BM463" s="238" t="s">
        <v>3507</v>
      </c>
    </row>
    <row r="464" s="2" customFormat="1">
      <c r="A464" s="39"/>
      <c r="B464" s="40"/>
      <c r="C464" s="41"/>
      <c r="D464" s="247" t="s">
        <v>742</v>
      </c>
      <c r="E464" s="41"/>
      <c r="F464" s="299" t="s">
        <v>6725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742</v>
      </c>
      <c r="AU464" s="18" t="s">
        <v>87</v>
      </c>
    </row>
    <row r="465" s="2" customFormat="1" ht="16.5" customHeight="1">
      <c r="A465" s="39"/>
      <c r="B465" s="40"/>
      <c r="C465" s="227" t="s">
        <v>1947</v>
      </c>
      <c r="D465" s="227" t="s">
        <v>242</v>
      </c>
      <c r="E465" s="228" t="s">
        <v>6726</v>
      </c>
      <c r="F465" s="229" t="s">
        <v>6727</v>
      </c>
      <c r="G465" s="230" t="s">
        <v>675</v>
      </c>
      <c r="H465" s="231">
        <v>12</v>
      </c>
      <c r="I465" s="232"/>
      <c r="J465" s="233">
        <f>ROUND(I465*H465,2)</f>
        <v>0</v>
      </c>
      <c r="K465" s="229" t="s">
        <v>246</v>
      </c>
      <c r="L465" s="45"/>
      <c r="M465" s="234" t="s">
        <v>1</v>
      </c>
      <c r="N465" s="235" t="s">
        <v>41</v>
      </c>
      <c r="O465" s="92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247</v>
      </c>
      <c r="AT465" s="238" t="s">
        <v>242</v>
      </c>
      <c r="AU465" s="238" t="s">
        <v>87</v>
      </c>
      <c r="AY465" s="18" t="s">
        <v>240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84</v>
      </c>
      <c r="BK465" s="239">
        <f>ROUND(I465*H465,2)</f>
        <v>0</v>
      </c>
      <c r="BL465" s="18" t="s">
        <v>247</v>
      </c>
      <c r="BM465" s="238" t="s">
        <v>3517</v>
      </c>
    </row>
    <row r="466" s="2" customFormat="1">
      <c r="A466" s="39"/>
      <c r="B466" s="40"/>
      <c r="C466" s="41"/>
      <c r="D466" s="240" t="s">
        <v>249</v>
      </c>
      <c r="E466" s="41"/>
      <c r="F466" s="241" t="s">
        <v>6728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249</v>
      </c>
      <c r="AU466" s="18" t="s">
        <v>87</v>
      </c>
    </row>
    <row r="467" s="2" customFormat="1" ht="16.5" customHeight="1">
      <c r="A467" s="39"/>
      <c r="B467" s="40"/>
      <c r="C467" s="289" t="s">
        <v>1956</v>
      </c>
      <c r="D467" s="289" t="s">
        <v>341</v>
      </c>
      <c r="E467" s="290" t="s">
        <v>6729</v>
      </c>
      <c r="F467" s="291" t="s">
        <v>6730</v>
      </c>
      <c r="G467" s="292" t="s">
        <v>5315</v>
      </c>
      <c r="H467" s="293">
        <v>12</v>
      </c>
      <c r="I467" s="294"/>
      <c r="J467" s="295">
        <f>ROUND(I467*H467,2)</f>
        <v>0</v>
      </c>
      <c r="K467" s="291" t="s">
        <v>1</v>
      </c>
      <c r="L467" s="296"/>
      <c r="M467" s="297" t="s">
        <v>1</v>
      </c>
      <c r="N467" s="298" t="s">
        <v>41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320</v>
      </c>
      <c r="AT467" s="238" t="s">
        <v>341</v>
      </c>
      <c r="AU467" s="238" t="s">
        <v>87</v>
      </c>
      <c r="AY467" s="18" t="s">
        <v>240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84</v>
      </c>
      <c r="BK467" s="239">
        <f>ROUND(I467*H467,2)</f>
        <v>0</v>
      </c>
      <c r="BL467" s="18" t="s">
        <v>247</v>
      </c>
      <c r="BM467" s="238" t="s">
        <v>3530</v>
      </c>
    </row>
    <row r="468" s="2" customFormat="1">
      <c r="A468" s="39"/>
      <c r="B468" s="40"/>
      <c r="C468" s="41"/>
      <c r="D468" s="247" t="s">
        <v>742</v>
      </c>
      <c r="E468" s="41"/>
      <c r="F468" s="299" t="s">
        <v>6731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742</v>
      </c>
      <c r="AU468" s="18" t="s">
        <v>87</v>
      </c>
    </row>
    <row r="469" s="2" customFormat="1" ht="16.5" customHeight="1">
      <c r="A469" s="39"/>
      <c r="B469" s="40"/>
      <c r="C469" s="227" t="s">
        <v>1962</v>
      </c>
      <c r="D469" s="227" t="s">
        <v>242</v>
      </c>
      <c r="E469" s="228" t="s">
        <v>6732</v>
      </c>
      <c r="F469" s="229" t="s">
        <v>6733</v>
      </c>
      <c r="G469" s="230" t="s">
        <v>675</v>
      </c>
      <c r="H469" s="231">
        <v>1</v>
      </c>
      <c r="I469" s="232"/>
      <c r="J469" s="233">
        <f>ROUND(I469*H469,2)</f>
        <v>0</v>
      </c>
      <c r="K469" s="229" t="s">
        <v>246</v>
      </c>
      <c r="L469" s="45"/>
      <c r="M469" s="234" t="s">
        <v>1</v>
      </c>
      <c r="N469" s="235" t="s">
        <v>41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247</v>
      </c>
      <c r="AT469" s="238" t="s">
        <v>242</v>
      </c>
      <c r="AU469" s="238" t="s">
        <v>87</v>
      </c>
      <c r="AY469" s="18" t="s">
        <v>240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84</v>
      </c>
      <c r="BK469" s="239">
        <f>ROUND(I469*H469,2)</f>
        <v>0</v>
      </c>
      <c r="BL469" s="18" t="s">
        <v>247</v>
      </c>
      <c r="BM469" s="238" t="s">
        <v>3541</v>
      </c>
    </row>
    <row r="470" s="2" customFormat="1">
      <c r="A470" s="39"/>
      <c r="B470" s="40"/>
      <c r="C470" s="41"/>
      <c r="D470" s="240" t="s">
        <v>249</v>
      </c>
      <c r="E470" s="41"/>
      <c r="F470" s="241" t="s">
        <v>6734</v>
      </c>
      <c r="G470" s="41"/>
      <c r="H470" s="41"/>
      <c r="I470" s="242"/>
      <c r="J470" s="41"/>
      <c r="K470" s="41"/>
      <c r="L470" s="45"/>
      <c r="M470" s="243"/>
      <c r="N470" s="244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249</v>
      </c>
      <c r="AU470" s="18" t="s">
        <v>87</v>
      </c>
    </row>
    <row r="471" s="2" customFormat="1" ht="16.5" customHeight="1">
      <c r="A471" s="39"/>
      <c r="B471" s="40"/>
      <c r="C471" s="289" t="s">
        <v>1971</v>
      </c>
      <c r="D471" s="289" t="s">
        <v>341</v>
      </c>
      <c r="E471" s="290" t="s">
        <v>6735</v>
      </c>
      <c r="F471" s="291" t="s">
        <v>6736</v>
      </c>
      <c r="G471" s="292" t="s">
        <v>5315</v>
      </c>
      <c r="H471" s="293">
        <v>1</v>
      </c>
      <c r="I471" s="294"/>
      <c r="J471" s="295">
        <f>ROUND(I471*H471,2)</f>
        <v>0</v>
      </c>
      <c r="K471" s="291" t="s">
        <v>1</v>
      </c>
      <c r="L471" s="296"/>
      <c r="M471" s="297" t="s">
        <v>1</v>
      </c>
      <c r="N471" s="298" t="s">
        <v>41</v>
      </c>
      <c r="O471" s="92"/>
      <c r="P471" s="236">
        <f>O471*H471</f>
        <v>0</v>
      </c>
      <c r="Q471" s="236">
        <v>0</v>
      </c>
      <c r="R471" s="236">
        <f>Q471*H471</f>
        <v>0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320</v>
      </c>
      <c r="AT471" s="238" t="s">
        <v>341</v>
      </c>
      <c r="AU471" s="238" t="s">
        <v>87</v>
      </c>
      <c r="AY471" s="18" t="s">
        <v>240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84</v>
      </c>
      <c r="BK471" s="239">
        <f>ROUND(I471*H471,2)</f>
        <v>0</v>
      </c>
      <c r="BL471" s="18" t="s">
        <v>247</v>
      </c>
      <c r="BM471" s="238" t="s">
        <v>3553</v>
      </c>
    </row>
    <row r="472" s="2" customFormat="1" ht="24.15" customHeight="1">
      <c r="A472" s="39"/>
      <c r="B472" s="40"/>
      <c r="C472" s="227" t="s">
        <v>1983</v>
      </c>
      <c r="D472" s="227" t="s">
        <v>242</v>
      </c>
      <c r="E472" s="228" t="s">
        <v>6737</v>
      </c>
      <c r="F472" s="229" t="s">
        <v>6738</v>
      </c>
      <c r="G472" s="230" t="s">
        <v>675</v>
      </c>
      <c r="H472" s="231">
        <v>1</v>
      </c>
      <c r="I472" s="232"/>
      <c r="J472" s="233">
        <f>ROUND(I472*H472,2)</f>
        <v>0</v>
      </c>
      <c r="K472" s="229" t="s">
        <v>246</v>
      </c>
      <c r="L472" s="45"/>
      <c r="M472" s="234" t="s">
        <v>1</v>
      </c>
      <c r="N472" s="235" t="s">
        <v>41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247</v>
      </c>
      <c r="AT472" s="238" t="s">
        <v>242</v>
      </c>
      <c r="AU472" s="238" t="s">
        <v>87</v>
      </c>
      <c r="AY472" s="18" t="s">
        <v>240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84</v>
      </c>
      <c r="BK472" s="239">
        <f>ROUND(I472*H472,2)</f>
        <v>0</v>
      </c>
      <c r="BL472" s="18" t="s">
        <v>247</v>
      </c>
      <c r="BM472" s="238" t="s">
        <v>3568</v>
      </c>
    </row>
    <row r="473" s="2" customFormat="1">
      <c r="A473" s="39"/>
      <c r="B473" s="40"/>
      <c r="C473" s="41"/>
      <c r="D473" s="240" t="s">
        <v>249</v>
      </c>
      <c r="E473" s="41"/>
      <c r="F473" s="241" t="s">
        <v>6739</v>
      </c>
      <c r="G473" s="41"/>
      <c r="H473" s="41"/>
      <c r="I473" s="242"/>
      <c r="J473" s="41"/>
      <c r="K473" s="41"/>
      <c r="L473" s="45"/>
      <c r="M473" s="243"/>
      <c r="N473" s="244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87</v>
      </c>
    </row>
    <row r="474" s="2" customFormat="1" ht="16.5" customHeight="1">
      <c r="A474" s="39"/>
      <c r="B474" s="40"/>
      <c r="C474" s="289" t="s">
        <v>1988</v>
      </c>
      <c r="D474" s="289" t="s">
        <v>341</v>
      </c>
      <c r="E474" s="290" t="s">
        <v>6740</v>
      </c>
      <c r="F474" s="291" t="s">
        <v>6741</v>
      </c>
      <c r="G474" s="292" t="s">
        <v>5315</v>
      </c>
      <c r="H474" s="293">
        <v>1</v>
      </c>
      <c r="I474" s="294"/>
      <c r="J474" s="295">
        <f>ROUND(I474*H474,2)</f>
        <v>0</v>
      </c>
      <c r="K474" s="291" t="s">
        <v>1</v>
      </c>
      <c r="L474" s="296"/>
      <c r="M474" s="297" t="s">
        <v>1</v>
      </c>
      <c r="N474" s="298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320</v>
      </c>
      <c r="AT474" s="238" t="s">
        <v>341</v>
      </c>
      <c r="AU474" s="238" t="s">
        <v>87</v>
      </c>
      <c r="AY474" s="18" t="s">
        <v>240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84</v>
      </c>
      <c r="BK474" s="239">
        <f>ROUND(I474*H474,2)</f>
        <v>0</v>
      </c>
      <c r="BL474" s="18" t="s">
        <v>247</v>
      </c>
      <c r="BM474" s="238" t="s">
        <v>3581</v>
      </c>
    </row>
    <row r="475" s="2" customFormat="1">
      <c r="A475" s="39"/>
      <c r="B475" s="40"/>
      <c r="C475" s="41"/>
      <c r="D475" s="247" t="s">
        <v>742</v>
      </c>
      <c r="E475" s="41"/>
      <c r="F475" s="299" t="s">
        <v>6742</v>
      </c>
      <c r="G475" s="41"/>
      <c r="H475" s="41"/>
      <c r="I475" s="242"/>
      <c r="J475" s="41"/>
      <c r="K475" s="41"/>
      <c r="L475" s="45"/>
      <c r="M475" s="243"/>
      <c r="N475" s="244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742</v>
      </c>
      <c r="AU475" s="18" t="s">
        <v>87</v>
      </c>
    </row>
    <row r="476" s="2" customFormat="1" ht="16.5" customHeight="1">
      <c r="A476" s="39"/>
      <c r="B476" s="40"/>
      <c r="C476" s="227" t="s">
        <v>1995</v>
      </c>
      <c r="D476" s="227" t="s">
        <v>242</v>
      </c>
      <c r="E476" s="228" t="s">
        <v>6743</v>
      </c>
      <c r="F476" s="229" t="s">
        <v>6744</v>
      </c>
      <c r="G476" s="230" t="s">
        <v>675</v>
      </c>
      <c r="H476" s="231">
        <v>1</v>
      </c>
      <c r="I476" s="232"/>
      <c r="J476" s="233">
        <f>ROUND(I476*H476,2)</f>
        <v>0</v>
      </c>
      <c r="K476" s="229" t="s">
        <v>246</v>
      </c>
      <c r="L476" s="45"/>
      <c r="M476" s="234" t="s">
        <v>1</v>
      </c>
      <c r="N476" s="235" t="s">
        <v>41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247</v>
      </c>
      <c r="AT476" s="238" t="s">
        <v>242</v>
      </c>
      <c r="AU476" s="238" t="s">
        <v>87</v>
      </c>
      <c r="AY476" s="18" t="s">
        <v>240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84</v>
      </c>
      <c r="BK476" s="239">
        <f>ROUND(I476*H476,2)</f>
        <v>0</v>
      </c>
      <c r="BL476" s="18" t="s">
        <v>247</v>
      </c>
      <c r="BM476" s="238" t="s">
        <v>3593</v>
      </c>
    </row>
    <row r="477" s="2" customFormat="1">
      <c r="A477" s="39"/>
      <c r="B477" s="40"/>
      <c r="C477" s="41"/>
      <c r="D477" s="240" t="s">
        <v>249</v>
      </c>
      <c r="E477" s="41"/>
      <c r="F477" s="241" t="s">
        <v>6745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249</v>
      </c>
      <c r="AU477" s="18" t="s">
        <v>87</v>
      </c>
    </row>
    <row r="478" s="2" customFormat="1" ht="16.5" customHeight="1">
      <c r="A478" s="39"/>
      <c r="B478" s="40"/>
      <c r="C478" s="289" t="s">
        <v>2001</v>
      </c>
      <c r="D478" s="289" t="s">
        <v>341</v>
      </c>
      <c r="E478" s="290" t="s">
        <v>6746</v>
      </c>
      <c r="F478" s="291" t="s">
        <v>6747</v>
      </c>
      <c r="G478" s="292" t="s">
        <v>5315</v>
      </c>
      <c r="H478" s="293">
        <v>1</v>
      </c>
      <c r="I478" s="294"/>
      <c r="J478" s="295">
        <f>ROUND(I478*H478,2)</f>
        <v>0</v>
      </c>
      <c r="K478" s="291" t="s">
        <v>1</v>
      </c>
      <c r="L478" s="296"/>
      <c r="M478" s="297" t="s">
        <v>1</v>
      </c>
      <c r="N478" s="298" t="s">
        <v>41</v>
      </c>
      <c r="O478" s="92"/>
      <c r="P478" s="236">
        <f>O478*H478</f>
        <v>0</v>
      </c>
      <c r="Q478" s="236">
        <v>0</v>
      </c>
      <c r="R478" s="236">
        <f>Q478*H478</f>
        <v>0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320</v>
      </c>
      <c r="AT478" s="238" t="s">
        <v>341</v>
      </c>
      <c r="AU478" s="238" t="s">
        <v>87</v>
      </c>
      <c r="AY478" s="18" t="s">
        <v>240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84</v>
      </c>
      <c r="BK478" s="239">
        <f>ROUND(I478*H478,2)</f>
        <v>0</v>
      </c>
      <c r="BL478" s="18" t="s">
        <v>247</v>
      </c>
      <c r="BM478" s="238" t="s">
        <v>3604</v>
      </c>
    </row>
    <row r="479" s="2" customFormat="1" ht="44.25" customHeight="1">
      <c r="A479" s="39"/>
      <c r="B479" s="40"/>
      <c r="C479" s="227" t="s">
        <v>2006</v>
      </c>
      <c r="D479" s="227" t="s">
        <v>242</v>
      </c>
      <c r="E479" s="228" t="s">
        <v>6748</v>
      </c>
      <c r="F479" s="229" t="s">
        <v>6749</v>
      </c>
      <c r="G479" s="230" t="s">
        <v>520</v>
      </c>
      <c r="H479" s="231">
        <v>300</v>
      </c>
      <c r="I479" s="232"/>
      <c r="J479" s="233">
        <f>ROUND(I479*H479,2)</f>
        <v>0</v>
      </c>
      <c r="K479" s="229" t="s">
        <v>246</v>
      </c>
      <c r="L479" s="45"/>
      <c r="M479" s="234" t="s">
        <v>1</v>
      </c>
      <c r="N479" s="235" t="s">
        <v>41</v>
      </c>
      <c r="O479" s="92"/>
      <c r="P479" s="236">
        <f>O479*H479</f>
        <v>0</v>
      </c>
      <c r="Q479" s="236">
        <v>0</v>
      </c>
      <c r="R479" s="236">
        <f>Q479*H479</f>
        <v>0</v>
      </c>
      <c r="S479" s="236">
        <v>0</v>
      </c>
      <c r="T479" s="23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8" t="s">
        <v>247</v>
      </c>
      <c r="AT479" s="238" t="s">
        <v>242</v>
      </c>
      <c r="AU479" s="238" t="s">
        <v>87</v>
      </c>
      <c r="AY479" s="18" t="s">
        <v>240</v>
      </c>
      <c r="BE479" s="239">
        <f>IF(N479="základní",J479,0)</f>
        <v>0</v>
      </c>
      <c r="BF479" s="239">
        <f>IF(N479="snížená",J479,0)</f>
        <v>0</v>
      </c>
      <c r="BG479" s="239">
        <f>IF(N479="zákl. přenesená",J479,0)</f>
        <v>0</v>
      </c>
      <c r="BH479" s="239">
        <f>IF(N479="sníž. přenesená",J479,0)</f>
        <v>0</v>
      </c>
      <c r="BI479" s="239">
        <f>IF(N479="nulová",J479,0)</f>
        <v>0</v>
      </c>
      <c r="BJ479" s="18" t="s">
        <v>84</v>
      </c>
      <c r="BK479" s="239">
        <f>ROUND(I479*H479,2)</f>
        <v>0</v>
      </c>
      <c r="BL479" s="18" t="s">
        <v>247</v>
      </c>
      <c r="BM479" s="238" t="s">
        <v>3613</v>
      </c>
    </row>
    <row r="480" s="2" customFormat="1">
      <c r="A480" s="39"/>
      <c r="B480" s="40"/>
      <c r="C480" s="41"/>
      <c r="D480" s="240" t="s">
        <v>249</v>
      </c>
      <c r="E480" s="41"/>
      <c r="F480" s="241" t="s">
        <v>6750</v>
      </c>
      <c r="G480" s="41"/>
      <c r="H480" s="41"/>
      <c r="I480" s="242"/>
      <c r="J480" s="41"/>
      <c r="K480" s="41"/>
      <c r="L480" s="45"/>
      <c r="M480" s="243"/>
      <c r="N480" s="244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249</v>
      </c>
      <c r="AU480" s="18" t="s">
        <v>87</v>
      </c>
    </row>
    <row r="481" s="2" customFormat="1" ht="24.15" customHeight="1">
      <c r="A481" s="39"/>
      <c r="B481" s="40"/>
      <c r="C481" s="289" t="s">
        <v>2012</v>
      </c>
      <c r="D481" s="289" t="s">
        <v>341</v>
      </c>
      <c r="E481" s="290" t="s">
        <v>6751</v>
      </c>
      <c r="F481" s="291" t="s">
        <v>6752</v>
      </c>
      <c r="G481" s="292" t="s">
        <v>520</v>
      </c>
      <c r="H481" s="293">
        <v>300</v>
      </c>
      <c r="I481" s="294"/>
      <c r="J481" s="295">
        <f>ROUND(I481*H481,2)</f>
        <v>0</v>
      </c>
      <c r="K481" s="291" t="s">
        <v>246</v>
      </c>
      <c r="L481" s="296"/>
      <c r="M481" s="297" t="s">
        <v>1</v>
      </c>
      <c r="N481" s="298" t="s">
        <v>41</v>
      </c>
      <c r="O481" s="92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320</v>
      </c>
      <c r="AT481" s="238" t="s">
        <v>341</v>
      </c>
      <c r="AU481" s="238" t="s">
        <v>87</v>
      </c>
      <c r="AY481" s="18" t="s">
        <v>240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84</v>
      </c>
      <c r="BK481" s="239">
        <f>ROUND(I481*H481,2)</f>
        <v>0</v>
      </c>
      <c r="BL481" s="18" t="s">
        <v>247</v>
      </c>
      <c r="BM481" s="238" t="s">
        <v>3621</v>
      </c>
    </row>
    <row r="482" s="2" customFormat="1" ht="16.5" customHeight="1">
      <c r="A482" s="39"/>
      <c r="B482" s="40"/>
      <c r="C482" s="289" t="s">
        <v>2016</v>
      </c>
      <c r="D482" s="289" t="s">
        <v>341</v>
      </c>
      <c r="E482" s="290" t="s">
        <v>6753</v>
      </c>
      <c r="F482" s="291" t="s">
        <v>6754</v>
      </c>
      <c r="G482" s="292" t="s">
        <v>5315</v>
      </c>
      <c r="H482" s="293">
        <v>1</v>
      </c>
      <c r="I482" s="294"/>
      <c r="J482" s="295">
        <f>ROUND(I482*H482,2)</f>
        <v>0</v>
      </c>
      <c r="K482" s="291" t="s">
        <v>1</v>
      </c>
      <c r="L482" s="296"/>
      <c r="M482" s="297" t="s">
        <v>1</v>
      </c>
      <c r="N482" s="298" t="s">
        <v>41</v>
      </c>
      <c r="O482" s="92"/>
      <c r="P482" s="236">
        <f>O482*H482</f>
        <v>0</v>
      </c>
      <c r="Q482" s="236">
        <v>0</v>
      </c>
      <c r="R482" s="236">
        <f>Q482*H482</f>
        <v>0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320</v>
      </c>
      <c r="AT482" s="238" t="s">
        <v>341</v>
      </c>
      <c r="AU482" s="238" t="s">
        <v>87</v>
      </c>
      <c r="AY482" s="18" t="s">
        <v>240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84</v>
      </c>
      <c r="BK482" s="239">
        <f>ROUND(I482*H482,2)</f>
        <v>0</v>
      </c>
      <c r="BL482" s="18" t="s">
        <v>247</v>
      </c>
      <c r="BM482" s="238" t="s">
        <v>3631</v>
      </c>
    </row>
    <row r="483" s="2" customFormat="1">
      <c r="A483" s="39"/>
      <c r="B483" s="40"/>
      <c r="C483" s="41"/>
      <c r="D483" s="247" t="s">
        <v>742</v>
      </c>
      <c r="E483" s="41"/>
      <c r="F483" s="299" t="s">
        <v>6755</v>
      </c>
      <c r="G483" s="41"/>
      <c r="H483" s="41"/>
      <c r="I483" s="242"/>
      <c r="J483" s="41"/>
      <c r="K483" s="41"/>
      <c r="L483" s="45"/>
      <c r="M483" s="243"/>
      <c r="N483" s="244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742</v>
      </c>
      <c r="AU483" s="18" t="s">
        <v>87</v>
      </c>
    </row>
    <row r="484" s="12" customFormat="1" ht="25.92" customHeight="1">
      <c r="A484" s="12"/>
      <c r="B484" s="211"/>
      <c r="C484" s="212"/>
      <c r="D484" s="213" t="s">
        <v>75</v>
      </c>
      <c r="E484" s="214" t="s">
        <v>6756</v>
      </c>
      <c r="F484" s="214" t="s">
        <v>6757</v>
      </c>
      <c r="G484" s="212"/>
      <c r="H484" s="212"/>
      <c r="I484" s="215"/>
      <c r="J484" s="216">
        <f>BK484</f>
        <v>0</v>
      </c>
      <c r="K484" s="212"/>
      <c r="L484" s="217"/>
      <c r="M484" s="218"/>
      <c r="N484" s="219"/>
      <c r="O484" s="219"/>
      <c r="P484" s="220">
        <f>P485</f>
        <v>0</v>
      </c>
      <c r="Q484" s="219"/>
      <c r="R484" s="220">
        <f>R485</f>
        <v>0</v>
      </c>
      <c r="S484" s="219"/>
      <c r="T484" s="221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2" t="s">
        <v>289</v>
      </c>
      <c r="AT484" s="223" t="s">
        <v>75</v>
      </c>
      <c r="AU484" s="223" t="s">
        <v>76</v>
      </c>
      <c r="AY484" s="222" t="s">
        <v>240</v>
      </c>
      <c r="BK484" s="224">
        <f>BK485</f>
        <v>0</v>
      </c>
    </row>
    <row r="485" s="12" customFormat="1" ht="22.8" customHeight="1">
      <c r="A485" s="12"/>
      <c r="B485" s="211"/>
      <c r="C485" s="212"/>
      <c r="D485" s="213" t="s">
        <v>75</v>
      </c>
      <c r="E485" s="225" t="s">
        <v>6758</v>
      </c>
      <c r="F485" s="225" t="s">
        <v>6759</v>
      </c>
      <c r="G485" s="212"/>
      <c r="H485" s="212"/>
      <c r="I485" s="215"/>
      <c r="J485" s="226">
        <f>BK485</f>
        <v>0</v>
      </c>
      <c r="K485" s="212"/>
      <c r="L485" s="217"/>
      <c r="M485" s="218"/>
      <c r="N485" s="219"/>
      <c r="O485" s="219"/>
      <c r="P485" s="220">
        <f>SUM(P486:P488)</f>
        <v>0</v>
      </c>
      <c r="Q485" s="219"/>
      <c r="R485" s="220">
        <f>SUM(R486:R488)</f>
        <v>0</v>
      </c>
      <c r="S485" s="219"/>
      <c r="T485" s="221">
        <f>SUM(T486:T488)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2" t="s">
        <v>289</v>
      </c>
      <c r="AT485" s="223" t="s">
        <v>75</v>
      </c>
      <c r="AU485" s="223" t="s">
        <v>84</v>
      </c>
      <c r="AY485" s="222" t="s">
        <v>240</v>
      </c>
      <c r="BK485" s="224">
        <f>SUM(BK486:BK488)</f>
        <v>0</v>
      </c>
    </row>
    <row r="486" s="2" customFormat="1" ht="16.5" customHeight="1">
      <c r="A486" s="39"/>
      <c r="B486" s="40"/>
      <c r="C486" s="227" t="s">
        <v>2022</v>
      </c>
      <c r="D486" s="227" t="s">
        <v>242</v>
      </c>
      <c r="E486" s="228" t="s">
        <v>6760</v>
      </c>
      <c r="F486" s="229" t="s">
        <v>6761</v>
      </c>
      <c r="G486" s="230" t="s">
        <v>6762</v>
      </c>
      <c r="H486" s="231">
        <v>1</v>
      </c>
      <c r="I486" s="232"/>
      <c r="J486" s="233">
        <f>ROUND(I486*H486,2)</f>
        <v>0</v>
      </c>
      <c r="K486" s="229" t="s">
        <v>246</v>
      </c>
      <c r="L486" s="45"/>
      <c r="M486" s="234" t="s">
        <v>1</v>
      </c>
      <c r="N486" s="235" t="s">
        <v>41</v>
      </c>
      <c r="O486" s="92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247</v>
      </c>
      <c r="AT486" s="238" t="s">
        <v>242</v>
      </c>
      <c r="AU486" s="238" t="s">
        <v>87</v>
      </c>
      <c r="AY486" s="18" t="s">
        <v>240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84</v>
      </c>
      <c r="BK486" s="239">
        <f>ROUND(I486*H486,2)</f>
        <v>0</v>
      </c>
      <c r="BL486" s="18" t="s">
        <v>247</v>
      </c>
      <c r="BM486" s="238" t="s">
        <v>3649</v>
      </c>
    </row>
    <row r="487" s="2" customFormat="1">
      <c r="A487" s="39"/>
      <c r="B487" s="40"/>
      <c r="C487" s="41"/>
      <c r="D487" s="240" t="s">
        <v>249</v>
      </c>
      <c r="E487" s="41"/>
      <c r="F487" s="241" t="s">
        <v>6763</v>
      </c>
      <c r="G487" s="41"/>
      <c r="H487" s="41"/>
      <c r="I487" s="242"/>
      <c r="J487" s="41"/>
      <c r="K487" s="41"/>
      <c r="L487" s="45"/>
      <c r="M487" s="243"/>
      <c r="N487" s="244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249</v>
      </c>
      <c r="AU487" s="18" t="s">
        <v>87</v>
      </c>
    </row>
    <row r="488" s="2" customFormat="1" ht="24.15" customHeight="1">
      <c r="A488" s="39"/>
      <c r="B488" s="40"/>
      <c r="C488" s="227" t="s">
        <v>2028</v>
      </c>
      <c r="D488" s="227" t="s">
        <v>242</v>
      </c>
      <c r="E488" s="228" t="s">
        <v>6764</v>
      </c>
      <c r="F488" s="229" t="s">
        <v>6765</v>
      </c>
      <c r="G488" s="230" t="s">
        <v>6766</v>
      </c>
      <c r="H488" s="231">
        <v>10</v>
      </c>
      <c r="I488" s="232"/>
      <c r="J488" s="233">
        <f>ROUND(I488*H488,2)</f>
        <v>0</v>
      </c>
      <c r="K488" s="229" t="s">
        <v>1</v>
      </c>
      <c r="L488" s="45"/>
      <c r="M488" s="304" t="s">
        <v>1</v>
      </c>
      <c r="N488" s="305" t="s">
        <v>41</v>
      </c>
      <c r="O488" s="302"/>
      <c r="P488" s="306">
        <f>O488*H488</f>
        <v>0</v>
      </c>
      <c r="Q488" s="306">
        <v>0</v>
      </c>
      <c r="R488" s="306">
        <f>Q488*H488</f>
        <v>0</v>
      </c>
      <c r="S488" s="306">
        <v>0</v>
      </c>
      <c r="T488" s="30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247</v>
      </c>
      <c r="AT488" s="238" t="s">
        <v>242</v>
      </c>
      <c r="AU488" s="238" t="s">
        <v>87</v>
      </c>
      <c r="AY488" s="18" t="s">
        <v>240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84</v>
      </c>
      <c r="BK488" s="239">
        <f>ROUND(I488*H488,2)</f>
        <v>0</v>
      </c>
      <c r="BL488" s="18" t="s">
        <v>247</v>
      </c>
      <c r="BM488" s="238" t="s">
        <v>6767</v>
      </c>
    </row>
    <row r="489" s="2" customFormat="1" ht="6.96" customHeight="1">
      <c r="A489" s="39"/>
      <c r="B489" s="67"/>
      <c r="C489" s="68"/>
      <c r="D489" s="68"/>
      <c r="E489" s="68"/>
      <c r="F489" s="68"/>
      <c r="G489" s="68"/>
      <c r="H489" s="68"/>
      <c r="I489" s="68"/>
      <c r="J489" s="68"/>
      <c r="K489" s="68"/>
      <c r="L489" s="45"/>
      <c r="M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</sheetData>
  <sheetProtection sheet="1" autoFilter="0" formatColumns="0" formatRows="0" objects="1" scenarios="1" spinCount="100000" saltValue="kLPbJIGbDoEFMiXDp0s7Le9EWi8ZmOoJD8pR50DjVBAWnNQ4aIszHt4JljpWSWwCy/1Pwtd10zHdsCViC5r8uA==" hashValue="koIApLde8OWaNrPig3xiODLJeLoNiVFP3VC3/mvIy/XGH9jwvHEHm1kztfoncPliqP7FdZmfKn4iuRr6lr1W6A==" algorithmName="SHA-512" password="CC35"/>
  <autoFilter ref="C125:K48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3" r:id="rId1" display="https://podminky.urs.cz/item/CS_URS_2022_01/742220051"/>
    <hyperlink ref="F137" r:id="rId2" display="https://podminky.urs.cz/item/CS_URS_2022_01/742220161"/>
    <hyperlink ref="F141" r:id="rId3" display="https://podminky.urs.cz/item/CS_URS_2022_01/742220141"/>
    <hyperlink ref="F145" r:id="rId4" display="https://podminky.urs.cz/item/CS_URS_2022_01/742220031"/>
    <hyperlink ref="F155" r:id="rId5" display="https://podminky.urs.cz/item/CS_URS_2022_01/742220051"/>
    <hyperlink ref="F159" r:id="rId6" display="https://podminky.urs.cz/item/CS_URS_2022_01/742220221"/>
    <hyperlink ref="F165" r:id="rId7" display="https://podminky.urs.cz/item/CS_URS_2022_01/742220052"/>
    <hyperlink ref="F169" r:id="rId8" display="https://podminky.urs.cz/item/CS_URS_2022_01/742220161"/>
    <hyperlink ref="F173" r:id="rId9" display="https://podminky.urs.cz/item/CS_URS_2022_01/742220232"/>
    <hyperlink ref="F177" r:id="rId10" display="https://podminky.urs.cz/item/CS_URS_2022_01/742220235"/>
    <hyperlink ref="F183" r:id="rId11" display="https://podminky.urs.cz/item/CS_URS_2022_01/742220255"/>
    <hyperlink ref="F187" r:id="rId12" display="https://podminky.urs.cz/item/CS_URS_2022_01/742220003"/>
    <hyperlink ref="F191" r:id="rId13" display="https://podminky.urs.cz/item/CS_URS_2022_01/742111001"/>
    <hyperlink ref="F194" r:id="rId14" display="https://podminky.urs.cz/item/CS_URS_2022_01/742110002"/>
    <hyperlink ref="F199" r:id="rId15" display="https://podminky.urs.cz/item/CS_URS_2022_01/741910615"/>
    <hyperlink ref="F202" r:id="rId16" display="https://podminky.urs.cz/item/CS_URS_2022_01/742121001"/>
    <hyperlink ref="F207" r:id="rId17" display="https://podminky.urs.cz/item/CS_URS_2022_01/742220232"/>
    <hyperlink ref="F211" r:id="rId18" display="https://podminky.urs.cz/item/CS_URS_2022_01/742210121"/>
    <hyperlink ref="F217" r:id="rId19" display="https://podminky.urs.cz/item/CS_URS_2022_01/742210131"/>
    <hyperlink ref="F221" r:id="rId20" display="https://podminky.urs.cz/item/CS_URS_2022_01/742210151"/>
    <hyperlink ref="F225" r:id="rId21" display="https://podminky.urs.cz/item/CS_URS_2022_01/742220071"/>
    <hyperlink ref="F229" r:id="rId22" display="https://podminky.urs.cz/item/CS_URS_2022_01/742220051"/>
    <hyperlink ref="F233" r:id="rId23" display="https://podminky.urs.cz/item/CS_URS_2022_01/742220081"/>
    <hyperlink ref="F239" r:id="rId24" display="https://podminky.urs.cz/item/CS_URS_2022_01/742220401"/>
    <hyperlink ref="F241" r:id="rId25" display="https://podminky.urs.cz/item/CS_URS_2022_01/742220402"/>
    <hyperlink ref="F243" r:id="rId26" display="https://podminky.urs.cz/item/CS_URS_2022_01/742220411"/>
    <hyperlink ref="F245" r:id="rId27" display="https://podminky.urs.cz/item/CS_URS_2022_01/742220421"/>
    <hyperlink ref="F247" r:id="rId28" display="https://podminky.urs.cz/item/CS_URS_2022_01/742220511"/>
    <hyperlink ref="F250" r:id="rId29" display="https://podminky.urs.cz/item/CS_URS_2022_01/742310002"/>
    <hyperlink ref="F256" r:id="rId30" display="https://podminky.urs.cz/item/CS_URS_2022_01/742310003"/>
    <hyperlink ref="F259" r:id="rId31" display="https://podminky.urs.cz/item/CS_URS_2022_01/742310004"/>
    <hyperlink ref="F262" r:id="rId32" display="https://podminky.urs.cz/item/CS_URS_2022_01/742310001"/>
    <hyperlink ref="F266" r:id="rId33" display="https://podminky.urs.cz/item/CS_URS_2022_01/742310005"/>
    <hyperlink ref="F269" r:id="rId34" display="https://podminky.urs.cz/item/CS_URS_2022_01/742310006"/>
    <hyperlink ref="F273" r:id="rId35" display="https://podminky.urs.cz/item/CS_URS_2022_01/742320011"/>
    <hyperlink ref="F276" r:id="rId36" display="https://podminky.urs.cz/item/CS_URS_2022_01/742121001"/>
    <hyperlink ref="F279" r:id="rId37" display="https://podminky.urs.cz/item/CS_URS_2022_01/742220211"/>
    <hyperlink ref="F282" r:id="rId38" display="https://podminky.urs.cz/item/CS_URS_2022_01/742220161"/>
    <hyperlink ref="F286" r:id="rId39" display="https://podminky.urs.cz/item/CS_URS_2022_01/742420021"/>
    <hyperlink ref="F292" r:id="rId40" display="https://podminky.urs.cz/item/CS_URS_2022_01/742420001"/>
    <hyperlink ref="F295" r:id="rId41" display="https://podminky.urs.cz/item/CS_URS_2022_01/742420061"/>
    <hyperlink ref="F298" r:id="rId42" display="https://podminky.urs.cz/item/CS_URS_2022_01/742420031"/>
    <hyperlink ref="F301" r:id="rId43" display="https://podminky.urs.cz/item/CS_URS_2022_01/742420041"/>
    <hyperlink ref="F304" r:id="rId44" display="https://podminky.urs.cz/item/CS_URS_2022_01/742420051"/>
    <hyperlink ref="F307" r:id="rId45" display="https://podminky.urs.cz/item/CS_URS_2022_01/742123001"/>
    <hyperlink ref="F310" r:id="rId46" display="https://podminky.urs.cz/item/CS_URS_2022_01/742420081"/>
    <hyperlink ref="F313" r:id="rId47" display="https://podminky.urs.cz/item/CS_URS_2022_01/742420111"/>
    <hyperlink ref="F317" r:id="rId48" display="https://podminky.urs.cz/item/CS_URS_2022_01/742110506"/>
    <hyperlink ref="F320" r:id="rId49" display="https://podminky.urs.cz/item/CS_URS_2022_01/742420121"/>
    <hyperlink ref="F325" r:id="rId50" display="https://podminky.urs.cz/item/CS_URS_2022_01/742110002"/>
    <hyperlink ref="F328" r:id="rId51" display="https://podminky.urs.cz/item/CS_URS_2022_01/742121001"/>
    <hyperlink ref="F331" r:id="rId52" display="https://podminky.urs.cz/item/CS_URS_2022_01/742111001"/>
    <hyperlink ref="F334" r:id="rId53" display="https://podminky.urs.cz/item/CS_URS_2022_01/742420201"/>
    <hyperlink ref="F336" r:id="rId54" display="https://podminky.urs.cz/item/CS_URS_2022_01/742360421"/>
    <hyperlink ref="F339" r:id="rId55" display="https://podminky.urs.cz/item/CS_URS_2022_01/742330001"/>
    <hyperlink ref="F344" r:id="rId56" display="https://podminky.urs.cz/item/CS_URS_2022_01/742330002"/>
    <hyperlink ref="F350" r:id="rId57" display="https://podminky.urs.cz/item/CS_URS_2022_01/742330021"/>
    <hyperlink ref="F353" r:id="rId58" display="https://podminky.urs.cz/item/CS_URS_2022_01/742330022"/>
    <hyperlink ref="F356" r:id="rId59" display="https://podminky.urs.cz/item/CS_URS_2022_01/742330023"/>
    <hyperlink ref="F359" r:id="rId60" display="https://podminky.urs.cz/item/CS_URS_2022_01/742330024"/>
    <hyperlink ref="F362" r:id="rId61" display="https://podminky.urs.cz/item/CS_URS_2022_01/742330011"/>
    <hyperlink ref="F367" r:id="rId62" display="https://podminky.urs.cz/item/CS_URS_2022_01/742330026"/>
    <hyperlink ref="F373" r:id="rId63" display="https://podminky.urs.cz/item/CS_URS_2022_01/742330028"/>
    <hyperlink ref="F375" r:id="rId64" display="https://podminky.urs.cz/item/CS_URS_2022_01/742330031"/>
    <hyperlink ref="F379" r:id="rId65" display="https://podminky.urs.cz/item/CS_URS_2022_01/742330041"/>
    <hyperlink ref="F385" r:id="rId66" display="https://podminky.urs.cz/item/CS_URS_2022_01/742330042"/>
    <hyperlink ref="F392" r:id="rId67" display="https://podminky.urs.cz/item/CS_URS_2022_01/742110202"/>
    <hyperlink ref="F396" r:id="rId68" display="https://podminky.urs.cz/item/CS_URS_2022_01/742110506"/>
    <hyperlink ref="F399" r:id="rId69" display="https://podminky.urs.cz/item/CS_URS_2022_01/742110002"/>
    <hyperlink ref="F405" r:id="rId70" display="https://podminky.urs.cz/item/CS_URS_2022_01/741910615"/>
    <hyperlink ref="F408" r:id="rId71" display="https://podminky.urs.cz/item/CS_URS_2022_01/742110104"/>
    <hyperlink ref="F413" r:id="rId72" display="https://podminky.urs.cz/item/CS_URS_2022_01/742110124"/>
    <hyperlink ref="F418" r:id="rId73" display="https://podminky.urs.cz/item/CS_URS_2022_01/742121001"/>
    <hyperlink ref="F424" r:id="rId74" display="https://podminky.urs.cz/item/CS_URS_2022_01/742110002"/>
    <hyperlink ref="F431" r:id="rId75" display="https://podminky.urs.cz/item/CS_URS_2022_01/742330051"/>
    <hyperlink ref="F433" r:id="rId76" display="https://podminky.urs.cz/item/CS_URS_2022_01/742330052"/>
    <hyperlink ref="F435" r:id="rId77" display="https://podminky.urs.cz/item/CS_URS_2022_01/742330101"/>
    <hyperlink ref="F437" r:id="rId78" display="https://podminky.urs.cz/item/CS_URS_2022_01/742330102"/>
    <hyperlink ref="F445" r:id="rId79" display="https://podminky.urs.cz/item/CS_URS_2022_01/742230001"/>
    <hyperlink ref="F448" r:id="rId80" display="https://podminky.urs.cz/item/CS_URS_2022_01/742230003"/>
    <hyperlink ref="F451" r:id="rId81" display="https://podminky.urs.cz/item/CS_URS_2022_01/742230004"/>
    <hyperlink ref="F454" r:id="rId82" display="https://podminky.urs.cz/item/CS_URS_2022_01/742230101"/>
    <hyperlink ref="F456" r:id="rId83" display="https://podminky.urs.cz/item/CS_URS_2022_01/742230102"/>
    <hyperlink ref="F458" r:id="rId84" display="https://podminky.urs.cz/item/CS_URS_2022_01/742230103"/>
    <hyperlink ref="F462" r:id="rId85" display="https://podminky.urs.cz/item/CS_URS_2022_01/742410141"/>
    <hyperlink ref="F466" r:id="rId86" display="https://podminky.urs.cz/item/CS_URS_2022_01/742410063"/>
    <hyperlink ref="F470" r:id="rId87" display="https://podminky.urs.cz/item/CS_URS_2022_01/742410101"/>
    <hyperlink ref="F473" r:id="rId88" display="https://podminky.urs.cz/item/CS_URS_2022_01/742410051"/>
    <hyperlink ref="F477" r:id="rId89" display="https://podminky.urs.cz/item/CS_URS_2022_01/742410001"/>
    <hyperlink ref="F480" r:id="rId90" display="https://podminky.urs.cz/item/CS_URS_2022_01/741122005"/>
    <hyperlink ref="F487" r:id="rId91" display="https://podminky.urs.cz/item/CS_URS_2022_01/08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6768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6769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6770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ROUND((SUM(BE123:BE215)),  2)</f>
        <v>0</v>
      </c>
      <c r="G33" s="39"/>
      <c r="H33" s="39"/>
      <c r="I33" s="165">
        <v>0.20999999999999999</v>
      </c>
      <c r="J33" s="164">
        <f>ROUND(((SUM(BE123:BE215))*I33),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ROUND((SUM(BF123:BF215)),  2)</f>
        <v>0</v>
      </c>
      <c r="G34" s="39"/>
      <c r="H34" s="39"/>
      <c r="I34" s="165">
        <v>0.14999999999999999</v>
      </c>
      <c r="J34" s="164">
        <f>ROUND(((SUM(BF123:BF215))*I34),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ROUND((SUM(BG123:BG215)),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ROUND((SUM(BH123:BH215)),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ROUND((SUM(BI123:BI215)),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08 - SO 253 - Rozvody stlačeného vzduchu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204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6771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5"/>
      <c r="C99" s="134"/>
      <c r="D99" s="196" t="s">
        <v>6772</v>
      </c>
      <c r="E99" s="197"/>
      <c r="F99" s="197"/>
      <c r="G99" s="197"/>
      <c r="H99" s="197"/>
      <c r="I99" s="197"/>
      <c r="J99" s="198">
        <f>J126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4"/>
      <c r="D100" s="196" t="s">
        <v>6773</v>
      </c>
      <c r="E100" s="197"/>
      <c r="F100" s="197"/>
      <c r="G100" s="197"/>
      <c r="H100" s="197"/>
      <c r="I100" s="197"/>
      <c r="J100" s="198">
        <f>J140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6774</v>
      </c>
      <c r="E101" s="197"/>
      <c r="F101" s="197"/>
      <c r="G101" s="197"/>
      <c r="H101" s="197"/>
      <c r="I101" s="197"/>
      <c r="J101" s="198">
        <f>J157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6775</v>
      </c>
      <c r="E102" s="197"/>
      <c r="F102" s="197"/>
      <c r="G102" s="197"/>
      <c r="H102" s="197"/>
      <c r="I102" s="197"/>
      <c r="J102" s="198">
        <f>J193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5588</v>
      </c>
      <c r="E103" s="192"/>
      <c r="F103" s="192"/>
      <c r="G103" s="192"/>
      <c r="H103" s="192"/>
      <c r="I103" s="192"/>
      <c r="J103" s="193">
        <f>J213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Areál IZS Ostrov - stanice JSDH - revize 2022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08 - SO 253 - Rozvody stlačeného vzduchu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2. 5. 2022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Město Ostrov</v>
      </c>
      <c r="G119" s="41"/>
      <c r="H119" s="41"/>
      <c r="I119" s="33" t="s">
        <v>30</v>
      </c>
      <c r="J119" s="37" t="str">
        <f>E21</f>
        <v>BPO spol. s r.o.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226</v>
      </c>
      <c r="D122" s="203" t="s">
        <v>61</v>
      </c>
      <c r="E122" s="203" t="s">
        <v>57</v>
      </c>
      <c r="F122" s="203" t="s">
        <v>58</v>
      </c>
      <c r="G122" s="203" t="s">
        <v>227</v>
      </c>
      <c r="H122" s="203" t="s">
        <v>228</v>
      </c>
      <c r="I122" s="203" t="s">
        <v>229</v>
      </c>
      <c r="J122" s="203" t="s">
        <v>186</v>
      </c>
      <c r="K122" s="204" t="s">
        <v>230</v>
      </c>
      <c r="L122" s="205"/>
      <c r="M122" s="101" t="s">
        <v>1</v>
      </c>
      <c r="N122" s="102" t="s">
        <v>40</v>
      </c>
      <c r="O122" s="102" t="s">
        <v>231</v>
      </c>
      <c r="P122" s="102" t="s">
        <v>232</v>
      </c>
      <c r="Q122" s="102" t="s">
        <v>233</v>
      </c>
      <c r="R122" s="102" t="s">
        <v>234</v>
      </c>
      <c r="S122" s="102" t="s">
        <v>235</v>
      </c>
      <c r="T122" s="103" t="s">
        <v>236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237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P124+P213</f>
        <v>0</v>
      </c>
      <c r="Q123" s="105"/>
      <c r="R123" s="208">
        <f>R124+R213</f>
        <v>0</v>
      </c>
      <c r="S123" s="105"/>
      <c r="T123" s="209">
        <f>T124+T213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188</v>
      </c>
      <c r="BK123" s="210">
        <f>BK124+BK213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1812</v>
      </c>
      <c r="F124" s="214" t="s">
        <v>1813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P125+P193</f>
        <v>0</v>
      </c>
      <c r="Q124" s="219"/>
      <c r="R124" s="220">
        <f>R125+R193</f>
        <v>0</v>
      </c>
      <c r="S124" s="219"/>
      <c r="T124" s="221">
        <f>T125+T193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76</v>
      </c>
      <c r="AY124" s="222" t="s">
        <v>240</v>
      </c>
      <c r="BK124" s="224">
        <f>BK125+BK193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4757</v>
      </c>
      <c r="F125" s="225" t="s">
        <v>6776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P126+P140+P157</f>
        <v>0</v>
      </c>
      <c r="Q125" s="219"/>
      <c r="R125" s="220">
        <f>R126+R140+R157</f>
        <v>0</v>
      </c>
      <c r="S125" s="219"/>
      <c r="T125" s="221">
        <f>T126+T140+T157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87</v>
      </c>
      <c r="AT125" s="223" t="s">
        <v>75</v>
      </c>
      <c r="AU125" s="223" t="s">
        <v>84</v>
      </c>
      <c r="AY125" s="222" t="s">
        <v>240</v>
      </c>
      <c r="BK125" s="224">
        <f>BK126+BK140+BK157</f>
        <v>0</v>
      </c>
    </row>
    <row r="126" s="12" customFormat="1" ht="20.88" customHeight="1">
      <c r="A126" s="12"/>
      <c r="B126" s="211"/>
      <c r="C126" s="212"/>
      <c r="D126" s="213" t="s">
        <v>75</v>
      </c>
      <c r="E126" s="225" t="s">
        <v>6777</v>
      </c>
      <c r="F126" s="225" t="s">
        <v>6778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SUM(P127:P139)</f>
        <v>0</v>
      </c>
      <c r="Q126" s="219"/>
      <c r="R126" s="220">
        <f>SUM(R127:R139)</f>
        <v>0</v>
      </c>
      <c r="S126" s="219"/>
      <c r="T126" s="221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87</v>
      </c>
      <c r="AT126" s="223" t="s">
        <v>75</v>
      </c>
      <c r="AU126" s="223" t="s">
        <v>87</v>
      </c>
      <c r="AY126" s="222" t="s">
        <v>240</v>
      </c>
      <c r="BK126" s="224">
        <f>SUM(BK127:BK139)</f>
        <v>0</v>
      </c>
    </row>
    <row r="127" s="2" customFormat="1" ht="44.25" customHeight="1">
      <c r="A127" s="39"/>
      <c r="B127" s="40"/>
      <c r="C127" s="227" t="s">
        <v>84</v>
      </c>
      <c r="D127" s="227" t="s">
        <v>242</v>
      </c>
      <c r="E127" s="228" t="s">
        <v>6779</v>
      </c>
      <c r="F127" s="229" t="s">
        <v>6780</v>
      </c>
      <c r="G127" s="230" t="s">
        <v>675</v>
      </c>
      <c r="H127" s="231">
        <v>1</v>
      </c>
      <c r="I127" s="232"/>
      <c r="J127" s="233">
        <f>ROUND(I127*H127,2)</f>
        <v>0</v>
      </c>
      <c r="K127" s="229" t="s">
        <v>6781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170</v>
      </c>
      <c r="AT127" s="238" t="s">
        <v>242</v>
      </c>
      <c r="AU127" s="238" t="s">
        <v>256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6782</v>
      </c>
    </row>
    <row r="128" s="2" customFormat="1" ht="44.25" customHeight="1">
      <c r="A128" s="39"/>
      <c r="B128" s="40"/>
      <c r="C128" s="289" t="s">
        <v>87</v>
      </c>
      <c r="D128" s="289" t="s">
        <v>341</v>
      </c>
      <c r="E128" s="290" t="s">
        <v>6783</v>
      </c>
      <c r="F128" s="291" t="s">
        <v>6784</v>
      </c>
      <c r="G128" s="292" t="s">
        <v>675</v>
      </c>
      <c r="H128" s="293">
        <v>1</v>
      </c>
      <c r="I128" s="294"/>
      <c r="J128" s="295">
        <f>ROUND(I128*H128,2)</f>
        <v>0</v>
      </c>
      <c r="K128" s="291" t="s">
        <v>6781</v>
      </c>
      <c r="L128" s="296"/>
      <c r="M128" s="297" t="s">
        <v>1</v>
      </c>
      <c r="N128" s="298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532</v>
      </c>
      <c r="AT128" s="238" t="s">
        <v>341</v>
      </c>
      <c r="AU128" s="238" t="s">
        <v>256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6785</v>
      </c>
    </row>
    <row r="129" s="2" customFormat="1" ht="16.5" customHeight="1">
      <c r="A129" s="39"/>
      <c r="B129" s="40"/>
      <c r="C129" s="227" t="s">
        <v>256</v>
      </c>
      <c r="D129" s="227" t="s">
        <v>242</v>
      </c>
      <c r="E129" s="228" t="s">
        <v>6786</v>
      </c>
      <c r="F129" s="229" t="s">
        <v>6787</v>
      </c>
      <c r="G129" s="230" t="s">
        <v>675</v>
      </c>
      <c r="H129" s="231">
        <v>1</v>
      </c>
      <c r="I129" s="232"/>
      <c r="J129" s="233">
        <f>ROUND(I129*H129,2)</f>
        <v>0</v>
      </c>
      <c r="K129" s="229" t="s">
        <v>6781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170</v>
      </c>
      <c r="AT129" s="238" t="s">
        <v>242</v>
      </c>
      <c r="AU129" s="238" t="s">
        <v>256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6788</v>
      </c>
    </row>
    <row r="130" s="2" customFormat="1" ht="44.25" customHeight="1">
      <c r="A130" s="39"/>
      <c r="B130" s="40"/>
      <c r="C130" s="289" t="s">
        <v>247</v>
      </c>
      <c r="D130" s="289" t="s">
        <v>341</v>
      </c>
      <c r="E130" s="290" t="s">
        <v>6789</v>
      </c>
      <c r="F130" s="291" t="s">
        <v>6790</v>
      </c>
      <c r="G130" s="292" t="s">
        <v>675</v>
      </c>
      <c r="H130" s="293">
        <v>1</v>
      </c>
      <c r="I130" s="294"/>
      <c r="J130" s="295">
        <f>ROUND(I130*H130,2)</f>
        <v>0</v>
      </c>
      <c r="K130" s="291" t="s">
        <v>6781</v>
      </c>
      <c r="L130" s="296"/>
      <c r="M130" s="297" t="s">
        <v>1</v>
      </c>
      <c r="N130" s="298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532</v>
      </c>
      <c r="AT130" s="238" t="s">
        <v>341</v>
      </c>
      <c r="AU130" s="238" t="s">
        <v>256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170</v>
      </c>
      <c r="BM130" s="238" t="s">
        <v>6791</v>
      </c>
    </row>
    <row r="131" s="2" customFormat="1" ht="16.5" customHeight="1">
      <c r="A131" s="39"/>
      <c r="B131" s="40"/>
      <c r="C131" s="227" t="s">
        <v>289</v>
      </c>
      <c r="D131" s="227" t="s">
        <v>242</v>
      </c>
      <c r="E131" s="228" t="s">
        <v>6792</v>
      </c>
      <c r="F131" s="229" t="s">
        <v>6793</v>
      </c>
      <c r="G131" s="230" t="s">
        <v>675</v>
      </c>
      <c r="H131" s="231">
        <v>2</v>
      </c>
      <c r="I131" s="232"/>
      <c r="J131" s="233">
        <f>ROUND(I131*H131,2)</f>
        <v>0</v>
      </c>
      <c r="K131" s="229" t="s">
        <v>6781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170</v>
      </c>
      <c r="AT131" s="238" t="s">
        <v>242</v>
      </c>
      <c r="AU131" s="238" t="s">
        <v>256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6794</v>
      </c>
    </row>
    <row r="132" s="2" customFormat="1" ht="21.75" customHeight="1">
      <c r="A132" s="39"/>
      <c r="B132" s="40"/>
      <c r="C132" s="289" t="s">
        <v>300</v>
      </c>
      <c r="D132" s="289" t="s">
        <v>341</v>
      </c>
      <c r="E132" s="290" t="s">
        <v>6795</v>
      </c>
      <c r="F132" s="291" t="s">
        <v>6796</v>
      </c>
      <c r="G132" s="292" t="s">
        <v>675</v>
      </c>
      <c r="H132" s="293">
        <v>2</v>
      </c>
      <c r="I132" s="294"/>
      <c r="J132" s="295">
        <f>ROUND(I132*H132,2)</f>
        <v>0</v>
      </c>
      <c r="K132" s="291" t="s">
        <v>6781</v>
      </c>
      <c r="L132" s="296"/>
      <c r="M132" s="297" t="s">
        <v>1</v>
      </c>
      <c r="N132" s="298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532</v>
      </c>
      <c r="AT132" s="238" t="s">
        <v>341</v>
      </c>
      <c r="AU132" s="238" t="s">
        <v>256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6797</v>
      </c>
    </row>
    <row r="133" s="2" customFormat="1" ht="16.5" customHeight="1">
      <c r="A133" s="39"/>
      <c r="B133" s="40"/>
      <c r="C133" s="227" t="s">
        <v>310</v>
      </c>
      <c r="D133" s="227" t="s">
        <v>242</v>
      </c>
      <c r="E133" s="228" t="s">
        <v>6798</v>
      </c>
      <c r="F133" s="229" t="s">
        <v>6799</v>
      </c>
      <c r="G133" s="230" t="s">
        <v>675</v>
      </c>
      <c r="H133" s="231">
        <v>1</v>
      </c>
      <c r="I133" s="232"/>
      <c r="J133" s="233">
        <f>ROUND(I133*H133,2)</f>
        <v>0</v>
      </c>
      <c r="K133" s="229" t="s">
        <v>6781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170</v>
      </c>
      <c r="AT133" s="238" t="s">
        <v>242</v>
      </c>
      <c r="AU133" s="238" t="s">
        <v>256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6800</v>
      </c>
    </row>
    <row r="134" s="2" customFormat="1" ht="24.15" customHeight="1">
      <c r="A134" s="39"/>
      <c r="B134" s="40"/>
      <c r="C134" s="289" t="s">
        <v>320</v>
      </c>
      <c r="D134" s="289" t="s">
        <v>341</v>
      </c>
      <c r="E134" s="290" t="s">
        <v>6801</v>
      </c>
      <c r="F134" s="291" t="s">
        <v>6802</v>
      </c>
      <c r="G134" s="292" t="s">
        <v>675</v>
      </c>
      <c r="H134" s="293">
        <v>1</v>
      </c>
      <c r="I134" s="294"/>
      <c r="J134" s="295">
        <f>ROUND(I134*H134,2)</f>
        <v>0</v>
      </c>
      <c r="K134" s="291" t="s">
        <v>6781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256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6803</v>
      </c>
    </row>
    <row r="135" s="2" customFormat="1" ht="16.5" customHeight="1">
      <c r="A135" s="39"/>
      <c r="B135" s="40"/>
      <c r="C135" s="227" t="s">
        <v>328</v>
      </c>
      <c r="D135" s="227" t="s">
        <v>242</v>
      </c>
      <c r="E135" s="228" t="s">
        <v>6804</v>
      </c>
      <c r="F135" s="229" t="s">
        <v>6805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6781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170</v>
      </c>
      <c r="AT135" s="238" t="s">
        <v>242</v>
      </c>
      <c r="AU135" s="238" t="s">
        <v>256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6806</v>
      </c>
    </row>
    <row r="136" s="2" customFormat="1" ht="49.05" customHeight="1">
      <c r="A136" s="39"/>
      <c r="B136" s="40"/>
      <c r="C136" s="289" t="s">
        <v>152</v>
      </c>
      <c r="D136" s="289" t="s">
        <v>341</v>
      </c>
      <c r="E136" s="290" t="s">
        <v>6807</v>
      </c>
      <c r="F136" s="291" t="s">
        <v>6808</v>
      </c>
      <c r="G136" s="292" t="s">
        <v>675</v>
      </c>
      <c r="H136" s="293">
        <v>1</v>
      </c>
      <c r="I136" s="294"/>
      <c r="J136" s="295">
        <f>ROUND(I136*H136,2)</f>
        <v>0</v>
      </c>
      <c r="K136" s="291" t="s">
        <v>6781</v>
      </c>
      <c r="L136" s="296"/>
      <c r="M136" s="297" t="s">
        <v>1</v>
      </c>
      <c r="N136" s="298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532</v>
      </c>
      <c r="AT136" s="238" t="s">
        <v>341</v>
      </c>
      <c r="AU136" s="238" t="s">
        <v>256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6809</v>
      </c>
    </row>
    <row r="137" s="2" customFormat="1" ht="16.5" customHeight="1">
      <c r="A137" s="39"/>
      <c r="B137" s="40"/>
      <c r="C137" s="227" t="s">
        <v>155</v>
      </c>
      <c r="D137" s="227" t="s">
        <v>242</v>
      </c>
      <c r="E137" s="228" t="s">
        <v>6810</v>
      </c>
      <c r="F137" s="229" t="s">
        <v>6811</v>
      </c>
      <c r="G137" s="230" t="s">
        <v>675</v>
      </c>
      <c r="H137" s="231">
        <v>1</v>
      </c>
      <c r="I137" s="232"/>
      <c r="J137" s="233">
        <f>ROUND(I137*H137,2)</f>
        <v>0</v>
      </c>
      <c r="K137" s="229" t="s">
        <v>6781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170</v>
      </c>
      <c r="AT137" s="238" t="s">
        <v>242</v>
      </c>
      <c r="AU137" s="238" t="s">
        <v>256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6812</v>
      </c>
    </row>
    <row r="138" s="2" customFormat="1" ht="33" customHeight="1">
      <c r="A138" s="39"/>
      <c r="B138" s="40"/>
      <c r="C138" s="289" t="s">
        <v>158</v>
      </c>
      <c r="D138" s="289" t="s">
        <v>341</v>
      </c>
      <c r="E138" s="290" t="s">
        <v>6813</v>
      </c>
      <c r="F138" s="291" t="s">
        <v>6814</v>
      </c>
      <c r="G138" s="292" t="s">
        <v>675</v>
      </c>
      <c r="H138" s="293">
        <v>1</v>
      </c>
      <c r="I138" s="294"/>
      <c r="J138" s="295">
        <f>ROUND(I138*H138,2)</f>
        <v>0</v>
      </c>
      <c r="K138" s="291" t="s">
        <v>6781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256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6815</v>
      </c>
    </row>
    <row r="139" s="2" customFormat="1" ht="21.75" customHeight="1">
      <c r="A139" s="39"/>
      <c r="B139" s="40"/>
      <c r="C139" s="289" t="s">
        <v>162</v>
      </c>
      <c r="D139" s="289" t="s">
        <v>341</v>
      </c>
      <c r="E139" s="290" t="s">
        <v>6816</v>
      </c>
      <c r="F139" s="291" t="s">
        <v>6817</v>
      </c>
      <c r="G139" s="292" t="s">
        <v>6818</v>
      </c>
      <c r="H139" s="293">
        <v>1</v>
      </c>
      <c r="I139" s="294"/>
      <c r="J139" s="295">
        <f>ROUND(I139*H139,2)</f>
        <v>0</v>
      </c>
      <c r="K139" s="291" t="s">
        <v>6781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256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6819</v>
      </c>
    </row>
    <row r="140" s="12" customFormat="1" ht="20.88" customHeight="1">
      <c r="A140" s="12"/>
      <c r="B140" s="211"/>
      <c r="C140" s="212"/>
      <c r="D140" s="213" t="s">
        <v>75</v>
      </c>
      <c r="E140" s="225" t="s">
        <v>6820</v>
      </c>
      <c r="F140" s="225" t="s">
        <v>6821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SUM(P141:P156)</f>
        <v>0</v>
      </c>
      <c r="Q140" s="219"/>
      <c r="R140" s="220">
        <f>SUM(R141:R156)</f>
        <v>0</v>
      </c>
      <c r="S140" s="219"/>
      <c r="T140" s="221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87</v>
      </c>
      <c r="AT140" s="223" t="s">
        <v>75</v>
      </c>
      <c r="AU140" s="223" t="s">
        <v>87</v>
      </c>
      <c r="AY140" s="222" t="s">
        <v>240</v>
      </c>
      <c r="BK140" s="224">
        <f>SUM(BK141:BK156)</f>
        <v>0</v>
      </c>
    </row>
    <row r="141" s="2" customFormat="1" ht="16.5" customHeight="1">
      <c r="A141" s="39"/>
      <c r="B141" s="40"/>
      <c r="C141" s="227" t="s">
        <v>165</v>
      </c>
      <c r="D141" s="227" t="s">
        <v>242</v>
      </c>
      <c r="E141" s="228" t="s">
        <v>6822</v>
      </c>
      <c r="F141" s="229" t="s">
        <v>6823</v>
      </c>
      <c r="G141" s="230" t="s">
        <v>675</v>
      </c>
      <c r="H141" s="231">
        <v>1</v>
      </c>
      <c r="I141" s="232"/>
      <c r="J141" s="233">
        <f>ROUND(I141*H141,2)</f>
        <v>0</v>
      </c>
      <c r="K141" s="229" t="s">
        <v>6781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256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6824</v>
      </c>
    </row>
    <row r="142" s="2" customFormat="1" ht="24.15" customHeight="1">
      <c r="A142" s="39"/>
      <c r="B142" s="40"/>
      <c r="C142" s="289" t="s">
        <v>8</v>
      </c>
      <c r="D142" s="289" t="s">
        <v>341</v>
      </c>
      <c r="E142" s="290" t="s">
        <v>6825</v>
      </c>
      <c r="F142" s="291" t="s">
        <v>6826</v>
      </c>
      <c r="G142" s="292" t="s">
        <v>675</v>
      </c>
      <c r="H142" s="293">
        <v>1</v>
      </c>
      <c r="I142" s="294"/>
      <c r="J142" s="295">
        <f>ROUND(I142*H142,2)</f>
        <v>0</v>
      </c>
      <c r="K142" s="291" t="s">
        <v>6781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532</v>
      </c>
      <c r="AT142" s="238" t="s">
        <v>341</v>
      </c>
      <c r="AU142" s="238" t="s">
        <v>256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6827</v>
      </c>
    </row>
    <row r="143" s="2" customFormat="1" ht="16.5" customHeight="1">
      <c r="A143" s="39"/>
      <c r="B143" s="40"/>
      <c r="C143" s="227" t="s">
        <v>170</v>
      </c>
      <c r="D143" s="227" t="s">
        <v>242</v>
      </c>
      <c r="E143" s="228" t="s">
        <v>6828</v>
      </c>
      <c r="F143" s="229" t="s">
        <v>6829</v>
      </c>
      <c r="G143" s="230" t="s">
        <v>675</v>
      </c>
      <c r="H143" s="231">
        <v>1</v>
      </c>
      <c r="I143" s="232"/>
      <c r="J143" s="233">
        <f>ROUND(I143*H143,2)</f>
        <v>0</v>
      </c>
      <c r="K143" s="229" t="s">
        <v>6781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170</v>
      </c>
      <c r="AT143" s="238" t="s">
        <v>242</v>
      </c>
      <c r="AU143" s="238" t="s">
        <v>256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6830</v>
      </c>
    </row>
    <row r="144" s="2" customFormat="1" ht="21.75" customHeight="1">
      <c r="A144" s="39"/>
      <c r="B144" s="40"/>
      <c r="C144" s="289" t="s">
        <v>173</v>
      </c>
      <c r="D144" s="289" t="s">
        <v>341</v>
      </c>
      <c r="E144" s="290" t="s">
        <v>6831</v>
      </c>
      <c r="F144" s="291" t="s">
        <v>6832</v>
      </c>
      <c r="G144" s="292" t="s">
        <v>675</v>
      </c>
      <c r="H144" s="293">
        <v>1</v>
      </c>
      <c r="I144" s="294"/>
      <c r="J144" s="295">
        <f>ROUND(I144*H144,2)</f>
        <v>0</v>
      </c>
      <c r="K144" s="291" t="s">
        <v>6781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256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6833</v>
      </c>
    </row>
    <row r="145" s="2" customFormat="1" ht="16.5" customHeight="1">
      <c r="A145" s="39"/>
      <c r="B145" s="40"/>
      <c r="C145" s="227" t="s">
        <v>395</v>
      </c>
      <c r="D145" s="227" t="s">
        <v>242</v>
      </c>
      <c r="E145" s="228" t="s">
        <v>6834</v>
      </c>
      <c r="F145" s="229" t="s">
        <v>6835</v>
      </c>
      <c r="G145" s="230" t="s">
        <v>675</v>
      </c>
      <c r="H145" s="231">
        <v>4</v>
      </c>
      <c r="I145" s="232"/>
      <c r="J145" s="233">
        <f>ROUND(I145*H145,2)</f>
        <v>0</v>
      </c>
      <c r="K145" s="229" t="s">
        <v>6781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170</v>
      </c>
      <c r="AT145" s="238" t="s">
        <v>242</v>
      </c>
      <c r="AU145" s="238" t="s">
        <v>256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6836</v>
      </c>
    </row>
    <row r="146" s="2" customFormat="1" ht="24.15" customHeight="1">
      <c r="A146" s="39"/>
      <c r="B146" s="40"/>
      <c r="C146" s="289" t="s">
        <v>397</v>
      </c>
      <c r="D146" s="289" t="s">
        <v>341</v>
      </c>
      <c r="E146" s="290" t="s">
        <v>6837</v>
      </c>
      <c r="F146" s="291" t="s">
        <v>6838</v>
      </c>
      <c r="G146" s="292" t="s">
        <v>675</v>
      </c>
      <c r="H146" s="293">
        <v>4</v>
      </c>
      <c r="I146" s="294"/>
      <c r="J146" s="295">
        <f>ROUND(I146*H146,2)</f>
        <v>0</v>
      </c>
      <c r="K146" s="291" t="s">
        <v>6781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256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6839</v>
      </c>
    </row>
    <row r="147" s="2" customFormat="1" ht="16.5" customHeight="1">
      <c r="A147" s="39"/>
      <c r="B147" s="40"/>
      <c r="C147" s="227" t="s">
        <v>402</v>
      </c>
      <c r="D147" s="227" t="s">
        <v>242</v>
      </c>
      <c r="E147" s="228" t="s">
        <v>6840</v>
      </c>
      <c r="F147" s="229" t="s">
        <v>6841</v>
      </c>
      <c r="G147" s="230" t="s">
        <v>675</v>
      </c>
      <c r="H147" s="231">
        <v>1</v>
      </c>
      <c r="I147" s="232"/>
      <c r="J147" s="233">
        <f>ROUND(I147*H147,2)</f>
        <v>0</v>
      </c>
      <c r="K147" s="229" t="s">
        <v>6781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170</v>
      </c>
      <c r="AT147" s="238" t="s">
        <v>242</v>
      </c>
      <c r="AU147" s="238" t="s">
        <v>256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6842</v>
      </c>
    </row>
    <row r="148" s="2" customFormat="1" ht="21.75" customHeight="1">
      <c r="A148" s="39"/>
      <c r="B148" s="40"/>
      <c r="C148" s="289" t="s">
        <v>7</v>
      </c>
      <c r="D148" s="289" t="s">
        <v>341</v>
      </c>
      <c r="E148" s="290" t="s">
        <v>6843</v>
      </c>
      <c r="F148" s="291" t="s">
        <v>6844</v>
      </c>
      <c r="G148" s="292" t="s">
        <v>675</v>
      </c>
      <c r="H148" s="293">
        <v>1</v>
      </c>
      <c r="I148" s="294"/>
      <c r="J148" s="295">
        <f>ROUND(I148*H148,2)</f>
        <v>0</v>
      </c>
      <c r="K148" s="291" t="s">
        <v>6781</v>
      </c>
      <c r="L148" s="296"/>
      <c r="M148" s="297" t="s">
        <v>1</v>
      </c>
      <c r="N148" s="298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532</v>
      </c>
      <c r="AT148" s="238" t="s">
        <v>341</v>
      </c>
      <c r="AU148" s="238" t="s">
        <v>256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6845</v>
      </c>
    </row>
    <row r="149" s="2" customFormat="1" ht="16.5" customHeight="1">
      <c r="A149" s="39"/>
      <c r="B149" s="40"/>
      <c r="C149" s="227" t="s">
        <v>427</v>
      </c>
      <c r="D149" s="227" t="s">
        <v>242</v>
      </c>
      <c r="E149" s="228" t="s">
        <v>6846</v>
      </c>
      <c r="F149" s="229" t="s">
        <v>6847</v>
      </c>
      <c r="G149" s="230" t="s">
        <v>675</v>
      </c>
      <c r="H149" s="231">
        <v>1</v>
      </c>
      <c r="I149" s="232"/>
      <c r="J149" s="233">
        <f>ROUND(I149*H149,2)</f>
        <v>0</v>
      </c>
      <c r="K149" s="229" t="s">
        <v>6781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170</v>
      </c>
      <c r="AT149" s="238" t="s">
        <v>242</v>
      </c>
      <c r="AU149" s="238" t="s">
        <v>256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6848</v>
      </c>
    </row>
    <row r="150" s="2" customFormat="1" ht="21.75" customHeight="1">
      <c r="A150" s="39"/>
      <c r="B150" s="40"/>
      <c r="C150" s="289" t="s">
        <v>442</v>
      </c>
      <c r="D150" s="289" t="s">
        <v>341</v>
      </c>
      <c r="E150" s="290" t="s">
        <v>6849</v>
      </c>
      <c r="F150" s="291" t="s">
        <v>6850</v>
      </c>
      <c r="G150" s="292" t="s">
        <v>675</v>
      </c>
      <c r="H150" s="293">
        <v>1</v>
      </c>
      <c r="I150" s="294"/>
      <c r="J150" s="295">
        <f>ROUND(I150*H150,2)</f>
        <v>0</v>
      </c>
      <c r="K150" s="291" t="s">
        <v>6781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532</v>
      </c>
      <c r="AT150" s="238" t="s">
        <v>341</v>
      </c>
      <c r="AU150" s="238" t="s">
        <v>256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6851</v>
      </c>
    </row>
    <row r="151" s="2" customFormat="1" ht="16.5" customHeight="1">
      <c r="A151" s="39"/>
      <c r="B151" s="40"/>
      <c r="C151" s="227" t="s">
        <v>455</v>
      </c>
      <c r="D151" s="227" t="s">
        <v>242</v>
      </c>
      <c r="E151" s="228" t="s">
        <v>6852</v>
      </c>
      <c r="F151" s="229" t="s">
        <v>6853</v>
      </c>
      <c r="G151" s="230" t="s">
        <v>675</v>
      </c>
      <c r="H151" s="231">
        <v>2</v>
      </c>
      <c r="I151" s="232"/>
      <c r="J151" s="233">
        <f>ROUND(I151*H151,2)</f>
        <v>0</v>
      </c>
      <c r="K151" s="229" t="s">
        <v>6781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170</v>
      </c>
      <c r="AT151" s="238" t="s">
        <v>242</v>
      </c>
      <c r="AU151" s="238" t="s">
        <v>256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6854</v>
      </c>
    </row>
    <row r="152" s="2" customFormat="1" ht="16.5" customHeight="1">
      <c r="A152" s="39"/>
      <c r="B152" s="40"/>
      <c r="C152" s="289" t="s">
        <v>460</v>
      </c>
      <c r="D152" s="289" t="s">
        <v>341</v>
      </c>
      <c r="E152" s="290" t="s">
        <v>6855</v>
      </c>
      <c r="F152" s="291" t="s">
        <v>6856</v>
      </c>
      <c r="G152" s="292" t="s">
        <v>675</v>
      </c>
      <c r="H152" s="293">
        <v>2</v>
      </c>
      <c r="I152" s="294"/>
      <c r="J152" s="295">
        <f>ROUND(I152*H152,2)</f>
        <v>0</v>
      </c>
      <c r="K152" s="291" t="s">
        <v>6781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532</v>
      </c>
      <c r="AT152" s="238" t="s">
        <v>341</v>
      </c>
      <c r="AU152" s="238" t="s">
        <v>256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6857</v>
      </c>
    </row>
    <row r="153" s="2" customFormat="1" ht="16.5" customHeight="1">
      <c r="A153" s="39"/>
      <c r="B153" s="40"/>
      <c r="C153" s="227" t="s">
        <v>476</v>
      </c>
      <c r="D153" s="227" t="s">
        <v>242</v>
      </c>
      <c r="E153" s="228" t="s">
        <v>6858</v>
      </c>
      <c r="F153" s="229" t="s">
        <v>6859</v>
      </c>
      <c r="G153" s="230" t="s">
        <v>675</v>
      </c>
      <c r="H153" s="231">
        <v>1</v>
      </c>
      <c r="I153" s="232"/>
      <c r="J153" s="233">
        <f>ROUND(I153*H153,2)</f>
        <v>0</v>
      </c>
      <c r="K153" s="229" t="s">
        <v>6781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170</v>
      </c>
      <c r="AT153" s="238" t="s">
        <v>242</v>
      </c>
      <c r="AU153" s="238" t="s">
        <v>256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6860</v>
      </c>
    </row>
    <row r="154" s="2" customFormat="1" ht="24.15" customHeight="1">
      <c r="A154" s="39"/>
      <c r="B154" s="40"/>
      <c r="C154" s="289" t="s">
        <v>489</v>
      </c>
      <c r="D154" s="289" t="s">
        <v>341</v>
      </c>
      <c r="E154" s="290" t="s">
        <v>6861</v>
      </c>
      <c r="F154" s="291" t="s">
        <v>6862</v>
      </c>
      <c r="G154" s="292" t="s">
        <v>675</v>
      </c>
      <c r="H154" s="293">
        <v>1</v>
      </c>
      <c r="I154" s="294"/>
      <c r="J154" s="295">
        <f>ROUND(I154*H154,2)</f>
        <v>0</v>
      </c>
      <c r="K154" s="291" t="s">
        <v>6781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256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6863</v>
      </c>
    </row>
    <row r="155" s="2" customFormat="1" ht="16.5" customHeight="1">
      <c r="A155" s="39"/>
      <c r="B155" s="40"/>
      <c r="C155" s="227" t="s">
        <v>494</v>
      </c>
      <c r="D155" s="227" t="s">
        <v>242</v>
      </c>
      <c r="E155" s="228" t="s">
        <v>6864</v>
      </c>
      <c r="F155" s="229" t="s">
        <v>6865</v>
      </c>
      <c r="G155" s="230" t="s">
        <v>675</v>
      </c>
      <c r="H155" s="231">
        <v>1</v>
      </c>
      <c r="I155" s="232"/>
      <c r="J155" s="233">
        <f>ROUND(I155*H155,2)</f>
        <v>0</v>
      </c>
      <c r="K155" s="229" t="s">
        <v>6781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170</v>
      </c>
      <c r="AT155" s="238" t="s">
        <v>242</v>
      </c>
      <c r="AU155" s="238" t="s">
        <v>256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6866</v>
      </c>
    </row>
    <row r="156" s="2" customFormat="1" ht="24.15" customHeight="1">
      <c r="A156" s="39"/>
      <c r="B156" s="40"/>
      <c r="C156" s="289" t="s">
        <v>502</v>
      </c>
      <c r="D156" s="289" t="s">
        <v>341</v>
      </c>
      <c r="E156" s="290" t="s">
        <v>6867</v>
      </c>
      <c r="F156" s="291" t="s">
        <v>6868</v>
      </c>
      <c r="G156" s="292" t="s">
        <v>675</v>
      </c>
      <c r="H156" s="293">
        <v>1</v>
      </c>
      <c r="I156" s="294"/>
      <c r="J156" s="295">
        <f>ROUND(I156*H156,2)</f>
        <v>0</v>
      </c>
      <c r="K156" s="291" t="s">
        <v>6781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256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6869</v>
      </c>
    </row>
    <row r="157" s="12" customFormat="1" ht="20.88" customHeight="1">
      <c r="A157" s="12"/>
      <c r="B157" s="211"/>
      <c r="C157" s="212"/>
      <c r="D157" s="213" t="s">
        <v>75</v>
      </c>
      <c r="E157" s="225" t="s">
        <v>6870</v>
      </c>
      <c r="F157" s="225" t="s">
        <v>6871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SUM(P158:P192)</f>
        <v>0</v>
      </c>
      <c r="Q157" s="219"/>
      <c r="R157" s="220">
        <f>SUM(R158:R192)</f>
        <v>0</v>
      </c>
      <c r="S157" s="219"/>
      <c r="T157" s="221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87</v>
      </c>
      <c r="AT157" s="223" t="s">
        <v>75</v>
      </c>
      <c r="AU157" s="223" t="s">
        <v>87</v>
      </c>
      <c r="AY157" s="222" t="s">
        <v>240</v>
      </c>
      <c r="BK157" s="224">
        <f>SUM(BK158:BK192)</f>
        <v>0</v>
      </c>
    </row>
    <row r="158" s="2" customFormat="1" ht="16.5" customHeight="1">
      <c r="A158" s="39"/>
      <c r="B158" s="40"/>
      <c r="C158" s="227" t="s">
        <v>511</v>
      </c>
      <c r="D158" s="227" t="s">
        <v>242</v>
      </c>
      <c r="E158" s="228" t="s">
        <v>6872</v>
      </c>
      <c r="F158" s="229" t="s">
        <v>6873</v>
      </c>
      <c r="G158" s="230" t="s">
        <v>675</v>
      </c>
      <c r="H158" s="231">
        <v>1</v>
      </c>
      <c r="I158" s="232"/>
      <c r="J158" s="233">
        <f>ROUND(I158*H158,2)</f>
        <v>0</v>
      </c>
      <c r="K158" s="229" t="s">
        <v>6781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170</v>
      </c>
      <c r="AT158" s="238" t="s">
        <v>242</v>
      </c>
      <c r="AU158" s="238" t="s">
        <v>256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170</v>
      </c>
      <c r="BM158" s="238" t="s">
        <v>6874</v>
      </c>
    </row>
    <row r="159" s="2" customFormat="1" ht="24.15" customHeight="1">
      <c r="A159" s="39"/>
      <c r="B159" s="40"/>
      <c r="C159" s="289" t="s">
        <v>517</v>
      </c>
      <c r="D159" s="289" t="s">
        <v>341</v>
      </c>
      <c r="E159" s="290" t="s">
        <v>6875</v>
      </c>
      <c r="F159" s="291" t="s">
        <v>6876</v>
      </c>
      <c r="G159" s="292" t="s">
        <v>675</v>
      </c>
      <c r="H159" s="293">
        <v>1</v>
      </c>
      <c r="I159" s="294"/>
      <c r="J159" s="295">
        <f>ROUND(I159*H159,2)</f>
        <v>0</v>
      </c>
      <c r="K159" s="291" t="s">
        <v>6781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532</v>
      </c>
      <c r="AT159" s="238" t="s">
        <v>341</v>
      </c>
      <c r="AU159" s="238" t="s">
        <v>256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6877</v>
      </c>
    </row>
    <row r="160" s="2" customFormat="1" ht="16.5" customHeight="1">
      <c r="A160" s="39"/>
      <c r="B160" s="40"/>
      <c r="C160" s="227" t="s">
        <v>532</v>
      </c>
      <c r="D160" s="227" t="s">
        <v>242</v>
      </c>
      <c r="E160" s="228" t="s">
        <v>6878</v>
      </c>
      <c r="F160" s="229" t="s">
        <v>6879</v>
      </c>
      <c r="G160" s="230" t="s">
        <v>675</v>
      </c>
      <c r="H160" s="231">
        <v>29</v>
      </c>
      <c r="I160" s="232"/>
      <c r="J160" s="233">
        <f>ROUND(I160*H160,2)</f>
        <v>0</v>
      </c>
      <c r="K160" s="229" t="s">
        <v>6781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170</v>
      </c>
      <c r="AT160" s="238" t="s">
        <v>242</v>
      </c>
      <c r="AU160" s="238" t="s">
        <v>256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170</v>
      </c>
      <c r="BM160" s="238" t="s">
        <v>6880</v>
      </c>
    </row>
    <row r="161" s="2" customFormat="1" ht="24.15" customHeight="1">
      <c r="A161" s="39"/>
      <c r="B161" s="40"/>
      <c r="C161" s="289" t="s">
        <v>538</v>
      </c>
      <c r="D161" s="289" t="s">
        <v>341</v>
      </c>
      <c r="E161" s="290" t="s">
        <v>6881</v>
      </c>
      <c r="F161" s="291" t="s">
        <v>6882</v>
      </c>
      <c r="G161" s="292" t="s">
        <v>675</v>
      </c>
      <c r="H161" s="293">
        <v>29</v>
      </c>
      <c r="I161" s="294"/>
      <c r="J161" s="295">
        <f>ROUND(I161*H161,2)</f>
        <v>0</v>
      </c>
      <c r="K161" s="291" t="s">
        <v>6781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256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6883</v>
      </c>
    </row>
    <row r="162" s="2" customFormat="1" ht="16.5" customHeight="1">
      <c r="A162" s="39"/>
      <c r="B162" s="40"/>
      <c r="C162" s="227" t="s">
        <v>542</v>
      </c>
      <c r="D162" s="227" t="s">
        <v>242</v>
      </c>
      <c r="E162" s="228" t="s">
        <v>6884</v>
      </c>
      <c r="F162" s="229" t="s">
        <v>6885</v>
      </c>
      <c r="G162" s="230" t="s">
        <v>675</v>
      </c>
      <c r="H162" s="231">
        <v>37</v>
      </c>
      <c r="I162" s="232"/>
      <c r="J162" s="233">
        <f>ROUND(I162*H162,2)</f>
        <v>0</v>
      </c>
      <c r="K162" s="229" t="s">
        <v>6781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170</v>
      </c>
      <c r="AT162" s="238" t="s">
        <v>242</v>
      </c>
      <c r="AU162" s="238" t="s">
        <v>256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6886</v>
      </c>
    </row>
    <row r="163" s="2" customFormat="1" ht="24.15" customHeight="1">
      <c r="A163" s="39"/>
      <c r="B163" s="40"/>
      <c r="C163" s="289" t="s">
        <v>547</v>
      </c>
      <c r="D163" s="289" t="s">
        <v>341</v>
      </c>
      <c r="E163" s="290" t="s">
        <v>6887</v>
      </c>
      <c r="F163" s="291" t="s">
        <v>6888</v>
      </c>
      <c r="G163" s="292" t="s">
        <v>675</v>
      </c>
      <c r="H163" s="293">
        <v>37</v>
      </c>
      <c r="I163" s="294"/>
      <c r="J163" s="295">
        <f>ROUND(I163*H163,2)</f>
        <v>0</v>
      </c>
      <c r="K163" s="291" t="s">
        <v>6781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532</v>
      </c>
      <c r="AT163" s="238" t="s">
        <v>341</v>
      </c>
      <c r="AU163" s="238" t="s">
        <v>256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6889</v>
      </c>
    </row>
    <row r="164" s="2" customFormat="1" ht="16.5" customHeight="1">
      <c r="A164" s="39"/>
      <c r="B164" s="40"/>
      <c r="C164" s="227" t="s">
        <v>554</v>
      </c>
      <c r="D164" s="227" t="s">
        <v>242</v>
      </c>
      <c r="E164" s="228" t="s">
        <v>6890</v>
      </c>
      <c r="F164" s="229" t="s">
        <v>6891</v>
      </c>
      <c r="G164" s="230" t="s">
        <v>675</v>
      </c>
      <c r="H164" s="231">
        <v>9</v>
      </c>
      <c r="I164" s="232"/>
      <c r="J164" s="233">
        <f>ROUND(I164*H164,2)</f>
        <v>0</v>
      </c>
      <c r="K164" s="229" t="s">
        <v>6781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170</v>
      </c>
      <c r="AT164" s="238" t="s">
        <v>242</v>
      </c>
      <c r="AU164" s="238" t="s">
        <v>256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6892</v>
      </c>
    </row>
    <row r="165" s="2" customFormat="1" ht="24.15" customHeight="1">
      <c r="A165" s="39"/>
      <c r="B165" s="40"/>
      <c r="C165" s="289" t="s">
        <v>569</v>
      </c>
      <c r="D165" s="289" t="s">
        <v>341</v>
      </c>
      <c r="E165" s="290" t="s">
        <v>6893</v>
      </c>
      <c r="F165" s="291" t="s">
        <v>6894</v>
      </c>
      <c r="G165" s="292" t="s">
        <v>675</v>
      </c>
      <c r="H165" s="293">
        <v>9</v>
      </c>
      <c r="I165" s="294"/>
      <c r="J165" s="295">
        <f>ROUND(I165*H165,2)</f>
        <v>0</v>
      </c>
      <c r="K165" s="291" t="s">
        <v>6781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256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6895</v>
      </c>
    </row>
    <row r="166" s="2" customFormat="1" ht="16.5" customHeight="1">
      <c r="A166" s="39"/>
      <c r="B166" s="40"/>
      <c r="C166" s="227" t="s">
        <v>579</v>
      </c>
      <c r="D166" s="227" t="s">
        <v>242</v>
      </c>
      <c r="E166" s="228" t="s">
        <v>6896</v>
      </c>
      <c r="F166" s="229" t="s">
        <v>6897</v>
      </c>
      <c r="G166" s="230" t="s">
        <v>675</v>
      </c>
      <c r="H166" s="231">
        <v>4</v>
      </c>
      <c r="I166" s="232"/>
      <c r="J166" s="233">
        <f>ROUND(I166*H166,2)</f>
        <v>0</v>
      </c>
      <c r="K166" s="229" t="s">
        <v>6781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256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6898</v>
      </c>
    </row>
    <row r="167" s="2" customFormat="1" ht="24.15" customHeight="1">
      <c r="A167" s="39"/>
      <c r="B167" s="40"/>
      <c r="C167" s="289" t="s">
        <v>591</v>
      </c>
      <c r="D167" s="289" t="s">
        <v>341</v>
      </c>
      <c r="E167" s="290" t="s">
        <v>6899</v>
      </c>
      <c r="F167" s="291" t="s">
        <v>6900</v>
      </c>
      <c r="G167" s="292" t="s">
        <v>675</v>
      </c>
      <c r="H167" s="293">
        <v>4</v>
      </c>
      <c r="I167" s="294"/>
      <c r="J167" s="295">
        <f>ROUND(I167*H167,2)</f>
        <v>0</v>
      </c>
      <c r="K167" s="291" t="s">
        <v>6781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256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6901</v>
      </c>
    </row>
    <row r="168" s="2" customFormat="1" ht="16.5" customHeight="1">
      <c r="A168" s="39"/>
      <c r="B168" s="40"/>
      <c r="C168" s="227" t="s">
        <v>605</v>
      </c>
      <c r="D168" s="227" t="s">
        <v>242</v>
      </c>
      <c r="E168" s="228" t="s">
        <v>6902</v>
      </c>
      <c r="F168" s="229" t="s">
        <v>6903</v>
      </c>
      <c r="G168" s="230" t="s">
        <v>675</v>
      </c>
      <c r="H168" s="231">
        <v>7</v>
      </c>
      <c r="I168" s="232"/>
      <c r="J168" s="233">
        <f>ROUND(I168*H168,2)</f>
        <v>0</v>
      </c>
      <c r="K168" s="229" t="s">
        <v>6781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170</v>
      </c>
      <c r="AT168" s="238" t="s">
        <v>242</v>
      </c>
      <c r="AU168" s="238" t="s">
        <v>256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6904</v>
      </c>
    </row>
    <row r="169" s="2" customFormat="1" ht="16.5" customHeight="1">
      <c r="A169" s="39"/>
      <c r="B169" s="40"/>
      <c r="C169" s="289" t="s">
        <v>612</v>
      </c>
      <c r="D169" s="289" t="s">
        <v>341</v>
      </c>
      <c r="E169" s="290" t="s">
        <v>6905</v>
      </c>
      <c r="F169" s="291" t="s">
        <v>6906</v>
      </c>
      <c r="G169" s="292" t="s">
        <v>675</v>
      </c>
      <c r="H169" s="293">
        <v>7</v>
      </c>
      <c r="I169" s="294"/>
      <c r="J169" s="295">
        <f>ROUND(I169*H169,2)</f>
        <v>0</v>
      </c>
      <c r="K169" s="291" t="s">
        <v>6781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532</v>
      </c>
      <c r="AT169" s="238" t="s">
        <v>341</v>
      </c>
      <c r="AU169" s="238" t="s">
        <v>256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6907</v>
      </c>
    </row>
    <row r="170" s="2" customFormat="1" ht="16.5" customHeight="1">
      <c r="A170" s="39"/>
      <c r="B170" s="40"/>
      <c r="C170" s="227" t="s">
        <v>628</v>
      </c>
      <c r="D170" s="227" t="s">
        <v>242</v>
      </c>
      <c r="E170" s="228" t="s">
        <v>6908</v>
      </c>
      <c r="F170" s="229" t="s">
        <v>6909</v>
      </c>
      <c r="G170" s="230" t="s">
        <v>675</v>
      </c>
      <c r="H170" s="231">
        <v>38</v>
      </c>
      <c r="I170" s="232"/>
      <c r="J170" s="233">
        <f>ROUND(I170*H170,2)</f>
        <v>0</v>
      </c>
      <c r="K170" s="229" t="s">
        <v>6781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170</v>
      </c>
      <c r="AT170" s="238" t="s">
        <v>242</v>
      </c>
      <c r="AU170" s="238" t="s">
        <v>256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6910</v>
      </c>
    </row>
    <row r="171" s="2" customFormat="1" ht="21.75" customHeight="1">
      <c r="A171" s="39"/>
      <c r="B171" s="40"/>
      <c r="C171" s="289" t="s">
        <v>644</v>
      </c>
      <c r="D171" s="289" t="s">
        <v>341</v>
      </c>
      <c r="E171" s="290" t="s">
        <v>6911</v>
      </c>
      <c r="F171" s="291" t="s">
        <v>6912</v>
      </c>
      <c r="G171" s="292" t="s">
        <v>675</v>
      </c>
      <c r="H171" s="293">
        <v>38</v>
      </c>
      <c r="I171" s="294"/>
      <c r="J171" s="295">
        <f>ROUND(I171*H171,2)</f>
        <v>0</v>
      </c>
      <c r="K171" s="291" t="s">
        <v>6781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532</v>
      </c>
      <c r="AT171" s="238" t="s">
        <v>341</v>
      </c>
      <c r="AU171" s="238" t="s">
        <v>256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6913</v>
      </c>
    </row>
    <row r="172" s="2" customFormat="1" ht="16.5" customHeight="1">
      <c r="A172" s="39"/>
      <c r="B172" s="40"/>
      <c r="C172" s="227" t="s">
        <v>652</v>
      </c>
      <c r="D172" s="227" t="s">
        <v>242</v>
      </c>
      <c r="E172" s="228" t="s">
        <v>6914</v>
      </c>
      <c r="F172" s="229" t="s">
        <v>6915</v>
      </c>
      <c r="G172" s="230" t="s">
        <v>675</v>
      </c>
      <c r="H172" s="231">
        <v>6</v>
      </c>
      <c r="I172" s="232"/>
      <c r="J172" s="233">
        <f>ROUND(I172*H172,2)</f>
        <v>0</v>
      </c>
      <c r="K172" s="229" t="s">
        <v>6781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170</v>
      </c>
      <c r="AT172" s="238" t="s">
        <v>242</v>
      </c>
      <c r="AU172" s="238" t="s">
        <v>256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170</v>
      </c>
      <c r="BM172" s="238" t="s">
        <v>6916</v>
      </c>
    </row>
    <row r="173" s="2" customFormat="1" ht="16.5" customHeight="1">
      <c r="A173" s="39"/>
      <c r="B173" s="40"/>
      <c r="C173" s="289" t="s">
        <v>656</v>
      </c>
      <c r="D173" s="289" t="s">
        <v>341</v>
      </c>
      <c r="E173" s="290" t="s">
        <v>6917</v>
      </c>
      <c r="F173" s="291" t="s">
        <v>6918</v>
      </c>
      <c r="G173" s="292" t="s">
        <v>675</v>
      </c>
      <c r="H173" s="293">
        <v>6</v>
      </c>
      <c r="I173" s="294"/>
      <c r="J173" s="295">
        <f>ROUND(I173*H173,2)</f>
        <v>0</v>
      </c>
      <c r="K173" s="291" t="s">
        <v>6781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532</v>
      </c>
      <c r="AT173" s="238" t="s">
        <v>341</v>
      </c>
      <c r="AU173" s="238" t="s">
        <v>256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6919</v>
      </c>
    </row>
    <row r="174" s="2" customFormat="1" ht="16.5" customHeight="1">
      <c r="A174" s="39"/>
      <c r="B174" s="40"/>
      <c r="C174" s="227" t="s">
        <v>666</v>
      </c>
      <c r="D174" s="227" t="s">
        <v>242</v>
      </c>
      <c r="E174" s="228" t="s">
        <v>6920</v>
      </c>
      <c r="F174" s="229" t="s">
        <v>6921</v>
      </c>
      <c r="G174" s="230" t="s">
        <v>675</v>
      </c>
      <c r="H174" s="231">
        <v>37</v>
      </c>
      <c r="I174" s="232"/>
      <c r="J174" s="233">
        <f>ROUND(I174*H174,2)</f>
        <v>0</v>
      </c>
      <c r="K174" s="229" t="s">
        <v>6781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170</v>
      </c>
      <c r="AT174" s="238" t="s">
        <v>242</v>
      </c>
      <c r="AU174" s="238" t="s">
        <v>256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6922</v>
      </c>
    </row>
    <row r="175" s="2" customFormat="1" ht="16.5" customHeight="1">
      <c r="A175" s="39"/>
      <c r="B175" s="40"/>
      <c r="C175" s="289" t="s">
        <v>672</v>
      </c>
      <c r="D175" s="289" t="s">
        <v>341</v>
      </c>
      <c r="E175" s="290" t="s">
        <v>6923</v>
      </c>
      <c r="F175" s="291" t="s">
        <v>6924</v>
      </c>
      <c r="G175" s="292" t="s">
        <v>675</v>
      </c>
      <c r="H175" s="293">
        <v>37</v>
      </c>
      <c r="I175" s="294"/>
      <c r="J175" s="295">
        <f>ROUND(I175*H175,2)</f>
        <v>0</v>
      </c>
      <c r="K175" s="291" t="s">
        <v>6781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532</v>
      </c>
      <c r="AT175" s="238" t="s">
        <v>341</v>
      </c>
      <c r="AU175" s="238" t="s">
        <v>256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6925</v>
      </c>
    </row>
    <row r="176" s="2" customFormat="1" ht="16.5" customHeight="1">
      <c r="A176" s="39"/>
      <c r="B176" s="40"/>
      <c r="C176" s="227" t="s">
        <v>678</v>
      </c>
      <c r="D176" s="227" t="s">
        <v>242</v>
      </c>
      <c r="E176" s="228" t="s">
        <v>6926</v>
      </c>
      <c r="F176" s="229" t="s">
        <v>6927</v>
      </c>
      <c r="G176" s="230" t="s">
        <v>675</v>
      </c>
      <c r="H176" s="231">
        <v>10</v>
      </c>
      <c r="I176" s="232"/>
      <c r="J176" s="233">
        <f>ROUND(I176*H176,2)</f>
        <v>0</v>
      </c>
      <c r="K176" s="229" t="s">
        <v>6781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170</v>
      </c>
      <c r="AT176" s="238" t="s">
        <v>242</v>
      </c>
      <c r="AU176" s="238" t="s">
        <v>256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6928</v>
      </c>
    </row>
    <row r="177" s="2" customFormat="1" ht="21.75" customHeight="1">
      <c r="A177" s="39"/>
      <c r="B177" s="40"/>
      <c r="C177" s="289" t="s">
        <v>683</v>
      </c>
      <c r="D177" s="289" t="s">
        <v>341</v>
      </c>
      <c r="E177" s="290" t="s">
        <v>6929</v>
      </c>
      <c r="F177" s="291" t="s">
        <v>6930</v>
      </c>
      <c r="G177" s="292" t="s">
        <v>675</v>
      </c>
      <c r="H177" s="293">
        <v>10</v>
      </c>
      <c r="I177" s="294"/>
      <c r="J177" s="295">
        <f>ROUND(I177*H177,2)</f>
        <v>0</v>
      </c>
      <c r="K177" s="291" t="s">
        <v>6781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532</v>
      </c>
      <c r="AT177" s="238" t="s">
        <v>341</v>
      </c>
      <c r="AU177" s="238" t="s">
        <v>256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6931</v>
      </c>
    </row>
    <row r="178" s="2" customFormat="1" ht="16.5" customHeight="1">
      <c r="A178" s="39"/>
      <c r="B178" s="40"/>
      <c r="C178" s="227" t="s">
        <v>688</v>
      </c>
      <c r="D178" s="227" t="s">
        <v>242</v>
      </c>
      <c r="E178" s="228" t="s">
        <v>6932</v>
      </c>
      <c r="F178" s="229" t="s">
        <v>6933</v>
      </c>
      <c r="G178" s="230" t="s">
        <v>675</v>
      </c>
      <c r="H178" s="231">
        <v>10</v>
      </c>
      <c r="I178" s="232"/>
      <c r="J178" s="233">
        <f>ROUND(I178*H178,2)</f>
        <v>0</v>
      </c>
      <c r="K178" s="229" t="s">
        <v>6781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170</v>
      </c>
      <c r="AT178" s="238" t="s">
        <v>242</v>
      </c>
      <c r="AU178" s="238" t="s">
        <v>256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6934</v>
      </c>
    </row>
    <row r="179" s="2" customFormat="1" ht="21.75" customHeight="1">
      <c r="A179" s="39"/>
      <c r="B179" s="40"/>
      <c r="C179" s="289" t="s">
        <v>693</v>
      </c>
      <c r="D179" s="289" t="s">
        <v>341</v>
      </c>
      <c r="E179" s="290" t="s">
        <v>6935</v>
      </c>
      <c r="F179" s="291" t="s">
        <v>6936</v>
      </c>
      <c r="G179" s="292" t="s">
        <v>675</v>
      </c>
      <c r="H179" s="293">
        <v>10</v>
      </c>
      <c r="I179" s="294"/>
      <c r="J179" s="295">
        <f>ROUND(I179*H179,2)</f>
        <v>0</v>
      </c>
      <c r="K179" s="291" t="s">
        <v>6781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256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6937</v>
      </c>
    </row>
    <row r="180" s="2" customFormat="1" ht="16.5" customHeight="1">
      <c r="A180" s="39"/>
      <c r="B180" s="40"/>
      <c r="C180" s="227" t="s">
        <v>698</v>
      </c>
      <c r="D180" s="227" t="s">
        <v>242</v>
      </c>
      <c r="E180" s="228" t="s">
        <v>6938</v>
      </c>
      <c r="F180" s="229" t="s">
        <v>6939</v>
      </c>
      <c r="G180" s="230" t="s">
        <v>675</v>
      </c>
      <c r="H180" s="231">
        <v>7</v>
      </c>
      <c r="I180" s="232"/>
      <c r="J180" s="233">
        <f>ROUND(I180*H180,2)</f>
        <v>0</v>
      </c>
      <c r="K180" s="229" t="s">
        <v>6781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256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6940</v>
      </c>
    </row>
    <row r="181" s="2" customFormat="1" ht="24.15" customHeight="1">
      <c r="A181" s="39"/>
      <c r="B181" s="40"/>
      <c r="C181" s="289" t="s">
        <v>703</v>
      </c>
      <c r="D181" s="289" t="s">
        <v>341</v>
      </c>
      <c r="E181" s="290" t="s">
        <v>6941</v>
      </c>
      <c r="F181" s="291" t="s">
        <v>6942</v>
      </c>
      <c r="G181" s="292" t="s">
        <v>675</v>
      </c>
      <c r="H181" s="293">
        <v>7</v>
      </c>
      <c r="I181" s="294"/>
      <c r="J181" s="295">
        <f>ROUND(I181*H181,2)</f>
        <v>0</v>
      </c>
      <c r="K181" s="291" t="s">
        <v>6781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256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6943</v>
      </c>
    </row>
    <row r="182" s="2" customFormat="1" ht="16.5" customHeight="1">
      <c r="A182" s="39"/>
      <c r="B182" s="40"/>
      <c r="C182" s="227" t="s">
        <v>708</v>
      </c>
      <c r="D182" s="227" t="s">
        <v>242</v>
      </c>
      <c r="E182" s="228" t="s">
        <v>6944</v>
      </c>
      <c r="F182" s="229" t="s">
        <v>6945</v>
      </c>
      <c r="G182" s="230" t="s">
        <v>675</v>
      </c>
      <c r="H182" s="231">
        <v>35</v>
      </c>
      <c r="I182" s="232"/>
      <c r="J182" s="233">
        <f>ROUND(I182*H182,2)</f>
        <v>0</v>
      </c>
      <c r="K182" s="229" t="s">
        <v>6781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256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6946</v>
      </c>
    </row>
    <row r="183" s="2" customFormat="1" ht="24.15" customHeight="1">
      <c r="A183" s="39"/>
      <c r="B183" s="40"/>
      <c r="C183" s="289" t="s">
        <v>713</v>
      </c>
      <c r="D183" s="289" t="s">
        <v>341</v>
      </c>
      <c r="E183" s="290" t="s">
        <v>6947</v>
      </c>
      <c r="F183" s="291" t="s">
        <v>6948</v>
      </c>
      <c r="G183" s="292" t="s">
        <v>675</v>
      </c>
      <c r="H183" s="293">
        <v>35</v>
      </c>
      <c r="I183" s="294"/>
      <c r="J183" s="295">
        <f>ROUND(I183*H183,2)</f>
        <v>0</v>
      </c>
      <c r="K183" s="291" t="s">
        <v>6781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532</v>
      </c>
      <c r="AT183" s="238" t="s">
        <v>341</v>
      </c>
      <c r="AU183" s="238" t="s">
        <v>256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170</v>
      </c>
      <c r="BM183" s="238" t="s">
        <v>6949</v>
      </c>
    </row>
    <row r="184" s="2" customFormat="1" ht="16.5" customHeight="1">
      <c r="A184" s="39"/>
      <c r="B184" s="40"/>
      <c r="C184" s="227" t="s">
        <v>718</v>
      </c>
      <c r="D184" s="227" t="s">
        <v>242</v>
      </c>
      <c r="E184" s="228" t="s">
        <v>6950</v>
      </c>
      <c r="F184" s="229" t="s">
        <v>6951</v>
      </c>
      <c r="G184" s="230" t="s">
        <v>675</v>
      </c>
      <c r="H184" s="231">
        <v>1</v>
      </c>
      <c r="I184" s="232"/>
      <c r="J184" s="233">
        <f>ROUND(I184*H184,2)</f>
        <v>0</v>
      </c>
      <c r="K184" s="229" t="s">
        <v>6781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170</v>
      </c>
      <c r="AT184" s="238" t="s">
        <v>242</v>
      </c>
      <c r="AU184" s="238" t="s">
        <v>256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6952</v>
      </c>
    </row>
    <row r="185" s="2" customFormat="1" ht="24.15" customHeight="1">
      <c r="A185" s="39"/>
      <c r="B185" s="40"/>
      <c r="C185" s="289" t="s">
        <v>723</v>
      </c>
      <c r="D185" s="289" t="s">
        <v>341</v>
      </c>
      <c r="E185" s="290" t="s">
        <v>6953</v>
      </c>
      <c r="F185" s="291" t="s">
        <v>6954</v>
      </c>
      <c r="G185" s="292" t="s">
        <v>675</v>
      </c>
      <c r="H185" s="293">
        <v>1</v>
      </c>
      <c r="I185" s="294"/>
      <c r="J185" s="295">
        <f>ROUND(I185*H185,2)</f>
        <v>0</v>
      </c>
      <c r="K185" s="291" t="s">
        <v>6781</v>
      </c>
      <c r="L185" s="296"/>
      <c r="M185" s="297" t="s">
        <v>1</v>
      </c>
      <c r="N185" s="298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532</v>
      </c>
      <c r="AT185" s="238" t="s">
        <v>341</v>
      </c>
      <c r="AU185" s="238" t="s">
        <v>256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6955</v>
      </c>
    </row>
    <row r="186" s="2" customFormat="1" ht="21.75" customHeight="1">
      <c r="A186" s="39"/>
      <c r="B186" s="40"/>
      <c r="C186" s="227" t="s">
        <v>728</v>
      </c>
      <c r="D186" s="227" t="s">
        <v>242</v>
      </c>
      <c r="E186" s="228" t="s">
        <v>6956</v>
      </c>
      <c r="F186" s="229" t="s">
        <v>6957</v>
      </c>
      <c r="G186" s="230" t="s">
        <v>675</v>
      </c>
      <c r="H186" s="231">
        <v>1</v>
      </c>
      <c r="I186" s="232"/>
      <c r="J186" s="233">
        <f>ROUND(I186*H186,2)</f>
        <v>0</v>
      </c>
      <c r="K186" s="229" t="s">
        <v>6781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170</v>
      </c>
      <c r="AT186" s="238" t="s">
        <v>242</v>
      </c>
      <c r="AU186" s="238" t="s">
        <v>256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6958</v>
      </c>
    </row>
    <row r="187" s="2" customFormat="1" ht="24.15" customHeight="1">
      <c r="A187" s="39"/>
      <c r="B187" s="40"/>
      <c r="C187" s="289" t="s">
        <v>738</v>
      </c>
      <c r="D187" s="289" t="s">
        <v>341</v>
      </c>
      <c r="E187" s="290" t="s">
        <v>6959</v>
      </c>
      <c r="F187" s="291" t="s">
        <v>6960</v>
      </c>
      <c r="G187" s="292" t="s">
        <v>675</v>
      </c>
      <c r="H187" s="293">
        <v>1</v>
      </c>
      <c r="I187" s="294"/>
      <c r="J187" s="295">
        <f>ROUND(I187*H187,2)</f>
        <v>0</v>
      </c>
      <c r="K187" s="291" t="s">
        <v>6781</v>
      </c>
      <c r="L187" s="296"/>
      <c r="M187" s="297" t="s">
        <v>1</v>
      </c>
      <c r="N187" s="298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532</v>
      </c>
      <c r="AT187" s="238" t="s">
        <v>341</v>
      </c>
      <c r="AU187" s="238" t="s">
        <v>256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6961</v>
      </c>
    </row>
    <row r="188" s="2" customFormat="1" ht="44.25" customHeight="1">
      <c r="A188" s="39"/>
      <c r="B188" s="40"/>
      <c r="C188" s="289" t="s">
        <v>746</v>
      </c>
      <c r="D188" s="289" t="s">
        <v>341</v>
      </c>
      <c r="E188" s="290" t="s">
        <v>6962</v>
      </c>
      <c r="F188" s="291" t="s">
        <v>6963</v>
      </c>
      <c r="G188" s="292" t="s">
        <v>675</v>
      </c>
      <c r="H188" s="293">
        <v>1</v>
      </c>
      <c r="I188" s="294"/>
      <c r="J188" s="295">
        <f>ROUND(I188*H188,2)</f>
        <v>0</v>
      </c>
      <c r="K188" s="291" t="s">
        <v>6781</v>
      </c>
      <c r="L188" s="296"/>
      <c r="M188" s="297" t="s">
        <v>1</v>
      </c>
      <c r="N188" s="298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532</v>
      </c>
      <c r="AT188" s="238" t="s">
        <v>341</v>
      </c>
      <c r="AU188" s="238" t="s">
        <v>256</v>
      </c>
      <c r="AY188" s="18" t="s">
        <v>240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170</v>
      </c>
      <c r="BM188" s="238" t="s">
        <v>6964</v>
      </c>
    </row>
    <row r="189" s="2" customFormat="1" ht="16.5" customHeight="1">
      <c r="A189" s="39"/>
      <c r="B189" s="40"/>
      <c r="C189" s="227" t="s">
        <v>755</v>
      </c>
      <c r="D189" s="227" t="s">
        <v>242</v>
      </c>
      <c r="E189" s="228" t="s">
        <v>6965</v>
      </c>
      <c r="F189" s="229" t="s">
        <v>6966</v>
      </c>
      <c r="G189" s="230" t="s">
        <v>675</v>
      </c>
      <c r="H189" s="231">
        <v>1</v>
      </c>
      <c r="I189" s="232"/>
      <c r="J189" s="233">
        <f>ROUND(I189*H189,2)</f>
        <v>0</v>
      </c>
      <c r="K189" s="229" t="s">
        <v>6781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170</v>
      </c>
      <c r="AT189" s="238" t="s">
        <v>242</v>
      </c>
      <c r="AU189" s="238" t="s">
        <v>256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6967</v>
      </c>
    </row>
    <row r="190" s="2" customFormat="1" ht="24.15" customHeight="1">
      <c r="A190" s="39"/>
      <c r="B190" s="40"/>
      <c r="C190" s="227" t="s">
        <v>762</v>
      </c>
      <c r="D190" s="227" t="s">
        <v>242</v>
      </c>
      <c r="E190" s="228" t="s">
        <v>6968</v>
      </c>
      <c r="F190" s="229" t="s">
        <v>6969</v>
      </c>
      <c r="G190" s="230" t="s">
        <v>675</v>
      </c>
      <c r="H190" s="231">
        <v>7</v>
      </c>
      <c r="I190" s="232"/>
      <c r="J190" s="233">
        <f>ROUND(I190*H190,2)</f>
        <v>0</v>
      </c>
      <c r="K190" s="229" t="s">
        <v>6781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256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6970</v>
      </c>
    </row>
    <row r="191" s="2" customFormat="1" ht="62.7" customHeight="1">
      <c r="A191" s="39"/>
      <c r="B191" s="40"/>
      <c r="C191" s="227" t="s">
        <v>770</v>
      </c>
      <c r="D191" s="227" t="s">
        <v>242</v>
      </c>
      <c r="E191" s="228" t="s">
        <v>6971</v>
      </c>
      <c r="F191" s="229" t="s">
        <v>6972</v>
      </c>
      <c r="G191" s="230" t="s">
        <v>675</v>
      </c>
      <c r="H191" s="231">
        <v>4</v>
      </c>
      <c r="I191" s="232"/>
      <c r="J191" s="233">
        <f>ROUND(I191*H191,2)</f>
        <v>0</v>
      </c>
      <c r="K191" s="229" t="s">
        <v>6781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170</v>
      </c>
      <c r="AT191" s="238" t="s">
        <v>242</v>
      </c>
      <c r="AU191" s="238" t="s">
        <v>256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6973</v>
      </c>
    </row>
    <row r="192" s="2" customFormat="1" ht="49.05" customHeight="1">
      <c r="A192" s="39"/>
      <c r="B192" s="40"/>
      <c r="C192" s="227" t="s">
        <v>778</v>
      </c>
      <c r="D192" s="227" t="s">
        <v>242</v>
      </c>
      <c r="E192" s="228" t="s">
        <v>6974</v>
      </c>
      <c r="F192" s="229" t="s">
        <v>6975</v>
      </c>
      <c r="G192" s="230" t="s">
        <v>6976</v>
      </c>
      <c r="H192" s="231">
        <v>1</v>
      </c>
      <c r="I192" s="232"/>
      <c r="J192" s="233">
        <f>ROUND(I192*H192,2)</f>
        <v>0</v>
      </c>
      <c r="K192" s="229" t="s">
        <v>6781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256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6977</v>
      </c>
    </row>
    <row r="193" s="12" customFormat="1" ht="22.8" customHeight="1">
      <c r="A193" s="12"/>
      <c r="B193" s="211"/>
      <c r="C193" s="212"/>
      <c r="D193" s="213" t="s">
        <v>75</v>
      </c>
      <c r="E193" s="225" t="s">
        <v>5010</v>
      </c>
      <c r="F193" s="225" t="s">
        <v>6978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SUM(P194:P212)</f>
        <v>0</v>
      </c>
      <c r="Q193" s="219"/>
      <c r="R193" s="220">
        <f>SUM(R194:R212)</f>
        <v>0</v>
      </c>
      <c r="S193" s="219"/>
      <c r="T193" s="221">
        <f>SUM(T194:T212)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75</v>
      </c>
      <c r="AU193" s="223" t="s">
        <v>84</v>
      </c>
      <c r="AY193" s="222" t="s">
        <v>240</v>
      </c>
      <c r="BK193" s="224">
        <f>SUM(BK194:BK212)</f>
        <v>0</v>
      </c>
    </row>
    <row r="194" s="2" customFormat="1" ht="21.75" customHeight="1">
      <c r="A194" s="39"/>
      <c r="B194" s="40"/>
      <c r="C194" s="227" t="s">
        <v>784</v>
      </c>
      <c r="D194" s="227" t="s">
        <v>242</v>
      </c>
      <c r="E194" s="228" t="s">
        <v>6979</v>
      </c>
      <c r="F194" s="229" t="s">
        <v>6980</v>
      </c>
      <c r="G194" s="230" t="s">
        <v>675</v>
      </c>
      <c r="H194" s="231">
        <v>1</v>
      </c>
      <c r="I194" s="232"/>
      <c r="J194" s="233">
        <f>ROUND(I194*H194,2)</f>
        <v>0</v>
      </c>
      <c r="K194" s="229" t="s">
        <v>6781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170</v>
      </c>
      <c r="AT194" s="238" t="s">
        <v>242</v>
      </c>
      <c r="AU194" s="238" t="s">
        <v>87</v>
      </c>
      <c r="AY194" s="18" t="s">
        <v>240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170</v>
      </c>
      <c r="BM194" s="238" t="s">
        <v>6981</v>
      </c>
    </row>
    <row r="195" s="2" customFormat="1" ht="55.5" customHeight="1">
      <c r="A195" s="39"/>
      <c r="B195" s="40"/>
      <c r="C195" s="289" t="s">
        <v>790</v>
      </c>
      <c r="D195" s="289" t="s">
        <v>341</v>
      </c>
      <c r="E195" s="290" t="s">
        <v>6982</v>
      </c>
      <c r="F195" s="291" t="s">
        <v>6983</v>
      </c>
      <c r="G195" s="292" t="s">
        <v>675</v>
      </c>
      <c r="H195" s="293">
        <v>1</v>
      </c>
      <c r="I195" s="294"/>
      <c r="J195" s="295">
        <f>ROUND(I195*H195,2)</f>
        <v>0</v>
      </c>
      <c r="K195" s="291" t="s">
        <v>6781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532</v>
      </c>
      <c r="AT195" s="238" t="s">
        <v>341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6984</v>
      </c>
    </row>
    <row r="196" s="2" customFormat="1" ht="44.25" customHeight="1">
      <c r="A196" s="39"/>
      <c r="B196" s="40"/>
      <c r="C196" s="227" t="s">
        <v>907</v>
      </c>
      <c r="D196" s="227" t="s">
        <v>242</v>
      </c>
      <c r="E196" s="228" t="s">
        <v>6985</v>
      </c>
      <c r="F196" s="229" t="s">
        <v>6986</v>
      </c>
      <c r="G196" s="230" t="s">
        <v>520</v>
      </c>
      <c r="H196" s="231">
        <v>2</v>
      </c>
      <c r="I196" s="232"/>
      <c r="J196" s="233">
        <f>ROUND(I196*H196,2)</f>
        <v>0</v>
      </c>
      <c r="K196" s="229" t="s">
        <v>6781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170</v>
      </c>
      <c r="AT196" s="238" t="s">
        <v>242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6987</v>
      </c>
    </row>
    <row r="197" s="2" customFormat="1" ht="44.25" customHeight="1">
      <c r="A197" s="39"/>
      <c r="B197" s="40"/>
      <c r="C197" s="289" t="s">
        <v>915</v>
      </c>
      <c r="D197" s="289" t="s">
        <v>341</v>
      </c>
      <c r="E197" s="290" t="s">
        <v>6988</v>
      </c>
      <c r="F197" s="291" t="s">
        <v>6989</v>
      </c>
      <c r="G197" s="292" t="s">
        <v>520</v>
      </c>
      <c r="H197" s="293">
        <v>2</v>
      </c>
      <c r="I197" s="294"/>
      <c r="J197" s="295">
        <f>ROUND(I197*H197,2)</f>
        <v>0</v>
      </c>
      <c r="K197" s="291" t="s">
        <v>6781</v>
      </c>
      <c r="L197" s="296"/>
      <c r="M197" s="297" t="s">
        <v>1</v>
      </c>
      <c r="N197" s="298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532</v>
      </c>
      <c r="AT197" s="238" t="s">
        <v>341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6990</v>
      </c>
    </row>
    <row r="198" s="2" customFormat="1" ht="44.25" customHeight="1">
      <c r="A198" s="39"/>
      <c r="B198" s="40"/>
      <c r="C198" s="227" t="s">
        <v>922</v>
      </c>
      <c r="D198" s="227" t="s">
        <v>242</v>
      </c>
      <c r="E198" s="228" t="s">
        <v>6991</v>
      </c>
      <c r="F198" s="229" t="s">
        <v>6992</v>
      </c>
      <c r="G198" s="230" t="s">
        <v>520</v>
      </c>
      <c r="H198" s="231">
        <v>1</v>
      </c>
      <c r="I198" s="232"/>
      <c r="J198" s="233">
        <f>ROUND(I198*H198,2)</f>
        <v>0</v>
      </c>
      <c r="K198" s="229" t="s">
        <v>6781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170</v>
      </c>
      <c r="AT198" s="238" t="s">
        <v>242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6993</v>
      </c>
    </row>
    <row r="199" s="2" customFormat="1" ht="44.25" customHeight="1">
      <c r="A199" s="39"/>
      <c r="B199" s="40"/>
      <c r="C199" s="289" t="s">
        <v>973</v>
      </c>
      <c r="D199" s="289" t="s">
        <v>341</v>
      </c>
      <c r="E199" s="290" t="s">
        <v>6994</v>
      </c>
      <c r="F199" s="291" t="s">
        <v>6995</v>
      </c>
      <c r="G199" s="292" t="s">
        <v>520</v>
      </c>
      <c r="H199" s="293">
        <v>1</v>
      </c>
      <c r="I199" s="294"/>
      <c r="J199" s="295">
        <f>ROUND(I199*H199,2)</f>
        <v>0</v>
      </c>
      <c r="K199" s="291" t="s">
        <v>6781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532</v>
      </c>
      <c r="AT199" s="238" t="s">
        <v>341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6996</v>
      </c>
    </row>
    <row r="200" s="2" customFormat="1" ht="37.8" customHeight="1">
      <c r="A200" s="39"/>
      <c r="B200" s="40"/>
      <c r="C200" s="227" t="s">
        <v>981</v>
      </c>
      <c r="D200" s="227" t="s">
        <v>242</v>
      </c>
      <c r="E200" s="228" t="s">
        <v>6997</v>
      </c>
      <c r="F200" s="229" t="s">
        <v>6998</v>
      </c>
      <c r="G200" s="230" t="s">
        <v>6976</v>
      </c>
      <c r="H200" s="231">
        <v>1</v>
      </c>
      <c r="I200" s="232"/>
      <c r="J200" s="233">
        <f>ROUND(I200*H200,2)</f>
        <v>0</v>
      </c>
      <c r="K200" s="229" t="s">
        <v>6781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170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6999</v>
      </c>
    </row>
    <row r="201" s="2" customFormat="1" ht="16.5" customHeight="1">
      <c r="A201" s="39"/>
      <c r="B201" s="40"/>
      <c r="C201" s="227" t="s">
        <v>796</v>
      </c>
      <c r="D201" s="227" t="s">
        <v>242</v>
      </c>
      <c r="E201" s="228" t="s">
        <v>7000</v>
      </c>
      <c r="F201" s="229" t="s">
        <v>7001</v>
      </c>
      <c r="G201" s="230" t="s">
        <v>675</v>
      </c>
      <c r="H201" s="231">
        <v>1</v>
      </c>
      <c r="I201" s="232"/>
      <c r="J201" s="233">
        <f>ROUND(I201*H201,2)</f>
        <v>0</v>
      </c>
      <c r="K201" s="229" t="s">
        <v>6781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170</v>
      </c>
      <c r="AT201" s="238" t="s">
        <v>242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7002</v>
      </c>
    </row>
    <row r="202" s="2" customFormat="1" ht="21.75" customHeight="1">
      <c r="A202" s="39"/>
      <c r="B202" s="40"/>
      <c r="C202" s="289" t="s">
        <v>801</v>
      </c>
      <c r="D202" s="289" t="s">
        <v>341</v>
      </c>
      <c r="E202" s="290" t="s">
        <v>7003</v>
      </c>
      <c r="F202" s="291" t="s">
        <v>7004</v>
      </c>
      <c r="G202" s="292" t="s">
        <v>675</v>
      </c>
      <c r="H202" s="293">
        <v>1</v>
      </c>
      <c r="I202" s="294"/>
      <c r="J202" s="295">
        <f>ROUND(I202*H202,2)</f>
        <v>0</v>
      </c>
      <c r="K202" s="291" t="s">
        <v>6781</v>
      </c>
      <c r="L202" s="296"/>
      <c r="M202" s="297" t="s">
        <v>1</v>
      </c>
      <c r="N202" s="298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532</v>
      </c>
      <c r="AT202" s="238" t="s">
        <v>341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7005</v>
      </c>
    </row>
    <row r="203" s="2" customFormat="1" ht="16.5" customHeight="1">
      <c r="A203" s="39"/>
      <c r="B203" s="40"/>
      <c r="C203" s="227" t="s">
        <v>808</v>
      </c>
      <c r="D203" s="227" t="s">
        <v>242</v>
      </c>
      <c r="E203" s="228" t="s">
        <v>7006</v>
      </c>
      <c r="F203" s="229" t="s">
        <v>7007</v>
      </c>
      <c r="G203" s="230" t="s">
        <v>675</v>
      </c>
      <c r="H203" s="231">
        <v>1</v>
      </c>
      <c r="I203" s="232"/>
      <c r="J203" s="233">
        <f>ROUND(I203*H203,2)</f>
        <v>0</v>
      </c>
      <c r="K203" s="229" t="s">
        <v>6781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170</v>
      </c>
      <c r="AT203" s="238" t="s">
        <v>242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7008</v>
      </c>
    </row>
    <row r="204" s="2" customFormat="1" ht="21.75" customHeight="1">
      <c r="A204" s="39"/>
      <c r="B204" s="40"/>
      <c r="C204" s="289" t="s">
        <v>767</v>
      </c>
      <c r="D204" s="289" t="s">
        <v>341</v>
      </c>
      <c r="E204" s="290" t="s">
        <v>7009</v>
      </c>
      <c r="F204" s="291" t="s">
        <v>7010</v>
      </c>
      <c r="G204" s="292" t="s">
        <v>675</v>
      </c>
      <c r="H204" s="293">
        <v>1</v>
      </c>
      <c r="I204" s="294"/>
      <c r="J204" s="295">
        <f>ROUND(I204*H204,2)</f>
        <v>0</v>
      </c>
      <c r="K204" s="291" t="s">
        <v>6781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532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7011</v>
      </c>
    </row>
    <row r="205" s="2" customFormat="1" ht="16.5" customHeight="1">
      <c r="A205" s="39"/>
      <c r="B205" s="40"/>
      <c r="C205" s="227" t="s">
        <v>824</v>
      </c>
      <c r="D205" s="227" t="s">
        <v>242</v>
      </c>
      <c r="E205" s="228" t="s">
        <v>7012</v>
      </c>
      <c r="F205" s="229" t="s">
        <v>7013</v>
      </c>
      <c r="G205" s="230" t="s">
        <v>675</v>
      </c>
      <c r="H205" s="231">
        <v>1</v>
      </c>
      <c r="I205" s="232"/>
      <c r="J205" s="233">
        <f>ROUND(I205*H205,2)</f>
        <v>0</v>
      </c>
      <c r="K205" s="229" t="s">
        <v>6781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170</v>
      </c>
      <c r="AT205" s="238" t="s">
        <v>242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7014</v>
      </c>
    </row>
    <row r="206" s="2" customFormat="1" ht="21.75" customHeight="1">
      <c r="A206" s="39"/>
      <c r="B206" s="40"/>
      <c r="C206" s="289" t="s">
        <v>840</v>
      </c>
      <c r="D206" s="289" t="s">
        <v>341</v>
      </c>
      <c r="E206" s="290" t="s">
        <v>7015</v>
      </c>
      <c r="F206" s="291" t="s">
        <v>7016</v>
      </c>
      <c r="G206" s="292" t="s">
        <v>675</v>
      </c>
      <c r="H206" s="293">
        <v>1</v>
      </c>
      <c r="I206" s="294"/>
      <c r="J206" s="295">
        <f>ROUND(I206*H206,2)</f>
        <v>0</v>
      </c>
      <c r="K206" s="291" t="s">
        <v>6781</v>
      </c>
      <c r="L206" s="296"/>
      <c r="M206" s="297" t="s">
        <v>1</v>
      </c>
      <c r="N206" s="298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532</v>
      </c>
      <c r="AT206" s="238" t="s">
        <v>341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7017</v>
      </c>
    </row>
    <row r="207" s="2" customFormat="1" ht="16.5" customHeight="1">
      <c r="A207" s="39"/>
      <c r="B207" s="40"/>
      <c r="C207" s="227" t="s">
        <v>850</v>
      </c>
      <c r="D207" s="227" t="s">
        <v>242</v>
      </c>
      <c r="E207" s="228" t="s">
        <v>7018</v>
      </c>
      <c r="F207" s="229" t="s">
        <v>7019</v>
      </c>
      <c r="G207" s="230" t="s">
        <v>675</v>
      </c>
      <c r="H207" s="231">
        <v>2</v>
      </c>
      <c r="I207" s="232"/>
      <c r="J207" s="233">
        <f>ROUND(I207*H207,2)</f>
        <v>0</v>
      </c>
      <c r="K207" s="229" t="s">
        <v>6781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170</v>
      </c>
      <c r="AT207" s="238" t="s">
        <v>242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7020</v>
      </c>
    </row>
    <row r="208" s="2" customFormat="1" ht="24.15" customHeight="1">
      <c r="A208" s="39"/>
      <c r="B208" s="40"/>
      <c r="C208" s="289" t="s">
        <v>855</v>
      </c>
      <c r="D208" s="289" t="s">
        <v>341</v>
      </c>
      <c r="E208" s="290" t="s">
        <v>7021</v>
      </c>
      <c r="F208" s="291" t="s">
        <v>7022</v>
      </c>
      <c r="G208" s="292" t="s">
        <v>675</v>
      </c>
      <c r="H208" s="293">
        <v>2</v>
      </c>
      <c r="I208" s="294"/>
      <c r="J208" s="295">
        <f>ROUND(I208*H208,2)</f>
        <v>0</v>
      </c>
      <c r="K208" s="291" t="s">
        <v>6781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532</v>
      </c>
      <c r="AT208" s="238" t="s">
        <v>341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170</v>
      </c>
      <c r="BM208" s="238" t="s">
        <v>7023</v>
      </c>
    </row>
    <row r="209" s="2" customFormat="1" ht="16.5" customHeight="1">
      <c r="A209" s="39"/>
      <c r="B209" s="40"/>
      <c r="C209" s="227" t="s">
        <v>872</v>
      </c>
      <c r="D209" s="227" t="s">
        <v>242</v>
      </c>
      <c r="E209" s="228" t="s">
        <v>7024</v>
      </c>
      <c r="F209" s="229" t="s">
        <v>7025</v>
      </c>
      <c r="G209" s="230" t="s">
        <v>675</v>
      </c>
      <c r="H209" s="231">
        <v>1</v>
      </c>
      <c r="I209" s="232"/>
      <c r="J209" s="233">
        <f>ROUND(I209*H209,2)</f>
        <v>0</v>
      </c>
      <c r="K209" s="229" t="s">
        <v>6781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170</v>
      </c>
      <c r="AT209" s="238" t="s">
        <v>242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7026</v>
      </c>
    </row>
    <row r="210" s="2" customFormat="1" ht="24.15" customHeight="1">
      <c r="A210" s="39"/>
      <c r="B210" s="40"/>
      <c r="C210" s="289" t="s">
        <v>883</v>
      </c>
      <c r="D210" s="289" t="s">
        <v>341</v>
      </c>
      <c r="E210" s="290" t="s">
        <v>7027</v>
      </c>
      <c r="F210" s="291" t="s">
        <v>7028</v>
      </c>
      <c r="G210" s="292" t="s">
        <v>675</v>
      </c>
      <c r="H210" s="293">
        <v>1</v>
      </c>
      <c r="I210" s="294"/>
      <c r="J210" s="295">
        <f>ROUND(I210*H210,2)</f>
        <v>0</v>
      </c>
      <c r="K210" s="291" t="s">
        <v>6781</v>
      </c>
      <c r="L210" s="296"/>
      <c r="M210" s="297" t="s">
        <v>1</v>
      </c>
      <c r="N210" s="298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532</v>
      </c>
      <c r="AT210" s="238" t="s">
        <v>341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7029</v>
      </c>
    </row>
    <row r="211" s="2" customFormat="1" ht="16.5" customHeight="1">
      <c r="A211" s="39"/>
      <c r="B211" s="40"/>
      <c r="C211" s="227" t="s">
        <v>891</v>
      </c>
      <c r="D211" s="227" t="s">
        <v>242</v>
      </c>
      <c r="E211" s="228" t="s">
        <v>7030</v>
      </c>
      <c r="F211" s="229" t="s">
        <v>7031</v>
      </c>
      <c r="G211" s="230" t="s">
        <v>675</v>
      </c>
      <c r="H211" s="231">
        <v>1</v>
      </c>
      <c r="I211" s="232"/>
      <c r="J211" s="233">
        <f>ROUND(I211*H211,2)</f>
        <v>0</v>
      </c>
      <c r="K211" s="229" t="s">
        <v>6781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170</v>
      </c>
      <c r="AT211" s="238" t="s">
        <v>242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7032</v>
      </c>
    </row>
    <row r="212" s="2" customFormat="1" ht="24.15" customHeight="1">
      <c r="A212" s="39"/>
      <c r="B212" s="40"/>
      <c r="C212" s="289" t="s">
        <v>900</v>
      </c>
      <c r="D212" s="289" t="s">
        <v>341</v>
      </c>
      <c r="E212" s="290" t="s">
        <v>7033</v>
      </c>
      <c r="F212" s="291" t="s">
        <v>7034</v>
      </c>
      <c r="G212" s="292" t="s">
        <v>675</v>
      </c>
      <c r="H212" s="293">
        <v>1</v>
      </c>
      <c r="I212" s="294"/>
      <c r="J212" s="295">
        <f>ROUND(I212*H212,2)</f>
        <v>0</v>
      </c>
      <c r="K212" s="291" t="s">
        <v>6781</v>
      </c>
      <c r="L212" s="296"/>
      <c r="M212" s="297" t="s">
        <v>1</v>
      </c>
      <c r="N212" s="298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532</v>
      </c>
      <c r="AT212" s="238" t="s">
        <v>341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170</v>
      </c>
      <c r="BM212" s="238" t="s">
        <v>7035</v>
      </c>
    </row>
    <row r="213" s="12" customFormat="1" ht="25.92" customHeight="1">
      <c r="A213" s="12"/>
      <c r="B213" s="211"/>
      <c r="C213" s="212"/>
      <c r="D213" s="213" t="s">
        <v>75</v>
      </c>
      <c r="E213" s="214" t="s">
        <v>5589</v>
      </c>
      <c r="F213" s="214" t="s">
        <v>135</v>
      </c>
      <c r="G213" s="212"/>
      <c r="H213" s="212"/>
      <c r="I213" s="215"/>
      <c r="J213" s="216">
        <f>BK213</f>
        <v>0</v>
      </c>
      <c r="K213" s="212"/>
      <c r="L213" s="217"/>
      <c r="M213" s="218"/>
      <c r="N213" s="219"/>
      <c r="O213" s="219"/>
      <c r="P213" s="220">
        <f>SUM(P214:P215)</f>
        <v>0</v>
      </c>
      <c r="Q213" s="219"/>
      <c r="R213" s="220">
        <f>SUM(R214:R215)</f>
        <v>0</v>
      </c>
      <c r="S213" s="219"/>
      <c r="T213" s="221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247</v>
      </c>
      <c r="AT213" s="223" t="s">
        <v>75</v>
      </c>
      <c r="AU213" s="223" t="s">
        <v>76</v>
      </c>
      <c r="AY213" s="222" t="s">
        <v>240</v>
      </c>
      <c r="BK213" s="224">
        <f>SUM(BK214:BK215)</f>
        <v>0</v>
      </c>
    </row>
    <row r="214" s="2" customFormat="1" ht="16.5" customHeight="1">
      <c r="A214" s="39"/>
      <c r="B214" s="40"/>
      <c r="C214" s="227" t="s">
        <v>995</v>
      </c>
      <c r="D214" s="227" t="s">
        <v>242</v>
      </c>
      <c r="E214" s="228" t="s">
        <v>7036</v>
      </c>
      <c r="F214" s="229" t="s">
        <v>7037</v>
      </c>
      <c r="G214" s="230" t="s">
        <v>1607</v>
      </c>
      <c r="H214" s="231">
        <v>1</v>
      </c>
      <c r="I214" s="232"/>
      <c r="J214" s="233">
        <f>ROUND(I214*H214,2)</f>
        <v>0</v>
      </c>
      <c r="K214" s="229" t="s">
        <v>6781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5592</v>
      </c>
      <c r="AT214" s="238" t="s">
        <v>242</v>
      </c>
      <c r="AU214" s="238" t="s">
        <v>84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5592</v>
      </c>
      <c r="BM214" s="238" t="s">
        <v>7038</v>
      </c>
    </row>
    <row r="215" s="2" customFormat="1" ht="16.5" customHeight="1">
      <c r="A215" s="39"/>
      <c r="B215" s="40"/>
      <c r="C215" s="227" t="s">
        <v>1007</v>
      </c>
      <c r="D215" s="227" t="s">
        <v>242</v>
      </c>
      <c r="E215" s="228" t="s">
        <v>7039</v>
      </c>
      <c r="F215" s="229" t="s">
        <v>7040</v>
      </c>
      <c r="G215" s="230" t="s">
        <v>1607</v>
      </c>
      <c r="H215" s="231">
        <v>1</v>
      </c>
      <c r="I215" s="232"/>
      <c r="J215" s="233">
        <f>ROUND(I215*H215,2)</f>
        <v>0</v>
      </c>
      <c r="K215" s="229" t="s">
        <v>6781</v>
      </c>
      <c r="L215" s="45"/>
      <c r="M215" s="304" t="s">
        <v>1</v>
      </c>
      <c r="N215" s="305" t="s">
        <v>41</v>
      </c>
      <c r="O215" s="302"/>
      <c r="P215" s="306">
        <f>O215*H215</f>
        <v>0</v>
      </c>
      <c r="Q215" s="306">
        <v>0</v>
      </c>
      <c r="R215" s="306">
        <f>Q215*H215</f>
        <v>0</v>
      </c>
      <c r="S215" s="306">
        <v>0</v>
      </c>
      <c r="T215" s="30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5592</v>
      </c>
      <c r="AT215" s="238" t="s">
        <v>242</v>
      </c>
      <c r="AU215" s="238" t="s">
        <v>84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5592</v>
      </c>
      <c r="BM215" s="238" t="s">
        <v>7041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fT5hwbN4kbsGFZk+dH++9E891oR//JRX67pbhyOrwj431gPV+u+j4gFpht+Y283oWoIWKNXKZNufxqWjGA/4Dw==" hashValue="n9RXxHwxBbNLIf7c3myThc35irnH0tiaNh/sOpKEMUBd1jCbIymzFnYQvjOkiOu5ct4MqVz0R+1GHdQreZMVnQ==" algorithmName="SHA-512" password="CC35"/>
  <autoFilter ref="C122:K21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7042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6769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7043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ROUND((SUM(BE130:BE332)),  2)</f>
        <v>0</v>
      </c>
      <c r="G33" s="39"/>
      <c r="H33" s="39"/>
      <c r="I33" s="165">
        <v>0.20999999999999999</v>
      </c>
      <c r="J33" s="164">
        <f>ROUND(((SUM(BE130:BE332))*I33),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ROUND((SUM(BF130:BF332)),  2)</f>
        <v>0</v>
      </c>
      <c r="G34" s="39"/>
      <c r="H34" s="39"/>
      <c r="I34" s="165">
        <v>0.14999999999999999</v>
      </c>
      <c r="J34" s="164">
        <f>ROUND(((SUM(BF130:BF332))*I34),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ROUND((SUM(BG130:BG332)),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ROUND((SUM(BH130:BH332)),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ROUND((SUM(BI130:BI332)),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09 - SO 253 - Silnoproudá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204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7044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5"/>
      <c r="C99" s="134"/>
      <c r="D99" s="196" t="s">
        <v>7045</v>
      </c>
      <c r="E99" s="197"/>
      <c r="F99" s="197"/>
      <c r="G99" s="197"/>
      <c r="H99" s="197"/>
      <c r="I99" s="197"/>
      <c r="J99" s="198">
        <f>J135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4"/>
      <c r="D100" s="196" t="s">
        <v>7046</v>
      </c>
      <c r="E100" s="197"/>
      <c r="F100" s="197"/>
      <c r="G100" s="197"/>
      <c r="H100" s="197"/>
      <c r="I100" s="197"/>
      <c r="J100" s="198">
        <f>J139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7047</v>
      </c>
      <c r="E101" s="197"/>
      <c r="F101" s="197"/>
      <c r="G101" s="197"/>
      <c r="H101" s="197"/>
      <c r="I101" s="197"/>
      <c r="J101" s="198">
        <f>J142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7048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7049</v>
      </c>
      <c r="E103" s="197"/>
      <c r="F103" s="197"/>
      <c r="G103" s="197"/>
      <c r="H103" s="197"/>
      <c r="I103" s="197"/>
      <c r="J103" s="198">
        <f>J153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7050</v>
      </c>
      <c r="E104" s="197"/>
      <c r="F104" s="197"/>
      <c r="G104" s="197"/>
      <c r="H104" s="197"/>
      <c r="I104" s="197"/>
      <c r="J104" s="198">
        <f>J168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7051</v>
      </c>
      <c r="E105" s="197"/>
      <c r="F105" s="197"/>
      <c r="G105" s="197"/>
      <c r="H105" s="197"/>
      <c r="I105" s="197"/>
      <c r="J105" s="198">
        <f>J233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7052</v>
      </c>
      <c r="E106" s="197"/>
      <c r="F106" s="197"/>
      <c r="G106" s="197"/>
      <c r="H106" s="197"/>
      <c r="I106" s="197"/>
      <c r="J106" s="198">
        <f>J274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7053</v>
      </c>
      <c r="E107" s="197"/>
      <c r="F107" s="197"/>
      <c r="G107" s="197"/>
      <c r="H107" s="197"/>
      <c r="I107" s="197"/>
      <c r="J107" s="198">
        <f>J283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7054</v>
      </c>
      <c r="E108" s="197"/>
      <c r="F108" s="197"/>
      <c r="G108" s="197"/>
      <c r="H108" s="197"/>
      <c r="I108" s="197"/>
      <c r="J108" s="198">
        <f>J302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7055</v>
      </c>
      <c r="E109" s="197"/>
      <c r="F109" s="197"/>
      <c r="G109" s="197"/>
      <c r="H109" s="197"/>
      <c r="I109" s="197"/>
      <c r="J109" s="198">
        <f>J313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7056</v>
      </c>
      <c r="E110" s="197"/>
      <c r="F110" s="197"/>
      <c r="G110" s="197"/>
      <c r="H110" s="197"/>
      <c r="I110" s="197"/>
      <c r="J110" s="198">
        <f>J325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Areál IZS Ostrov - stanice JSDH - revize 2022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09 - SO 253 - Silnoproudá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2. 5. 2022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Ostrov</v>
      </c>
      <c r="G126" s="41"/>
      <c r="H126" s="41"/>
      <c r="I126" s="33" t="s">
        <v>30</v>
      </c>
      <c r="J126" s="37" t="str">
        <f>E21</f>
        <v>BPO spol. s r.o. Ostrov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226</v>
      </c>
      <c r="D129" s="203" t="s">
        <v>61</v>
      </c>
      <c r="E129" s="203" t="s">
        <v>57</v>
      </c>
      <c r="F129" s="203" t="s">
        <v>58</v>
      </c>
      <c r="G129" s="203" t="s">
        <v>227</v>
      </c>
      <c r="H129" s="203" t="s">
        <v>228</v>
      </c>
      <c r="I129" s="203" t="s">
        <v>229</v>
      </c>
      <c r="J129" s="203" t="s">
        <v>186</v>
      </c>
      <c r="K129" s="204" t="s">
        <v>230</v>
      </c>
      <c r="L129" s="205"/>
      <c r="M129" s="101" t="s">
        <v>1</v>
      </c>
      <c r="N129" s="102" t="s">
        <v>40</v>
      </c>
      <c r="O129" s="102" t="s">
        <v>231</v>
      </c>
      <c r="P129" s="102" t="s">
        <v>232</v>
      </c>
      <c r="Q129" s="102" t="s">
        <v>233</v>
      </c>
      <c r="R129" s="102" t="s">
        <v>234</v>
      </c>
      <c r="S129" s="102" t="s">
        <v>235</v>
      </c>
      <c r="T129" s="103" t="s">
        <v>236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237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</f>
        <v>0</v>
      </c>
      <c r="Q130" s="105"/>
      <c r="R130" s="208">
        <f>R131</f>
        <v>0</v>
      </c>
      <c r="S130" s="105"/>
      <c r="T130" s="209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188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1812</v>
      </c>
      <c r="F131" s="214" t="s">
        <v>1813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P132+P146+P153+P168+P233+P274+P283+P302+P313+P325</f>
        <v>0</v>
      </c>
      <c r="Q131" s="219"/>
      <c r="R131" s="220">
        <f>R132+R146+R153+R168+R233+R274+R283+R302+R313+R325</f>
        <v>0</v>
      </c>
      <c r="S131" s="219"/>
      <c r="T131" s="221">
        <f>T132+T146+T153+T168+T233+T274+T283+T302+T313+T325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87</v>
      </c>
      <c r="AT131" s="223" t="s">
        <v>75</v>
      </c>
      <c r="AU131" s="223" t="s">
        <v>76</v>
      </c>
      <c r="AY131" s="222" t="s">
        <v>240</v>
      </c>
      <c r="BK131" s="224">
        <f>BK132+BK146+BK153+BK168+BK233+BK274+BK283+BK302+BK313+BK325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7057</v>
      </c>
      <c r="F132" s="225" t="s">
        <v>7058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P133+P134+P135+P139+P142</f>
        <v>0</v>
      </c>
      <c r="Q132" s="219"/>
      <c r="R132" s="220">
        <f>R133+R134+R135+R139+R142</f>
        <v>0</v>
      </c>
      <c r="S132" s="219"/>
      <c r="T132" s="221">
        <f>T133+T134+T135+T139+T142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87</v>
      </c>
      <c r="AT132" s="223" t="s">
        <v>75</v>
      </c>
      <c r="AU132" s="223" t="s">
        <v>84</v>
      </c>
      <c r="AY132" s="222" t="s">
        <v>240</v>
      </c>
      <c r="BK132" s="224">
        <f>BK133+BK134+BK135+BK139+BK142</f>
        <v>0</v>
      </c>
    </row>
    <row r="133" s="2" customFormat="1" ht="24.15" customHeight="1">
      <c r="A133" s="39"/>
      <c r="B133" s="40"/>
      <c r="C133" s="227" t="s">
        <v>84</v>
      </c>
      <c r="D133" s="227" t="s">
        <v>242</v>
      </c>
      <c r="E133" s="228" t="s">
        <v>7059</v>
      </c>
      <c r="F133" s="229" t="s">
        <v>7060</v>
      </c>
      <c r="G133" s="230" t="s">
        <v>4747</v>
      </c>
      <c r="H133" s="231">
        <v>30</v>
      </c>
      <c r="I133" s="232"/>
      <c r="J133" s="233">
        <f>ROUND(I133*H133,2)</f>
        <v>0</v>
      </c>
      <c r="K133" s="229" t="s">
        <v>6781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170</v>
      </c>
      <c r="AT133" s="238" t="s">
        <v>242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7061</v>
      </c>
    </row>
    <row r="134" s="2" customFormat="1" ht="24.15" customHeight="1">
      <c r="A134" s="39"/>
      <c r="B134" s="40"/>
      <c r="C134" s="289" t="s">
        <v>87</v>
      </c>
      <c r="D134" s="289" t="s">
        <v>341</v>
      </c>
      <c r="E134" s="290" t="s">
        <v>7062</v>
      </c>
      <c r="F134" s="291" t="s">
        <v>7063</v>
      </c>
      <c r="G134" s="292" t="s">
        <v>1607</v>
      </c>
      <c r="H134" s="293">
        <v>1</v>
      </c>
      <c r="I134" s="294"/>
      <c r="J134" s="295">
        <f>ROUND(I134*H134,2)</f>
        <v>0</v>
      </c>
      <c r="K134" s="291" t="s">
        <v>6781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7064</v>
      </c>
    </row>
    <row r="135" s="12" customFormat="1" ht="20.88" customHeight="1">
      <c r="A135" s="12"/>
      <c r="B135" s="211"/>
      <c r="C135" s="212"/>
      <c r="D135" s="213" t="s">
        <v>75</v>
      </c>
      <c r="E135" s="225" t="s">
        <v>7065</v>
      </c>
      <c r="F135" s="225" t="s">
        <v>7066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SUM(P136:P138)</f>
        <v>0</v>
      </c>
      <c r="Q135" s="219"/>
      <c r="R135" s="220">
        <f>SUM(R136:R138)</f>
        <v>0</v>
      </c>
      <c r="S135" s="219"/>
      <c r="T135" s="221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87</v>
      </c>
      <c r="AT135" s="223" t="s">
        <v>75</v>
      </c>
      <c r="AU135" s="223" t="s">
        <v>87</v>
      </c>
      <c r="AY135" s="222" t="s">
        <v>240</v>
      </c>
      <c r="BK135" s="224">
        <f>SUM(BK136:BK138)</f>
        <v>0</v>
      </c>
    </row>
    <row r="136" s="2" customFormat="1" ht="44.25" customHeight="1">
      <c r="A136" s="39"/>
      <c r="B136" s="40"/>
      <c r="C136" s="289" t="s">
        <v>256</v>
      </c>
      <c r="D136" s="289" t="s">
        <v>341</v>
      </c>
      <c r="E136" s="290" t="s">
        <v>7067</v>
      </c>
      <c r="F136" s="291" t="s">
        <v>7068</v>
      </c>
      <c r="G136" s="292" t="s">
        <v>675</v>
      </c>
      <c r="H136" s="293">
        <v>1</v>
      </c>
      <c r="I136" s="294"/>
      <c r="J136" s="295">
        <f>ROUND(I136*H136,2)</f>
        <v>0</v>
      </c>
      <c r="K136" s="291" t="s">
        <v>6781</v>
      </c>
      <c r="L136" s="296"/>
      <c r="M136" s="297" t="s">
        <v>1</v>
      </c>
      <c r="N136" s="298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532</v>
      </c>
      <c r="AT136" s="238" t="s">
        <v>341</v>
      </c>
      <c r="AU136" s="238" t="s">
        <v>256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7069</v>
      </c>
    </row>
    <row r="137" s="2" customFormat="1" ht="24.15" customHeight="1">
      <c r="A137" s="39"/>
      <c r="B137" s="40"/>
      <c r="C137" s="227" t="s">
        <v>247</v>
      </c>
      <c r="D137" s="227" t="s">
        <v>242</v>
      </c>
      <c r="E137" s="228" t="s">
        <v>7070</v>
      </c>
      <c r="F137" s="229" t="s">
        <v>7071</v>
      </c>
      <c r="G137" s="230" t="s">
        <v>4747</v>
      </c>
      <c r="H137" s="231">
        <v>12</v>
      </c>
      <c r="I137" s="232"/>
      <c r="J137" s="233">
        <f>ROUND(I137*H137,2)</f>
        <v>0</v>
      </c>
      <c r="K137" s="229" t="s">
        <v>6781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170</v>
      </c>
      <c r="AT137" s="238" t="s">
        <v>242</v>
      </c>
      <c r="AU137" s="238" t="s">
        <v>256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7072</v>
      </c>
    </row>
    <row r="138" s="2" customFormat="1" ht="24.15" customHeight="1">
      <c r="A138" s="39"/>
      <c r="B138" s="40"/>
      <c r="C138" s="289" t="s">
        <v>289</v>
      </c>
      <c r="D138" s="289" t="s">
        <v>341</v>
      </c>
      <c r="E138" s="290" t="s">
        <v>7073</v>
      </c>
      <c r="F138" s="291" t="s">
        <v>7074</v>
      </c>
      <c r="G138" s="292" t="s">
        <v>675</v>
      </c>
      <c r="H138" s="293">
        <v>1</v>
      </c>
      <c r="I138" s="294"/>
      <c r="J138" s="295">
        <f>ROUND(I138*H138,2)</f>
        <v>0</v>
      </c>
      <c r="K138" s="291" t="s">
        <v>6781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256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7075</v>
      </c>
    </row>
    <row r="139" s="12" customFormat="1" ht="20.88" customHeight="1">
      <c r="A139" s="12"/>
      <c r="B139" s="211"/>
      <c r="C139" s="212"/>
      <c r="D139" s="213" t="s">
        <v>75</v>
      </c>
      <c r="E139" s="225" t="s">
        <v>7076</v>
      </c>
      <c r="F139" s="225" t="s">
        <v>7077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SUM(P140:P141)</f>
        <v>0</v>
      </c>
      <c r="Q139" s="219"/>
      <c r="R139" s="220">
        <f>SUM(R140:R141)</f>
        <v>0</v>
      </c>
      <c r="S139" s="219"/>
      <c r="T139" s="22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87</v>
      </c>
      <c r="AT139" s="223" t="s">
        <v>75</v>
      </c>
      <c r="AU139" s="223" t="s">
        <v>87</v>
      </c>
      <c r="AY139" s="222" t="s">
        <v>240</v>
      </c>
      <c r="BK139" s="224">
        <f>SUM(BK140:BK141)</f>
        <v>0</v>
      </c>
    </row>
    <row r="140" s="2" customFormat="1" ht="24.15" customHeight="1">
      <c r="A140" s="39"/>
      <c r="B140" s="40"/>
      <c r="C140" s="289" t="s">
        <v>300</v>
      </c>
      <c r="D140" s="289" t="s">
        <v>341</v>
      </c>
      <c r="E140" s="290" t="s">
        <v>7078</v>
      </c>
      <c r="F140" s="291" t="s">
        <v>7079</v>
      </c>
      <c r="G140" s="292" t="s">
        <v>675</v>
      </c>
      <c r="H140" s="293">
        <v>1</v>
      </c>
      <c r="I140" s="294"/>
      <c r="J140" s="295">
        <f>ROUND(I140*H140,2)</f>
        <v>0</v>
      </c>
      <c r="K140" s="291" t="s">
        <v>6781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256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7080</v>
      </c>
    </row>
    <row r="141" s="2" customFormat="1" ht="24.15" customHeight="1">
      <c r="A141" s="39"/>
      <c r="B141" s="40"/>
      <c r="C141" s="227" t="s">
        <v>310</v>
      </c>
      <c r="D141" s="227" t="s">
        <v>242</v>
      </c>
      <c r="E141" s="228" t="s">
        <v>7081</v>
      </c>
      <c r="F141" s="229" t="s">
        <v>7082</v>
      </c>
      <c r="G141" s="230" t="s">
        <v>4747</v>
      </c>
      <c r="H141" s="231">
        <v>8</v>
      </c>
      <c r="I141" s="232"/>
      <c r="J141" s="233">
        <f>ROUND(I141*H141,2)</f>
        <v>0</v>
      </c>
      <c r="K141" s="229" t="s">
        <v>6781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170</v>
      </c>
      <c r="AT141" s="238" t="s">
        <v>242</v>
      </c>
      <c r="AU141" s="238" t="s">
        <v>256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7083</v>
      </c>
    </row>
    <row r="142" s="12" customFormat="1" ht="20.88" customHeight="1">
      <c r="A142" s="12"/>
      <c r="B142" s="211"/>
      <c r="C142" s="212"/>
      <c r="D142" s="213" t="s">
        <v>75</v>
      </c>
      <c r="E142" s="225" t="s">
        <v>7084</v>
      </c>
      <c r="F142" s="225" t="s">
        <v>7085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SUM(P143:P145)</f>
        <v>0</v>
      </c>
      <c r="Q142" s="219"/>
      <c r="R142" s="220">
        <f>SUM(R143:R145)</f>
        <v>0</v>
      </c>
      <c r="S142" s="219"/>
      <c r="T142" s="221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87</v>
      </c>
      <c r="AT142" s="223" t="s">
        <v>75</v>
      </c>
      <c r="AU142" s="223" t="s">
        <v>87</v>
      </c>
      <c r="AY142" s="222" t="s">
        <v>240</v>
      </c>
      <c r="BK142" s="224">
        <f>SUM(BK143:BK145)</f>
        <v>0</v>
      </c>
    </row>
    <row r="143" s="2" customFormat="1" ht="24.15" customHeight="1">
      <c r="A143" s="39"/>
      <c r="B143" s="40"/>
      <c r="C143" s="289" t="s">
        <v>320</v>
      </c>
      <c r="D143" s="289" t="s">
        <v>341</v>
      </c>
      <c r="E143" s="290" t="s">
        <v>7086</v>
      </c>
      <c r="F143" s="291" t="s">
        <v>7087</v>
      </c>
      <c r="G143" s="292" t="s">
        <v>675</v>
      </c>
      <c r="H143" s="293">
        <v>1</v>
      </c>
      <c r="I143" s="294"/>
      <c r="J143" s="295">
        <f>ROUND(I143*H143,2)</f>
        <v>0</v>
      </c>
      <c r="K143" s="291" t="s">
        <v>6781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256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7088</v>
      </c>
    </row>
    <row r="144" s="2" customFormat="1" ht="24.15" customHeight="1">
      <c r="A144" s="39"/>
      <c r="B144" s="40"/>
      <c r="C144" s="227" t="s">
        <v>328</v>
      </c>
      <c r="D144" s="227" t="s">
        <v>242</v>
      </c>
      <c r="E144" s="228" t="s">
        <v>7089</v>
      </c>
      <c r="F144" s="229" t="s">
        <v>7090</v>
      </c>
      <c r="G144" s="230" t="s">
        <v>4747</v>
      </c>
      <c r="H144" s="231">
        <v>8</v>
      </c>
      <c r="I144" s="232"/>
      <c r="J144" s="233">
        <f>ROUND(I144*H144,2)</f>
        <v>0</v>
      </c>
      <c r="K144" s="229" t="s">
        <v>6781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256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7091</v>
      </c>
    </row>
    <row r="145" s="2" customFormat="1" ht="16.5" customHeight="1">
      <c r="A145" s="39"/>
      <c r="B145" s="40"/>
      <c r="C145" s="227" t="s">
        <v>152</v>
      </c>
      <c r="D145" s="227" t="s">
        <v>242</v>
      </c>
      <c r="E145" s="228" t="s">
        <v>7092</v>
      </c>
      <c r="F145" s="229" t="s">
        <v>7093</v>
      </c>
      <c r="G145" s="230" t="s">
        <v>4747</v>
      </c>
      <c r="H145" s="231">
        <v>8</v>
      </c>
      <c r="I145" s="232"/>
      <c r="J145" s="233">
        <f>ROUND(I145*H145,2)</f>
        <v>0</v>
      </c>
      <c r="K145" s="229" t="s">
        <v>6781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170</v>
      </c>
      <c r="AT145" s="238" t="s">
        <v>242</v>
      </c>
      <c r="AU145" s="238" t="s">
        <v>256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7094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7095</v>
      </c>
      <c r="F146" s="225" t="s">
        <v>7096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SUM(P147:P152)</f>
        <v>0</v>
      </c>
      <c r="Q146" s="219"/>
      <c r="R146" s="220">
        <f>SUM(R147:R152)</f>
        <v>0</v>
      </c>
      <c r="S146" s="219"/>
      <c r="T146" s="221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87</v>
      </c>
      <c r="AT146" s="223" t="s">
        <v>75</v>
      </c>
      <c r="AU146" s="223" t="s">
        <v>84</v>
      </c>
      <c r="AY146" s="222" t="s">
        <v>240</v>
      </c>
      <c r="BK146" s="224">
        <f>SUM(BK147:BK152)</f>
        <v>0</v>
      </c>
    </row>
    <row r="147" s="2" customFormat="1" ht="37.8" customHeight="1">
      <c r="A147" s="39"/>
      <c r="B147" s="40"/>
      <c r="C147" s="289" t="s">
        <v>155</v>
      </c>
      <c r="D147" s="289" t="s">
        <v>341</v>
      </c>
      <c r="E147" s="290" t="s">
        <v>7097</v>
      </c>
      <c r="F147" s="291" t="s">
        <v>7098</v>
      </c>
      <c r="G147" s="292" t="s">
        <v>675</v>
      </c>
      <c r="H147" s="293">
        <v>1</v>
      </c>
      <c r="I147" s="294"/>
      <c r="J147" s="295">
        <f>ROUND(I147*H147,2)</f>
        <v>0</v>
      </c>
      <c r="K147" s="291" t="s">
        <v>6781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7099</v>
      </c>
    </row>
    <row r="148" s="2" customFormat="1" ht="24.15" customHeight="1">
      <c r="A148" s="39"/>
      <c r="B148" s="40"/>
      <c r="C148" s="227" t="s">
        <v>158</v>
      </c>
      <c r="D148" s="227" t="s">
        <v>242</v>
      </c>
      <c r="E148" s="228" t="s">
        <v>7100</v>
      </c>
      <c r="F148" s="229" t="s">
        <v>7101</v>
      </c>
      <c r="G148" s="230" t="s">
        <v>1607</v>
      </c>
      <c r="H148" s="231">
        <v>1</v>
      </c>
      <c r="I148" s="232"/>
      <c r="J148" s="233">
        <f>ROUND(I148*H148,2)</f>
        <v>0</v>
      </c>
      <c r="K148" s="229" t="s">
        <v>6781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7102</v>
      </c>
    </row>
    <row r="149" s="2" customFormat="1" ht="24.15" customHeight="1">
      <c r="A149" s="39"/>
      <c r="B149" s="40"/>
      <c r="C149" s="227" t="s">
        <v>162</v>
      </c>
      <c r="D149" s="227" t="s">
        <v>242</v>
      </c>
      <c r="E149" s="228" t="s">
        <v>7103</v>
      </c>
      <c r="F149" s="229" t="s">
        <v>7104</v>
      </c>
      <c r="G149" s="230" t="s">
        <v>1607</v>
      </c>
      <c r="H149" s="231">
        <v>1</v>
      </c>
      <c r="I149" s="232"/>
      <c r="J149" s="233">
        <f>ROUND(I149*H149,2)</f>
        <v>0</v>
      </c>
      <c r="K149" s="229" t="s">
        <v>6781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170</v>
      </c>
      <c r="AT149" s="238" t="s">
        <v>242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7105</v>
      </c>
    </row>
    <row r="150" s="2" customFormat="1" ht="16.5" customHeight="1">
      <c r="A150" s="39"/>
      <c r="B150" s="40"/>
      <c r="C150" s="227" t="s">
        <v>165</v>
      </c>
      <c r="D150" s="227" t="s">
        <v>242</v>
      </c>
      <c r="E150" s="228" t="s">
        <v>7106</v>
      </c>
      <c r="F150" s="229" t="s">
        <v>7107</v>
      </c>
      <c r="G150" s="230" t="s">
        <v>4747</v>
      </c>
      <c r="H150" s="231">
        <v>4</v>
      </c>
      <c r="I150" s="232"/>
      <c r="J150" s="233">
        <f>ROUND(I150*H150,2)</f>
        <v>0</v>
      </c>
      <c r="K150" s="229" t="s">
        <v>6781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170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7108</v>
      </c>
    </row>
    <row r="151" s="2" customFormat="1" ht="33" customHeight="1">
      <c r="A151" s="39"/>
      <c r="B151" s="40"/>
      <c r="C151" s="289" t="s">
        <v>8</v>
      </c>
      <c r="D151" s="289" t="s">
        <v>341</v>
      </c>
      <c r="E151" s="290" t="s">
        <v>7109</v>
      </c>
      <c r="F151" s="291" t="s">
        <v>7110</v>
      </c>
      <c r="G151" s="292" t="s">
        <v>1607</v>
      </c>
      <c r="H151" s="293">
        <v>1</v>
      </c>
      <c r="I151" s="294"/>
      <c r="J151" s="295">
        <f>ROUND(I151*H151,2)</f>
        <v>0</v>
      </c>
      <c r="K151" s="291" t="s">
        <v>6781</v>
      </c>
      <c r="L151" s="296"/>
      <c r="M151" s="297" t="s">
        <v>1</v>
      </c>
      <c r="N151" s="298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532</v>
      </c>
      <c r="AT151" s="238" t="s">
        <v>341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7111</v>
      </c>
    </row>
    <row r="152" s="2" customFormat="1" ht="24.15" customHeight="1">
      <c r="A152" s="39"/>
      <c r="B152" s="40"/>
      <c r="C152" s="227" t="s">
        <v>170</v>
      </c>
      <c r="D152" s="227" t="s">
        <v>242</v>
      </c>
      <c r="E152" s="228" t="s">
        <v>7112</v>
      </c>
      <c r="F152" s="229" t="s">
        <v>7113</v>
      </c>
      <c r="G152" s="230" t="s">
        <v>4747</v>
      </c>
      <c r="H152" s="231">
        <v>3</v>
      </c>
      <c r="I152" s="232"/>
      <c r="J152" s="233">
        <f>ROUND(I152*H152,2)</f>
        <v>0</v>
      </c>
      <c r="K152" s="229" t="s">
        <v>6781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170</v>
      </c>
      <c r="AT152" s="238" t="s">
        <v>242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7114</v>
      </c>
    </row>
    <row r="153" s="12" customFormat="1" ht="22.8" customHeight="1">
      <c r="A153" s="12"/>
      <c r="B153" s="211"/>
      <c r="C153" s="212"/>
      <c r="D153" s="213" t="s">
        <v>75</v>
      </c>
      <c r="E153" s="225" t="s">
        <v>7115</v>
      </c>
      <c r="F153" s="225" t="s">
        <v>7116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SUM(P154:P167)</f>
        <v>0</v>
      </c>
      <c r="Q153" s="219"/>
      <c r="R153" s="220">
        <f>SUM(R154:R167)</f>
        <v>0</v>
      </c>
      <c r="S153" s="219"/>
      <c r="T153" s="221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87</v>
      </c>
      <c r="AT153" s="223" t="s">
        <v>75</v>
      </c>
      <c r="AU153" s="223" t="s">
        <v>84</v>
      </c>
      <c r="AY153" s="222" t="s">
        <v>240</v>
      </c>
      <c r="BK153" s="224">
        <f>SUM(BK154:BK167)</f>
        <v>0</v>
      </c>
    </row>
    <row r="154" s="2" customFormat="1" ht="24.15" customHeight="1">
      <c r="A154" s="39"/>
      <c r="B154" s="40"/>
      <c r="C154" s="289" t="s">
        <v>173</v>
      </c>
      <c r="D154" s="289" t="s">
        <v>341</v>
      </c>
      <c r="E154" s="290" t="s">
        <v>7117</v>
      </c>
      <c r="F154" s="291" t="s">
        <v>7118</v>
      </c>
      <c r="G154" s="292" t="s">
        <v>675</v>
      </c>
      <c r="H154" s="293">
        <v>49</v>
      </c>
      <c r="I154" s="294"/>
      <c r="J154" s="295">
        <f>ROUND(I154*H154,2)</f>
        <v>0</v>
      </c>
      <c r="K154" s="291" t="s">
        <v>6781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7119</v>
      </c>
    </row>
    <row r="155" s="2" customFormat="1" ht="24.15" customHeight="1">
      <c r="A155" s="39"/>
      <c r="B155" s="40"/>
      <c r="C155" s="289" t="s">
        <v>395</v>
      </c>
      <c r="D155" s="289" t="s">
        <v>341</v>
      </c>
      <c r="E155" s="290" t="s">
        <v>7120</v>
      </c>
      <c r="F155" s="291" t="s">
        <v>7121</v>
      </c>
      <c r="G155" s="292" t="s">
        <v>675</v>
      </c>
      <c r="H155" s="293">
        <v>8</v>
      </c>
      <c r="I155" s="294"/>
      <c r="J155" s="295">
        <f>ROUND(I155*H155,2)</f>
        <v>0</v>
      </c>
      <c r="K155" s="291" t="s">
        <v>6781</v>
      </c>
      <c r="L155" s="296"/>
      <c r="M155" s="297" t="s">
        <v>1</v>
      </c>
      <c r="N155" s="298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532</v>
      </c>
      <c r="AT155" s="238" t="s">
        <v>341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7122</v>
      </c>
    </row>
    <row r="156" s="2" customFormat="1" ht="24.15" customHeight="1">
      <c r="A156" s="39"/>
      <c r="B156" s="40"/>
      <c r="C156" s="289" t="s">
        <v>397</v>
      </c>
      <c r="D156" s="289" t="s">
        <v>341</v>
      </c>
      <c r="E156" s="290" t="s">
        <v>7123</v>
      </c>
      <c r="F156" s="291" t="s">
        <v>7124</v>
      </c>
      <c r="G156" s="292" t="s">
        <v>675</v>
      </c>
      <c r="H156" s="293">
        <v>4</v>
      </c>
      <c r="I156" s="294"/>
      <c r="J156" s="295">
        <f>ROUND(I156*H156,2)</f>
        <v>0</v>
      </c>
      <c r="K156" s="291" t="s">
        <v>6781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7125</v>
      </c>
    </row>
    <row r="157" s="2" customFormat="1" ht="24.15" customHeight="1">
      <c r="A157" s="39"/>
      <c r="B157" s="40"/>
      <c r="C157" s="289" t="s">
        <v>402</v>
      </c>
      <c r="D157" s="289" t="s">
        <v>341</v>
      </c>
      <c r="E157" s="290" t="s">
        <v>7126</v>
      </c>
      <c r="F157" s="291" t="s">
        <v>7127</v>
      </c>
      <c r="G157" s="292" t="s">
        <v>675</v>
      </c>
      <c r="H157" s="293">
        <v>14</v>
      </c>
      <c r="I157" s="294"/>
      <c r="J157" s="295">
        <f>ROUND(I157*H157,2)</f>
        <v>0</v>
      </c>
      <c r="K157" s="291" t="s">
        <v>6781</v>
      </c>
      <c r="L157" s="296"/>
      <c r="M157" s="297" t="s">
        <v>1</v>
      </c>
      <c r="N157" s="298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532</v>
      </c>
      <c r="AT157" s="238" t="s">
        <v>341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7128</v>
      </c>
    </row>
    <row r="158" s="2" customFormat="1" ht="24.15" customHeight="1">
      <c r="A158" s="39"/>
      <c r="B158" s="40"/>
      <c r="C158" s="289" t="s">
        <v>7</v>
      </c>
      <c r="D158" s="289" t="s">
        <v>341</v>
      </c>
      <c r="E158" s="290" t="s">
        <v>7129</v>
      </c>
      <c r="F158" s="291" t="s">
        <v>7130</v>
      </c>
      <c r="G158" s="292" t="s">
        <v>675</v>
      </c>
      <c r="H158" s="293">
        <v>41</v>
      </c>
      <c r="I158" s="294"/>
      <c r="J158" s="295">
        <f>ROUND(I158*H158,2)</f>
        <v>0</v>
      </c>
      <c r="K158" s="291" t="s">
        <v>6781</v>
      </c>
      <c r="L158" s="296"/>
      <c r="M158" s="297" t="s">
        <v>1</v>
      </c>
      <c r="N158" s="298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532</v>
      </c>
      <c r="AT158" s="238" t="s">
        <v>341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170</v>
      </c>
      <c r="BM158" s="238" t="s">
        <v>7131</v>
      </c>
    </row>
    <row r="159" s="2" customFormat="1" ht="24.15" customHeight="1">
      <c r="A159" s="39"/>
      <c r="B159" s="40"/>
      <c r="C159" s="289" t="s">
        <v>427</v>
      </c>
      <c r="D159" s="289" t="s">
        <v>341</v>
      </c>
      <c r="E159" s="290" t="s">
        <v>7132</v>
      </c>
      <c r="F159" s="291" t="s">
        <v>7133</v>
      </c>
      <c r="G159" s="292" t="s">
        <v>675</v>
      </c>
      <c r="H159" s="293">
        <v>14</v>
      </c>
      <c r="I159" s="294"/>
      <c r="J159" s="295">
        <f>ROUND(I159*H159,2)</f>
        <v>0</v>
      </c>
      <c r="K159" s="291" t="s">
        <v>6781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532</v>
      </c>
      <c r="AT159" s="238" t="s">
        <v>341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7134</v>
      </c>
    </row>
    <row r="160" s="2" customFormat="1" ht="24.15" customHeight="1">
      <c r="A160" s="39"/>
      <c r="B160" s="40"/>
      <c r="C160" s="289" t="s">
        <v>442</v>
      </c>
      <c r="D160" s="289" t="s">
        <v>341</v>
      </c>
      <c r="E160" s="290" t="s">
        <v>7135</v>
      </c>
      <c r="F160" s="291" t="s">
        <v>7136</v>
      </c>
      <c r="G160" s="292" t="s">
        <v>675</v>
      </c>
      <c r="H160" s="293">
        <v>20</v>
      </c>
      <c r="I160" s="294"/>
      <c r="J160" s="295">
        <f>ROUND(I160*H160,2)</f>
        <v>0</v>
      </c>
      <c r="K160" s="291" t="s">
        <v>6781</v>
      </c>
      <c r="L160" s="296"/>
      <c r="M160" s="297" t="s">
        <v>1</v>
      </c>
      <c r="N160" s="298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532</v>
      </c>
      <c r="AT160" s="238" t="s">
        <v>341</v>
      </c>
      <c r="AU160" s="238" t="s">
        <v>87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170</v>
      </c>
      <c r="BM160" s="238" t="s">
        <v>7137</v>
      </c>
    </row>
    <row r="161" s="2" customFormat="1" ht="24.15" customHeight="1">
      <c r="A161" s="39"/>
      <c r="B161" s="40"/>
      <c r="C161" s="289" t="s">
        <v>455</v>
      </c>
      <c r="D161" s="289" t="s">
        <v>341</v>
      </c>
      <c r="E161" s="290" t="s">
        <v>7138</v>
      </c>
      <c r="F161" s="291" t="s">
        <v>7139</v>
      </c>
      <c r="G161" s="292" t="s">
        <v>675</v>
      </c>
      <c r="H161" s="293">
        <v>20</v>
      </c>
      <c r="I161" s="294"/>
      <c r="J161" s="295">
        <f>ROUND(I161*H161,2)</f>
        <v>0</v>
      </c>
      <c r="K161" s="291" t="s">
        <v>6781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7140</v>
      </c>
    </row>
    <row r="162" s="2" customFormat="1" ht="24.15" customHeight="1">
      <c r="A162" s="39"/>
      <c r="B162" s="40"/>
      <c r="C162" s="289" t="s">
        <v>460</v>
      </c>
      <c r="D162" s="289" t="s">
        <v>341</v>
      </c>
      <c r="E162" s="290" t="s">
        <v>7141</v>
      </c>
      <c r="F162" s="291" t="s">
        <v>7142</v>
      </c>
      <c r="G162" s="292" t="s">
        <v>675</v>
      </c>
      <c r="H162" s="293">
        <v>21</v>
      </c>
      <c r="I162" s="294"/>
      <c r="J162" s="295">
        <f>ROUND(I162*H162,2)</f>
        <v>0</v>
      </c>
      <c r="K162" s="291" t="s">
        <v>6781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7143</v>
      </c>
    </row>
    <row r="163" s="2" customFormat="1" ht="16.5" customHeight="1">
      <c r="A163" s="39"/>
      <c r="B163" s="40"/>
      <c r="C163" s="227" t="s">
        <v>476</v>
      </c>
      <c r="D163" s="227" t="s">
        <v>242</v>
      </c>
      <c r="E163" s="228" t="s">
        <v>7144</v>
      </c>
      <c r="F163" s="229" t="s">
        <v>7145</v>
      </c>
      <c r="G163" s="230" t="s">
        <v>675</v>
      </c>
      <c r="H163" s="231">
        <v>191</v>
      </c>
      <c r="I163" s="232"/>
      <c r="J163" s="233">
        <f>ROUND(I163*H163,2)</f>
        <v>0</v>
      </c>
      <c r="K163" s="229" t="s">
        <v>6781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170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7146</v>
      </c>
    </row>
    <row r="164" s="14" customFormat="1">
      <c r="A164" s="14"/>
      <c r="B164" s="256"/>
      <c r="C164" s="257"/>
      <c r="D164" s="247" t="s">
        <v>251</v>
      </c>
      <c r="E164" s="258" t="s">
        <v>1</v>
      </c>
      <c r="F164" s="259" t="s">
        <v>7147</v>
      </c>
      <c r="G164" s="257"/>
      <c r="H164" s="260">
        <v>191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251</v>
      </c>
      <c r="AU164" s="266" t="s">
        <v>87</v>
      </c>
      <c r="AV164" s="14" t="s">
        <v>87</v>
      </c>
      <c r="AW164" s="14" t="s">
        <v>32</v>
      </c>
      <c r="AX164" s="14" t="s">
        <v>76</v>
      </c>
      <c r="AY164" s="266" t="s">
        <v>240</v>
      </c>
    </row>
    <row r="165" s="16" customFormat="1">
      <c r="A165" s="16"/>
      <c r="B165" s="278"/>
      <c r="C165" s="279"/>
      <c r="D165" s="247" t="s">
        <v>251</v>
      </c>
      <c r="E165" s="280" t="s">
        <v>1</v>
      </c>
      <c r="F165" s="281" t="s">
        <v>265</v>
      </c>
      <c r="G165" s="279"/>
      <c r="H165" s="282">
        <v>191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8" t="s">
        <v>251</v>
      </c>
      <c r="AU165" s="288" t="s">
        <v>87</v>
      </c>
      <c r="AV165" s="16" t="s">
        <v>247</v>
      </c>
      <c r="AW165" s="16" t="s">
        <v>32</v>
      </c>
      <c r="AX165" s="16" t="s">
        <v>84</v>
      </c>
      <c r="AY165" s="288" t="s">
        <v>240</v>
      </c>
    </row>
    <row r="166" s="2" customFormat="1" ht="16.5" customHeight="1">
      <c r="A166" s="39"/>
      <c r="B166" s="40"/>
      <c r="C166" s="227" t="s">
        <v>489</v>
      </c>
      <c r="D166" s="227" t="s">
        <v>242</v>
      </c>
      <c r="E166" s="228" t="s">
        <v>7148</v>
      </c>
      <c r="F166" s="229" t="s">
        <v>7149</v>
      </c>
      <c r="G166" s="230" t="s">
        <v>675</v>
      </c>
      <c r="H166" s="231">
        <v>68</v>
      </c>
      <c r="I166" s="232"/>
      <c r="J166" s="233">
        <f>ROUND(I166*H166,2)</f>
        <v>0</v>
      </c>
      <c r="K166" s="229" t="s">
        <v>6781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7150</v>
      </c>
    </row>
    <row r="167" s="2" customFormat="1" ht="16.5" customHeight="1">
      <c r="A167" s="39"/>
      <c r="B167" s="40"/>
      <c r="C167" s="227" t="s">
        <v>494</v>
      </c>
      <c r="D167" s="227" t="s">
        <v>242</v>
      </c>
      <c r="E167" s="228" t="s">
        <v>7151</v>
      </c>
      <c r="F167" s="229" t="s">
        <v>7152</v>
      </c>
      <c r="G167" s="230" t="s">
        <v>675</v>
      </c>
      <c r="H167" s="231">
        <v>123</v>
      </c>
      <c r="I167" s="232"/>
      <c r="J167" s="233">
        <f>ROUND(I167*H167,2)</f>
        <v>0</v>
      </c>
      <c r="K167" s="229" t="s">
        <v>6781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170</v>
      </c>
      <c r="AT167" s="238" t="s">
        <v>242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7153</v>
      </c>
    </row>
    <row r="168" s="12" customFormat="1" ht="22.8" customHeight="1">
      <c r="A168" s="12"/>
      <c r="B168" s="211"/>
      <c r="C168" s="212"/>
      <c r="D168" s="213" t="s">
        <v>75</v>
      </c>
      <c r="E168" s="225" t="s">
        <v>7154</v>
      </c>
      <c r="F168" s="225" t="s">
        <v>7155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SUM(P169:P232)</f>
        <v>0</v>
      </c>
      <c r="Q168" s="219"/>
      <c r="R168" s="220">
        <f>SUM(R169:R232)</f>
        <v>0</v>
      </c>
      <c r="S168" s="219"/>
      <c r="T168" s="221">
        <f>SUM(T169:T232)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75</v>
      </c>
      <c r="AU168" s="223" t="s">
        <v>84</v>
      </c>
      <c r="AY168" s="222" t="s">
        <v>240</v>
      </c>
      <c r="BK168" s="224">
        <f>SUM(BK169:BK232)</f>
        <v>0</v>
      </c>
    </row>
    <row r="169" s="2" customFormat="1" ht="16.5" customHeight="1">
      <c r="A169" s="39"/>
      <c r="B169" s="40"/>
      <c r="C169" s="289" t="s">
        <v>502</v>
      </c>
      <c r="D169" s="289" t="s">
        <v>341</v>
      </c>
      <c r="E169" s="290" t="s">
        <v>7156</v>
      </c>
      <c r="F169" s="291" t="s">
        <v>7157</v>
      </c>
      <c r="G169" s="292" t="s">
        <v>675</v>
      </c>
      <c r="H169" s="293">
        <v>20</v>
      </c>
      <c r="I169" s="294"/>
      <c r="J169" s="295">
        <f>ROUND(I169*H169,2)</f>
        <v>0</v>
      </c>
      <c r="K169" s="291" t="s">
        <v>6781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532</v>
      </c>
      <c r="AT169" s="238" t="s">
        <v>341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7158</v>
      </c>
    </row>
    <row r="170" s="2" customFormat="1" ht="16.5" customHeight="1">
      <c r="A170" s="39"/>
      <c r="B170" s="40"/>
      <c r="C170" s="227" t="s">
        <v>511</v>
      </c>
      <c r="D170" s="227" t="s">
        <v>242</v>
      </c>
      <c r="E170" s="228" t="s">
        <v>7159</v>
      </c>
      <c r="F170" s="229" t="s">
        <v>7160</v>
      </c>
      <c r="G170" s="230" t="s">
        <v>675</v>
      </c>
      <c r="H170" s="231">
        <v>20</v>
      </c>
      <c r="I170" s="232"/>
      <c r="J170" s="233">
        <f>ROUND(I170*H170,2)</f>
        <v>0</v>
      </c>
      <c r="K170" s="229" t="s">
        <v>6781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170</v>
      </c>
      <c r="AT170" s="238" t="s">
        <v>242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7161</v>
      </c>
    </row>
    <row r="171" s="2" customFormat="1" ht="21.75" customHeight="1">
      <c r="A171" s="39"/>
      <c r="B171" s="40"/>
      <c r="C171" s="289" t="s">
        <v>517</v>
      </c>
      <c r="D171" s="289" t="s">
        <v>341</v>
      </c>
      <c r="E171" s="290" t="s">
        <v>7162</v>
      </c>
      <c r="F171" s="291" t="s">
        <v>7163</v>
      </c>
      <c r="G171" s="292" t="s">
        <v>675</v>
      </c>
      <c r="H171" s="293">
        <v>1</v>
      </c>
      <c r="I171" s="294"/>
      <c r="J171" s="295">
        <f>ROUND(I171*H171,2)</f>
        <v>0</v>
      </c>
      <c r="K171" s="291" t="s">
        <v>6781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532</v>
      </c>
      <c r="AT171" s="238" t="s">
        <v>341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7164</v>
      </c>
    </row>
    <row r="172" s="2" customFormat="1" ht="16.5" customHeight="1">
      <c r="A172" s="39"/>
      <c r="B172" s="40"/>
      <c r="C172" s="227" t="s">
        <v>532</v>
      </c>
      <c r="D172" s="227" t="s">
        <v>242</v>
      </c>
      <c r="E172" s="228" t="s">
        <v>7165</v>
      </c>
      <c r="F172" s="229" t="s">
        <v>7166</v>
      </c>
      <c r="G172" s="230" t="s">
        <v>675</v>
      </c>
      <c r="H172" s="231">
        <v>1</v>
      </c>
      <c r="I172" s="232"/>
      <c r="J172" s="233">
        <f>ROUND(I172*H172,2)</f>
        <v>0</v>
      </c>
      <c r="K172" s="229" t="s">
        <v>6781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170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170</v>
      </c>
      <c r="BM172" s="238" t="s">
        <v>7167</v>
      </c>
    </row>
    <row r="173" s="2" customFormat="1" ht="16.5" customHeight="1">
      <c r="A173" s="39"/>
      <c r="B173" s="40"/>
      <c r="C173" s="289" t="s">
        <v>538</v>
      </c>
      <c r="D173" s="289" t="s">
        <v>341</v>
      </c>
      <c r="E173" s="290" t="s">
        <v>7168</v>
      </c>
      <c r="F173" s="291" t="s">
        <v>7169</v>
      </c>
      <c r="G173" s="292" t="s">
        <v>675</v>
      </c>
      <c r="H173" s="293">
        <v>44</v>
      </c>
      <c r="I173" s="294"/>
      <c r="J173" s="295">
        <f>ROUND(I173*H173,2)</f>
        <v>0</v>
      </c>
      <c r="K173" s="291" t="s">
        <v>6781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532</v>
      </c>
      <c r="AT173" s="238" t="s">
        <v>341</v>
      </c>
      <c r="AU173" s="238" t="s">
        <v>87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7170</v>
      </c>
    </row>
    <row r="174" s="2" customFormat="1" ht="16.5" customHeight="1">
      <c r="A174" s="39"/>
      <c r="B174" s="40"/>
      <c r="C174" s="227" t="s">
        <v>542</v>
      </c>
      <c r="D174" s="227" t="s">
        <v>242</v>
      </c>
      <c r="E174" s="228" t="s">
        <v>7171</v>
      </c>
      <c r="F174" s="229" t="s">
        <v>7172</v>
      </c>
      <c r="G174" s="230" t="s">
        <v>675</v>
      </c>
      <c r="H174" s="231">
        <v>44</v>
      </c>
      <c r="I174" s="232"/>
      <c r="J174" s="233">
        <f>ROUND(I174*H174,2)</f>
        <v>0</v>
      </c>
      <c r="K174" s="229" t="s">
        <v>6781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170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7173</v>
      </c>
    </row>
    <row r="175" s="2" customFormat="1" ht="16.5" customHeight="1">
      <c r="A175" s="39"/>
      <c r="B175" s="40"/>
      <c r="C175" s="289" t="s">
        <v>547</v>
      </c>
      <c r="D175" s="289" t="s">
        <v>341</v>
      </c>
      <c r="E175" s="290" t="s">
        <v>7174</v>
      </c>
      <c r="F175" s="291" t="s">
        <v>7175</v>
      </c>
      <c r="G175" s="292" t="s">
        <v>675</v>
      </c>
      <c r="H175" s="293">
        <v>6</v>
      </c>
      <c r="I175" s="294"/>
      <c r="J175" s="295">
        <f>ROUND(I175*H175,2)</f>
        <v>0</v>
      </c>
      <c r="K175" s="291" t="s">
        <v>6781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532</v>
      </c>
      <c r="AT175" s="238" t="s">
        <v>341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7176</v>
      </c>
    </row>
    <row r="176" s="2" customFormat="1" ht="16.5" customHeight="1">
      <c r="A176" s="39"/>
      <c r="B176" s="40"/>
      <c r="C176" s="227" t="s">
        <v>554</v>
      </c>
      <c r="D176" s="227" t="s">
        <v>242</v>
      </c>
      <c r="E176" s="228" t="s">
        <v>7177</v>
      </c>
      <c r="F176" s="229" t="s">
        <v>7178</v>
      </c>
      <c r="G176" s="230" t="s">
        <v>675</v>
      </c>
      <c r="H176" s="231">
        <v>6</v>
      </c>
      <c r="I176" s="232"/>
      <c r="J176" s="233">
        <f>ROUND(I176*H176,2)</f>
        <v>0</v>
      </c>
      <c r="K176" s="229" t="s">
        <v>6781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170</v>
      </c>
      <c r="AT176" s="238" t="s">
        <v>242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7179</v>
      </c>
    </row>
    <row r="177" s="2" customFormat="1" ht="16.5" customHeight="1">
      <c r="A177" s="39"/>
      <c r="B177" s="40"/>
      <c r="C177" s="289" t="s">
        <v>569</v>
      </c>
      <c r="D177" s="289" t="s">
        <v>341</v>
      </c>
      <c r="E177" s="290" t="s">
        <v>7180</v>
      </c>
      <c r="F177" s="291" t="s">
        <v>7181</v>
      </c>
      <c r="G177" s="292" t="s">
        <v>675</v>
      </c>
      <c r="H177" s="293">
        <v>4</v>
      </c>
      <c r="I177" s="294"/>
      <c r="J177" s="295">
        <f>ROUND(I177*H177,2)</f>
        <v>0</v>
      </c>
      <c r="K177" s="291" t="s">
        <v>6781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532</v>
      </c>
      <c r="AT177" s="238" t="s">
        <v>341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7182</v>
      </c>
    </row>
    <row r="178" s="2" customFormat="1" ht="16.5" customHeight="1">
      <c r="A178" s="39"/>
      <c r="B178" s="40"/>
      <c r="C178" s="227" t="s">
        <v>579</v>
      </c>
      <c r="D178" s="227" t="s">
        <v>242</v>
      </c>
      <c r="E178" s="228" t="s">
        <v>7183</v>
      </c>
      <c r="F178" s="229" t="s">
        <v>7184</v>
      </c>
      <c r="G178" s="230" t="s">
        <v>675</v>
      </c>
      <c r="H178" s="231">
        <v>4</v>
      </c>
      <c r="I178" s="232"/>
      <c r="J178" s="233">
        <f>ROUND(I178*H178,2)</f>
        <v>0</v>
      </c>
      <c r="K178" s="229" t="s">
        <v>6781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170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7185</v>
      </c>
    </row>
    <row r="179" s="2" customFormat="1" ht="16.5" customHeight="1">
      <c r="A179" s="39"/>
      <c r="B179" s="40"/>
      <c r="C179" s="289" t="s">
        <v>591</v>
      </c>
      <c r="D179" s="289" t="s">
        <v>341</v>
      </c>
      <c r="E179" s="290" t="s">
        <v>7186</v>
      </c>
      <c r="F179" s="291" t="s">
        <v>7187</v>
      </c>
      <c r="G179" s="292" t="s">
        <v>675</v>
      </c>
      <c r="H179" s="293">
        <v>4</v>
      </c>
      <c r="I179" s="294"/>
      <c r="J179" s="295">
        <f>ROUND(I179*H179,2)</f>
        <v>0</v>
      </c>
      <c r="K179" s="291" t="s">
        <v>6781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7188</v>
      </c>
    </row>
    <row r="180" s="2" customFormat="1" ht="16.5" customHeight="1">
      <c r="A180" s="39"/>
      <c r="B180" s="40"/>
      <c r="C180" s="227" t="s">
        <v>605</v>
      </c>
      <c r="D180" s="227" t="s">
        <v>242</v>
      </c>
      <c r="E180" s="228" t="s">
        <v>7189</v>
      </c>
      <c r="F180" s="229" t="s">
        <v>7190</v>
      </c>
      <c r="G180" s="230" t="s">
        <v>675</v>
      </c>
      <c r="H180" s="231">
        <v>4</v>
      </c>
      <c r="I180" s="232"/>
      <c r="J180" s="233">
        <f>ROUND(I180*H180,2)</f>
        <v>0</v>
      </c>
      <c r="K180" s="229" t="s">
        <v>6781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7191</v>
      </c>
    </row>
    <row r="181" s="2" customFormat="1" ht="16.5" customHeight="1">
      <c r="A181" s="39"/>
      <c r="B181" s="40"/>
      <c r="C181" s="289" t="s">
        <v>612</v>
      </c>
      <c r="D181" s="289" t="s">
        <v>341</v>
      </c>
      <c r="E181" s="290" t="s">
        <v>7192</v>
      </c>
      <c r="F181" s="291" t="s">
        <v>7193</v>
      </c>
      <c r="G181" s="292" t="s">
        <v>675</v>
      </c>
      <c r="H181" s="293">
        <v>250</v>
      </c>
      <c r="I181" s="294"/>
      <c r="J181" s="295">
        <f>ROUND(I181*H181,2)</f>
        <v>0</v>
      </c>
      <c r="K181" s="291" t="s">
        <v>6781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87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7194</v>
      </c>
    </row>
    <row r="182" s="2" customFormat="1" ht="16.5" customHeight="1">
      <c r="A182" s="39"/>
      <c r="B182" s="40"/>
      <c r="C182" s="227" t="s">
        <v>628</v>
      </c>
      <c r="D182" s="227" t="s">
        <v>242</v>
      </c>
      <c r="E182" s="228" t="s">
        <v>7195</v>
      </c>
      <c r="F182" s="229" t="s">
        <v>7196</v>
      </c>
      <c r="G182" s="230" t="s">
        <v>675</v>
      </c>
      <c r="H182" s="231">
        <v>250</v>
      </c>
      <c r="I182" s="232"/>
      <c r="J182" s="233">
        <f>ROUND(I182*H182,2)</f>
        <v>0</v>
      </c>
      <c r="K182" s="229" t="s">
        <v>6781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7197</v>
      </c>
    </row>
    <row r="183" s="2" customFormat="1" ht="16.5" customHeight="1">
      <c r="A183" s="39"/>
      <c r="B183" s="40"/>
      <c r="C183" s="289" t="s">
        <v>644</v>
      </c>
      <c r="D183" s="289" t="s">
        <v>341</v>
      </c>
      <c r="E183" s="290" t="s">
        <v>7198</v>
      </c>
      <c r="F183" s="291" t="s">
        <v>7199</v>
      </c>
      <c r="G183" s="292" t="s">
        <v>675</v>
      </c>
      <c r="H183" s="293">
        <v>10</v>
      </c>
      <c r="I183" s="294"/>
      <c r="J183" s="295">
        <f>ROUND(I183*H183,2)</f>
        <v>0</v>
      </c>
      <c r="K183" s="291" t="s">
        <v>6781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532</v>
      </c>
      <c r="AT183" s="238" t="s">
        <v>341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170</v>
      </c>
      <c r="BM183" s="238" t="s">
        <v>7200</v>
      </c>
    </row>
    <row r="184" s="2" customFormat="1" ht="16.5" customHeight="1">
      <c r="A184" s="39"/>
      <c r="B184" s="40"/>
      <c r="C184" s="227" t="s">
        <v>652</v>
      </c>
      <c r="D184" s="227" t="s">
        <v>242</v>
      </c>
      <c r="E184" s="228" t="s">
        <v>7201</v>
      </c>
      <c r="F184" s="229" t="s">
        <v>7202</v>
      </c>
      <c r="G184" s="230" t="s">
        <v>675</v>
      </c>
      <c r="H184" s="231">
        <v>10</v>
      </c>
      <c r="I184" s="232"/>
      <c r="J184" s="233">
        <f>ROUND(I184*H184,2)</f>
        <v>0</v>
      </c>
      <c r="K184" s="229" t="s">
        <v>6781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170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7203</v>
      </c>
    </row>
    <row r="185" s="2" customFormat="1" ht="16.5" customHeight="1">
      <c r="A185" s="39"/>
      <c r="B185" s="40"/>
      <c r="C185" s="289" t="s">
        <v>656</v>
      </c>
      <c r="D185" s="289" t="s">
        <v>341</v>
      </c>
      <c r="E185" s="290" t="s">
        <v>7204</v>
      </c>
      <c r="F185" s="291" t="s">
        <v>7205</v>
      </c>
      <c r="G185" s="292" t="s">
        <v>675</v>
      </c>
      <c r="H185" s="293">
        <v>2</v>
      </c>
      <c r="I185" s="294"/>
      <c r="J185" s="295">
        <f>ROUND(I185*H185,2)</f>
        <v>0</v>
      </c>
      <c r="K185" s="291" t="s">
        <v>6781</v>
      </c>
      <c r="L185" s="296"/>
      <c r="M185" s="297" t="s">
        <v>1</v>
      </c>
      <c r="N185" s="298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532</v>
      </c>
      <c r="AT185" s="238" t="s">
        <v>341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7206</v>
      </c>
    </row>
    <row r="186" s="2" customFormat="1" ht="16.5" customHeight="1">
      <c r="A186" s="39"/>
      <c r="B186" s="40"/>
      <c r="C186" s="227" t="s">
        <v>666</v>
      </c>
      <c r="D186" s="227" t="s">
        <v>242</v>
      </c>
      <c r="E186" s="228" t="s">
        <v>7207</v>
      </c>
      <c r="F186" s="229" t="s">
        <v>7208</v>
      </c>
      <c r="G186" s="230" t="s">
        <v>675</v>
      </c>
      <c r="H186" s="231">
        <v>2</v>
      </c>
      <c r="I186" s="232"/>
      <c r="J186" s="233">
        <f>ROUND(I186*H186,2)</f>
        <v>0</v>
      </c>
      <c r="K186" s="229" t="s">
        <v>6781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170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7209</v>
      </c>
    </row>
    <row r="187" s="2" customFormat="1" ht="16.5" customHeight="1">
      <c r="A187" s="39"/>
      <c r="B187" s="40"/>
      <c r="C187" s="289" t="s">
        <v>672</v>
      </c>
      <c r="D187" s="289" t="s">
        <v>341</v>
      </c>
      <c r="E187" s="290" t="s">
        <v>7210</v>
      </c>
      <c r="F187" s="291" t="s">
        <v>7211</v>
      </c>
      <c r="G187" s="292" t="s">
        <v>675</v>
      </c>
      <c r="H187" s="293">
        <v>130</v>
      </c>
      <c r="I187" s="294"/>
      <c r="J187" s="295">
        <f>ROUND(I187*H187,2)</f>
        <v>0</v>
      </c>
      <c r="K187" s="291" t="s">
        <v>6781</v>
      </c>
      <c r="L187" s="296"/>
      <c r="M187" s="297" t="s">
        <v>1</v>
      </c>
      <c r="N187" s="298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532</v>
      </c>
      <c r="AT187" s="238" t="s">
        <v>341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7212</v>
      </c>
    </row>
    <row r="188" s="2" customFormat="1" ht="16.5" customHeight="1">
      <c r="A188" s="39"/>
      <c r="B188" s="40"/>
      <c r="C188" s="227" t="s">
        <v>678</v>
      </c>
      <c r="D188" s="227" t="s">
        <v>242</v>
      </c>
      <c r="E188" s="228" t="s">
        <v>7213</v>
      </c>
      <c r="F188" s="229" t="s">
        <v>7214</v>
      </c>
      <c r="G188" s="230" t="s">
        <v>675</v>
      </c>
      <c r="H188" s="231">
        <v>130</v>
      </c>
      <c r="I188" s="232"/>
      <c r="J188" s="233">
        <f>ROUND(I188*H188,2)</f>
        <v>0</v>
      </c>
      <c r="K188" s="229" t="s">
        <v>6781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170</v>
      </c>
      <c r="AT188" s="238" t="s">
        <v>242</v>
      </c>
      <c r="AU188" s="238" t="s">
        <v>87</v>
      </c>
      <c r="AY188" s="18" t="s">
        <v>240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170</v>
      </c>
      <c r="BM188" s="238" t="s">
        <v>7215</v>
      </c>
    </row>
    <row r="189" s="2" customFormat="1" ht="24.15" customHeight="1">
      <c r="A189" s="39"/>
      <c r="B189" s="40"/>
      <c r="C189" s="289" t="s">
        <v>683</v>
      </c>
      <c r="D189" s="289" t="s">
        <v>341</v>
      </c>
      <c r="E189" s="290" t="s">
        <v>7216</v>
      </c>
      <c r="F189" s="291" t="s">
        <v>7217</v>
      </c>
      <c r="G189" s="292" t="s">
        <v>675</v>
      </c>
      <c r="H189" s="293">
        <v>15</v>
      </c>
      <c r="I189" s="294"/>
      <c r="J189" s="295">
        <f>ROUND(I189*H189,2)</f>
        <v>0</v>
      </c>
      <c r="K189" s="291" t="s">
        <v>6781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532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7218</v>
      </c>
    </row>
    <row r="190" s="2" customFormat="1" ht="16.5" customHeight="1">
      <c r="A190" s="39"/>
      <c r="B190" s="40"/>
      <c r="C190" s="227" t="s">
        <v>688</v>
      </c>
      <c r="D190" s="227" t="s">
        <v>242</v>
      </c>
      <c r="E190" s="228" t="s">
        <v>7219</v>
      </c>
      <c r="F190" s="229" t="s">
        <v>7220</v>
      </c>
      <c r="G190" s="230" t="s">
        <v>675</v>
      </c>
      <c r="H190" s="231">
        <v>15</v>
      </c>
      <c r="I190" s="232"/>
      <c r="J190" s="233">
        <f>ROUND(I190*H190,2)</f>
        <v>0</v>
      </c>
      <c r="K190" s="229" t="s">
        <v>6781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7221</v>
      </c>
    </row>
    <row r="191" s="2" customFormat="1" ht="24.15" customHeight="1">
      <c r="A191" s="39"/>
      <c r="B191" s="40"/>
      <c r="C191" s="289" t="s">
        <v>693</v>
      </c>
      <c r="D191" s="289" t="s">
        <v>341</v>
      </c>
      <c r="E191" s="290" t="s">
        <v>7222</v>
      </c>
      <c r="F191" s="291" t="s">
        <v>7223</v>
      </c>
      <c r="G191" s="292" t="s">
        <v>675</v>
      </c>
      <c r="H191" s="293">
        <v>30</v>
      </c>
      <c r="I191" s="294"/>
      <c r="J191" s="295">
        <f>ROUND(I191*H191,2)</f>
        <v>0</v>
      </c>
      <c r="K191" s="291" t="s">
        <v>6781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532</v>
      </c>
      <c r="AT191" s="238" t="s">
        <v>341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7224</v>
      </c>
    </row>
    <row r="192" s="2" customFormat="1" ht="21.75" customHeight="1">
      <c r="A192" s="39"/>
      <c r="B192" s="40"/>
      <c r="C192" s="227" t="s">
        <v>698</v>
      </c>
      <c r="D192" s="227" t="s">
        <v>242</v>
      </c>
      <c r="E192" s="228" t="s">
        <v>7225</v>
      </c>
      <c r="F192" s="229" t="s">
        <v>7226</v>
      </c>
      <c r="G192" s="230" t="s">
        <v>675</v>
      </c>
      <c r="H192" s="231">
        <v>30</v>
      </c>
      <c r="I192" s="232"/>
      <c r="J192" s="233">
        <f>ROUND(I192*H192,2)</f>
        <v>0</v>
      </c>
      <c r="K192" s="229" t="s">
        <v>6781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7227</v>
      </c>
    </row>
    <row r="193" s="2" customFormat="1" ht="16.5" customHeight="1">
      <c r="A193" s="39"/>
      <c r="B193" s="40"/>
      <c r="C193" s="289" t="s">
        <v>703</v>
      </c>
      <c r="D193" s="289" t="s">
        <v>341</v>
      </c>
      <c r="E193" s="290" t="s">
        <v>7228</v>
      </c>
      <c r="F193" s="291" t="s">
        <v>7229</v>
      </c>
      <c r="G193" s="292" t="s">
        <v>675</v>
      </c>
      <c r="H193" s="293">
        <v>32</v>
      </c>
      <c r="I193" s="294"/>
      <c r="J193" s="295">
        <f>ROUND(I193*H193,2)</f>
        <v>0</v>
      </c>
      <c r="K193" s="291" t="s">
        <v>6781</v>
      </c>
      <c r="L193" s="296"/>
      <c r="M193" s="297" t="s">
        <v>1</v>
      </c>
      <c r="N193" s="298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532</v>
      </c>
      <c r="AT193" s="238" t="s">
        <v>341</v>
      </c>
      <c r="AU193" s="238" t="s">
        <v>87</v>
      </c>
      <c r="AY193" s="18" t="s">
        <v>240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170</v>
      </c>
      <c r="BM193" s="238" t="s">
        <v>7230</v>
      </c>
    </row>
    <row r="194" s="2" customFormat="1" ht="16.5" customHeight="1">
      <c r="A194" s="39"/>
      <c r="B194" s="40"/>
      <c r="C194" s="227" t="s">
        <v>708</v>
      </c>
      <c r="D194" s="227" t="s">
        <v>242</v>
      </c>
      <c r="E194" s="228" t="s">
        <v>7231</v>
      </c>
      <c r="F194" s="229" t="s">
        <v>7232</v>
      </c>
      <c r="G194" s="230" t="s">
        <v>675</v>
      </c>
      <c r="H194" s="231">
        <v>32</v>
      </c>
      <c r="I194" s="232"/>
      <c r="J194" s="233">
        <f>ROUND(I194*H194,2)</f>
        <v>0</v>
      </c>
      <c r="K194" s="229" t="s">
        <v>6781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170</v>
      </c>
      <c r="AT194" s="238" t="s">
        <v>242</v>
      </c>
      <c r="AU194" s="238" t="s">
        <v>87</v>
      </c>
      <c r="AY194" s="18" t="s">
        <v>240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170</v>
      </c>
      <c r="BM194" s="238" t="s">
        <v>7233</v>
      </c>
    </row>
    <row r="195" s="2" customFormat="1" ht="16.5" customHeight="1">
      <c r="A195" s="39"/>
      <c r="B195" s="40"/>
      <c r="C195" s="289" t="s">
        <v>713</v>
      </c>
      <c r="D195" s="289" t="s">
        <v>341</v>
      </c>
      <c r="E195" s="290" t="s">
        <v>7234</v>
      </c>
      <c r="F195" s="291" t="s">
        <v>7235</v>
      </c>
      <c r="G195" s="292" t="s">
        <v>675</v>
      </c>
      <c r="H195" s="293">
        <v>280</v>
      </c>
      <c r="I195" s="294"/>
      <c r="J195" s="295">
        <f>ROUND(I195*H195,2)</f>
        <v>0</v>
      </c>
      <c r="K195" s="291" t="s">
        <v>6781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532</v>
      </c>
      <c r="AT195" s="238" t="s">
        <v>341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7236</v>
      </c>
    </row>
    <row r="196" s="2" customFormat="1" ht="16.5" customHeight="1">
      <c r="A196" s="39"/>
      <c r="B196" s="40"/>
      <c r="C196" s="227" t="s">
        <v>718</v>
      </c>
      <c r="D196" s="227" t="s">
        <v>242</v>
      </c>
      <c r="E196" s="228" t="s">
        <v>7237</v>
      </c>
      <c r="F196" s="229" t="s">
        <v>7238</v>
      </c>
      <c r="G196" s="230" t="s">
        <v>675</v>
      </c>
      <c r="H196" s="231">
        <v>280</v>
      </c>
      <c r="I196" s="232"/>
      <c r="J196" s="233">
        <f>ROUND(I196*H196,2)</f>
        <v>0</v>
      </c>
      <c r="K196" s="229" t="s">
        <v>6781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170</v>
      </c>
      <c r="AT196" s="238" t="s">
        <v>242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7239</v>
      </c>
    </row>
    <row r="197" s="2" customFormat="1" ht="16.5" customHeight="1">
      <c r="A197" s="39"/>
      <c r="B197" s="40"/>
      <c r="C197" s="289" t="s">
        <v>723</v>
      </c>
      <c r="D197" s="289" t="s">
        <v>341</v>
      </c>
      <c r="E197" s="290" t="s">
        <v>7240</v>
      </c>
      <c r="F197" s="291" t="s">
        <v>7241</v>
      </c>
      <c r="G197" s="292" t="s">
        <v>675</v>
      </c>
      <c r="H197" s="293">
        <v>30</v>
      </c>
      <c r="I197" s="294"/>
      <c r="J197" s="295">
        <f>ROUND(I197*H197,2)</f>
        <v>0</v>
      </c>
      <c r="K197" s="291" t="s">
        <v>6781</v>
      </c>
      <c r="L197" s="296"/>
      <c r="M197" s="297" t="s">
        <v>1</v>
      </c>
      <c r="N197" s="298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532</v>
      </c>
      <c r="AT197" s="238" t="s">
        <v>341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7242</v>
      </c>
    </row>
    <row r="198" s="2" customFormat="1" ht="16.5" customHeight="1">
      <c r="A198" s="39"/>
      <c r="B198" s="40"/>
      <c r="C198" s="227" t="s">
        <v>728</v>
      </c>
      <c r="D198" s="227" t="s">
        <v>242</v>
      </c>
      <c r="E198" s="228" t="s">
        <v>7243</v>
      </c>
      <c r="F198" s="229" t="s">
        <v>7244</v>
      </c>
      <c r="G198" s="230" t="s">
        <v>675</v>
      </c>
      <c r="H198" s="231">
        <v>30</v>
      </c>
      <c r="I198" s="232"/>
      <c r="J198" s="233">
        <f>ROUND(I198*H198,2)</f>
        <v>0</v>
      </c>
      <c r="K198" s="229" t="s">
        <v>6781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170</v>
      </c>
      <c r="AT198" s="238" t="s">
        <v>242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7245</v>
      </c>
    </row>
    <row r="199" s="2" customFormat="1" ht="16.5" customHeight="1">
      <c r="A199" s="39"/>
      <c r="B199" s="40"/>
      <c r="C199" s="289" t="s">
        <v>738</v>
      </c>
      <c r="D199" s="289" t="s">
        <v>341</v>
      </c>
      <c r="E199" s="290" t="s">
        <v>7246</v>
      </c>
      <c r="F199" s="291" t="s">
        <v>7247</v>
      </c>
      <c r="G199" s="292" t="s">
        <v>675</v>
      </c>
      <c r="H199" s="293">
        <v>5</v>
      </c>
      <c r="I199" s="294"/>
      <c r="J199" s="295">
        <f>ROUND(I199*H199,2)</f>
        <v>0</v>
      </c>
      <c r="K199" s="291" t="s">
        <v>6781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532</v>
      </c>
      <c r="AT199" s="238" t="s">
        <v>341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7248</v>
      </c>
    </row>
    <row r="200" s="2" customFormat="1" ht="16.5" customHeight="1">
      <c r="A200" s="39"/>
      <c r="B200" s="40"/>
      <c r="C200" s="227" t="s">
        <v>746</v>
      </c>
      <c r="D200" s="227" t="s">
        <v>242</v>
      </c>
      <c r="E200" s="228" t="s">
        <v>7249</v>
      </c>
      <c r="F200" s="229" t="s">
        <v>7250</v>
      </c>
      <c r="G200" s="230" t="s">
        <v>675</v>
      </c>
      <c r="H200" s="231">
        <v>5</v>
      </c>
      <c r="I200" s="232"/>
      <c r="J200" s="233">
        <f>ROUND(I200*H200,2)</f>
        <v>0</v>
      </c>
      <c r="K200" s="229" t="s">
        <v>6781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170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7251</v>
      </c>
    </row>
    <row r="201" s="2" customFormat="1" ht="24.15" customHeight="1">
      <c r="A201" s="39"/>
      <c r="B201" s="40"/>
      <c r="C201" s="289" t="s">
        <v>755</v>
      </c>
      <c r="D201" s="289" t="s">
        <v>341</v>
      </c>
      <c r="E201" s="290" t="s">
        <v>7252</v>
      </c>
      <c r="F201" s="291" t="s">
        <v>7253</v>
      </c>
      <c r="G201" s="292" t="s">
        <v>675</v>
      </c>
      <c r="H201" s="293">
        <v>3</v>
      </c>
      <c r="I201" s="294"/>
      <c r="J201" s="295">
        <f>ROUND(I201*H201,2)</f>
        <v>0</v>
      </c>
      <c r="K201" s="291" t="s">
        <v>6781</v>
      </c>
      <c r="L201" s="296"/>
      <c r="M201" s="297" t="s">
        <v>1</v>
      </c>
      <c r="N201" s="298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532</v>
      </c>
      <c r="AT201" s="238" t="s">
        <v>341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7254</v>
      </c>
    </row>
    <row r="202" s="2" customFormat="1" ht="24.15" customHeight="1">
      <c r="A202" s="39"/>
      <c r="B202" s="40"/>
      <c r="C202" s="227" t="s">
        <v>762</v>
      </c>
      <c r="D202" s="227" t="s">
        <v>242</v>
      </c>
      <c r="E202" s="228" t="s">
        <v>7255</v>
      </c>
      <c r="F202" s="229" t="s">
        <v>7256</v>
      </c>
      <c r="G202" s="230" t="s">
        <v>675</v>
      </c>
      <c r="H202" s="231">
        <v>3</v>
      </c>
      <c r="I202" s="232"/>
      <c r="J202" s="233">
        <f>ROUND(I202*H202,2)</f>
        <v>0</v>
      </c>
      <c r="K202" s="229" t="s">
        <v>6781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170</v>
      </c>
      <c r="AT202" s="238" t="s">
        <v>242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7257</v>
      </c>
    </row>
    <row r="203" s="2" customFormat="1" ht="24.15" customHeight="1">
      <c r="A203" s="39"/>
      <c r="B203" s="40"/>
      <c r="C203" s="289" t="s">
        <v>770</v>
      </c>
      <c r="D203" s="289" t="s">
        <v>341</v>
      </c>
      <c r="E203" s="290" t="s">
        <v>7258</v>
      </c>
      <c r="F203" s="291" t="s">
        <v>7259</v>
      </c>
      <c r="G203" s="292" t="s">
        <v>675</v>
      </c>
      <c r="H203" s="293">
        <v>3</v>
      </c>
      <c r="I203" s="294"/>
      <c r="J203" s="295">
        <f>ROUND(I203*H203,2)</f>
        <v>0</v>
      </c>
      <c r="K203" s="291" t="s">
        <v>6781</v>
      </c>
      <c r="L203" s="296"/>
      <c r="M203" s="297" t="s">
        <v>1</v>
      </c>
      <c r="N203" s="298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532</v>
      </c>
      <c r="AT203" s="238" t="s">
        <v>341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7260</v>
      </c>
    </row>
    <row r="204" s="2" customFormat="1" ht="16.5" customHeight="1">
      <c r="A204" s="39"/>
      <c r="B204" s="40"/>
      <c r="C204" s="227" t="s">
        <v>778</v>
      </c>
      <c r="D204" s="227" t="s">
        <v>242</v>
      </c>
      <c r="E204" s="228" t="s">
        <v>7261</v>
      </c>
      <c r="F204" s="229" t="s">
        <v>7262</v>
      </c>
      <c r="G204" s="230" t="s">
        <v>675</v>
      </c>
      <c r="H204" s="231">
        <v>3</v>
      </c>
      <c r="I204" s="232"/>
      <c r="J204" s="233">
        <f>ROUND(I204*H204,2)</f>
        <v>0</v>
      </c>
      <c r="K204" s="229" t="s">
        <v>6781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170</v>
      </c>
      <c r="AT204" s="238" t="s">
        <v>242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7263</v>
      </c>
    </row>
    <row r="205" s="2" customFormat="1" ht="21.75" customHeight="1">
      <c r="A205" s="39"/>
      <c r="B205" s="40"/>
      <c r="C205" s="289" t="s">
        <v>784</v>
      </c>
      <c r="D205" s="289" t="s">
        <v>341</v>
      </c>
      <c r="E205" s="290" t="s">
        <v>7264</v>
      </c>
      <c r="F205" s="291" t="s">
        <v>7265</v>
      </c>
      <c r="G205" s="292" t="s">
        <v>520</v>
      </c>
      <c r="H205" s="293">
        <v>40</v>
      </c>
      <c r="I205" s="294"/>
      <c r="J205" s="295">
        <f>ROUND(I205*H205,2)</f>
        <v>0</v>
      </c>
      <c r="K205" s="291" t="s">
        <v>6781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532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7266</v>
      </c>
    </row>
    <row r="206" s="2" customFormat="1" ht="16.5" customHeight="1">
      <c r="A206" s="39"/>
      <c r="B206" s="40"/>
      <c r="C206" s="227" t="s">
        <v>790</v>
      </c>
      <c r="D206" s="227" t="s">
        <v>242</v>
      </c>
      <c r="E206" s="228" t="s">
        <v>7267</v>
      </c>
      <c r="F206" s="229" t="s">
        <v>7268</v>
      </c>
      <c r="G206" s="230" t="s">
        <v>520</v>
      </c>
      <c r="H206" s="231">
        <v>40</v>
      </c>
      <c r="I206" s="232"/>
      <c r="J206" s="233">
        <f>ROUND(I206*H206,2)</f>
        <v>0</v>
      </c>
      <c r="K206" s="229" t="s">
        <v>6781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170</v>
      </c>
      <c r="AT206" s="238" t="s">
        <v>242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7269</v>
      </c>
    </row>
    <row r="207" s="2" customFormat="1" ht="16.5" customHeight="1">
      <c r="A207" s="39"/>
      <c r="B207" s="40"/>
      <c r="C207" s="289" t="s">
        <v>796</v>
      </c>
      <c r="D207" s="289" t="s">
        <v>341</v>
      </c>
      <c r="E207" s="290" t="s">
        <v>7270</v>
      </c>
      <c r="F207" s="291" t="s">
        <v>7271</v>
      </c>
      <c r="G207" s="292" t="s">
        <v>520</v>
      </c>
      <c r="H207" s="293">
        <v>40</v>
      </c>
      <c r="I207" s="294"/>
      <c r="J207" s="295">
        <f>ROUND(I207*H207,2)</f>
        <v>0</v>
      </c>
      <c r="K207" s="291" t="s">
        <v>6781</v>
      </c>
      <c r="L207" s="296"/>
      <c r="M207" s="297" t="s">
        <v>1</v>
      </c>
      <c r="N207" s="298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532</v>
      </c>
      <c r="AT207" s="238" t="s">
        <v>341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7272</v>
      </c>
    </row>
    <row r="208" s="2" customFormat="1" ht="16.5" customHeight="1">
      <c r="A208" s="39"/>
      <c r="B208" s="40"/>
      <c r="C208" s="227" t="s">
        <v>801</v>
      </c>
      <c r="D208" s="227" t="s">
        <v>242</v>
      </c>
      <c r="E208" s="228" t="s">
        <v>7273</v>
      </c>
      <c r="F208" s="229" t="s">
        <v>7274</v>
      </c>
      <c r="G208" s="230" t="s">
        <v>520</v>
      </c>
      <c r="H208" s="231">
        <v>40</v>
      </c>
      <c r="I208" s="232"/>
      <c r="J208" s="233">
        <f>ROUND(I208*H208,2)</f>
        <v>0</v>
      </c>
      <c r="K208" s="229" t="s">
        <v>6781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170</v>
      </c>
      <c r="AT208" s="238" t="s">
        <v>242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170</v>
      </c>
      <c r="BM208" s="238" t="s">
        <v>7275</v>
      </c>
    </row>
    <row r="209" s="2" customFormat="1" ht="16.5" customHeight="1">
      <c r="A209" s="39"/>
      <c r="B209" s="40"/>
      <c r="C209" s="289" t="s">
        <v>808</v>
      </c>
      <c r="D209" s="289" t="s">
        <v>341</v>
      </c>
      <c r="E209" s="290" t="s">
        <v>7276</v>
      </c>
      <c r="F209" s="291" t="s">
        <v>7277</v>
      </c>
      <c r="G209" s="292" t="s">
        <v>520</v>
      </c>
      <c r="H209" s="293">
        <v>5</v>
      </c>
      <c r="I209" s="294"/>
      <c r="J209" s="295">
        <f>ROUND(I209*H209,2)</f>
        <v>0</v>
      </c>
      <c r="K209" s="291" t="s">
        <v>6781</v>
      </c>
      <c r="L209" s="296"/>
      <c r="M209" s="297" t="s">
        <v>1</v>
      </c>
      <c r="N209" s="298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532</v>
      </c>
      <c r="AT209" s="238" t="s">
        <v>341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7278</v>
      </c>
    </row>
    <row r="210" s="2" customFormat="1" ht="16.5" customHeight="1">
      <c r="A210" s="39"/>
      <c r="B210" s="40"/>
      <c r="C210" s="227" t="s">
        <v>767</v>
      </c>
      <c r="D210" s="227" t="s">
        <v>242</v>
      </c>
      <c r="E210" s="228" t="s">
        <v>7279</v>
      </c>
      <c r="F210" s="229" t="s">
        <v>7280</v>
      </c>
      <c r="G210" s="230" t="s">
        <v>520</v>
      </c>
      <c r="H210" s="231">
        <v>5</v>
      </c>
      <c r="I210" s="232"/>
      <c r="J210" s="233">
        <f>ROUND(I210*H210,2)</f>
        <v>0</v>
      </c>
      <c r="K210" s="229" t="s">
        <v>6781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170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7281</v>
      </c>
    </row>
    <row r="211" s="2" customFormat="1" ht="16.5" customHeight="1">
      <c r="A211" s="39"/>
      <c r="B211" s="40"/>
      <c r="C211" s="289" t="s">
        <v>824</v>
      </c>
      <c r="D211" s="289" t="s">
        <v>341</v>
      </c>
      <c r="E211" s="290" t="s">
        <v>7282</v>
      </c>
      <c r="F211" s="291" t="s">
        <v>7283</v>
      </c>
      <c r="G211" s="292" t="s">
        <v>520</v>
      </c>
      <c r="H211" s="293">
        <v>25</v>
      </c>
      <c r="I211" s="294"/>
      <c r="J211" s="295">
        <f>ROUND(I211*H211,2)</f>
        <v>0</v>
      </c>
      <c r="K211" s="291" t="s">
        <v>6781</v>
      </c>
      <c r="L211" s="296"/>
      <c r="M211" s="297" t="s">
        <v>1</v>
      </c>
      <c r="N211" s="298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532</v>
      </c>
      <c r="AT211" s="238" t="s">
        <v>341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7284</v>
      </c>
    </row>
    <row r="212" s="2" customFormat="1" ht="16.5" customHeight="1">
      <c r="A212" s="39"/>
      <c r="B212" s="40"/>
      <c r="C212" s="227" t="s">
        <v>840</v>
      </c>
      <c r="D212" s="227" t="s">
        <v>242</v>
      </c>
      <c r="E212" s="228" t="s">
        <v>7285</v>
      </c>
      <c r="F212" s="229" t="s">
        <v>7286</v>
      </c>
      <c r="G212" s="230" t="s">
        <v>520</v>
      </c>
      <c r="H212" s="231">
        <v>25</v>
      </c>
      <c r="I212" s="232"/>
      <c r="J212" s="233">
        <f>ROUND(I212*H212,2)</f>
        <v>0</v>
      </c>
      <c r="K212" s="229" t="s">
        <v>6781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170</v>
      </c>
      <c r="AT212" s="238" t="s">
        <v>242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170</v>
      </c>
      <c r="BM212" s="238" t="s">
        <v>7287</v>
      </c>
    </row>
    <row r="213" s="2" customFormat="1" ht="16.5" customHeight="1">
      <c r="A213" s="39"/>
      <c r="B213" s="40"/>
      <c r="C213" s="289" t="s">
        <v>850</v>
      </c>
      <c r="D213" s="289" t="s">
        <v>341</v>
      </c>
      <c r="E213" s="290" t="s">
        <v>7288</v>
      </c>
      <c r="F213" s="291" t="s">
        <v>7289</v>
      </c>
      <c r="G213" s="292" t="s">
        <v>520</v>
      </c>
      <c r="H213" s="293">
        <v>15</v>
      </c>
      <c r="I213" s="294"/>
      <c r="J213" s="295">
        <f>ROUND(I213*H213,2)</f>
        <v>0</v>
      </c>
      <c r="K213" s="291" t="s">
        <v>6781</v>
      </c>
      <c r="L213" s="296"/>
      <c r="M213" s="297" t="s">
        <v>1</v>
      </c>
      <c r="N213" s="298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532</v>
      </c>
      <c r="AT213" s="238" t="s">
        <v>341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7290</v>
      </c>
    </row>
    <row r="214" s="2" customFormat="1" ht="16.5" customHeight="1">
      <c r="A214" s="39"/>
      <c r="B214" s="40"/>
      <c r="C214" s="227" t="s">
        <v>855</v>
      </c>
      <c r="D214" s="227" t="s">
        <v>242</v>
      </c>
      <c r="E214" s="228" t="s">
        <v>7291</v>
      </c>
      <c r="F214" s="229" t="s">
        <v>7292</v>
      </c>
      <c r="G214" s="230" t="s">
        <v>520</v>
      </c>
      <c r="H214" s="231">
        <v>15</v>
      </c>
      <c r="I214" s="232"/>
      <c r="J214" s="233">
        <f>ROUND(I214*H214,2)</f>
        <v>0</v>
      </c>
      <c r="K214" s="229" t="s">
        <v>6781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170</v>
      </c>
      <c r="AT214" s="238" t="s">
        <v>242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7293</v>
      </c>
    </row>
    <row r="215" s="2" customFormat="1" ht="21.75" customHeight="1">
      <c r="A215" s="39"/>
      <c r="B215" s="40"/>
      <c r="C215" s="289" t="s">
        <v>872</v>
      </c>
      <c r="D215" s="289" t="s">
        <v>341</v>
      </c>
      <c r="E215" s="290" t="s">
        <v>7294</v>
      </c>
      <c r="F215" s="291" t="s">
        <v>7295</v>
      </c>
      <c r="G215" s="292" t="s">
        <v>373</v>
      </c>
      <c r="H215" s="293">
        <v>3</v>
      </c>
      <c r="I215" s="294"/>
      <c r="J215" s="295">
        <f>ROUND(I215*H215,2)</f>
        <v>0</v>
      </c>
      <c r="K215" s="291" t="s">
        <v>6781</v>
      </c>
      <c r="L215" s="296"/>
      <c r="M215" s="297" t="s">
        <v>1</v>
      </c>
      <c r="N215" s="298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532</v>
      </c>
      <c r="AT215" s="238" t="s">
        <v>341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7296</v>
      </c>
    </row>
    <row r="216" s="2" customFormat="1" ht="16.5" customHeight="1">
      <c r="A216" s="39"/>
      <c r="B216" s="40"/>
      <c r="C216" s="227" t="s">
        <v>883</v>
      </c>
      <c r="D216" s="227" t="s">
        <v>242</v>
      </c>
      <c r="E216" s="228" t="s">
        <v>7297</v>
      </c>
      <c r="F216" s="229" t="s">
        <v>7298</v>
      </c>
      <c r="G216" s="230" t="s">
        <v>373</v>
      </c>
      <c r="H216" s="231">
        <v>3</v>
      </c>
      <c r="I216" s="232"/>
      <c r="J216" s="233">
        <f>ROUND(I216*H216,2)</f>
        <v>0</v>
      </c>
      <c r="K216" s="229" t="s">
        <v>6781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170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7299</v>
      </c>
    </row>
    <row r="217" s="2" customFormat="1" ht="16.5" customHeight="1">
      <c r="A217" s="39"/>
      <c r="B217" s="40"/>
      <c r="C217" s="289" t="s">
        <v>891</v>
      </c>
      <c r="D217" s="289" t="s">
        <v>341</v>
      </c>
      <c r="E217" s="290" t="s">
        <v>7300</v>
      </c>
      <c r="F217" s="291" t="s">
        <v>7301</v>
      </c>
      <c r="G217" s="292" t="s">
        <v>675</v>
      </c>
      <c r="H217" s="293">
        <v>50</v>
      </c>
      <c r="I217" s="294"/>
      <c r="J217" s="295">
        <f>ROUND(I217*H217,2)</f>
        <v>0</v>
      </c>
      <c r="K217" s="291" t="s">
        <v>6781</v>
      </c>
      <c r="L217" s="296"/>
      <c r="M217" s="297" t="s">
        <v>1</v>
      </c>
      <c r="N217" s="298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532</v>
      </c>
      <c r="AT217" s="238" t="s">
        <v>341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7302</v>
      </c>
    </row>
    <row r="218" s="2" customFormat="1" ht="16.5" customHeight="1">
      <c r="A218" s="39"/>
      <c r="B218" s="40"/>
      <c r="C218" s="227" t="s">
        <v>900</v>
      </c>
      <c r="D218" s="227" t="s">
        <v>242</v>
      </c>
      <c r="E218" s="228" t="s">
        <v>7303</v>
      </c>
      <c r="F218" s="229" t="s">
        <v>7304</v>
      </c>
      <c r="G218" s="230" t="s">
        <v>675</v>
      </c>
      <c r="H218" s="231">
        <v>50</v>
      </c>
      <c r="I218" s="232"/>
      <c r="J218" s="233">
        <f>ROUND(I218*H218,2)</f>
        <v>0</v>
      </c>
      <c r="K218" s="229" t="s">
        <v>6781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170</v>
      </c>
      <c r="AT218" s="238" t="s">
        <v>242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170</v>
      </c>
      <c r="BM218" s="238" t="s">
        <v>7305</v>
      </c>
    </row>
    <row r="219" s="2" customFormat="1" ht="16.5" customHeight="1">
      <c r="A219" s="39"/>
      <c r="B219" s="40"/>
      <c r="C219" s="289" t="s">
        <v>907</v>
      </c>
      <c r="D219" s="289" t="s">
        <v>341</v>
      </c>
      <c r="E219" s="290" t="s">
        <v>7306</v>
      </c>
      <c r="F219" s="291" t="s">
        <v>7307</v>
      </c>
      <c r="G219" s="292" t="s">
        <v>675</v>
      </c>
      <c r="H219" s="293">
        <v>60</v>
      </c>
      <c r="I219" s="294"/>
      <c r="J219" s="295">
        <f>ROUND(I219*H219,2)</f>
        <v>0</v>
      </c>
      <c r="K219" s="291" t="s">
        <v>6781</v>
      </c>
      <c r="L219" s="296"/>
      <c r="M219" s="297" t="s">
        <v>1</v>
      </c>
      <c r="N219" s="298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532</v>
      </c>
      <c r="AT219" s="238" t="s">
        <v>341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7308</v>
      </c>
    </row>
    <row r="220" s="2" customFormat="1" ht="16.5" customHeight="1">
      <c r="A220" s="39"/>
      <c r="B220" s="40"/>
      <c r="C220" s="227" t="s">
        <v>915</v>
      </c>
      <c r="D220" s="227" t="s">
        <v>242</v>
      </c>
      <c r="E220" s="228" t="s">
        <v>7309</v>
      </c>
      <c r="F220" s="229" t="s">
        <v>7310</v>
      </c>
      <c r="G220" s="230" t="s">
        <v>675</v>
      </c>
      <c r="H220" s="231">
        <v>60</v>
      </c>
      <c r="I220" s="232"/>
      <c r="J220" s="233">
        <f>ROUND(I220*H220,2)</f>
        <v>0</v>
      </c>
      <c r="K220" s="229" t="s">
        <v>6781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170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170</v>
      </c>
      <c r="BM220" s="238" t="s">
        <v>7311</v>
      </c>
    </row>
    <row r="221" s="2" customFormat="1" ht="16.5" customHeight="1">
      <c r="A221" s="39"/>
      <c r="B221" s="40"/>
      <c r="C221" s="227" t="s">
        <v>922</v>
      </c>
      <c r="D221" s="227" t="s">
        <v>242</v>
      </c>
      <c r="E221" s="228" t="s">
        <v>7312</v>
      </c>
      <c r="F221" s="229" t="s">
        <v>7313</v>
      </c>
      <c r="G221" s="230" t="s">
        <v>675</v>
      </c>
      <c r="H221" s="231">
        <v>25</v>
      </c>
      <c r="I221" s="232"/>
      <c r="J221" s="233">
        <f>ROUND(I221*H221,2)</f>
        <v>0</v>
      </c>
      <c r="K221" s="229" t="s">
        <v>6781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170</v>
      </c>
      <c r="AT221" s="238" t="s">
        <v>242</v>
      </c>
      <c r="AU221" s="238" t="s">
        <v>87</v>
      </c>
      <c r="AY221" s="18" t="s">
        <v>240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170</v>
      </c>
      <c r="BM221" s="238" t="s">
        <v>7314</v>
      </c>
    </row>
    <row r="222" s="2" customFormat="1" ht="16.5" customHeight="1">
      <c r="A222" s="39"/>
      <c r="B222" s="40"/>
      <c r="C222" s="227" t="s">
        <v>973</v>
      </c>
      <c r="D222" s="227" t="s">
        <v>242</v>
      </c>
      <c r="E222" s="228" t="s">
        <v>7315</v>
      </c>
      <c r="F222" s="229" t="s">
        <v>7316</v>
      </c>
      <c r="G222" s="230" t="s">
        <v>675</v>
      </c>
      <c r="H222" s="231">
        <v>3</v>
      </c>
      <c r="I222" s="232"/>
      <c r="J222" s="233">
        <f>ROUND(I222*H222,2)</f>
        <v>0</v>
      </c>
      <c r="K222" s="229" t="s">
        <v>6781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170</v>
      </c>
      <c r="AT222" s="238" t="s">
        <v>242</v>
      </c>
      <c r="AU222" s="238" t="s">
        <v>87</v>
      </c>
      <c r="AY222" s="18" t="s">
        <v>240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170</v>
      </c>
      <c r="BM222" s="238" t="s">
        <v>7317</v>
      </c>
    </row>
    <row r="223" s="2" customFormat="1" ht="16.5" customHeight="1">
      <c r="A223" s="39"/>
      <c r="B223" s="40"/>
      <c r="C223" s="289" t="s">
        <v>981</v>
      </c>
      <c r="D223" s="289" t="s">
        <v>341</v>
      </c>
      <c r="E223" s="290" t="s">
        <v>7318</v>
      </c>
      <c r="F223" s="291" t="s">
        <v>7319</v>
      </c>
      <c r="G223" s="292" t="s">
        <v>675</v>
      </c>
      <c r="H223" s="293">
        <v>120</v>
      </c>
      <c r="I223" s="294"/>
      <c r="J223" s="295">
        <f>ROUND(I223*H223,2)</f>
        <v>0</v>
      </c>
      <c r="K223" s="291" t="s">
        <v>6781</v>
      </c>
      <c r="L223" s="296"/>
      <c r="M223" s="297" t="s">
        <v>1</v>
      </c>
      <c r="N223" s="298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532</v>
      </c>
      <c r="AT223" s="238" t="s">
        <v>341</v>
      </c>
      <c r="AU223" s="238" t="s">
        <v>87</v>
      </c>
      <c r="AY223" s="18" t="s">
        <v>240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170</v>
      </c>
      <c r="BM223" s="238" t="s">
        <v>7320</v>
      </c>
    </row>
    <row r="224" s="2" customFormat="1" ht="16.5" customHeight="1">
      <c r="A224" s="39"/>
      <c r="B224" s="40"/>
      <c r="C224" s="227" t="s">
        <v>995</v>
      </c>
      <c r="D224" s="227" t="s">
        <v>242</v>
      </c>
      <c r="E224" s="228" t="s">
        <v>7321</v>
      </c>
      <c r="F224" s="229" t="s">
        <v>7322</v>
      </c>
      <c r="G224" s="230" t="s">
        <v>675</v>
      </c>
      <c r="H224" s="231">
        <v>120</v>
      </c>
      <c r="I224" s="232"/>
      <c r="J224" s="233">
        <f>ROUND(I224*H224,2)</f>
        <v>0</v>
      </c>
      <c r="K224" s="229" t="s">
        <v>6781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170</v>
      </c>
      <c r="AT224" s="238" t="s">
        <v>242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170</v>
      </c>
      <c r="BM224" s="238" t="s">
        <v>7323</v>
      </c>
    </row>
    <row r="225" s="2" customFormat="1" ht="16.5" customHeight="1">
      <c r="A225" s="39"/>
      <c r="B225" s="40"/>
      <c r="C225" s="289" t="s">
        <v>1007</v>
      </c>
      <c r="D225" s="289" t="s">
        <v>341</v>
      </c>
      <c r="E225" s="290" t="s">
        <v>7324</v>
      </c>
      <c r="F225" s="291" t="s">
        <v>7325</v>
      </c>
      <c r="G225" s="292" t="s">
        <v>675</v>
      </c>
      <c r="H225" s="293">
        <v>40</v>
      </c>
      <c r="I225" s="294"/>
      <c r="J225" s="295">
        <f>ROUND(I225*H225,2)</f>
        <v>0</v>
      </c>
      <c r="K225" s="291" t="s">
        <v>6781</v>
      </c>
      <c r="L225" s="296"/>
      <c r="M225" s="297" t="s">
        <v>1</v>
      </c>
      <c r="N225" s="298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532</v>
      </c>
      <c r="AT225" s="238" t="s">
        <v>341</v>
      </c>
      <c r="AU225" s="238" t="s">
        <v>87</v>
      </c>
      <c r="AY225" s="18" t="s">
        <v>240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170</v>
      </c>
      <c r="BM225" s="238" t="s">
        <v>7326</v>
      </c>
    </row>
    <row r="226" s="2" customFormat="1" ht="16.5" customHeight="1">
      <c r="A226" s="39"/>
      <c r="B226" s="40"/>
      <c r="C226" s="227" t="s">
        <v>1012</v>
      </c>
      <c r="D226" s="227" t="s">
        <v>242</v>
      </c>
      <c r="E226" s="228" t="s">
        <v>7327</v>
      </c>
      <c r="F226" s="229" t="s">
        <v>7328</v>
      </c>
      <c r="G226" s="230" t="s">
        <v>675</v>
      </c>
      <c r="H226" s="231">
        <v>40</v>
      </c>
      <c r="I226" s="232"/>
      <c r="J226" s="233">
        <f>ROUND(I226*H226,2)</f>
        <v>0</v>
      </c>
      <c r="K226" s="229" t="s">
        <v>6781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170</v>
      </c>
      <c r="AT226" s="238" t="s">
        <v>242</v>
      </c>
      <c r="AU226" s="238" t="s">
        <v>87</v>
      </c>
      <c r="AY226" s="18" t="s">
        <v>240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170</v>
      </c>
      <c r="BM226" s="238" t="s">
        <v>7329</v>
      </c>
    </row>
    <row r="227" s="2" customFormat="1" ht="16.5" customHeight="1">
      <c r="A227" s="39"/>
      <c r="B227" s="40"/>
      <c r="C227" s="289" t="s">
        <v>1020</v>
      </c>
      <c r="D227" s="289" t="s">
        <v>341</v>
      </c>
      <c r="E227" s="290" t="s">
        <v>7330</v>
      </c>
      <c r="F227" s="291" t="s">
        <v>7331</v>
      </c>
      <c r="G227" s="292" t="s">
        <v>675</v>
      </c>
      <c r="H227" s="293">
        <v>45</v>
      </c>
      <c r="I227" s="294"/>
      <c r="J227" s="295">
        <f>ROUND(I227*H227,2)</f>
        <v>0</v>
      </c>
      <c r="K227" s="291" t="s">
        <v>6781</v>
      </c>
      <c r="L227" s="296"/>
      <c r="M227" s="297" t="s">
        <v>1</v>
      </c>
      <c r="N227" s="298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532</v>
      </c>
      <c r="AT227" s="238" t="s">
        <v>341</v>
      </c>
      <c r="AU227" s="238" t="s">
        <v>87</v>
      </c>
      <c r="AY227" s="18" t="s">
        <v>240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170</v>
      </c>
      <c r="BM227" s="238" t="s">
        <v>7332</v>
      </c>
    </row>
    <row r="228" s="2" customFormat="1" ht="16.5" customHeight="1">
      <c r="A228" s="39"/>
      <c r="B228" s="40"/>
      <c r="C228" s="227" t="s">
        <v>1024</v>
      </c>
      <c r="D228" s="227" t="s">
        <v>242</v>
      </c>
      <c r="E228" s="228" t="s">
        <v>7333</v>
      </c>
      <c r="F228" s="229" t="s">
        <v>7334</v>
      </c>
      <c r="G228" s="230" t="s">
        <v>675</v>
      </c>
      <c r="H228" s="231">
        <v>45</v>
      </c>
      <c r="I228" s="232"/>
      <c r="J228" s="233">
        <f>ROUND(I228*H228,2)</f>
        <v>0</v>
      </c>
      <c r="K228" s="229" t="s">
        <v>6781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170</v>
      </c>
      <c r="AT228" s="238" t="s">
        <v>242</v>
      </c>
      <c r="AU228" s="238" t="s">
        <v>87</v>
      </c>
      <c r="AY228" s="18" t="s">
        <v>240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170</v>
      </c>
      <c r="BM228" s="238" t="s">
        <v>7335</v>
      </c>
    </row>
    <row r="229" s="2" customFormat="1" ht="16.5" customHeight="1">
      <c r="A229" s="39"/>
      <c r="B229" s="40"/>
      <c r="C229" s="289" t="s">
        <v>1031</v>
      </c>
      <c r="D229" s="289" t="s">
        <v>341</v>
      </c>
      <c r="E229" s="290" t="s">
        <v>7336</v>
      </c>
      <c r="F229" s="291" t="s">
        <v>7337</v>
      </c>
      <c r="G229" s="292" t="s">
        <v>675</v>
      </c>
      <c r="H229" s="293">
        <v>25</v>
      </c>
      <c r="I229" s="294"/>
      <c r="J229" s="295">
        <f>ROUND(I229*H229,2)</f>
        <v>0</v>
      </c>
      <c r="K229" s="291" t="s">
        <v>6781</v>
      </c>
      <c r="L229" s="296"/>
      <c r="M229" s="297" t="s">
        <v>1</v>
      </c>
      <c r="N229" s="298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532</v>
      </c>
      <c r="AT229" s="238" t="s">
        <v>341</v>
      </c>
      <c r="AU229" s="238" t="s">
        <v>87</v>
      </c>
      <c r="AY229" s="18" t="s">
        <v>240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170</v>
      </c>
      <c r="BM229" s="238" t="s">
        <v>7338</v>
      </c>
    </row>
    <row r="230" s="2" customFormat="1" ht="16.5" customHeight="1">
      <c r="A230" s="39"/>
      <c r="B230" s="40"/>
      <c r="C230" s="227" t="s">
        <v>1042</v>
      </c>
      <c r="D230" s="227" t="s">
        <v>242</v>
      </c>
      <c r="E230" s="228" t="s">
        <v>7339</v>
      </c>
      <c r="F230" s="229" t="s">
        <v>7340</v>
      </c>
      <c r="G230" s="230" t="s">
        <v>675</v>
      </c>
      <c r="H230" s="231">
        <v>25</v>
      </c>
      <c r="I230" s="232"/>
      <c r="J230" s="233">
        <f>ROUND(I230*H230,2)</f>
        <v>0</v>
      </c>
      <c r="K230" s="229" t="s">
        <v>6781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170</v>
      </c>
      <c r="AT230" s="238" t="s">
        <v>242</v>
      </c>
      <c r="AU230" s="238" t="s">
        <v>87</v>
      </c>
      <c r="AY230" s="18" t="s">
        <v>240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170</v>
      </c>
      <c r="BM230" s="238" t="s">
        <v>7341</v>
      </c>
    </row>
    <row r="231" s="2" customFormat="1" ht="16.5" customHeight="1">
      <c r="A231" s="39"/>
      <c r="B231" s="40"/>
      <c r="C231" s="289" t="s">
        <v>1050</v>
      </c>
      <c r="D231" s="289" t="s">
        <v>341</v>
      </c>
      <c r="E231" s="290" t="s">
        <v>7342</v>
      </c>
      <c r="F231" s="291" t="s">
        <v>7343</v>
      </c>
      <c r="G231" s="292" t="s">
        <v>675</v>
      </c>
      <c r="H231" s="293">
        <v>20</v>
      </c>
      <c r="I231" s="294"/>
      <c r="J231" s="295">
        <f>ROUND(I231*H231,2)</f>
        <v>0</v>
      </c>
      <c r="K231" s="291" t="s">
        <v>6781</v>
      </c>
      <c r="L231" s="296"/>
      <c r="M231" s="297" t="s">
        <v>1</v>
      </c>
      <c r="N231" s="298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532</v>
      </c>
      <c r="AT231" s="238" t="s">
        <v>341</v>
      </c>
      <c r="AU231" s="238" t="s">
        <v>87</v>
      </c>
      <c r="AY231" s="18" t="s">
        <v>240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170</v>
      </c>
      <c r="BM231" s="238" t="s">
        <v>7344</v>
      </c>
    </row>
    <row r="232" s="2" customFormat="1" ht="16.5" customHeight="1">
      <c r="A232" s="39"/>
      <c r="B232" s="40"/>
      <c r="C232" s="227" t="s">
        <v>1056</v>
      </c>
      <c r="D232" s="227" t="s">
        <v>242</v>
      </c>
      <c r="E232" s="228" t="s">
        <v>7345</v>
      </c>
      <c r="F232" s="229" t="s">
        <v>7346</v>
      </c>
      <c r="G232" s="230" t="s">
        <v>675</v>
      </c>
      <c r="H232" s="231">
        <v>20</v>
      </c>
      <c r="I232" s="232"/>
      <c r="J232" s="233">
        <f>ROUND(I232*H232,2)</f>
        <v>0</v>
      </c>
      <c r="K232" s="229" t="s">
        <v>6781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170</v>
      </c>
      <c r="AT232" s="238" t="s">
        <v>242</v>
      </c>
      <c r="AU232" s="238" t="s">
        <v>87</v>
      </c>
      <c r="AY232" s="18" t="s">
        <v>240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170</v>
      </c>
      <c r="BM232" s="238" t="s">
        <v>7347</v>
      </c>
    </row>
    <row r="233" s="12" customFormat="1" ht="22.8" customHeight="1">
      <c r="A233" s="12"/>
      <c r="B233" s="211"/>
      <c r="C233" s="212"/>
      <c r="D233" s="213" t="s">
        <v>75</v>
      </c>
      <c r="E233" s="225" t="s">
        <v>7348</v>
      </c>
      <c r="F233" s="225" t="s">
        <v>7349</v>
      </c>
      <c r="G233" s="212"/>
      <c r="H233" s="212"/>
      <c r="I233" s="215"/>
      <c r="J233" s="226">
        <f>BK233</f>
        <v>0</v>
      </c>
      <c r="K233" s="212"/>
      <c r="L233" s="217"/>
      <c r="M233" s="218"/>
      <c r="N233" s="219"/>
      <c r="O233" s="219"/>
      <c r="P233" s="220">
        <f>SUM(P234:P273)</f>
        <v>0</v>
      </c>
      <c r="Q233" s="219"/>
      <c r="R233" s="220">
        <f>SUM(R234:R273)</f>
        <v>0</v>
      </c>
      <c r="S233" s="219"/>
      <c r="T233" s="221">
        <f>SUM(T234:T273)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87</v>
      </c>
      <c r="AT233" s="223" t="s">
        <v>75</v>
      </c>
      <c r="AU233" s="223" t="s">
        <v>84</v>
      </c>
      <c r="AY233" s="222" t="s">
        <v>240</v>
      </c>
      <c r="BK233" s="224">
        <f>SUM(BK234:BK273)</f>
        <v>0</v>
      </c>
    </row>
    <row r="234" s="2" customFormat="1" ht="16.5" customHeight="1">
      <c r="A234" s="39"/>
      <c r="B234" s="40"/>
      <c r="C234" s="289" t="s">
        <v>1078</v>
      </c>
      <c r="D234" s="289" t="s">
        <v>341</v>
      </c>
      <c r="E234" s="290" t="s">
        <v>7350</v>
      </c>
      <c r="F234" s="291" t="s">
        <v>7351</v>
      </c>
      <c r="G234" s="292" t="s">
        <v>520</v>
      </c>
      <c r="H234" s="293">
        <v>120</v>
      </c>
      <c r="I234" s="294"/>
      <c r="J234" s="295">
        <f>ROUND(I234*H234,2)</f>
        <v>0</v>
      </c>
      <c r="K234" s="291" t="s">
        <v>6781</v>
      </c>
      <c r="L234" s="296"/>
      <c r="M234" s="297" t="s">
        <v>1</v>
      </c>
      <c r="N234" s="298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532</v>
      </c>
      <c r="AT234" s="238" t="s">
        <v>341</v>
      </c>
      <c r="AU234" s="238" t="s">
        <v>87</v>
      </c>
      <c r="AY234" s="18" t="s">
        <v>240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170</v>
      </c>
      <c r="BM234" s="238" t="s">
        <v>7352</v>
      </c>
    </row>
    <row r="235" s="2" customFormat="1" ht="16.5" customHeight="1">
      <c r="A235" s="39"/>
      <c r="B235" s="40"/>
      <c r="C235" s="227" t="s">
        <v>1084</v>
      </c>
      <c r="D235" s="227" t="s">
        <v>242</v>
      </c>
      <c r="E235" s="228" t="s">
        <v>7353</v>
      </c>
      <c r="F235" s="229" t="s">
        <v>7354</v>
      </c>
      <c r="G235" s="230" t="s">
        <v>520</v>
      </c>
      <c r="H235" s="231">
        <v>120</v>
      </c>
      <c r="I235" s="232"/>
      <c r="J235" s="233">
        <f>ROUND(I235*H235,2)</f>
        <v>0</v>
      </c>
      <c r="K235" s="229" t="s">
        <v>6781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170</v>
      </c>
      <c r="AT235" s="238" t="s">
        <v>242</v>
      </c>
      <c r="AU235" s="238" t="s">
        <v>87</v>
      </c>
      <c r="AY235" s="18" t="s">
        <v>240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170</v>
      </c>
      <c r="BM235" s="238" t="s">
        <v>7355</v>
      </c>
    </row>
    <row r="236" s="2" customFormat="1" ht="16.5" customHeight="1">
      <c r="A236" s="39"/>
      <c r="B236" s="40"/>
      <c r="C236" s="289" t="s">
        <v>1090</v>
      </c>
      <c r="D236" s="289" t="s">
        <v>341</v>
      </c>
      <c r="E236" s="290" t="s">
        <v>7356</v>
      </c>
      <c r="F236" s="291" t="s">
        <v>7357</v>
      </c>
      <c r="G236" s="292" t="s">
        <v>520</v>
      </c>
      <c r="H236" s="293">
        <v>2900</v>
      </c>
      <c r="I236" s="294"/>
      <c r="J236" s="295">
        <f>ROUND(I236*H236,2)</f>
        <v>0</v>
      </c>
      <c r="K236" s="291" t="s">
        <v>6781</v>
      </c>
      <c r="L236" s="296"/>
      <c r="M236" s="297" t="s">
        <v>1</v>
      </c>
      <c r="N236" s="298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532</v>
      </c>
      <c r="AT236" s="238" t="s">
        <v>341</v>
      </c>
      <c r="AU236" s="238" t="s">
        <v>87</v>
      </c>
      <c r="AY236" s="18" t="s">
        <v>240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170</v>
      </c>
      <c r="BM236" s="238" t="s">
        <v>7358</v>
      </c>
    </row>
    <row r="237" s="2" customFormat="1" ht="16.5" customHeight="1">
      <c r="A237" s="39"/>
      <c r="B237" s="40"/>
      <c r="C237" s="227" t="s">
        <v>1110</v>
      </c>
      <c r="D237" s="227" t="s">
        <v>242</v>
      </c>
      <c r="E237" s="228" t="s">
        <v>7359</v>
      </c>
      <c r="F237" s="229" t="s">
        <v>7360</v>
      </c>
      <c r="G237" s="230" t="s">
        <v>520</v>
      </c>
      <c r="H237" s="231">
        <v>2900</v>
      </c>
      <c r="I237" s="232"/>
      <c r="J237" s="233">
        <f>ROUND(I237*H237,2)</f>
        <v>0</v>
      </c>
      <c r="K237" s="229" t="s">
        <v>6781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170</v>
      </c>
      <c r="AT237" s="238" t="s">
        <v>242</v>
      </c>
      <c r="AU237" s="238" t="s">
        <v>87</v>
      </c>
      <c r="AY237" s="18" t="s">
        <v>240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170</v>
      </c>
      <c r="BM237" s="238" t="s">
        <v>7361</v>
      </c>
    </row>
    <row r="238" s="2" customFormat="1" ht="16.5" customHeight="1">
      <c r="A238" s="39"/>
      <c r="B238" s="40"/>
      <c r="C238" s="289" t="s">
        <v>1116</v>
      </c>
      <c r="D238" s="289" t="s">
        <v>341</v>
      </c>
      <c r="E238" s="290" t="s">
        <v>7362</v>
      </c>
      <c r="F238" s="291" t="s">
        <v>7363</v>
      </c>
      <c r="G238" s="292" t="s">
        <v>520</v>
      </c>
      <c r="H238" s="293">
        <v>120</v>
      </c>
      <c r="I238" s="294"/>
      <c r="J238" s="295">
        <f>ROUND(I238*H238,2)</f>
        <v>0</v>
      </c>
      <c r="K238" s="291" t="s">
        <v>6781</v>
      </c>
      <c r="L238" s="296"/>
      <c r="M238" s="297" t="s">
        <v>1</v>
      </c>
      <c r="N238" s="298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532</v>
      </c>
      <c r="AT238" s="238" t="s">
        <v>341</v>
      </c>
      <c r="AU238" s="238" t="s">
        <v>87</v>
      </c>
      <c r="AY238" s="18" t="s">
        <v>240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170</v>
      </c>
      <c r="BM238" s="238" t="s">
        <v>7364</v>
      </c>
    </row>
    <row r="239" s="2" customFormat="1" ht="16.5" customHeight="1">
      <c r="A239" s="39"/>
      <c r="B239" s="40"/>
      <c r="C239" s="227" t="s">
        <v>1122</v>
      </c>
      <c r="D239" s="227" t="s">
        <v>242</v>
      </c>
      <c r="E239" s="228" t="s">
        <v>7365</v>
      </c>
      <c r="F239" s="229" t="s">
        <v>7366</v>
      </c>
      <c r="G239" s="230" t="s">
        <v>520</v>
      </c>
      <c r="H239" s="231">
        <v>120</v>
      </c>
      <c r="I239" s="232"/>
      <c r="J239" s="233">
        <f>ROUND(I239*H239,2)</f>
        <v>0</v>
      </c>
      <c r="K239" s="229" t="s">
        <v>6781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170</v>
      </c>
      <c r="AT239" s="238" t="s">
        <v>242</v>
      </c>
      <c r="AU239" s="238" t="s">
        <v>87</v>
      </c>
      <c r="AY239" s="18" t="s">
        <v>240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170</v>
      </c>
      <c r="BM239" s="238" t="s">
        <v>7367</v>
      </c>
    </row>
    <row r="240" s="2" customFormat="1" ht="16.5" customHeight="1">
      <c r="A240" s="39"/>
      <c r="B240" s="40"/>
      <c r="C240" s="289" t="s">
        <v>1130</v>
      </c>
      <c r="D240" s="289" t="s">
        <v>341</v>
      </c>
      <c r="E240" s="290" t="s">
        <v>7368</v>
      </c>
      <c r="F240" s="291" t="s">
        <v>7369</v>
      </c>
      <c r="G240" s="292" t="s">
        <v>520</v>
      </c>
      <c r="H240" s="293">
        <v>35</v>
      </c>
      <c r="I240" s="294"/>
      <c r="J240" s="295">
        <f>ROUND(I240*H240,2)</f>
        <v>0</v>
      </c>
      <c r="K240" s="291" t="s">
        <v>6781</v>
      </c>
      <c r="L240" s="296"/>
      <c r="M240" s="297" t="s">
        <v>1</v>
      </c>
      <c r="N240" s="298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532</v>
      </c>
      <c r="AT240" s="238" t="s">
        <v>341</v>
      </c>
      <c r="AU240" s="238" t="s">
        <v>87</v>
      </c>
      <c r="AY240" s="18" t="s">
        <v>240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170</v>
      </c>
      <c r="BM240" s="238" t="s">
        <v>7370</v>
      </c>
    </row>
    <row r="241" s="2" customFormat="1" ht="16.5" customHeight="1">
      <c r="A241" s="39"/>
      <c r="B241" s="40"/>
      <c r="C241" s="227" t="s">
        <v>1136</v>
      </c>
      <c r="D241" s="227" t="s">
        <v>242</v>
      </c>
      <c r="E241" s="228" t="s">
        <v>7371</v>
      </c>
      <c r="F241" s="229" t="s">
        <v>7372</v>
      </c>
      <c r="G241" s="230" t="s">
        <v>520</v>
      </c>
      <c r="H241" s="231">
        <v>35</v>
      </c>
      <c r="I241" s="232"/>
      <c r="J241" s="233">
        <f>ROUND(I241*H241,2)</f>
        <v>0</v>
      </c>
      <c r="K241" s="229" t="s">
        <v>6781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170</v>
      </c>
      <c r="AT241" s="238" t="s">
        <v>242</v>
      </c>
      <c r="AU241" s="238" t="s">
        <v>87</v>
      </c>
      <c r="AY241" s="18" t="s">
        <v>240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170</v>
      </c>
      <c r="BM241" s="238" t="s">
        <v>7373</v>
      </c>
    </row>
    <row r="242" s="2" customFormat="1" ht="16.5" customHeight="1">
      <c r="A242" s="39"/>
      <c r="B242" s="40"/>
      <c r="C242" s="289" t="s">
        <v>1142</v>
      </c>
      <c r="D242" s="289" t="s">
        <v>341</v>
      </c>
      <c r="E242" s="290" t="s">
        <v>7374</v>
      </c>
      <c r="F242" s="291" t="s">
        <v>7375</v>
      </c>
      <c r="G242" s="292" t="s">
        <v>520</v>
      </c>
      <c r="H242" s="293">
        <v>3300</v>
      </c>
      <c r="I242" s="294"/>
      <c r="J242" s="295">
        <f>ROUND(I242*H242,2)</f>
        <v>0</v>
      </c>
      <c r="K242" s="291" t="s">
        <v>6781</v>
      </c>
      <c r="L242" s="296"/>
      <c r="M242" s="297" t="s">
        <v>1</v>
      </c>
      <c r="N242" s="298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532</v>
      </c>
      <c r="AT242" s="238" t="s">
        <v>341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170</v>
      </c>
      <c r="BM242" s="238" t="s">
        <v>7376</v>
      </c>
    </row>
    <row r="243" s="2" customFormat="1" ht="16.5" customHeight="1">
      <c r="A243" s="39"/>
      <c r="B243" s="40"/>
      <c r="C243" s="227" t="s">
        <v>1149</v>
      </c>
      <c r="D243" s="227" t="s">
        <v>242</v>
      </c>
      <c r="E243" s="228" t="s">
        <v>7377</v>
      </c>
      <c r="F243" s="229" t="s">
        <v>7378</v>
      </c>
      <c r="G243" s="230" t="s">
        <v>520</v>
      </c>
      <c r="H243" s="231">
        <v>3300</v>
      </c>
      <c r="I243" s="232"/>
      <c r="J243" s="233">
        <f>ROUND(I243*H243,2)</f>
        <v>0</v>
      </c>
      <c r="K243" s="229" t="s">
        <v>6781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170</v>
      </c>
      <c r="AT243" s="238" t="s">
        <v>242</v>
      </c>
      <c r="AU243" s="238" t="s">
        <v>87</v>
      </c>
      <c r="AY243" s="18" t="s">
        <v>240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170</v>
      </c>
      <c r="BM243" s="238" t="s">
        <v>7379</v>
      </c>
    </row>
    <row r="244" s="2" customFormat="1" ht="16.5" customHeight="1">
      <c r="A244" s="39"/>
      <c r="B244" s="40"/>
      <c r="C244" s="289" t="s">
        <v>1156</v>
      </c>
      <c r="D244" s="289" t="s">
        <v>341</v>
      </c>
      <c r="E244" s="290" t="s">
        <v>7380</v>
      </c>
      <c r="F244" s="291" t="s">
        <v>7381</v>
      </c>
      <c r="G244" s="292" t="s">
        <v>520</v>
      </c>
      <c r="H244" s="293">
        <v>450</v>
      </c>
      <c r="I244" s="294"/>
      <c r="J244" s="295">
        <f>ROUND(I244*H244,2)</f>
        <v>0</v>
      </c>
      <c r="K244" s="291" t="s">
        <v>6781</v>
      </c>
      <c r="L244" s="296"/>
      <c r="M244" s="297" t="s">
        <v>1</v>
      </c>
      <c r="N244" s="298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532</v>
      </c>
      <c r="AT244" s="238" t="s">
        <v>341</v>
      </c>
      <c r="AU244" s="238" t="s">
        <v>87</v>
      </c>
      <c r="AY244" s="18" t="s">
        <v>240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170</v>
      </c>
      <c r="BM244" s="238" t="s">
        <v>7382</v>
      </c>
    </row>
    <row r="245" s="2" customFormat="1" ht="16.5" customHeight="1">
      <c r="A245" s="39"/>
      <c r="B245" s="40"/>
      <c r="C245" s="227" t="s">
        <v>1165</v>
      </c>
      <c r="D245" s="227" t="s">
        <v>242</v>
      </c>
      <c r="E245" s="228" t="s">
        <v>7383</v>
      </c>
      <c r="F245" s="229" t="s">
        <v>7384</v>
      </c>
      <c r="G245" s="230" t="s">
        <v>520</v>
      </c>
      <c r="H245" s="231">
        <v>450</v>
      </c>
      <c r="I245" s="232"/>
      <c r="J245" s="233">
        <f>ROUND(I245*H245,2)</f>
        <v>0</v>
      </c>
      <c r="K245" s="229" t="s">
        <v>6781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170</v>
      </c>
      <c r="AT245" s="238" t="s">
        <v>242</v>
      </c>
      <c r="AU245" s="238" t="s">
        <v>87</v>
      </c>
      <c r="AY245" s="18" t="s">
        <v>240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170</v>
      </c>
      <c r="BM245" s="238" t="s">
        <v>7385</v>
      </c>
    </row>
    <row r="246" s="2" customFormat="1" ht="16.5" customHeight="1">
      <c r="A246" s="39"/>
      <c r="B246" s="40"/>
      <c r="C246" s="289" t="s">
        <v>1191</v>
      </c>
      <c r="D246" s="289" t="s">
        <v>341</v>
      </c>
      <c r="E246" s="290" t="s">
        <v>7386</v>
      </c>
      <c r="F246" s="291" t="s">
        <v>7387</v>
      </c>
      <c r="G246" s="292" t="s">
        <v>520</v>
      </c>
      <c r="H246" s="293">
        <v>220</v>
      </c>
      <c r="I246" s="294"/>
      <c r="J246" s="295">
        <f>ROUND(I246*H246,2)</f>
        <v>0</v>
      </c>
      <c r="K246" s="291" t="s">
        <v>6781</v>
      </c>
      <c r="L246" s="296"/>
      <c r="M246" s="297" t="s">
        <v>1</v>
      </c>
      <c r="N246" s="298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532</v>
      </c>
      <c r="AT246" s="238" t="s">
        <v>341</v>
      </c>
      <c r="AU246" s="238" t="s">
        <v>87</v>
      </c>
      <c r="AY246" s="18" t="s">
        <v>240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170</v>
      </c>
      <c r="BM246" s="238" t="s">
        <v>7388</v>
      </c>
    </row>
    <row r="247" s="2" customFormat="1" ht="16.5" customHeight="1">
      <c r="A247" s="39"/>
      <c r="B247" s="40"/>
      <c r="C247" s="227" t="s">
        <v>1198</v>
      </c>
      <c r="D247" s="227" t="s">
        <v>242</v>
      </c>
      <c r="E247" s="228" t="s">
        <v>7389</v>
      </c>
      <c r="F247" s="229" t="s">
        <v>7390</v>
      </c>
      <c r="G247" s="230" t="s">
        <v>520</v>
      </c>
      <c r="H247" s="231">
        <v>220</v>
      </c>
      <c r="I247" s="232"/>
      <c r="J247" s="233">
        <f>ROUND(I247*H247,2)</f>
        <v>0</v>
      </c>
      <c r="K247" s="229" t="s">
        <v>6781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170</v>
      </c>
      <c r="AT247" s="238" t="s">
        <v>242</v>
      </c>
      <c r="AU247" s="238" t="s">
        <v>87</v>
      </c>
      <c r="AY247" s="18" t="s">
        <v>240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170</v>
      </c>
      <c r="BM247" s="238" t="s">
        <v>7391</v>
      </c>
    </row>
    <row r="248" s="2" customFormat="1" ht="16.5" customHeight="1">
      <c r="A248" s="39"/>
      <c r="B248" s="40"/>
      <c r="C248" s="289" t="s">
        <v>1204</v>
      </c>
      <c r="D248" s="289" t="s">
        <v>341</v>
      </c>
      <c r="E248" s="290" t="s">
        <v>7392</v>
      </c>
      <c r="F248" s="291" t="s">
        <v>7393</v>
      </c>
      <c r="G248" s="292" t="s">
        <v>520</v>
      </c>
      <c r="H248" s="293">
        <v>400</v>
      </c>
      <c r="I248" s="294"/>
      <c r="J248" s="295">
        <f>ROUND(I248*H248,2)</f>
        <v>0</v>
      </c>
      <c r="K248" s="291" t="s">
        <v>6781</v>
      </c>
      <c r="L248" s="296"/>
      <c r="M248" s="297" t="s">
        <v>1</v>
      </c>
      <c r="N248" s="298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532</v>
      </c>
      <c r="AT248" s="238" t="s">
        <v>341</v>
      </c>
      <c r="AU248" s="238" t="s">
        <v>87</v>
      </c>
      <c r="AY248" s="18" t="s">
        <v>240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170</v>
      </c>
      <c r="BM248" s="238" t="s">
        <v>7394</v>
      </c>
    </row>
    <row r="249" s="2" customFormat="1" ht="16.5" customHeight="1">
      <c r="A249" s="39"/>
      <c r="B249" s="40"/>
      <c r="C249" s="227" t="s">
        <v>1210</v>
      </c>
      <c r="D249" s="227" t="s">
        <v>242</v>
      </c>
      <c r="E249" s="228" t="s">
        <v>7395</v>
      </c>
      <c r="F249" s="229" t="s">
        <v>7396</v>
      </c>
      <c r="G249" s="230" t="s">
        <v>520</v>
      </c>
      <c r="H249" s="231">
        <v>400</v>
      </c>
      <c r="I249" s="232"/>
      <c r="J249" s="233">
        <f>ROUND(I249*H249,2)</f>
        <v>0</v>
      </c>
      <c r="K249" s="229" t="s">
        <v>6781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170</v>
      </c>
      <c r="AT249" s="238" t="s">
        <v>242</v>
      </c>
      <c r="AU249" s="238" t="s">
        <v>87</v>
      </c>
      <c r="AY249" s="18" t="s">
        <v>240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170</v>
      </c>
      <c r="BM249" s="238" t="s">
        <v>7397</v>
      </c>
    </row>
    <row r="250" s="2" customFormat="1" ht="16.5" customHeight="1">
      <c r="A250" s="39"/>
      <c r="B250" s="40"/>
      <c r="C250" s="289" t="s">
        <v>1216</v>
      </c>
      <c r="D250" s="289" t="s">
        <v>341</v>
      </c>
      <c r="E250" s="290" t="s">
        <v>7398</v>
      </c>
      <c r="F250" s="291" t="s">
        <v>7399</v>
      </c>
      <c r="G250" s="292" t="s">
        <v>520</v>
      </c>
      <c r="H250" s="293">
        <v>850</v>
      </c>
      <c r="I250" s="294"/>
      <c r="J250" s="295">
        <f>ROUND(I250*H250,2)</f>
        <v>0</v>
      </c>
      <c r="K250" s="291" t="s">
        <v>6781</v>
      </c>
      <c r="L250" s="296"/>
      <c r="M250" s="297" t="s">
        <v>1</v>
      </c>
      <c r="N250" s="298" t="s">
        <v>41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532</v>
      </c>
      <c r="AT250" s="238" t="s">
        <v>341</v>
      </c>
      <c r="AU250" s="238" t="s">
        <v>87</v>
      </c>
      <c r="AY250" s="18" t="s">
        <v>240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84</v>
      </c>
      <c r="BK250" s="239">
        <f>ROUND(I250*H250,2)</f>
        <v>0</v>
      </c>
      <c r="BL250" s="18" t="s">
        <v>170</v>
      </c>
      <c r="BM250" s="238" t="s">
        <v>7400</v>
      </c>
    </row>
    <row r="251" s="2" customFormat="1" ht="16.5" customHeight="1">
      <c r="A251" s="39"/>
      <c r="B251" s="40"/>
      <c r="C251" s="227" t="s">
        <v>1222</v>
      </c>
      <c r="D251" s="227" t="s">
        <v>242</v>
      </c>
      <c r="E251" s="228" t="s">
        <v>7401</v>
      </c>
      <c r="F251" s="229" t="s">
        <v>7402</v>
      </c>
      <c r="G251" s="230" t="s">
        <v>520</v>
      </c>
      <c r="H251" s="231">
        <v>850</v>
      </c>
      <c r="I251" s="232"/>
      <c r="J251" s="233">
        <f>ROUND(I251*H251,2)</f>
        <v>0</v>
      </c>
      <c r="K251" s="229" t="s">
        <v>6781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170</v>
      </c>
      <c r="AT251" s="238" t="s">
        <v>242</v>
      </c>
      <c r="AU251" s="238" t="s">
        <v>87</v>
      </c>
      <c r="AY251" s="18" t="s">
        <v>240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170</v>
      </c>
      <c r="BM251" s="238" t="s">
        <v>7403</v>
      </c>
    </row>
    <row r="252" s="2" customFormat="1" ht="16.5" customHeight="1">
      <c r="A252" s="39"/>
      <c r="B252" s="40"/>
      <c r="C252" s="289" t="s">
        <v>1676</v>
      </c>
      <c r="D252" s="289" t="s">
        <v>341</v>
      </c>
      <c r="E252" s="290" t="s">
        <v>7404</v>
      </c>
      <c r="F252" s="291" t="s">
        <v>7405</v>
      </c>
      <c r="G252" s="292" t="s">
        <v>520</v>
      </c>
      <c r="H252" s="293">
        <v>280</v>
      </c>
      <c r="I252" s="294"/>
      <c r="J252" s="295">
        <f>ROUND(I252*H252,2)</f>
        <v>0</v>
      </c>
      <c r="K252" s="291" t="s">
        <v>6781</v>
      </c>
      <c r="L252" s="296"/>
      <c r="M252" s="297" t="s">
        <v>1</v>
      </c>
      <c r="N252" s="298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532</v>
      </c>
      <c r="AT252" s="238" t="s">
        <v>341</v>
      </c>
      <c r="AU252" s="238" t="s">
        <v>87</v>
      </c>
      <c r="AY252" s="18" t="s">
        <v>240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84</v>
      </c>
      <c r="BK252" s="239">
        <f>ROUND(I252*H252,2)</f>
        <v>0</v>
      </c>
      <c r="BL252" s="18" t="s">
        <v>170</v>
      </c>
      <c r="BM252" s="238" t="s">
        <v>7406</v>
      </c>
    </row>
    <row r="253" s="2" customFormat="1" ht="16.5" customHeight="1">
      <c r="A253" s="39"/>
      <c r="B253" s="40"/>
      <c r="C253" s="227" t="s">
        <v>1686</v>
      </c>
      <c r="D253" s="227" t="s">
        <v>242</v>
      </c>
      <c r="E253" s="228" t="s">
        <v>7407</v>
      </c>
      <c r="F253" s="229" t="s">
        <v>7408</v>
      </c>
      <c r="G253" s="230" t="s">
        <v>520</v>
      </c>
      <c r="H253" s="231">
        <v>280</v>
      </c>
      <c r="I253" s="232"/>
      <c r="J253" s="233">
        <f>ROUND(I253*H253,2)</f>
        <v>0</v>
      </c>
      <c r="K253" s="229" t="s">
        <v>6781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170</v>
      </c>
      <c r="AT253" s="238" t="s">
        <v>242</v>
      </c>
      <c r="AU253" s="238" t="s">
        <v>87</v>
      </c>
      <c r="AY253" s="18" t="s">
        <v>240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170</v>
      </c>
      <c r="BM253" s="238" t="s">
        <v>7409</v>
      </c>
    </row>
    <row r="254" s="2" customFormat="1" ht="16.5" customHeight="1">
      <c r="A254" s="39"/>
      <c r="B254" s="40"/>
      <c r="C254" s="289" t="s">
        <v>1252</v>
      </c>
      <c r="D254" s="289" t="s">
        <v>341</v>
      </c>
      <c r="E254" s="290" t="s">
        <v>7410</v>
      </c>
      <c r="F254" s="291" t="s">
        <v>7411</v>
      </c>
      <c r="G254" s="292" t="s">
        <v>520</v>
      </c>
      <c r="H254" s="293">
        <v>40</v>
      </c>
      <c r="I254" s="294"/>
      <c r="J254" s="295">
        <f>ROUND(I254*H254,2)</f>
        <v>0</v>
      </c>
      <c r="K254" s="291" t="s">
        <v>6781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532</v>
      </c>
      <c r="AT254" s="238" t="s">
        <v>341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170</v>
      </c>
      <c r="BM254" s="238" t="s">
        <v>7412</v>
      </c>
    </row>
    <row r="255" s="2" customFormat="1" ht="16.5" customHeight="1">
      <c r="A255" s="39"/>
      <c r="B255" s="40"/>
      <c r="C255" s="227" t="s">
        <v>1258</v>
      </c>
      <c r="D255" s="227" t="s">
        <v>242</v>
      </c>
      <c r="E255" s="228" t="s">
        <v>7413</v>
      </c>
      <c r="F255" s="229" t="s">
        <v>7414</v>
      </c>
      <c r="G255" s="230" t="s">
        <v>520</v>
      </c>
      <c r="H255" s="231">
        <v>40</v>
      </c>
      <c r="I255" s="232"/>
      <c r="J255" s="233">
        <f>ROUND(I255*H255,2)</f>
        <v>0</v>
      </c>
      <c r="K255" s="229" t="s">
        <v>6781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170</v>
      </c>
      <c r="AT255" s="238" t="s">
        <v>242</v>
      </c>
      <c r="AU255" s="238" t="s">
        <v>87</v>
      </c>
      <c r="AY255" s="18" t="s">
        <v>240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170</v>
      </c>
      <c r="BM255" s="238" t="s">
        <v>7415</v>
      </c>
    </row>
    <row r="256" s="2" customFormat="1" ht="16.5" customHeight="1">
      <c r="A256" s="39"/>
      <c r="B256" s="40"/>
      <c r="C256" s="289" t="s">
        <v>1264</v>
      </c>
      <c r="D256" s="289" t="s">
        <v>341</v>
      </c>
      <c r="E256" s="290" t="s">
        <v>7416</v>
      </c>
      <c r="F256" s="291" t="s">
        <v>7417</v>
      </c>
      <c r="G256" s="292" t="s">
        <v>520</v>
      </c>
      <c r="H256" s="293">
        <v>100</v>
      </c>
      <c r="I256" s="294"/>
      <c r="J256" s="295">
        <f>ROUND(I256*H256,2)</f>
        <v>0</v>
      </c>
      <c r="K256" s="291" t="s">
        <v>6781</v>
      </c>
      <c r="L256" s="296"/>
      <c r="M256" s="297" t="s">
        <v>1</v>
      </c>
      <c r="N256" s="298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532</v>
      </c>
      <c r="AT256" s="238" t="s">
        <v>341</v>
      </c>
      <c r="AU256" s="238" t="s">
        <v>87</v>
      </c>
      <c r="AY256" s="18" t="s">
        <v>240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170</v>
      </c>
      <c r="BM256" s="238" t="s">
        <v>7418</v>
      </c>
    </row>
    <row r="257" s="2" customFormat="1" ht="16.5" customHeight="1">
      <c r="A257" s="39"/>
      <c r="B257" s="40"/>
      <c r="C257" s="227" t="s">
        <v>1270</v>
      </c>
      <c r="D257" s="227" t="s">
        <v>242</v>
      </c>
      <c r="E257" s="228" t="s">
        <v>7419</v>
      </c>
      <c r="F257" s="229" t="s">
        <v>7420</v>
      </c>
      <c r="G257" s="230" t="s">
        <v>520</v>
      </c>
      <c r="H257" s="231">
        <v>100</v>
      </c>
      <c r="I257" s="232"/>
      <c r="J257" s="233">
        <f>ROUND(I257*H257,2)</f>
        <v>0</v>
      </c>
      <c r="K257" s="229" t="s">
        <v>6781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170</v>
      </c>
      <c r="AT257" s="238" t="s">
        <v>242</v>
      </c>
      <c r="AU257" s="238" t="s">
        <v>87</v>
      </c>
      <c r="AY257" s="18" t="s">
        <v>240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170</v>
      </c>
      <c r="BM257" s="238" t="s">
        <v>7421</v>
      </c>
    </row>
    <row r="258" s="2" customFormat="1" ht="21.75" customHeight="1">
      <c r="A258" s="39"/>
      <c r="B258" s="40"/>
      <c r="C258" s="289" t="s">
        <v>1276</v>
      </c>
      <c r="D258" s="289" t="s">
        <v>341</v>
      </c>
      <c r="E258" s="290" t="s">
        <v>7422</v>
      </c>
      <c r="F258" s="291" t="s">
        <v>7423</v>
      </c>
      <c r="G258" s="292" t="s">
        <v>520</v>
      </c>
      <c r="H258" s="293">
        <v>100</v>
      </c>
      <c r="I258" s="294"/>
      <c r="J258" s="295">
        <f>ROUND(I258*H258,2)</f>
        <v>0</v>
      </c>
      <c r="K258" s="291" t="s">
        <v>6781</v>
      </c>
      <c r="L258" s="296"/>
      <c r="M258" s="297" t="s">
        <v>1</v>
      </c>
      <c r="N258" s="298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532</v>
      </c>
      <c r="AT258" s="238" t="s">
        <v>341</v>
      </c>
      <c r="AU258" s="238" t="s">
        <v>87</v>
      </c>
      <c r="AY258" s="18" t="s">
        <v>240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170</v>
      </c>
      <c r="BM258" s="238" t="s">
        <v>7424</v>
      </c>
    </row>
    <row r="259" s="2" customFormat="1" ht="16.5" customHeight="1">
      <c r="A259" s="39"/>
      <c r="B259" s="40"/>
      <c r="C259" s="227" t="s">
        <v>1282</v>
      </c>
      <c r="D259" s="227" t="s">
        <v>242</v>
      </c>
      <c r="E259" s="228" t="s">
        <v>7425</v>
      </c>
      <c r="F259" s="229" t="s">
        <v>7426</v>
      </c>
      <c r="G259" s="230" t="s">
        <v>520</v>
      </c>
      <c r="H259" s="231">
        <v>100</v>
      </c>
      <c r="I259" s="232"/>
      <c r="J259" s="233">
        <f>ROUND(I259*H259,2)</f>
        <v>0</v>
      </c>
      <c r="K259" s="229" t="s">
        <v>6781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170</v>
      </c>
      <c r="AT259" s="238" t="s">
        <v>242</v>
      </c>
      <c r="AU259" s="238" t="s">
        <v>87</v>
      </c>
      <c r="AY259" s="18" t="s">
        <v>240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170</v>
      </c>
      <c r="BM259" s="238" t="s">
        <v>7427</v>
      </c>
    </row>
    <row r="260" s="2" customFormat="1" ht="21.75" customHeight="1">
      <c r="A260" s="39"/>
      <c r="B260" s="40"/>
      <c r="C260" s="289" t="s">
        <v>1288</v>
      </c>
      <c r="D260" s="289" t="s">
        <v>341</v>
      </c>
      <c r="E260" s="290" t="s">
        <v>7428</v>
      </c>
      <c r="F260" s="291" t="s">
        <v>7429</v>
      </c>
      <c r="G260" s="292" t="s">
        <v>520</v>
      </c>
      <c r="H260" s="293">
        <v>10</v>
      </c>
      <c r="I260" s="294"/>
      <c r="J260" s="295">
        <f>ROUND(I260*H260,2)</f>
        <v>0</v>
      </c>
      <c r="K260" s="291" t="s">
        <v>6781</v>
      </c>
      <c r="L260" s="296"/>
      <c r="M260" s="297" t="s">
        <v>1</v>
      </c>
      <c r="N260" s="298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532</v>
      </c>
      <c r="AT260" s="238" t="s">
        <v>341</v>
      </c>
      <c r="AU260" s="238" t="s">
        <v>87</v>
      </c>
      <c r="AY260" s="18" t="s">
        <v>240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170</v>
      </c>
      <c r="BM260" s="238" t="s">
        <v>7430</v>
      </c>
    </row>
    <row r="261" s="2" customFormat="1" ht="16.5" customHeight="1">
      <c r="A261" s="39"/>
      <c r="B261" s="40"/>
      <c r="C261" s="227" t="s">
        <v>1294</v>
      </c>
      <c r="D261" s="227" t="s">
        <v>242</v>
      </c>
      <c r="E261" s="228" t="s">
        <v>7431</v>
      </c>
      <c r="F261" s="229" t="s">
        <v>7432</v>
      </c>
      <c r="G261" s="230" t="s">
        <v>520</v>
      </c>
      <c r="H261" s="231">
        <v>10</v>
      </c>
      <c r="I261" s="232"/>
      <c r="J261" s="233">
        <f>ROUND(I261*H261,2)</f>
        <v>0</v>
      </c>
      <c r="K261" s="229" t="s">
        <v>6781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170</v>
      </c>
      <c r="AT261" s="238" t="s">
        <v>242</v>
      </c>
      <c r="AU261" s="238" t="s">
        <v>87</v>
      </c>
      <c r="AY261" s="18" t="s">
        <v>240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170</v>
      </c>
      <c r="BM261" s="238" t="s">
        <v>7433</v>
      </c>
    </row>
    <row r="262" s="2" customFormat="1" ht="16.5" customHeight="1">
      <c r="A262" s="39"/>
      <c r="B262" s="40"/>
      <c r="C262" s="289" t="s">
        <v>1305</v>
      </c>
      <c r="D262" s="289" t="s">
        <v>341</v>
      </c>
      <c r="E262" s="290" t="s">
        <v>7434</v>
      </c>
      <c r="F262" s="291" t="s">
        <v>7435</v>
      </c>
      <c r="G262" s="292" t="s">
        <v>520</v>
      </c>
      <c r="H262" s="293">
        <v>250</v>
      </c>
      <c r="I262" s="294"/>
      <c r="J262" s="295">
        <f>ROUND(I262*H262,2)</f>
        <v>0</v>
      </c>
      <c r="K262" s="291" t="s">
        <v>6781</v>
      </c>
      <c r="L262" s="296"/>
      <c r="M262" s="297" t="s">
        <v>1</v>
      </c>
      <c r="N262" s="298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532</v>
      </c>
      <c r="AT262" s="238" t="s">
        <v>341</v>
      </c>
      <c r="AU262" s="238" t="s">
        <v>87</v>
      </c>
      <c r="AY262" s="18" t="s">
        <v>240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170</v>
      </c>
      <c r="BM262" s="238" t="s">
        <v>7436</v>
      </c>
    </row>
    <row r="263" s="2" customFormat="1" ht="16.5" customHeight="1">
      <c r="A263" s="39"/>
      <c r="B263" s="40"/>
      <c r="C263" s="227" t="s">
        <v>1317</v>
      </c>
      <c r="D263" s="227" t="s">
        <v>242</v>
      </c>
      <c r="E263" s="228" t="s">
        <v>7437</v>
      </c>
      <c r="F263" s="229" t="s">
        <v>7438</v>
      </c>
      <c r="G263" s="230" t="s">
        <v>520</v>
      </c>
      <c r="H263" s="231">
        <v>250</v>
      </c>
      <c r="I263" s="232"/>
      <c r="J263" s="233">
        <f>ROUND(I263*H263,2)</f>
        <v>0</v>
      </c>
      <c r="K263" s="229" t="s">
        <v>6781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170</v>
      </c>
      <c r="AT263" s="238" t="s">
        <v>242</v>
      </c>
      <c r="AU263" s="238" t="s">
        <v>87</v>
      </c>
      <c r="AY263" s="18" t="s">
        <v>240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84</v>
      </c>
      <c r="BK263" s="239">
        <f>ROUND(I263*H263,2)</f>
        <v>0</v>
      </c>
      <c r="BL263" s="18" t="s">
        <v>170</v>
      </c>
      <c r="BM263" s="238" t="s">
        <v>7439</v>
      </c>
    </row>
    <row r="264" s="2" customFormat="1" ht="16.5" customHeight="1">
      <c r="A264" s="39"/>
      <c r="B264" s="40"/>
      <c r="C264" s="289" t="s">
        <v>1325</v>
      </c>
      <c r="D264" s="289" t="s">
        <v>341</v>
      </c>
      <c r="E264" s="290" t="s">
        <v>7440</v>
      </c>
      <c r="F264" s="291" t="s">
        <v>7441</v>
      </c>
      <c r="G264" s="292" t="s">
        <v>520</v>
      </c>
      <c r="H264" s="293">
        <v>180</v>
      </c>
      <c r="I264" s="294"/>
      <c r="J264" s="295">
        <f>ROUND(I264*H264,2)</f>
        <v>0</v>
      </c>
      <c r="K264" s="291" t="s">
        <v>6781</v>
      </c>
      <c r="L264" s="296"/>
      <c r="M264" s="297" t="s">
        <v>1</v>
      </c>
      <c r="N264" s="298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532</v>
      </c>
      <c r="AT264" s="238" t="s">
        <v>341</v>
      </c>
      <c r="AU264" s="238" t="s">
        <v>87</v>
      </c>
      <c r="AY264" s="18" t="s">
        <v>240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84</v>
      </c>
      <c r="BK264" s="239">
        <f>ROUND(I264*H264,2)</f>
        <v>0</v>
      </c>
      <c r="BL264" s="18" t="s">
        <v>170</v>
      </c>
      <c r="BM264" s="238" t="s">
        <v>7442</v>
      </c>
    </row>
    <row r="265" s="2" customFormat="1" ht="16.5" customHeight="1">
      <c r="A265" s="39"/>
      <c r="B265" s="40"/>
      <c r="C265" s="227" t="s">
        <v>1334</v>
      </c>
      <c r="D265" s="227" t="s">
        <v>242</v>
      </c>
      <c r="E265" s="228" t="s">
        <v>7443</v>
      </c>
      <c r="F265" s="229" t="s">
        <v>7444</v>
      </c>
      <c r="G265" s="230" t="s">
        <v>520</v>
      </c>
      <c r="H265" s="231">
        <v>180</v>
      </c>
      <c r="I265" s="232"/>
      <c r="J265" s="233">
        <f>ROUND(I265*H265,2)</f>
        <v>0</v>
      </c>
      <c r="K265" s="229" t="s">
        <v>6781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170</v>
      </c>
      <c r="AT265" s="238" t="s">
        <v>242</v>
      </c>
      <c r="AU265" s="238" t="s">
        <v>87</v>
      </c>
      <c r="AY265" s="18" t="s">
        <v>240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170</v>
      </c>
      <c r="BM265" s="238" t="s">
        <v>7445</v>
      </c>
    </row>
    <row r="266" s="2" customFormat="1" ht="16.5" customHeight="1">
      <c r="A266" s="39"/>
      <c r="B266" s="40"/>
      <c r="C266" s="289" t="s">
        <v>1339</v>
      </c>
      <c r="D266" s="289" t="s">
        <v>341</v>
      </c>
      <c r="E266" s="290" t="s">
        <v>7446</v>
      </c>
      <c r="F266" s="291" t="s">
        <v>7447</v>
      </c>
      <c r="G266" s="292" t="s">
        <v>520</v>
      </c>
      <c r="H266" s="293">
        <v>120</v>
      </c>
      <c r="I266" s="294"/>
      <c r="J266" s="295">
        <f>ROUND(I266*H266,2)</f>
        <v>0</v>
      </c>
      <c r="K266" s="291" t="s">
        <v>6781</v>
      </c>
      <c r="L266" s="296"/>
      <c r="M266" s="297" t="s">
        <v>1</v>
      </c>
      <c r="N266" s="298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532</v>
      </c>
      <c r="AT266" s="238" t="s">
        <v>341</v>
      </c>
      <c r="AU266" s="238" t="s">
        <v>87</v>
      </c>
      <c r="AY266" s="18" t="s">
        <v>240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84</v>
      </c>
      <c r="BK266" s="239">
        <f>ROUND(I266*H266,2)</f>
        <v>0</v>
      </c>
      <c r="BL266" s="18" t="s">
        <v>170</v>
      </c>
      <c r="BM266" s="238" t="s">
        <v>7448</v>
      </c>
    </row>
    <row r="267" s="2" customFormat="1" ht="16.5" customHeight="1">
      <c r="A267" s="39"/>
      <c r="B267" s="40"/>
      <c r="C267" s="227" t="s">
        <v>1345</v>
      </c>
      <c r="D267" s="227" t="s">
        <v>242</v>
      </c>
      <c r="E267" s="228" t="s">
        <v>7449</v>
      </c>
      <c r="F267" s="229" t="s">
        <v>7450</v>
      </c>
      <c r="G267" s="230" t="s">
        <v>520</v>
      </c>
      <c r="H267" s="231">
        <v>120</v>
      </c>
      <c r="I267" s="232"/>
      <c r="J267" s="233">
        <f>ROUND(I267*H267,2)</f>
        <v>0</v>
      </c>
      <c r="K267" s="229" t="s">
        <v>6781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170</v>
      </c>
      <c r="AT267" s="238" t="s">
        <v>242</v>
      </c>
      <c r="AU267" s="238" t="s">
        <v>87</v>
      </c>
      <c r="AY267" s="18" t="s">
        <v>240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84</v>
      </c>
      <c r="BK267" s="239">
        <f>ROUND(I267*H267,2)</f>
        <v>0</v>
      </c>
      <c r="BL267" s="18" t="s">
        <v>170</v>
      </c>
      <c r="BM267" s="238" t="s">
        <v>7451</v>
      </c>
    </row>
    <row r="268" s="2" customFormat="1" ht="16.5" customHeight="1">
      <c r="A268" s="39"/>
      <c r="B268" s="40"/>
      <c r="C268" s="289" t="s">
        <v>1353</v>
      </c>
      <c r="D268" s="289" t="s">
        <v>341</v>
      </c>
      <c r="E268" s="290" t="s">
        <v>7452</v>
      </c>
      <c r="F268" s="291" t="s">
        <v>7453</v>
      </c>
      <c r="G268" s="292" t="s">
        <v>520</v>
      </c>
      <c r="H268" s="293">
        <v>80</v>
      </c>
      <c r="I268" s="294"/>
      <c r="J268" s="295">
        <f>ROUND(I268*H268,2)</f>
        <v>0</v>
      </c>
      <c r="K268" s="291" t="s">
        <v>6781</v>
      </c>
      <c r="L268" s="296"/>
      <c r="M268" s="297" t="s">
        <v>1</v>
      </c>
      <c r="N268" s="298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532</v>
      </c>
      <c r="AT268" s="238" t="s">
        <v>341</v>
      </c>
      <c r="AU268" s="238" t="s">
        <v>87</v>
      </c>
      <c r="AY268" s="18" t="s">
        <v>240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170</v>
      </c>
      <c r="BM268" s="238" t="s">
        <v>7454</v>
      </c>
    </row>
    <row r="269" s="2" customFormat="1" ht="16.5" customHeight="1">
      <c r="A269" s="39"/>
      <c r="B269" s="40"/>
      <c r="C269" s="227" t="s">
        <v>1358</v>
      </c>
      <c r="D269" s="227" t="s">
        <v>242</v>
      </c>
      <c r="E269" s="228" t="s">
        <v>7455</v>
      </c>
      <c r="F269" s="229" t="s">
        <v>7456</v>
      </c>
      <c r="G269" s="230" t="s">
        <v>520</v>
      </c>
      <c r="H269" s="231">
        <v>80</v>
      </c>
      <c r="I269" s="232"/>
      <c r="J269" s="233">
        <f>ROUND(I269*H269,2)</f>
        <v>0</v>
      </c>
      <c r="K269" s="229" t="s">
        <v>6781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170</v>
      </c>
      <c r="AT269" s="238" t="s">
        <v>242</v>
      </c>
      <c r="AU269" s="238" t="s">
        <v>87</v>
      </c>
      <c r="AY269" s="18" t="s">
        <v>240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170</v>
      </c>
      <c r="BM269" s="238" t="s">
        <v>7457</v>
      </c>
    </row>
    <row r="270" s="2" customFormat="1" ht="16.5" customHeight="1">
      <c r="A270" s="39"/>
      <c r="B270" s="40"/>
      <c r="C270" s="289" t="s">
        <v>1363</v>
      </c>
      <c r="D270" s="289" t="s">
        <v>341</v>
      </c>
      <c r="E270" s="290" t="s">
        <v>7458</v>
      </c>
      <c r="F270" s="291" t="s">
        <v>7459</v>
      </c>
      <c r="G270" s="292" t="s">
        <v>520</v>
      </c>
      <c r="H270" s="293">
        <v>20</v>
      </c>
      <c r="I270" s="294"/>
      <c r="J270" s="295">
        <f>ROUND(I270*H270,2)</f>
        <v>0</v>
      </c>
      <c r="K270" s="291" t="s">
        <v>6781</v>
      </c>
      <c r="L270" s="296"/>
      <c r="M270" s="297" t="s">
        <v>1</v>
      </c>
      <c r="N270" s="298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532</v>
      </c>
      <c r="AT270" s="238" t="s">
        <v>341</v>
      </c>
      <c r="AU270" s="238" t="s">
        <v>87</v>
      </c>
      <c r="AY270" s="18" t="s">
        <v>240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84</v>
      </c>
      <c r="BK270" s="239">
        <f>ROUND(I270*H270,2)</f>
        <v>0</v>
      </c>
      <c r="BL270" s="18" t="s">
        <v>170</v>
      </c>
      <c r="BM270" s="238" t="s">
        <v>7460</v>
      </c>
    </row>
    <row r="271" s="2" customFormat="1" ht="16.5" customHeight="1">
      <c r="A271" s="39"/>
      <c r="B271" s="40"/>
      <c r="C271" s="227" t="s">
        <v>1377</v>
      </c>
      <c r="D271" s="227" t="s">
        <v>242</v>
      </c>
      <c r="E271" s="228" t="s">
        <v>7461</v>
      </c>
      <c r="F271" s="229" t="s">
        <v>7462</v>
      </c>
      <c r="G271" s="230" t="s">
        <v>520</v>
      </c>
      <c r="H271" s="231">
        <v>20</v>
      </c>
      <c r="I271" s="232"/>
      <c r="J271" s="233">
        <f>ROUND(I271*H271,2)</f>
        <v>0</v>
      </c>
      <c r="K271" s="229" t="s">
        <v>6781</v>
      </c>
      <c r="L271" s="45"/>
      <c r="M271" s="234" t="s">
        <v>1</v>
      </c>
      <c r="N271" s="235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170</v>
      </c>
      <c r="AT271" s="238" t="s">
        <v>242</v>
      </c>
      <c r="AU271" s="238" t="s">
        <v>87</v>
      </c>
      <c r="AY271" s="18" t="s">
        <v>240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84</v>
      </c>
      <c r="BK271" s="239">
        <f>ROUND(I271*H271,2)</f>
        <v>0</v>
      </c>
      <c r="BL271" s="18" t="s">
        <v>170</v>
      </c>
      <c r="BM271" s="238" t="s">
        <v>7463</v>
      </c>
    </row>
    <row r="272" s="2" customFormat="1" ht="16.5" customHeight="1">
      <c r="A272" s="39"/>
      <c r="B272" s="40"/>
      <c r="C272" s="289" t="s">
        <v>1391</v>
      </c>
      <c r="D272" s="289" t="s">
        <v>341</v>
      </c>
      <c r="E272" s="290" t="s">
        <v>7464</v>
      </c>
      <c r="F272" s="291" t="s">
        <v>7465</v>
      </c>
      <c r="G272" s="292" t="s">
        <v>520</v>
      </c>
      <c r="H272" s="293">
        <v>40</v>
      </c>
      <c r="I272" s="294"/>
      <c r="J272" s="295">
        <f>ROUND(I272*H272,2)</f>
        <v>0</v>
      </c>
      <c r="K272" s="291" t="s">
        <v>6781</v>
      </c>
      <c r="L272" s="296"/>
      <c r="M272" s="297" t="s">
        <v>1</v>
      </c>
      <c r="N272" s="298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532</v>
      </c>
      <c r="AT272" s="238" t="s">
        <v>341</v>
      </c>
      <c r="AU272" s="238" t="s">
        <v>87</v>
      </c>
      <c r="AY272" s="18" t="s">
        <v>240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170</v>
      </c>
      <c r="BM272" s="238" t="s">
        <v>7466</v>
      </c>
    </row>
    <row r="273" s="2" customFormat="1" ht="16.5" customHeight="1">
      <c r="A273" s="39"/>
      <c r="B273" s="40"/>
      <c r="C273" s="227" t="s">
        <v>1403</v>
      </c>
      <c r="D273" s="227" t="s">
        <v>242</v>
      </c>
      <c r="E273" s="228" t="s">
        <v>7467</v>
      </c>
      <c r="F273" s="229" t="s">
        <v>7468</v>
      </c>
      <c r="G273" s="230" t="s">
        <v>520</v>
      </c>
      <c r="H273" s="231">
        <v>40</v>
      </c>
      <c r="I273" s="232"/>
      <c r="J273" s="233">
        <f>ROUND(I273*H273,2)</f>
        <v>0</v>
      </c>
      <c r="K273" s="229" t="s">
        <v>6781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170</v>
      </c>
      <c r="AT273" s="238" t="s">
        <v>242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170</v>
      </c>
      <c r="BM273" s="238" t="s">
        <v>7469</v>
      </c>
    </row>
    <row r="274" s="12" customFormat="1" ht="22.8" customHeight="1">
      <c r="A274" s="12"/>
      <c r="B274" s="211"/>
      <c r="C274" s="212"/>
      <c r="D274" s="213" t="s">
        <v>75</v>
      </c>
      <c r="E274" s="225" t="s">
        <v>7470</v>
      </c>
      <c r="F274" s="225" t="s">
        <v>7471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SUM(P275:P282)</f>
        <v>0</v>
      </c>
      <c r="Q274" s="219"/>
      <c r="R274" s="220">
        <f>SUM(R275:R282)</f>
        <v>0</v>
      </c>
      <c r="S274" s="219"/>
      <c r="T274" s="221">
        <f>SUM(T275:T282)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87</v>
      </c>
      <c r="AT274" s="223" t="s">
        <v>75</v>
      </c>
      <c r="AU274" s="223" t="s">
        <v>84</v>
      </c>
      <c r="AY274" s="222" t="s">
        <v>240</v>
      </c>
      <c r="BK274" s="224">
        <f>SUM(BK275:BK282)</f>
        <v>0</v>
      </c>
    </row>
    <row r="275" s="2" customFormat="1" ht="16.5" customHeight="1">
      <c r="A275" s="39"/>
      <c r="B275" s="40"/>
      <c r="C275" s="289" t="s">
        <v>1410</v>
      </c>
      <c r="D275" s="289" t="s">
        <v>341</v>
      </c>
      <c r="E275" s="290" t="s">
        <v>7472</v>
      </c>
      <c r="F275" s="291" t="s">
        <v>7473</v>
      </c>
      <c r="G275" s="292" t="s">
        <v>675</v>
      </c>
      <c r="H275" s="293">
        <v>20</v>
      </c>
      <c r="I275" s="294"/>
      <c r="J275" s="295">
        <f>ROUND(I275*H275,2)</f>
        <v>0</v>
      </c>
      <c r="K275" s="291" t="s">
        <v>6781</v>
      </c>
      <c r="L275" s="296"/>
      <c r="M275" s="297" t="s">
        <v>1</v>
      </c>
      <c r="N275" s="298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532</v>
      </c>
      <c r="AT275" s="238" t="s">
        <v>341</v>
      </c>
      <c r="AU275" s="238" t="s">
        <v>87</v>
      </c>
      <c r="AY275" s="18" t="s">
        <v>240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170</v>
      </c>
      <c r="BM275" s="238" t="s">
        <v>7474</v>
      </c>
    </row>
    <row r="276" s="2" customFormat="1" ht="16.5" customHeight="1">
      <c r="A276" s="39"/>
      <c r="B276" s="40"/>
      <c r="C276" s="227" t="s">
        <v>1417</v>
      </c>
      <c r="D276" s="227" t="s">
        <v>242</v>
      </c>
      <c r="E276" s="228" t="s">
        <v>7475</v>
      </c>
      <c r="F276" s="229" t="s">
        <v>7476</v>
      </c>
      <c r="G276" s="230" t="s">
        <v>675</v>
      </c>
      <c r="H276" s="231">
        <v>20</v>
      </c>
      <c r="I276" s="232"/>
      <c r="J276" s="233">
        <f>ROUND(I276*H276,2)</f>
        <v>0</v>
      </c>
      <c r="K276" s="229" t="s">
        <v>6781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170</v>
      </c>
      <c r="AT276" s="238" t="s">
        <v>242</v>
      </c>
      <c r="AU276" s="238" t="s">
        <v>87</v>
      </c>
      <c r="AY276" s="18" t="s">
        <v>240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84</v>
      </c>
      <c r="BK276" s="239">
        <f>ROUND(I276*H276,2)</f>
        <v>0</v>
      </c>
      <c r="BL276" s="18" t="s">
        <v>170</v>
      </c>
      <c r="BM276" s="238" t="s">
        <v>7477</v>
      </c>
    </row>
    <row r="277" s="2" customFormat="1" ht="16.5" customHeight="1">
      <c r="A277" s="39"/>
      <c r="B277" s="40"/>
      <c r="C277" s="289" t="s">
        <v>1425</v>
      </c>
      <c r="D277" s="289" t="s">
        <v>341</v>
      </c>
      <c r="E277" s="290" t="s">
        <v>7478</v>
      </c>
      <c r="F277" s="291" t="s">
        <v>7479</v>
      </c>
      <c r="G277" s="292" t="s">
        <v>675</v>
      </c>
      <c r="H277" s="293">
        <v>20</v>
      </c>
      <c r="I277" s="294"/>
      <c r="J277" s="295">
        <f>ROUND(I277*H277,2)</f>
        <v>0</v>
      </c>
      <c r="K277" s="291" t="s">
        <v>6781</v>
      </c>
      <c r="L277" s="296"/>
      <c r="M277" s="297" t="s">
        <v>1</v>
      </c>
      <c r="N277" s="298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532</v>
      </c>
      <c r="AT277" s="238" t="s">
        <v>341</v>
      </c>
      <c r="AU277" s="238" t="s">
        <v>87</v>
      </c>
      <c r="AY277" s="18" t="s">
        <v>240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84</v>
      </c>
      <c r="BK277" s="239">
        <f>ROUND(I277*H277,2)</f>
        <v>0</v>
      </c>
      <c r="BL277" s="18" t="s">
        <v>170</v>
      </c>
      <c r="BM277" s="238" t="s">
        <v>7480</v>
      </c>
    </row>
    <row r="278" s="2" customFormat="1" ht="16.5" customHeight="1">
      <c r="A278" s="39"/>
      <c r="B278" s="40"/>
      <c r="C278" s="227" t="s">
        <v>1431</v>
      </c>
      <c r="D278" s="227" t="s">
        <v>242</v>
      </c>
      <c r="E278" s="228" t="s">
        <v>7481</v>
      </c>
      <c r="F278" s="229" t="s">
        <v>7482</v>
      </c>
      <c r="G278" s="230" t="s">
        <v>675</v>
      </c>
      <c r="H278" s="231">
        <v>20</v>
      </c>
      <c r="I278" s="232"/>
      <c r="J278" s="233">
        <f>ROUND(I278*H278,2)</f>
        <v>0</v>
      </c>
      <c r="K278" s="229" t="s">
        <v>6781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170</v>
      </c>
      <c r="AT278" s="238" t="s">
        <v>242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170</v>
      </c>
      <c r="BM278" s="238" t="s">
        <v>7483</v>
      </c>
    </row>
    <row r="279" s="2" customFormat="1" ht="16.5" customHeight="1">
      <c r="A279" s="39"/>
      <c r="B279" s="40"/>
      <c r="C279" s="289" t="s">
        <v>1439</v>
      </c>
      <c r="D279" s="289" t="s">
        <v>341</v>
      </c>
      <c r="E279" s="290" t="s">
        <v>7484</v>
      </c>
      <c r="F279" s="291" t="s">
        <v>7485</v>
      </c>
      <c r="G279" s="292" t="s">
        <v>675</v>
      </c>
      <c r="H279" s="293">
        <v>8</v>
      </c>
      <c r="I279" s="294"/>
      <c r="J279" s="295">
        <f>ROUND(I279*H279,2)</f>
        <v>0</v>
      </c>
      <c r="K279" s="291" t="s">
        <v>6781</v>
      </c>
      <c r="L279" s="296"/>
      <c r="M279" s="297" t="s">
        <v>1</v>
      </c>
      <c r="N279" s="298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532</v>
      </c>
      <c r="AT279" s="238" t="s">
        <v>341</v>
      </c>
      <c r="AU279" s="238" t="s">
        <v>87</v>
      </c>
      <c r="AY279" s="18" t="s">
        <v>240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170</v>
      </c>
      <c r="BM279" s="238" t="s">
        <v>7486</v>
      </c>
    </row>
    <row r="280" s="2" customFormat="1" ht="16.5" customHeight="1">
      <c r="A280" s="39"/>
      <c r="B280" s="40"/>
      <c r="C280" s="227" t="s">
        <v>1445</v>
      </c>
      <c r="D280" s="227" t="s">
        <v>242</v>
      </c>
      <c r="E280" s="228" t="s">
        <v>7487</v>
      </c>
      <c r="F280" s="229" t="s">
        <v>7488</v>
      </c>
      <c r="G280" s="230" t="s">
        <v>675</v>
      </c>
      <c r="H280" s="231">
        <v>8</v>
      </c>
      <c r="I280" s="232"/>
      <c r="J280" s="233">
        <f>ROUND(I280*H280,2)</f>
        <v>0</v>
      </c>
      <c r="K280" s="229" t="s">
        <v>6781</v>
      </c>
      <c r="L280" s="45"/>
      <c r="M280" s="234" t="s">
        <v>1</v>
      </c>
      <c r="N280" s="235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170</v>
      </c>
      <c r="AT280" s="238" t="s">
        <v>242</v>
      </c>
      <c r="AU280" s="238" t="s">
        <v>87</v>
      </c>
      <c r="AY280" s="18" t="s">
        <v>240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170</v>
      </c>
      <c r="BM280" s="238" t="s">
        <v>7489</v>
      </c>
    </row>
    <row r="281" s="2" customFormat="1" ht="16.5" customHeight="1">
      <c r="A281" s="39"/>
      <c r="B281" s="40"/>
      <c r="C281" s="289" t="s">
        <v>1452</v>
      </c>
      <c r="D281" s="289" t="s">
        <v>341</v>
      </c>
      <c r="E281" s="290" t="s">
        <v>7490</v>
      </c>
      <c r="F281" s="291" t="s">
        <v>7491</v>
      </c>
      <c r="G281" s="292" t="s">
        <v>520</v>
      </c>
      <c r="H281" s="293">
        <v>4</v>
      </c>
      <c r="I281" s="294"/>
      <c r="J281" s="295">
        <f>ROUND(I281*H281,2)</f>
        <v>0</v>
      </c>
      <c r="K281" s="291" t="s">
        <v>6781</v>
      </c>
      <c r="L281" s="296"/>
      <c r="M281" s="297" t="s">
        <v>1</v>
      </c>
      <c r="N281" s="298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532</v>
      </c>
      <c r="AT281" s="238" t="s">
        <v>341</v>
      </c>
      <c r="AU281" s="238" t="s">
        <v>87</v>
      </c>
      <c r="AY281" s="18" t="s">
        <v>240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84</v>
      </c>
      <c r="BK281" s="239">
        <f>ROUND(I281*H281,2)</f>
        <v>0</v>
      </c>
      <c r="BL281" s="18" t="s">
        <v>170</v>
      </c>
      <c r="BM281" s="238" t="s">
        <v>7492</v>
      </c>
    </row>
    <row r="282" s="2" customFormat="1" ht="16.5" customHeight="1">
      <c r="A282" s="39"/>
      <c r="B282" s="40"/>
      <c r="C282" s="227" t="s">
        <v>1458</v>
      </c>
      <c r="D282" s="227" t="s">
        <v>242</v>
      </c>
      <c r="E282" s="228" t="s">
        <v>7493</v>
      </c>
      <c r="F282" s="229" t="s">
        <v>7494</v>
      </c>
      <c r="G282" s="230" t="s">
        <v>520</v>
      </c>
      <c r="H282" s="231">
        <v>4</v>
      </c>
      <c r="I282" s="232"/>
      <c r="J282" s="233">
        <f>ROUND(I282*H282,2)</f>
        <v>0</v>
      </c>
      <c r="K282" s="229" t="s">
        <v>6781</v>
      </c>
      <c r="L282" s="45"/>
      <c r="M282" s="234" t="s">
        <v>1</v>
      </c>
      <c r="N282" s="235" t="s">
        <v>41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170</v>
      </c>
      <c r="AT282" s="238" t="s">
        <v>242</v>
      </c>
      <c r="AU282" s="238" t="s">
        <v>87</v>
      </c>
      <c r="AY282" s="18" t="s">
        <v>240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170</v>
      </c>
      <c r="BM282" s="238" t="s">
        <v>7495</v>
      </c>
    </row>
    <row r="283" s="12" customFormat="1" ht="22.8" customHeight="1">
      <c r="A283" s="12"/>
      <c r="B283" s="211"/>
      <c r="C283" s="212"/>
      <c r="D283" s="213" t="s">
        <v>75</v>
      </c>
      <c r="E283" s="225" t="s">
        <v>7496</v>
      </c>
      <c r="F283" s="225" t="s">
        <v>7497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SUM(P284:P301)</f>
        <v>0</v>
      </c>
      <c r="Q283" s="219"/>
      <c r="R283" s="220">
        <f>SUM(R284:R301)</f>
        <v>0</v>
      </c>
      <c r="S283" s="219"/>
      <c r="T283" s="221">
        <f>SUM(T284:T301)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87</v>
      </c>
      <c r="AT283" s="223" t="s">
        <v>75</v>
      </c>
      <c r="AU283" s="223" t="s">
        <v>84</v>
      </c>
      <c r="AY283" s="222" t="s">
        <v>240</v>
      </c>
      <c r="BK283" s="224">
        <f>SUM(BK284:BK301)</f>
        <v>0</v>
      </c>
    </row>
    <row r="284" s="2" customFormat="1" ht="16.5" customHeight="1">
      <c r="A284" s="39"/>
      <c r="B284" s="40"/>
      <c r="C284" s="289" t="s">
        <v>1465</v>
      </c>
      <c r="D284" s="289" t="s">
        <v>341</v>
      </c>
      <c r="E284" s="290" t="s">
        <v>7498</v>
      </c>
      <c r="F284" s="291" t="s">
        <v>7499</v>
      </c>
      <c r="G284" s="292" t="s">
        <v>675</v>
      </c>
      <c r="H284" s="293">
        <v>60</v>
      </c>
      <c r="I284" s="294"/>
      <c r="J284" s="295">
        <f>ROUND(I284*H284,2)</f>
        <v>0</v>
      </c>
      <c r="K284" s="291" t="s">
        <v>6781</v>
      </c>
      <c r="L284" s="296"/>
      <c r="M284" s="297" t="s">
        <v>1</v>
      </c>
      <c r="N284" s="298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532</v>
      </c>
      <c r="AT284" s="238" t="s">
        <v>341</v>
      </c>
      <c r="AU284" s="238" t="s">
        <v>87</v>
      </c>
      <c r="AY284" s="18" t="s">
        <v>240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84</v>
      </c>
      <c r="BK284" s="239">
        <f>ROUND(I284*H284,2)</f>
        <v>0</v>
      </c>
      <c r="BL284" s="18" t="s">
        <v>170</v>
      </c>
      <c r="BM284" s="238" t="s">
        <v>7500</v>
      </c>
    </row>
    <row r="285" s="2" customFormat="1" ht="16.5" customHeight="1">
      <c r="A285" s="39"/>
      <c r="B285" s="40"/>
      <c r="C285" s="227" t="s">
        <v>1472</v>
      </c>
      <c r="D285" s="227" t="s">
        <v>242</v>
      </c>
      <c r="E285" s="228" t="s">
        <v>7501</v>
      </c>
      <c r="F285" s="229" t="s">
        <v>7502</v>
      </c>
      <c r="G285" s="230" t="s">
        <v>675</v>
      </c>
      <c r="H285" s="231">
        <v>60</v>
      </c>
      <c r="I285" s="232"/>
      <c r="J285" s="233">
        <f>ROUND(I285*H285,2)</f>
        <v>0</v>
      </c>
      <c r="K285" s="229" t="s">
        <v>6781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170</v>
      </c>
      <c r="AT285" s="238" t="s">
        <v>242</v>
      </c>
      <c r="AU285" s="238" t="s">
        <v>87</v>
      </c>
      <c r="AY285" s="18" t="s">
        <v>240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84</v>
      </c>
      <c r="BK285" s="239">
        <f>ROUND(I285*H285,2)</f>
        <v>0</v>
      </c>
      <c r="BL285" s="18" t="s">
        <v>170</v>
      </c>
      <c r="BM285" s="238" t="s">
        <v>7503</v>
      </c>
    </row>
    <row r="286" s="2" customFormat="1" ht="16.5" customHeight="1">
      <c r="A286" s="39"/>
      <c r="B286" s="40"/>
      <c r="C286" s="289" t="s">
        <v>1486</v>
      </c>
      <c r="D286" s="289" t="s">
        <v>341</v>
      </c>
      <c r="E286" s="290" t="s">
        <v>7504</v>
      </c>
      <c r="F286" s="291" t="s">
        <v>7491</v>
      </c>
      <c r="G286" s="292" t="s">
        <v>520</v>
      </c>
      <c r="H286" s="293">
        <v>16</v>
      </c>
      <c r="I286" s="294"/>
      <c r="J286" s="295">
        <f>ROUND(I286*H286,2)</f>
        <v>0</v>
      </c>
      <c r="K286" s="291" t="s">
        <v>6781</v>
      </c>
      <c r="L286" s="296"/>
      <c r="M286" s="297" t="s">
        <v>1</v>
      </c>
      <c r="N286" s="298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532</v>
      </c>
      <c r="AT286" s="238" t="s">
        <v>341</v>
      </c>
      <c r="AU286" s="238" t="s">
        <v>87</v>
      </c>
      <c r="AY286" s="18" t="s">
        <v>240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170</v>
      </c>
      <c r="BM286" s="238" t="s">
        <v>7505</v>
      </c>
    </row>
    <row r="287" s="2" customFormat="1" ht="16.5" customHeight="1">
      <c r="A287" s="39"/>
      <c r="B287" s="40"/>
      <c r="C287" s="227" t="s">
        <v>1495</v>
      </c>
      <c r="D287" s="227" t="s">
        <v>242</v>
      </c>
      <c r="E287" s="228" t="s">
        <v>7506</v>
      </c>
      <c r="F287" s="229" t="s">
        <v>7494</v>
      </c>
      <c r="G287" s="230" t="s">
        <v>520</v>
      </c>
      <c r="H287" s="231">
        <v>16</v>
      </c>
      <c r="I287" s="232"/>
      <c r="J287" s="233">
        <f>ROUND(I287*H287,2)</f>
        <v>0</v>
      </c>
      <c r="K287" s="229" t="s">
        <v>6781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170</v>
      </c>
      <c r="AT287" s="238" t="s">
        <v>242</v>
      </c>
      <c r="AU287" s="238" t="s">
        <v>87</v>
      </c>
      <c r="AY287" s="18" t="s">
        <v>240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170</v>
      </c>
      <c r="BM287" s="238" t="s">
        <v>7507</v>
      </c>
    </row>
    <row r="288" s="2" customFormat="1" ht="16.5" customHeight="1">
      <c r="A288" s="39"/>
      <c r="B288" s="40"/>
      <c r="C288" s="289" t="s">
        <v>1479</v>
      </c>
      <c r="D288" s="289" t="s">
        <v>341</v>
      </c>
      <c r="E288" s="290" t="s">
        <v>7508</v>
      </c>
      <c r="F288" s="291" t="s">
        <v>7509</v>
      </c>
      <c r="G288" s="292" t="s">
        <v>675</v>
      </c>
      <c r="H288" s="293">
        <v>16</v>
      </c>
      <c r="I288" s="294"/>
      <c r="J288" s="295">
        <f>ROUND(I288*H288,2)</f>
        <v>0</v>
      </c>
      <c r="K288" s="291" t="s">
        <v>6781</v>
      </c>
      <c r="L288" s="296"/>
      <c r="M288" s="297" t="s">
        <v>1</v>
      </c>
      <c r="N288" s="298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532</v>
      </c>
      <c r="AT288" s="238" t="s">
        <v>341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170</v>
      </c>
      <c r="BM288" s="238" t="s">
        <v>7510</v>
      </c>
    </row>
    <row r="289" s="2" customFormat="1" ht="16.5" customHeight="1">
      <c r="A289" s="39"/>
      <c r="B289" s="40"/>
      <c r="C289" s="227" t="s">
        <v>1501</v>
      </c>
      <c r="D289" s="227" t="s">
        <v>242</v>
      </c>
      <c r="E289" s="228" t="s">
        <v>7511</v>
      </c>
      <c r="F289" s="229" t="s">
        <v>7512</v>
      </c>
      <c r="G289" s="230" t="s">
        <v>675</v>
      </c>
      <c r="H289" s="231">
        <v>16</v>
      </c>
      <c r="I289" s="232"/>
      <c r="J289" s="233">
        <f>ROUND(I289*H289,2)</f>
        <v>0</v>
      </c>
      <c r="K289" s="229" t="s">
        <v>6781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170</v>
      </c>
      <c r="AT289" s="238" t="s">
        <v>242</v>
      </c>
      <c r="AU289" s="238" t="s">
        <v>87</v>
      </c>
      <c r="AY289" s="18" t="s">
        <v>240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84</v>
      </c>
      <c r="BK289" s="239">
        <f>ROUND(I289*H289,2)</f>
        <v>0</v>
      </c>
      <c r="BL289" s="18" t="s">
        <v>170</v>
      </c>
      <c r="BM289" s="238" t="s">
        <v>7513</v>
      </c>
    </row>
    <row r="290" s="2" customFormat="1" ht="16.5" customHeight="1">
      <c r="A290" s="39"/>
      <c r="B290" s="40"/>
      <c r="C290" s="289" t="s">
        <v>1506</v>
      </c>
      <c r="D290" s="289" t="s">
        <v>341</v>
      </c>
      <c r="E290" s="290" t="s">
        <v>7514</v>
      </c>
      <c r="F290" s="291" t="s">
        <v>7515</v>
      </c>
      <c r="G290" s="292" t="s">
        <v>520</v>
      </c>
      <c r="H290" s="293">
        <v>320</v>
      </c>
      <c r="I290" s="294"/>
      <c r="J290" s="295">
        <f>ROUND(I290*H290,2)</f>
        <v>0</v>
      </c>
      <c r="K290" s="291" t="s">
        <v>6781</v>
      </c>
      <c r="L290" s="296"/>
      <c r="M290" s="297" t="s">
        <v>1</v>
      </c>
      <c r="N290" s="298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532</v>
      </c>
      <c r="AT290" s="238" t="s">
        <v>341</v>
      </c>
      <c r="AU290" s="238" t="s">
        <v>87</v>
      </c>
      <c r="AY290" s="18" t="s">
        <v>240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170</v>
      </c>
      <c r="BM290" s="238" t="s">
        <v>7516</v>
      </c>
    </row>
    <row r="291" s="2" customFormat="1" ht="16.5" customHeight="1">
      <c r="A291" s="39"/>
      <c r="B291" s="40"/>
      <c r="C291" s="227" t="s">
        <v>1511</v>
      </c>
      <c r="D291" s="227" t="s">
        <v>242</v>
      </c>
      <c r="E291" s="228" t="s">
        <v>7517</v>
      </c>
      <c r="F291" s="229" t="s">
        <v>7518</v>
      </c>
      <c r="G291" s="230" t="s">
        <v>520</v>
      </c>
      <c r="H291" s="231">
        <v>320</v>
      </c>
      <c r="I291" s="232"/>
      <c r="J291" s="233">
        <f>ROUND(I291*H291,2)</f>
        <v>0</v>
      </c>
      <c r="K291" s="229" t="s">
        <v>6781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170</v>
      </c>
      <c r="AT291" s="238" t="s">
        <v>242</v>
      </c>
      <c r="AU291" s="238" t="s">
        <v>87</v>
      </c>
      <c r="AY291" s="18" t="s">
        <v>240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170</v>
      </c>
      <c r="BM291" s="238" t="s">
        <v>7519</v>
      </c>
    </row>
    <row r="292" s="2" customFormat="1" ht="21.75" customHeight="1">
      <c r="A292" s="39"/>
      <c r="B292" s="40"/>
      <c r="C292" s="289" t="s">
        <v>1516</v>
      </c>
      <c r="D292" s="289" t="s">
        <v>341</v>
      </c>
      <c r="E292" s="290" t="s">
        <v>7520</v>
      </c>
      <c r="F292" s="291" t="s">
        <v>7521</v>
      </c>
      <c r="G292" s="292" t="s">
        <v>520</v>
      </c>
      <c r="H292" s="293">
        <v>180</v>
      </c>
      <c r="I292" s="294"/>
      <c r="J292" s="295">
        <f>ROUND(I292*H292,2)</f>
        <v>0</v>
      </c>
      <c r="K292" s="291" t="s">
        <v>6781</v>
      </c>
      <c r="L292" s="296"/>
      <c r="M292" s="297" t="s">
        <v>1</v>
      </c>
      <c r="N292" s="298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532</v>
      </c>
      <c r="AT292" s="238" t="s">
        <v>341</v>
      </c>
      <c r="AU292" s="238" t="s">
        <v>87</v>
      </c>
      <c r="AY292" s="18" t="s">
        <v>240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170</v>
      </c>
      <c r="BM292" s="238" t="s">
        <v>7522</v>
      </c>
    </row>
    <row r="293" s="2" customFormat="1" ht="21.75" customHeight="1">
      <c r="A293" s="39"/>
      <c r="B293" s="40"/>
      <c r="C293" s="227" t="s">
        <v>1523</v>
      </c>
      <c r="D293" s="227" t="s">
        <v>242</v>
      </c>
      <c r="E293" s="228" t="s">
        <v>7523</v>
      </c>
      <c r="F293" s="229" t="s">
        <v>7524</v>
      </c>
      <c r="G293" s="230" t="s">
        <v>520</v>
      </c>
      <c r="H293" s="231">
        <v>180</v>
      </c>
      <c r="I293" s="232"/>
      <c r="J293" s="233">
        <f>ROUND(I293*H293,2)</f>
        <v>0</v>
      </c>
      <c r="K293" s="229" t="s">
        <v>6781</v>
      </c>
      <c r="L293" s="45"/>
      <c r="M293" s="234" t="s">
        <v>1</v>
      </c>
      <c r="N293" s="235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170</v>
      </c>
      <c r="AT293" s="238" t="s">
        <v>242</v>
      </c>
      <c r="AU293" s="238" t="s">
        <v>87</v>
      </c>
      <c r="AY293" s="18" t="s">
        <v>240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84</v>
      </c>
      <c r="BK293" s="239">
        <f>ROUND(I293*H293,2)</f>
        <v>0</v>
      </c>
      <c r="BL293" s="18" t="s">
        <v>170</v>
      </c>
      <c r="BM293" s="238" t="s">
        <v>7525</v>
      </c>
    </row>
    <row r="294" s="2" customFormat="1" ht="21.75" customHeight="1">
      <c r="A294" s="39"/>
      <c r="B294" s="40"/>
      <c r="C294" s="289" t="s">
        <v>1530</v>
      </c>
      <c r="D294" s="289" t="s">
        <v>341</v>
      </c>
      <c r="E294" s="290" t="s">
        <v>7526</v>
      </c>
      <c r="F294" s="291" t="s">
        <v>7527</v>
      </c>
      <c r="G294" s="292" t="s">
        <v>520</v>
      </c>
      <c r="H294" s="293">
        <v>30</v>
      </c>
      <c r="I294" s="294"/>
      <c r="J294" s="295">
        <f>ROUND(I294*H294,2)</f>
        <v>0</v>
      </c>
      <c r="K294" s="291" t="s">
        <v>6781</v>
      </c>
      <c r="L294" s="296"/>
      <c r="M294" s="297" t="s">
        <v>1</v>
      </c>
      <c r="N294" s="298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532</v>
      </c>
      <c r="AT294" s="238" t="s">
        <v>341</v>
      </c>
      <c r="AU294" s="238" t="s">
        <v>87</v>
      </c>
      <c r="AY294" s="18" t="s">
        <v>240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170</v>
      </c>
      <c r="BM294" s="238" t="s">
        <v>7528</v>
      </c>
    </row>
    <row r="295" s="2" customFormat="1" ht="21.75" customHeight="1">
      <c r="A295" s="39"/>
      <c r="B295" s="40"/>
      <c r="C295" s="227" t="s">
        <v>1536</v>
      </c>
      <c r="D295" s="227" t="s">
        <v>242</v>
      </c>
      <c r="E295" s="228" t="s">
        <v>7529</v>
      </c>
      <c r="F295" s="229" t="s">
        <v>7530</v>
      </c>
      <c r="G295" s="230" t="s">
        <v>520</v>
      </c>
      <c r="H295" s="231">
        <v>30</v>
      </c>
      <c r="I295" s="232"/>
      <c r="J295" s="233">
        <f>ROUND(I295*H295,2)</f>
        <v>0</v>
      </c>
      <c r="K295" s="229" t="s">
        <v>6781</v>
      </c>
      <c r="L295" s="45"/>
      <c r="M295" s="234" t="s">
        <v>1</v>
      </c>
      <c r="N295" s="235" t="s">
        <v>41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170</v>
      </c>
      <c r="AT295" s="238" t="s">
        <v>242</v>
      </c>
      <c r="AU295" s="238" t="s">
        <v>87</v>
      </c>
      <c r="AY295" s="18" t="s">
        <v>240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84</v>
      </c>
      <c r="BK295" s="239">
        <f>ROUND(I295*H295,2)</f>
        <v>0</v>
      </c>
      <c r="BL295" s="18" t="s">
        <v>170</v>
      </c>
      <c r="BM295" s="238" t="s">
        <v>7531</v>
      </c>
    </row>
    <row r="296" s="2" customFormat="1" ht="16.5" customHeight="1">
      <c r="A296" s="39"/>
      <c r="B296" s="40"/>
      <c r="C296" s="289" t="s">
        <v>1545</v>
      </c>
      <c r="D296" s="289" t="s">
        <v>341</v>
      </c>
      <c r="E296" s="290" t="s">
        <v>7532</v>
      </c>
      <c r="F296" s="291" t="s">
        <v>7533</v>
      </c>
      <c r="G296" s="292" t="s">
        <v>675</v>
      </c>
      <c r="H296" s="293">
        <v>16</v>
      </c>
      <c r="I296" s="294"/>
      <c r="J296" s="295">
        <f>ROUND(I296*H296,2)</f>
        <v>0</v>
      </c>
      <c r="K296" s="291" t="s">
        <v>6781</v>
      </c>
      <c r="L296" s="296"/>
      <c r="M296" s="297" t="s">
        <v>1</v>
      </c>
      <c r="N296" s="298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532</v>
      </c>
      <c r="AT296" s="238" t="s">
        <v>341</v>
      </c>
      <c r="AU296" s="238" t="s">
        <v>87</v>
      </c>
      <c r="AY296" s="18" t="s">
        <v>240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170</v>
      </c>
      <c r="BM296" s="238" t="s">
        <v>7534</v>
      </c>
    </row>
    <row r="297" s="2" customFormat="1" ht="16.5" customHeight="1">
      <c r="A297" s="39"/>
      <c r="B297" s="40"/>
      <c r="C297" s="227" t="s">
        <v>1550</v>
      </c>
      <c r="D297" s="227" t="s">
        <v>242</v>
      </c>
      <c r="E297" s="228" t="s">
        <v>7535</v>
      </c>
      <c r="F297" s="229" t="s">
        <v>7536</v>
      </c>
      <c r="G297" s="230" t="s">
        <v>675</v>
      </c>
      <c r="H297" s="231">
        <v>16</v>
      </c>
      <c r="I297" s="232"/>
      <c r="J297" s="233">
        <f>ROUND(I297*H297,2)</f>
        <v>0</v>
      </c>
      <c r="K297" s="229" t="s">
        <v>6781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170</v>
      </c>
      <c r="AT297" s="238" t="s">
        <v>242</v>
      </c>
      <c r="AU297" s="238" t="s">
        <v>87</v>
      </c>
      <c r="AY297" s="18" t="s">
        <v>240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170</v>
      </c>
      <c r="BM297" s="238" t="s">
        <v>7537</v>
      </c>
    </row>
    <row r="298" s="2" customFormat="1" ht="16.5" customHeight="1">
      <c r="A298" s="39"/>
      <c r="B298" s="40"/>
      <c r="C298" s="289" t="s">
        <v>1555</v>
      </c>
      <c r="D298" s="289" t="s">
        <v>341</v>
      </c>
      <c r="E298" s="290" t="s">
        <v>7538</v>
      </c>
      <c r="F298" s="291" t="s">
        <v>7539</v>
      </c>
      <c r="G298" s="292" t="s">
        <v>675</v>
      </c>
      <c r="H298" s="293">
        <v>7</v>
      </c>
      <c r="I298" s="294"/>
      <c r="J298" s="295">
        <f>ROUND(I298*H298,2)</f>
        <v>0</v>
      </c>
      <c r="K298" s="291" t="s">
        <v>6781</v>
      </c>
      <c r="L298" s="296"/>
      <c r="M298" s="297" t="s">
        <v>1</v>
      </c>
      <c r="N298" s="298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532</v>
      </c>
      <c r="AT298" s="238" t="s">
        <v>341</v>
      </c>
      <c r="AU298" s="238" t="s">
        <v>87</v>
      </c>
      <c r="AY298" s="18" t="s">
        <v>240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84</v>
      </c>
      <c r="BK298" s="239">
        <f>ROUND(I298*H298,2)</f>
        <v>0</v>
      </c>
      <c r="BL298" s="18" t="s">
        <v>170</v>
      </c>
      <c r="BM298" s="238" t="s">
        <v>7540</v>
      </c>
    </row>
    <row r="299" s="2" customFormat="1" ht="16.5" customHeight="1">
      <c r="A299" s="39"/>
      <c r="B299" s="40"/>
      <c r="C299" s="227" t="s">
        <v>1561</v>
      </c>
      <c r="D299" s="227" t="s">
        <v>242</v>
      </c>
      <c r="E299" s="228" t="s">
        <v>7541</v>
      </c>
      <c r="F299" s="229" t="s">
        <v>7542</v>
      </c>
      <c r="G299" s="230" t="s">
        <v>675</v>
      </c>
      <c r="H299" s="231">
        <v>7</v>
      </c>
      <c r="I299" s="232"/>
      <c r="J299" s="233">
        <f>ROUND(I299*H299,2)</f>
        <v>0</v>
      </c>
      <c r="K299" s="229" t="s">
        <v>6781</v>
      </c>
      <c r="L299" s="45"/>
      <c r="M299" s="234" t="s">
        <v>1</v>
      </c>
      <c r="N299" s="235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170</v>
      </c>
      <c r="AT299" s="238" t="s">
        <v>242</v>
      </c>
      <c r="AU299" s="238" t="s">
        <v>87</v>
      </c>
      <c r="AY299" s="18" t="s">
        <v>240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170</v>
      </c>
      <c r="BM299" s="238" t="s">
        <v>7543</v>
      </c>
    </row>
    <row r="300" s="2" customFormat="1" ht="21.75" customHeight="1">
      <c r="A300" s="39"/>
      <c r="B300" s="40"/>
      <c r="C300" s="289" t="s">
        <v>1568</v>
      </c>
      <c r="D300" s="289" t="s">
        <v>341</v>
      </c>
      <c r="E300" s="290" t="s">
        <v>7544</v>
      </c>
      <c r="F300" s="291" t="s">
        <v>7545</v>
      </c>
      <c r="G300" s="292" t="s">
        <v>675</v>
      </c>
      <c r="H300" s="293">
        <v>1</v>
      </c>
      <c r="I300" s="294"/>
      <c r="J300" s="295">
        <f>ROUND(I300*H300,2)</f>
        <v>0</v>
      </c>
      <c r="K300" s="291" t="s">
        <v>6781</v>
      </c>
      <c r="L300" s="296"/>
      <c r="M300" s="297" t="s">
        <v>1</v>
      </c>
      <c r="N300" s="298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532</v>
      </c>
      <c r="AT300" s="238" t="s">
        <v>341</v>
      </c>
      <c r="AU300" s="238" t="s">
        <v>87</v>
      </c>
      <c r="AY300" s="18" t="s">
        <v>240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170</v>
      </c>
      <c r="BM300" s="238" t="s">
        <v>7546</v>
      </c>
    </row>
    <row r="301" s="2" customFormat="1" ht="16.5" customHeight="1">
      <c r="A301" s="39"/>
      <c r="B301" s="40"/>
      <c r="C301" s="227" t="s">
        <v>1576</v>
      </c>
      <c r="D301" s="227" t="s">
        <v>242</v>
      </c>
      <c r="E301" s="228" t="s">
        <v>7547</v>
      </c>
      <c r="F301" s="229" t="s">
        <v>7548</v>
      </c>
      <c r="G301" s="230" t="s">
        <v>675</v>
      </c>
      <c r="H301" s="231">
        <v>1</v>
      </c>
      <c r="I301" s="232"/>
      <c r="J301" s="233">
        <f>ROUND(I301*H301,2)</f>
        <v>0</v>
      </c>
      <c r="K301" s="229" t="s">
        <v>6781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170</v>
      </c>
      <c r="AT301" s="238" t="s">
        <v>242</v>
      </c>
      <c r="AU301" s="238" t="s">
        <v>87</v>
      </c>
      <c r="AY301" s="18" t="s">
        <v>240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84</v>
      </c>
      <c r="BK301" s="239">
        <f>ROUND(I301*H301,2)</f>
        <v>0</v>
      </c>
      <c r="BL301" s="18" t="s">
        <v>170</v>
      </c>
      <c r="BM301" s="238" t="s">
        <v>7549</v>
      </c>
    </row>
    <row r="302" s="12" customFormat="1" ht="22.8" customHeight="1">
      <c r="A302" s="12"/>
      <c r="B302" s="211"/>
      <c r="C302" s="212"/>
      <c r="D302" s="213" t="s">
        <v>75</v>
      </c>
      <c r="E302" s="225" t="s">
        <v>7550</v>
      </c>
      <c r="F302" s="225" t="s">
        <v>7551</v>
      </c>
      <c r="G302" s="212"/>
      <c r="H302" s="212"/>
      <c r="I302" s="215"/>
      <c r="J302" s="226">
        <f>BK302</f>
        <v>0</v>
      </c>
      <c r="K302" s="212"/>
      <c r="L302" s="217"/>
      <c r="M302" s="218"/>
      <c r="N302" s="219"/>
      <c r="O302" s="219"/>
      <c r="P302" s="220">
        <f>SUM(P303:P312)</f>
        <v>0</v>
      </c>
      <c r="Q302" s="219"/>
      <c r="R302" s="220">
        <f>SUM(R303:R312)</f>
        <v>0</v>
      </c>
      <c r="S302" s="219"/>
      <c r="T302" s="221">
        <f>SUM(T303:T312)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2" t="s">
        <v>87</v>
      </c>
      <c r="AT302" s="223" t="s">
        <v>75</v>
      </c>
      <c r="AU302" s="223" t="s">
        <v>84</v>
      </c>
      <c r="AY302" s="222" t="s">
        <v>240</v>
      </c>
      <c r="BK302" s="224">
        <f>SUM(BK303:BK312)</f>
        <v>0</v>
      </c>
    </row>
    <row r="303" s="2" customFormat="1" ht="16.5" customHeight="1">
      <c r="A303" s="39"/>
      <c r="B303" s="40"/>
      <c r="C303" s="289" t="s">
        <v>1692</v>
      </c>
      <c r="D303" s="289" t="s">
        <v>341</v>
      </c>
      <c r="E303" s="290" t="s">
        <v>7552</v>
      </c>
      <c r="F303" s="291" t="s">
        <v>7553</v>
      </c>
      <c r="G303" s="292" t="s">
        <v>675</v>
      </c>
      <c r="H303" s="293">
        <v>9</v>
      </c>
      <c r="I303" s="294"/>
      <c r="J303" s="295">
        <f>ROUND(I303*H303,2)</f>
        <v>0</v>
      </c>
      <c r="K303" s="291" t="s">
        <v>6781</v>
      </c>
      <c r="L303" s="296"/>
      <c r="M303" s="297" t="s">
        <v>1</v>
      </c>
      <c r="N303" s="298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532</v>
      </c>
      <c r="AT303" s="238" t="s">
        <v>341</v>
      </c>
      <c r="AU303" s="238" t="s">
        <v>87</v>
      </c>
      <c r="AY303" s="18" t="s">
        <v>240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84</v>
      </c>
      <c r="BK303" s="239">
        <f>ROUND(I303*H303,2)</f>
        <v>0</v>
      </c>
      <c r="BL303" s="18" t="s">
        <v>170</v>
      </c>
      <c r="BM303" s="238" t="s">
        <v>7554</v>
      </c>
    </row>
    <row r="304" s="2" customFormat="1" ht="16.5" customHeight="1">
      <c r="A304" s="39"/>
      <c r="B304" s="40"/>
      <c r="C304" s="227" t="s">
        <v>1697</v>
      </c>
      <c r="D304" s="227" t="s">
        <v>242</v>
      </c>
      <c r="E304" s="228" t="s">
        <v>7555</v>
      </c>
      <c r="F304" s="229" t="s">
        <v>7556</v>
      </c>
      <c r="G304" s="230" t="s">
        <v>675</v>
      </c>
      <c r="H304" s="231">
        <v>9</v>
      </c>
      <c r="I304" s="232"/>
      <c r="J304" s="233">
        <f>ROUND(I304*H304,2)</f>
        <v>0</v>
      </c>
      <c r="K304" s="229" t="s">
        <v>6781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170</v>
      </c>
      <c r="AT304" s="238" t="s">
        <v>242</v>
      </c>
      <c r="AU304" s="238" t="s">
        <v>87</v>
      </c>
      <c r="AY304" s="18" t="s">
        <v>240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84</v>
      </c>
      <c r="BK304" s="239">
        <f>ROUND(I304*H304,2)</f>
        <v>0</v>
      </c>
      <c r="BL304" s="18" t="s">
        <v>170</v>
      </c>
      <c r="BM304" s="238" t="s">
        <v>7557</v>
      </c>
    </row>
    <row r="305" s="2" customFormat="1" ht="16.5" customHeight="1">
      <c r="A305" s="39"/>
      <c r="B305" s="40"/>
      <c r="C305" s="289" t="s">
        <v>1703</v>
      </c>
      <c r="D305" s="289" t="s">
        <v>341</v>
      </c>
      <c r="E305" s="290" t="s">
        <v>7558</v>
      </c>
      <c r="F305" s="291" t="s">
        <v>7559</v>
      </c>
      <c r="G305" s="292" t="s">
        <v>675</v>
      </c>
      <c r="H305" s="293">
        <v>9</v>
      </c>
      <c r="I305" s="294"/>
      <c r="J305" s="295">
        <f>ROUND(I305*H305,2)</f>
        <v>0</v>
      </c>
      <c r="K305" s="291" t="s">
        <v>6781</v>
      </c>
      <c r="L305" s="296"/>
      <c r="M305" s="297" t="s">
        <v>1</v>
      </c>
      <c r="N305" s="298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532</v>
      </c>
      <c r="AT305" s="238" t="s">
        <v>341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170</v>
      </c>
      <c r="BM305" s="238" t="s">
        <v>7560</v>
      </c>
    </row>
    <row r="306" s="2" customFormat="1" ht="16.5" customHeight="1">
      <c r="A306" s="39"/>
      <c r="B306" s="40"/>
      <c r="C306" s="227" t="s">
        <v>1709</v>
      </c>
      <c r="D306" s="227" t="s">
        <v>242</v>
      </c>
      <c r="E306" s="228" t="s">
        <v>7561</v>
      </c>
      <c r="F306" s="229" t="s">
        <v>7562</v>
      </c>
      <c r="G306" s="230" t="s">
        <v>675</v>
      </c>
      <c r="H306" s="231">
        <v>9</v>
      </c>
      <c r="I306" s="232"/>
      <c r="J306" s="233">
        <f>ROUND(I306*H306,2)</f>
        <v>0</v>
      </c>
      <c r="K306" s="229" t="s">
        <v>6781</v>
      </c>
      <c r="L306" s="45"/>
      <c r="M306" s="234" t="s">
        <v>1</v>
      </c>
      <c r="N306" s="235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170</v>
      </c>
      <c r="AT306" s="238" t="s">
        <v>242</v>
      </c>
      <c r="AU306" s="238" t="s">
        <v>87</v>
      </c>
      <c r="AY306" s="18" t="s">
        <v>240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84</v>
      </c>
      <c r="BK306" s="239">
        <f>ROUND(I306*H306,2)</f>
        <v>0</v>
      </c>
      <c r="BL306" s="18" t="s">
        <v>170</v>
      </c>
      <c r="BM306" s="238" t="s">
        <v>7563</v>
      </c>
    </row>
    <row r="307" s="2" customFormat="1" ht="16.5" customHeight="1">
      <c r="A307" s="39"/>
      <c r="B307" s="40"/>
      <c r="C307" s="289" t="s">
        <v>1714</v>
      </c>
      <c r="D307" s="289" t="s">
        <v>341</v>
      </c>
      <c r="E307" s="290" t="s">
        <v>7564</v>
      </c>
      <c r="F307" s="291" t="s">
        <v>7565</v>
      </c>
      <c r="G307" s="292" t="s">
        <v>675</v>
      </c>
      <c r="H307" s="293">
        <v>9</v>
      </c>
      <c r="I307" s="294"/>
      <c r="J307" s="295">
        <f>ROUND(I307*H307,2)</f>
        <v>0</v>
      </c>
      <c r="K307" s="291" t="s">
        <v>6781</v>
      </c>
      <c r="L307" s="296"/>
      <c r="M307" s="297" t="s">
        <v>1</v>
      </c>
      <c r="N307" s="298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532</v>
      </c>
      <c r="AT307" s="238" t="s">
        <v>341</v>
      </c>
      <c r="AU307" s="238" t="s">
        <v>87</v>
      </c>
      <c r="AY307" s="18" t="s">
        <v>240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84</v>
      </c>
      <c r="BK307" s="239">
        <f>ROUND(I307*H307,2)</f>
        <v>0</v>
      </c>
      <c r="BL307" s="18" t="s">
        <v>170</v>
      </c>
      <c r="BM307" s="238" t="s">
        <v>7566</v>
      </c>
    </row>
    <row r="308" s="2" customFormat="1" ht="16.5" customHeight="1">
      <c r="A308" s="39"/>
      <c r="B308" s="40"/>
      <c r="C308" s="227" t="s">
        <v>1721</v>
      </c>
      <c r="D308" s="227" t="s">
        <v>242</v>
      </c>
      <c r="E308" s="228" t="s">
        <v>7567</v>
      </c>
      <c r="F308" s="229" t="s">
        <v>7568</v>
      </c>
      <c r="G308" s="230" t="s">
        <v>675</v>
      </c>
      <c r="H308" s="231">
        <v>9</v>
      </c>
      <c r="I308" s="232"/>
      <c r="J308" s="233">
        <f>ROUND(I308*H308,2)</f>
        <v>0</v>
      </c>
      <c r="K308" s="229" t="s">
        <v>6781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170</v>
      </c>
      <c r="AT308" s="238" t="s">
        <v>242</v>
      </c>
      <c r="AU308" s="238" t="s">
        <v>87</v>
      </c>
      <c r="AY308" s="18" t="s">
        <v>240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84</v>
      </c>
      <c r="BK308" s="239">
        <f>ROUND(I308*H308,2)</f>
        <v>0</v>
      </c>
      <c r="BL308" s="18" t="s">
        <v>170</v>
      </c>
      <c r="BM308" s="238" t="s">
        <v>7569</v>
      </c>
    </row>
    <row r="309" s="2" customFormat="1" ht="16.5" customHeight="1">
      <c r="A309" s="39"/>
      <c r="B309" s="40"/>
      <c r="C309" s="289" t="s">
        <v>1728</v>
      </c>
      <c r="D309" s="289" t="s">
        <v>341</v>
      </c>
      <c r="E309" s="290" t="s">
        <v>7570</v>
      </c>
      <c r="F309" s="291" t="s">
        <v>7571</v>
      </c>
      <c r="G309" s="292" t="s">
        <v>675</v>
      </c>
      <c r="H309" s="293">
        <v>9</v>
      </c>
      <c r="I309" s="294"/>
      <c r="J309" s="295">
        <f>ROUND(I309*H309,2)</f>
        <v>0</v>
      </c>
      <c r="K309" s="291" t="s">
        <v>6781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532</v>
      </c>
      <c r="AT309" s="238" t="s">
        <v>341</v>
      </c>
      <c r="AU309" s="238" t="s">
        <v>87</v>
      </c>
      <c r="AY309" s="18" t="s">
        <v>240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170</v>
      </c>
      <c r="BM309" s="238" t="s">
        <v>7572</v>
      </c>
    </row>
    <row r="310" s="2" customFormat="1" ht="16.5" customHeight="1">
      <c r="A310" s="39"/>
      <c r="B310" s="40"/>
      <c r="C310" s="227" t="s">
        <v>1734</v>
      </c>
      <c r="D310" s="227" t="s">
        <v>242</v>
      </c>
      <c r="E310" s="228" t="s">
        <v>7573</v>
      </c>
      <c r="F310" s="229" t="s">
        <v>7574</v>
      </c>
      <c r="G310" s="230" t="s">
        <v>675</v>
      </c>
      <c r="H310" s="231">
        <v>9</v>
      </c>
      <c r="I310" s="232"/>
      <c r="J310" s="233">
        <f>ROUND(I310*H310,2)</f>
        <v>0</v>
      </c>
      <c r="K310" s="229" t="s">
        <v>6781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170</v>
      </c>
      <c r="AT310" s="238" t="s">
        <v>242</v>
      </c>
      <c r="AU310" s="238" t="s">
        <v>87</v>
      </c>
      <c r="AY310" s="18" t="s">
        <v>240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84</v>
      </c>
      <c r="BK310" s="239">
        <f>ROUND(I310*H310,2)</f>
        <v>0</v>
      </c>
      <c r="BL310" s="18" t="s">
        <v>170</v>
      </c>
      <c r="BM310" s="238" t="s">
        <v>7575</v>
      </c>
    </row>
    <row r="311" s="2" customFormat="1" ht="16.5" customHeight="1">
      <c r="A311" s="39"/>
      <c r="B311" s="40"/>
      <c r="C311" s="289" t="s">
        <v>1749</v>
      </c>
      <c r="D311" s="289" t="s">
        <v>341</v>
      </c>
      <c r="E311" s="290" t="s">
        <v>7576</v>
      </c>
      <c r="F311" s="291" t="s">
        <v>7577</v>
      </c>
      <c r="G311" s="292" t="s">
        <v>373</v>
      </c>
      <c r="H311" s="293">
        <v>9</v>
      </c>
      <c r="I311" s="294"/>
      <c r="J311" s="295">
        <f>ROUND(I311*H311,2)</f>
        <v>0</v>
      </c>
      <c r="K311" s="291" t="s">
        <v>6781</v>
      </c>
      <c r="L311" s="296"/>
      <c r="M311" s="297" t="s">
        <v>1</v>
      </c>
      <c r="N311" s="298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532</v>
      </c>
      <c r="AT311" s="238" t="s">
        <v>341</v>
      </c>
      <c r="AU311" s="238" t="s">
        <v>87</v>
      </c>
      <c r="AY311" s="18" t="s">
        <v>240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170</v>
      </c>
      <c r="BM311" s="238" t="s">
        <v>7578</v>
      </c>
    </row>
    <row r="312" s="2" customFormat="1" ht="16.5" customHeight="1">
      <c r="A312" s="39"/>
      <c r="B312" s="40"/>
      <c r="C312" s="227" t="s">
        <v>1742</v>
      </c>
      <c r="D312" s="227" t="s">
        <v>242</v>
      </c>
      <c r="E312" s="228" t="s">
        <v>7579</v>
      </c>
      <c r="F312" s="229" t="s">
        <v>7580</v>
      </c>
      <c r="G312" s="230" t="s">
        <v>373</v>
      </c>
      <c r="H312" s="231">
        <v>9</v>
      </c>
      <c r="I312" s="232"/>
      <c r="J312" s="233">
        <f>ROUND(I312*H312,2)</f>
        <v>0</v>
      </c>
      <c r="K312" s="229" t="s">
        <v>6781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170</v>
      </c>
      <c r="AT312" s="238" t="s">
        <v>242</v>
      </c>
      <c r="AU312" s="238" t="s">
        <v>87</v>
      </c>
      <c r="AY312" s="18" t="s">
        <v>240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170</v>
      </c>
      <c r="BM312" s="238" t="s">
        <v>7581</v>
      </c>
    </row>
    <row r="313" s="12" customFormat="1" ht="22.8" customHeight="1">
      <c r="A313" s="12"/>
      <c r="B313" s="211"/>
      <c r="C313" s="212"/>
      <c r="D313" s="213" t="s">
        <v>75</v>
      </c>
      <c r="E313" s="225" t="s">
        <v>7582</v>
      </c>
      <c r="F313" s="225" t="s">
        <v>241</v>
      </c>
      <c r="G313" s="212"/>
      <c r="H313" s="212"/>
      <c r="I313" s="215"/>
      <c r="J313" s="226">
        <f>BK313</f>
        <v>0</v>
      </c>
      <c r="K313" s="212"/>
      <c r="L313" s="217"/>
      <c r="M313" s="218"/>
      <c r="N313" s="219"/>
      <c r="O313" s="219"/>
      <c r="P313" s="220">
        <f>SUM(P314:P324)</f>
        <v>0</v>
      </c>
      <c r="Q313" s="219"/>
      <c r="R313" s="220">
        <f>SUM(R314:R324)</f>
        <v>0</v>
      </c>
      <c r="S313" s="219"/>
      <c r="T313" s="221">
        <f>SUM(T314:T324)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2" t="s">
        <v>87</v>
      </c>
      <c r="AT313" s="223" t="s">
        <v>75</v>
      </c>
      <c r="AU313" s="223" t="s">
        <v>84</v>
      </c>
      <c r="AY313" s="222" t="s">
        <v>240</v>
      </c>
      <c r="BK313" s="224">
        <f>SUM(BK314:BK324)</f>
        <v>0</v>
      </c>
    </row>
    <row r="314" s="2" customFormat="1" ht="16.5" customHeight="1">
      <c r="A314" s="39"/>
      <c r="B314" s="40"/>
      <c r="C314" s="227" t="s">
        <v>1580</v>
      </c>
      <c r="D314" s="227" t="s">
        <v>242</v>
      </c>
      <c r="E314" s="228" t="s">
        <v>7583</v>
      </c>
      <c r="F314" s="229" t="s">
        <v>7584</v>
      </c>
      <c r="G314" s="230" t="s">
        <v>7585</v>
      </c>
      <c r="H314" s="231">
        <v>1</v>
      </c>
      <c r="I314" s="232"/>
      <c r="J314" s="233">
        <f>ROUND(I314*H314,2)</f>
        <v>0</v>
      </c>
      <c r="K314" s="229" t="s">
        <v>6781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170</v>
      </c>
      <c r="AT314" s="238" t="s">
        <v>242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170</v>
      </c>
      <c r="BM314" s="238" t="s">
        <v>7586</v>
      </c>
    </row>
    <row r="315" s="2" customFormat="1" ht="16.5" customHeight="1">
      <c r="A315" s="39"/>
      <c r="B315" s="40"/>
      <c r="C315" s="227" t="s">
        <v>1585</v>
      </c>
      <c r="D315" s="227" t="s">
        <v>242</v>
      </c>
      <c r="E315" s="228" t="s">
        <v>7587</v>
      </c>
      <c r="F315" s="229" t="s">
        <v>7588</v>
      </c>
      <c r="G315" s="230" t="s">
        <v>520</v>
      </c>
      <c r="H315" s="231">
        <v>350</v>
      </c>
      <c r="I315" s="232"/>
      <c r="J315" s="233">
        <f>ROUND(I315*H315,2)</f>
        <v>0</v>
      </c>
      <c r="K315" s="229" t="s">
        <v>6781</v>
      </c>
      <c r="L315" s="45"/>
      <c r="M315" s="234" t="s">
        <v>1</v>
      </c>
      <c r="N315" s="235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170</v>
      </c>
      <c r="AT315" s="238" t="s">
        <v>242</v>
      </c>
      <c r="AU315" s="238" t="s">
        <v>87</v>
      </c>
      <c r="AY315" s="18" t="s">
        <v>240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84</v>
      </c>
      <c r="BK315" s="239">
        <f>ROUND(I315*H315,2)</f>
        <v>0</v>
      </c>
      <c r="BL315" s="18" t="s">
        <v>170</v>
      </c>
      <c r="BM315" s="238" t="s">
        <v>7589</v>
      </c>
    </row>
    <row r="316" s="2" customFormat="1" ht="16.5" customHeight="1">
      <c r="A316" s="39"/>
      <c r="B316" s="40"/>
      <c r="C316" s="227" t="s">
        <v>1604</v>
      </c>
      <c r="D316" s="227" t="s">
        <v>242</v>
      </c>
      <c r="E316" s="228" t="s">
        <v>7590</v>
      </c>
      <c r="F316" s="229" t="s">
        <v>7591</v>
      </c>
      <c r="G316" s="230" t="s">
        <v>520</v>
      </c>
      <c r="H316" s="231">
        <v>350</v>
      </c>
      <c r="I316" s="232"/>
      <c r="J316" s="233">
        <f>ROUND(I316*H316,2)</f>
        <v>0</v>
      </c>
      <c r="K316" s="229" t="s">
        <v>6781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170</v>
      </c>
      <c r="AT316" s="238" t="s">
        <v>242</v>
      </c>
      <c r="AU316" s="238" t="s">
        <v>87</v>
      </c>
      <c r="AY316" s="18" t="s">
        <v>240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170</v>
      </c>
      <c r="BM316" s="238" t="s">
        <v>7592</v>
      </c>
    </row>
    <row r="317" s="2" customFormat="1" ht="16.5" customHeight="1">
      <c r="A317" s="39"/>
      <c r="B317" s="40"/>
      <c r="C317" s="227" t="s">
        <v>1609</v>
      </c>
      <c r="D317" s="227" t="s">
        <v>242</v>
      </c>
      <c r="E317" s="228" t="s">
        <v>7593</v>
      </c>
      <c r="F317" s="229" t="s">
        <v>7594</v>
      </c>
      <c r="G317" s="230" t="s">
        <v>520</v>
      </c>
      <c r="H317" s="231">
        <v>350</v>
      </c>
      <c r="I317" s="232"/>
      <c r="J317" s="233">
        <f>ROUND(I317*H317,2)</f>
        <v>0</v>
      </c>
      <c r="K317" s="229" t="s">
        <v>6781</v>
      </c>
      <c r="L317" s="45"/>
      <c r="M317" s="234" t="s">
        <v>1</v>
      </c>
      <c r="N317" s="235" t="s">
        <v>41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170</v>
      </c>
      <c r="AT317" s="238" t="s">
        <v>242</v>
      </c>
      <c r="AU317" s="238" t="s">
        <v>87</v>
      </c>
      <c r="AY317" s="18" t="s">
        <v>240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84</v>
      </c>
      <c r="BK317" s="239">
        <f>ROUND(I317*H317,2)</f>
        <v>0</v>
      </c>
      <c r="BL317" s="18" t="s">
        <v>170</v>
      </c>
      <c r="BM317" s="238" t="s">
        <v>7595</v>
      </c>
    </row>
    <row r="318" s="2" customFormat="1" ht="16.5" customHeight="1">
      <c r="A318" s="39"/>
      <c r="B318" s="40"/>
      <c r="C318" s="227" t="s">
        <v>1613</v>
      </c>
      <c r="D318" s="227" t="s">
        <v>242</v>
      </c>
      <c r="E318" s="228" t="s">
        <v>7596</v>
      </c>
      <c r="F318" s="229" t="s">
        <v>7597</v>
      </c>
      <c r="G318" s="230" t="s">
        <v>520</v>
      </c>
      <c r="H318" s="231">
        <v>15</v>
      </c>
      <c r="I318" s="232"/>
      <c r="J318" s="233">
        <f>ROUND(I318*H318,2)</f>
        <v>0</v>
      </c>
      <c r="K318" s="229" t="s">
        <v>6781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170</v>
      </c>
      <c r="AT318" s="238" t="s">
        <v>242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170</v>
      </c>
      <c r="BM318" s="238" t="s">
        <v>7598</v>
      </c>
    </row>
    <row r="319" s="2" customFormat="1" ht="16.5" customHeight="1">
      <c r="A319" s="39"/>
      <c r="B319" s="40"/>
      <c r="C319" s="227" t="s">
        <v>1617</v>
      </c>
      <c r="D319" s="227" t="s">
        <v>242</v>
      </c>
      <c r="E319" s="228" t="s">
        <v>7599</v>
      </c>
      <c r="F319" s="229" t="s">
        <v>7600</v>
      </c>
      <c r="G319" s="230" t="s">
        <v>675</v>
      </c>
      <c r="H319" s="231">
        <v>2</v>
      </c>
      <c r="I319" s="232"/>
      <c r="J319" s="233">
        <f>ROUND(I319*H319,2)</f>
        <v>0</v>
      </c>
      <c r="K319" s="229" t="s">
        <v>6781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170</v>
      </c>
      <c r="AT319" s="238" t="s">
        <v>242</v>
      </c>
      <c r="AU319" s="238" t="s">
        <v>87</v>
      </c>
      <c r="AY319" s="18" t="s">
        <v>240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170</v>
      </c>
      <c r="BM319" s="238" t="s">
        <v>7601</v>
      </c>
    </row>
    <row r="320" s="2" customFormat="1" ht="16.5" customHeight="1">
      <c r="A320" s="39"/>
      <c r="B320" s="40"/>
      <c r="C320" s="227" t="s">
        <v>1632</v>
      </c>
      <c r="D320" s="227" t="s">
        <v>242</v>
      </c>
      <c r="E320" s="228" t="s">
        <v>7602</v>
      </c>
      <c r="F320" s="229" t="s">
        <v>7603</v>
      </c>
      <c r="G320" s="230" t="s">
        <v>675</v>
      </c>
      <c r="H320" s="231">
        <v>2</v>
      </c>
      <c r="I320" s="232"/>
      <c r="J320" s="233">
        <f>ROUND(I320*H320,2)</f>
        <v>0</v>
      </c>
      <c r="K320" s="229" t="s">
        <v>6781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170</v>
      </c>
      <c r="AT320" s="238" t="s">
        <v>242</v>
      </c>
      <c r="AU320" s="238" t="s">
        <v>87</v>
      </c>
      <c r="AY320" s="18" t="s">
        <v>240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84</v>
      </c>
      <c r="BK320" s="239">
        <f>ROUND(I320*H320,2)</f>
        <v>0</v>
      </c>
      <c r="BL320" s="18" t="s">
        <v>170</v>
      </c>
      <c r="BM320" s="238" t="s">
        <v>7604</v>
      </c>
    </row>
    <row r="321" s="2" customFormat="1" ht="16.5" customHeight="1">
      <c r="A321" s="39"/>
      <c r="B321" s="40"/>
      <c r="C321" s="227" t="s">
        <v>1640</v>
      </c>
      <c r="D321" s="227" t="s">
        <v>242</v>
      </c>
      <c r="E321" s="228" t="s">
        <v>7605</v>
      </c>
      <c r="F321" s="229" t="s">
        <v>7606</v>
      </c>
      <c r="G321" s="230" t="s">
        <v>675</v>
      </c>
      <c r="H321" s="231">
        <v>4</v>
      </c>
      <c r="I321" s="232"/>
      <c r="J321" s="233">
        <f>ROUND(I321*H321,2)</f>
        <v>0</v>
      </c>
      <c r="K321" s="229" t="s">
        <v>6781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170</v>
      </c>
      <c r="AT321" s="238" t="s">
        <v>242</v>
      </c>
      <c r="AU321" s="238" t="s">
        <v>87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170</v>
      </c>
      <c r="BM321" s="238" t="s">
        <v>7607</v>
      </c>
    </row>
    <row r="322" s="2" customFormat="1" ht="16.5" customHeight="1">
      <c r="A322" s="39"/>
      <c r="B322" s="40"/>
      <c r="C322" s="227" t="s">
        <v>1645</v>
      </c>
      <c r="D322" s="227" t="s">
        <v>242</v>
      </c>
      <c r="E322" s="228" t="s">
        <v>7608</v>
      </c>
      <c r="F322" s="229" t="s">
        <v>7609</v>
      </c>
      <c r="G322" s="230" t="s">
        <v>245</v>
      </c>
      <c r="H322" s="231">
        <v>20</v>
      </c>
      <c r="I322" s="232"/>
      <c r="J322" s="233">
        <f>ROUND(I322*H322,2)</f>
        <v>0</v>
      </c>
      <c r="K322" s="229" t="s">
        <v>6781</v>
      </c>
      <c r="L322" s="45"/>
      <c r="M322" s="234" t="s">
        <v>1</v>
      </c>
      <c r="N322" s="235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170</v>
      </c>
      <c r="AT322" s="238" t="s">
        <v>242</v>
      </c>
      <c r="AU322" s="238" t="s">
        <v>87</v>
      </c>
      <c r="AY322" s="18" t="s">
        <v>240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84</v>
      </c>
      <c r="BK322" s="239">
        <f>ROUND(I322*H322,2)</f>
        <v>0</v>
      </c>
      <c r="BL322" s="18" t="s">
        <v>170</v>
      </c>
      <c r="BM322" s="238" t="s">
        <v>7610</v>
      </c>
    </row>
    <row r="323" s="2" customFormat="1" ht="16.5" customHeight="1">
      <c r="A323" s="39"/>
      <c r="B323" s="40"/>
      <c r="C323" s="227" t="s">
        <v>1650</v>
      </c>
      <c r="D323" s="227" t="s">
        <v>242</v>
      </c>
      <c r="E323" s="228" t="s">
        <v>7611</v>
      </c>
      <c r="F323" s="229" t="s">
        <v>7612</v>
      </c>
      <c r="G323" s="230" t="s">
        <v>245</v>
      </c>
      <c r="H323" s="231">
        <v>50</v>
      </c>
      <c r="I323" s="232"/>
      <c r="J323" s="233">
        <f>ROUND(I323*H323,2)</f>
        <v>0</v>
      </c>
      <c r="K323" s="229" t="s">
        <v>6781</v>
      </c>
      <c r="L323" s="45"/>
      <c r="M323" s="234" t="s">
        <v>1</v>
      </c>
      <c r="N323" s="235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170</v>
      </c>
      <c r="AT323" s="238" t="s">
        <v>242</v>
      </c>
      <c r="AU323" s="238" t="s">
        <v>87</v>
      </c>
      <c r="AY323" s="18" t="s">
        <v>240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84</v>
      </c>
      <c r="BK323" s="239">
        <f>ROUND(I323*H323,2)</f>
        <v>0</v>
      </c>
      <c r="BL323" s="18" t="s">
        <v>170</v>
      </c>
      <c r="BM323" s="238" t="s">
        <v>7613</v>
      </c>
    </row>
    <row r="324" s="2" customFormat="1" ht="16.5" customHeight="1">
      <c r="A324" s="39"/>
      <c r="B324" s="40"/>
      <c r="C324" s="227" t="s">
        <v>1655</v>
      </c>
      <c r="D324" s="227" t="s">
        <v>242</v>
      </c>
      <c r="E324" s="228" t="s">
        <v>7614</v>
      </c>
      <c r="F324" s="229" t="s">
        <v>7615</v>
      </c>
      <c r="G324" s="230" t="s">
        <v>245</v>
      </c>
      <c r="H324" s="231">
        <v>30</v>
      </c>
      <c r="I324" s="232"/>
      <c r="J324" s="233">
        <f>ROUND(I324*H324,2)</f>
        <v>0</v>
      </c>
      <c r="K324" s="229" t="s">
        <v>6781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170</v>
      </c>
      <c r="AT324" s="238" t="s">
        <v>242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170</v>
      </c>
      <c r="BM324" s="238" t="s">
        <v>7616</v>
      </c>
    </row>
    <row r="325" s="12" customFormat="1" ht="22.8" customHeight="1">
      <c r="A325" s="12"/>
      <c r="B325" s="211"/>
      <c r="C325" s="212"/>
      <c r="D325" s="213" t="s">
        <v>75</v>
      </c>
      <c r="E325" s="225" t="s">
        <v>7617</v>
      </c>
      <c r="F325" s="225" t="s">
        <v>135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SUM(P326:P332)</f>
        <v>0</v>
      </c>
      <c r="Q325" s="219"/>
      <c r="R325" s="220">
        <f>SUM(R326:R332)</f>
        <v>0</v>
      </c>
      <c r="S325" s="219"/>
      <c r="T325" s="221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87</v>
      </c>
      <c r="AT325" s="223" t="s">
        <v>75</v>
      </c>
      <c r="AU325" s="223" t="s">
        <v>84</v>
      </c>
      <c r="AY325" s="222" t="s">
        <v>240</v>
      </c>
      <c r="BK325" s="224">
        <f>SUM(BK326:BK332)</f>
        <v>0</v>
      </c>
    </row>
    <row r="326" s="2" customFormat="1" ht="16.5" customHeight="1">
      <c r="A326" s="39"/>
      <c r="B326" s="40"/>
      <c r="C326" s="227" t="s">
        <v>1753</v>
      </c>
      <c r="D326" s="227" t="s">
        <v>242</v>
      </c>
      <c r="E326" s="228" t="s">
        <v>7618</v>
      </c>
      <c r="F326" s="229" t="s">
        <v>7619</v>
      </c>
      <c r="G326" s="230" t="s">
        <v>5005</v>
      </c>
      <c r="H326" s="308"/>
      <c r="I326" s="232"/>
      <c r="J326" s="233">
        <f>ROUND(I326*H326,2)</f>
        <v>0</v>
      </c>
      <c r="K326" s="229" t="s">
        <v>6781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5592</v>
      </c>
      <c r="AT326" s="238" t="s">
        <v>242</v>
      </c>
      <c r="AU326" s="238" t="s">
        <v>87</v>
      </c>
      <c r="AY326" s="18" t="s">
        <v>240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84</v>
      </c>
      <c r="BK326" s="239">
        <f>ROUND(I326*H326,2)</f>
        <v>0</v>
      </c>
      <c r="BL326" s="18" t="s">
        <v>5592</v>
      </c>
      <c r="BM326" s="238" t="s">
        <v>7620</v>
      </c>
    </row>
    <row r="327" s="2" customFormat="1" ht="16.5" customHeight="1">
      <c r="A327" s="39"/>
      <c r="B327" s="40"/>
      <c r="C327" s="227" t="s">
        <v>1757</v>
      </c>
      <c r="D327" s="227" t="s">
        <v>242</v>
      </c>
      <c r="E327" s="228" t="s">
        <v>7621</v>
      </c>
      <c r="F327" s="229" t="s">
        <v>7622</v>
      </c>
      <c r="G327" s="230" t="s">
        <v>5005</v>
      </c>
      <c r="H327" s="308"/>
      <c r="I327" s="232"/>
      <c r="J327" s="233">
        <f>ROUND(I327*H327,2)</f>
        <v>0</v>
      </c>
      <c r="K327" s="229" t="s">
        <v>6781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5592</v>
      </c>
      <c r="AT327" s="238" t="s">
        <v>242</v>
      </c>
      <c r="AU327" s="238" t="s">
        <v>87</v>
      </c>
      <c r="AY327" s="18" t="s">
        <v>240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5592</v>
      </c>
      <c r="BM327" s="238" t="s">
        <v>7623</v>
      </c>
    </row>
    <row r="328" s="2" customFormat="1" ht="16.5" customHeight="1">
      <c r="A328" s="39"/>
      <c r="B328" s="40"/>
      <c r="C328" s="227" t="s">
        <v>1763</v>
      </c>
      <c r="D328" s="227" t="s">
        <v>242</v>
      </c>
      <c r="E328" s="228" t="s">
        <v>7624</v>
      </c>
      <c r="F328" s="229" t="s">
        <v>7625</v>
      </c>
      <c r="G328" s="230" t="s">
        <v>5005</v>
      </c>
      <c r="H328" s="308"/>
      <c r="I328" s="232"/>
      <c r="J328" s="233">
        <f>ROUND(I328*H328,2)</f>
        <v>0</v>
      </c>
      <c r="K328" s="229" t="s">
        <v>6781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5592</v>
      </c>
      <c r="AT328" s="238" t="s">
        <v>242</v>
      </c>
      <c r="AU328" s="238" t="s">
        <v>87</v>
      </c>
      <c r="AY328" s="18" t="s">
        <v>240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84</v>
      </c>
      <c r="BK328" s="239">
        <f>ROUND(I328*H328,2)</f>
        <v>0</v>
      </c>
      <c r="BL328" s="18" t="s">
        <v>5592</v>
      </c>
      <c r="BM328" s="238" t="s">
        <v>7626</v>
      </c>
    </row>
    <row r="329" s="2" customFormat="1" ht="16.5" customHeight="1">
      <c r="A329" s="39"/>
      <c r="B329" s="40"/>
      <c r="C329" s="227" t="s">
        <v>1769</v>
      </c>
      <c r="D329" s="227" t="s">
        <v>242</v>
      </c>
      <c r="E329" s="228" t="s">
        <v>7627</v>
      </c>
      <c r="F329" s="229" t="s">
        <v>7628</v>
      </c>
      <c r="G329" s="230" t="s">
        <v>5005</v>
      </c>
      <c r="H329" s="308"/>
      <c r="I329" s="232"/>
      <c r="J329" s="233">
        <f>ROUND(I329*H329,2)</f>
        <v>0</v>
      </c>
      <c r="K329" s="229" t="s">
        <v>6781</v>
      </c>
      <c r="L329" s="45"/>
      <c r="M329" s="234" t="s">
        <v>1</v>
      </c>
      <c r="N329" s="235" t="s">
        <v>41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5592</v>
      </c>
      <c r="AT329" s="238" t="s">
        <v>242</v>
      </c>
      <c r="AU329" s="238" t="s">
        <v>87</v>
      </c>
      <c r="AY329" s="18" t="s">
        <v>240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5592</v>
      </c>
      <c r="BM329" s="238" t="s">
        <v>7629</v>
      </c>
    </row>
    <row r="330" s="2" customFormat="1" ht="16.5" customHeight="1">
      <c r="A330" s="39"/>
      <c r="B330" s="40"/>
      <c r="C330" s="227" t="s">
        <v>1774</v>
      </c>
      <c r="D330" s="227" t="s">
        <v>242</v>
      </c>
      <c r="E330" s="228" t="s">
        <v>7630</v>
      </c>
      <c r="F330" s="229" t="s">
        <v>7631</v>
      </c>
      <c r="G330" s="230" t="s">
        <v>5005</v>
      </c>
      <c r="H330" s="308"/>
      <c r="I330" s="232"/>
      <c r="J330" s="233">
        <f>ROUND(I330*H330,2)</f>
        <v>0</v>
      </c>
      <c r="K330" s="229" t="s">
        <v>6781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5592</v>
      </c>
      <c r="AT330" s="238" t="s">
        <v>242</v>
      </c>
      <c r="AU330" s="238" t="s">
        <v>87</v>
      </c>
      <c r="AY330" s="18" t="s">
        <v>240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5592</v>
      </c>
      <c r="BM330" s="238" t="s">
        <v>7632</v>
      </c>
    </row>
    <row r="331" s="2" customFormat="1" ht="16.5" customHeight="1">
      <c r="A331" s="39"/>
      <c r="B331" s="40"/>
      <c r="C331" s="227" t="s">
        <v>1664</v>
      </c>
      <c r="D331" s="227" t="s">
        <v>242</v>
      </c>
      <c r="E331" s="228" t="s">
        <v>7633</v>
      </c>
      <c r="F331" s="229" t="s">
        <v>7634</v>
      </c>
      <c r="G331" s="230" t="s">
        <v>4747</v>
      </c>
      <c r="H331" s="231">
        <v>15</v>
      </c>
      <c r="I331" s="232"/>
      <c r="J331" s="233">
        <f>ROUND(I331*H331,2)</f>
        <v>0</v>
      </c>
      <c r="K331" s="229" t="s">
        <v>6781</v>
      </c>
      <c r="L331" s="45"/>
      <c r="M331" s="234" t="s">
        <v>1</v>
      </c>
      <c r="N331" s="235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5592</v>
      </c>
      <c r="AT331" s="238" t="s">
        <v>242</v>
      </c>
      <c r="AU331" s="238" t="s">
        <v>87</v>
      </c>
      <c r="AY331" s="18" t="s">
        <v>240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84</v>
      </c>
      <c r="BK331" s="239">
        <f>ROUND(I331*H331,2)</f>
        <v>0</v>
      </c>
      <c r="BL331" s="18" t="s">
        <v>5592</v>
      </c>
      <c r="BM331" s="238" t="s">
        <v>7635</v>
      </c>
    </row>
    <row r="332" s="2" customFormat="1" ht="16.5" customHeight="1">
      <c r="A332" s="39"/>
      <c r="B332" s="40"/>
      <c r="C332" s="227" t="s">
        <v>1671</v>
      </c>
      <c r="D332" s="227" t="s">
        <v>242</v>
      </c>
      <c r="E332" s="228" t="s">
        <v>7636</v>
      </c>
      <c r="F332" s="229" t="s">
        <v>7637</v>
      </c>
      <c r="G332" s="230" t="s">
        <v>4747</v>
      </c>
      <c r="H332" s="231">
        <v>80</v>
      </c>
      <c r="I332" s="232"/>
      <c r="J332" s="233">
        <f>ROUND(I332*H332,2)</f>
        <v>0</v>
      </c>
      <c r="K332" s="229" t="s">
        <v>6781</v>
      </c>
      <c r="L332" s="45"/>
      <c r="M332" s="304" t="s">
        <v>1</v>
      </c>
      <c r="N332" s="305" t="s">
        <v>41</v>
      </c>
      <c r="O332" s="302"/>
      <c r="P332" s="306">
        <f>O332*H332</f>
        <v>0</v>
      </c>
      <c r="Q332" s="306">
        <v>0</v>
      </c>
      <c r="R332" s="306">
        <f>Q332*H332</f>
        <v>0</v>
      </c>
      <c r="S332" s="306">
        <v>0</v>
      </c>
      <c r="T332" s="30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5592</v>
      </c>
      <c r="AT332" s="238" t="s">
        <v>242</v>
      </c>
      <c r="AU332" s="238" t="s">
        <v>87</v>
      </c>
      <c r="AY332" s="18" t="s">
        <v>240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5592</v>
      </c>
      <c r="BM332" s="238" t="s">
        <v>7638</v>
      </c>
    </row>
    <row r="333" s="2" customFormat="1" ht="6.96" customHeight="1">
      <c r="A333" s="39"/>
      <c r="B333" s="67"/>
      <c r="C333" s="68"/>
      <c r="D333" s="68"/>
      <c r="E333" s="68"/>
      <c r="F333" s="68"/>
      <c r="G333" s="68"/>
      <c r="H333" s="68"/>
      <c r="I333" s="68"/>
      <c r="J333" s="68"/>
      <c r="K333" s="68"/>
      <c r="L333" s="45"/>
      <c r="M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</sheetData>
  <sheetProtection sheet="1" autoFilter="0" formatColumns="0" formatRows="0" objects="1" scenarios="1" spinCount="100000" saltValue="a0KV7WdbttfzueK6VU9s15fPPpFeahn3pmbSDP7wjuwnYEis9lIOblap09Fji1jUAkAlr8kYx7o9WflDU5RlEA==" hashValue="4ZLzkS0k5IJlcRBDbBgG5s04r3lJog22GfErBDPQ2IEPOdBHXobaxVHyXVeXeMjXPUFhsoXXziNndSJRSpVebg==" algorithmName="SHA-512" password="CC35"/>
  <autoFilter ref="C129:K33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7639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6769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5"/>
      <c r="B27" s="156"/>
      <c r="C27" s="155"/>
      <c r="D27" s="155"/>
      <c r="E27" s="157" t="s">
        <v>7640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ROUND((SUM(BE123:BE208)),  2)</f>
        <v>0</v>
      </c>
      <c r="G33" s="39"/>
      <c r="H33" s="39"/>
      <c r="I33" s="165">
        <v>0.20999999999999999</v>
      </c>
      <c r="J33" s="164">
        <f>ROUND(((SUM(BE123:BE208))*I33),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ROUND((SUM(BF123:BF208)),  2)</f>
        <v>0</v>
      </c>
      <c r="G34" s="39"/>
      <c r="H34" s="39"/>
      <c r="I34" s="165">
        <v>0.14999999999999999</v>
      </c>
      <c r="J34" s="164">
        <f>ROUND(((SUM(BF123:BF208))*I34),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ROUND((SUM(BG123:BG208)),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ROUND((SUM(BH123:BH208)),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ROUND((SUM(BI123:BI208)),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10 - SO 253 - Monitoring a přenos dat na dispečink OT a.s.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7641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7642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7643</v>
      </c>
      <c r="E99" s="197"/>
      <c r="F99" s="197"/>
      <c r="G99" s="197"/>
      <c r="H99" s="197"/>
      <c r="I99" s="197"/>
      <c r="J99" s="198">
        <f>J141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7644</v>
      </c>
      <c r="E100" s="197"/>
      <c r="F100" s="197"/>
      <c r="G100" s="197"/>
      <c r="H100" s="197"/>
      <c r="I100" s="197"/>
      <c r="J100" s="198">
        <f>J154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7645</v>
      </c>
      <c r="E101" s="197"/>
      <c r="F101" s="197"/>
      <c r="G101" s="197"/>
      <c r="H101" s="197"/>
      <c r="I101" s="197"/>
      <c r="J101" s="198">
        <f>J198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6240</v>
      </c>
      <c r="E102" s="192"/>
      <c r="F102" s="192"/>
      <c r="G102" s="192"/>
      <c r="H102" s="192"/>
      <c r="I102" s="192"/>
      <c r="J102" s="193">
        <f>J206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7646</v>
      </c>
      <c r="E103" s="197"/>
      <c r="F103" s="197"/>
      <c r="G103" s="197"/>
      <c r="H103" s="197"/>
      <c r="I103" s="197"/>
      <c r="J103" s="198">
        <f>J207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Areál IZS Ostrov - stanice JSDH - revize 2022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E9</f>
        <v>10 - SO 253 - Monitoring a přenos dat na dispečink OT a.s.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2. 5. 2022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Město Ostrov</v>
      </c>
      <c r="G119" s="41"/>
      <c r="H119" s="41"/>
      <c r="I119" s="33" t="s">
        <v>30</v>
      </c>
      <c r="J119" s="37" t="str">
        <f>E21</f>
        <v>BPO spol. s r.o.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226</v>
      </c>
      <c r="D122" s="203" t="s">
        <v>61</v>
      </c>
      <c r="E122" s="203" t="s">
        <v>57</v>
      </c>
      <c r="F122" s="203" t="s">
        <v>58</v>
      </c>
      <c r="G122" s="203" t="s">
        <v>227</v>
      </c>
      <c r="H122" s="203" t="s">
        <v>228</v>
      </c>
      <c r="I122" s="203" t="s">
        <v>229</v>
      </c>
      <c r="J122" s="203" t="s">
        <v>186</v>
      </c>
      <c r="K122" s="204" t="s">
        <v>230</v>
      </c>
      <c r="L122" s="205"/>
      <c r="M122" s="101" t="s">
        <v>1</v>
      </c>
      <c r="N122" s="102" t="s">
        <v>40</v>
      </c>
      <c r="O122" s="102" t="s">
        <v>231</v>
      </c>
      <c r="P122" s="102" t="s">
        <v>232</v>
      </c>
      <c r="Q122" s="102" t="s">
        <v>233</v>
      </c>
      <c r="R122" s="102" t="s">
        <v>234</v>
      </c>
      <c r="S122" s="102" t="s">
        <v>235</v>
      </c>
      <c r="T122" s="103" t="s">
        <v>236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237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P124+P206</f>
        <v>0</v>
      </c>
      <c r="Q123" s="105"/>
      <c r="R123" s="208">
        <f>R124+R206</f>
        <v>0</v>
      </c>
      <c r="S123" s="105"/>
      <c r="T123" s="209">
        <f>T124+T206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188</v>
      </c>
      <c r="BK123" s="210">
        <f>BK124+BK206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1812</v>
      </c>
      <c r="F124" s="214" t="s">
        <v>1812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P125+P141+P154+P198</f>
        <v>0</v>
      </c>
      <c r="Q124" s="219"/>
      <c r="R124" s="220">
        <f>R125+R141+R154+R198</f>
        <v>0</v>
      </c>
      <c r="S124" s="219"/>
      <c r="T124" s="221">
        <f>T125+T141+T154+T198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87</v>
      </c>
      <c r="AT124" s="223" t="s">
        <v>75</v>
      </c>
      <c r="AU124" s="223" t="s">
        <v>76</v>
      </c>
      <c r="AY124" s="222" t="s">
        <v>240</v>
      </c>
      <c r="BK124" s="224">
        <f>BK125+BK141+BK154+BK198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7647</v>
      </c>
      <c r="F125" s="225" t="s">
        <v>7648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SUM(P126:P140)</f>
        <v>0</v>
      </c>
      <c r="Q125" s="219"/>
      <c r="R125" s="220">
        <f>SUM(R126:R140)</f>
        <v>0</v>
      </c>
      <c r="S125" s="219"/>
      <c r="T125" s="221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87</v>
      </c>
      <c r="AT125" s="223" t="s">
        <v>75</v>
      </c>
      <c r="AU125" s="223" t="s">
        <v>84</v>
      </c>
      <c r="AY125" s="222" t="s">
        <v>240</v>
      </c>
      <c r="BK125" s="224">
        <f>SUM(BK126:BK140)</f>
        <v>0</v>
      </c>
    </row>
    <row r="126" s="2" customFormat="1" ht="21.75" customHeight="1">
      <c r="A126" s="39"/>
      <c r="B126" s="40"/>
      <c r="C126" s="227" t="s">
        <v>84</v>
      </c>
      <c r="D126" s="227" t="s">
        <v>242</v>
      </c>
      <c r="E126" s="228" t="s">
        <v>7649</v>
      </c>
      <c r="F126" s="229" t="s">
        <v>7650</v>
      </c>
      <c r="G126" s="230" t="s">
        <v>675</v>
      </c>
      <c r="H126" s="231">
        <v>2</v>
      </c>
      <c r="I126" s="232"/>
      <c r="J126" s="233">
        <f>ROUND(I126*H126,2)</f>
        <v>0</v>
      </c>
      <c r="K126" s="229" t="s">
        <v>6781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170</v>
      </c>
      <c r="AT126" s="238" t="s">
        <v>242</v>
      </c>
      <c r="AU126" s="238" t="s">
        <v>87</v>
      </c>
      <c r="AY126" s="18" t="s">
        <v>240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170</v>
      </c>
      <c r="BM126" s="238" t="s">
        <v>7651</v>
      </c>
    </row>
    <row r="127" s="2" customFormat="1" ht="21.75" customHeight="1">
      <c r="A127" s="39"/>
      <c r="B127" s="40"/>
      <c r="C127" s="289" t="s">
        <v>87</v>
      </c>
      <c r="D127" s="289" t="s">
        <v>341</v>
      </c>
      <c r="E127" s="290" t="s">
        <v>7652</v>
      </c>
      <c r="F127" s="291" t="s">
        <v>7653</v>
      </c>
      <c r="G127" s="292" t="s">
        <v>675</v>
      </c>
      <c r="H127" s="293">
        <v>2</v>
      </c>
      <c r="I127" s="294"/>
      <c r="J127" s="295">
        <f>ROUND(I127*H127,2)</f>
        <v>0</v>
      </c>
      <c r="K127" s="291" t="s">
        <v>6781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7654</v>
      </c>
    </row>
    <row r="128" s="2" customFormat="1" ht="16.5" customHeight="1">
      <c r="A128" s="39"/>
      <c r="B128" s="40"/>
      <c r="C128" s="227" t="s">
        <v>256</v>
      </c>
      <c r="D128" s="227" t="s">
        <v>242</v>
      </c>
      <c r="E128" s="228" t="s">
        <v>7655</v>
      </c>
      <c r="F128" s="229" t="s">
        <v>7656</v>
      </c>
      <c r="G128" s="230" t="s">
        <v>675</v>
      </c>
      <c r="H128" s="231">
        <v>2</v>
      </c>
      <c r="I128" s="232"/>
      <c r="J128" s="233">
        <f>ROUND(I128*H128,2)</f>
        <v>0</v>
      </c>
      <c r="K128" s="229" t="s">
        <v>6781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170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170</v>
      </c>
      <c r="BM128" s="238" t="s">
        <v>7657</v>
      </c>
    </row>
    <row r="129" s="2" customFormat="1" ht="16.5" customHeight="1">
      <c r="A129" s="39"/>
      <c r="B129" s="40"/>
      <c r="C129" s="289" t="s">
        <v>247</v>
      </c>
      <c r="D129" s="289" t="s">
        <v>341</v>
      </c>
      <c r="E129" s="290" t="s">
        <v>7658</v>
      </c>
      <c r="F129" s="291" t="s">
        <v>7659</v>
      </c>
      <c r="G129" s="292" t="s">
        <v>675</v>
      </c>
      <c r="H129" s="293">
        <v>2</v>
      </c>
      <c r="I129" s="294"/>
      <c r="J129" s="295">
        <f>ROUND(I129*H129,2)</f>
        <v>0</v>
      </c>
      <c r="K129" s="291" t="s">
        <v>6781</v>
      </c>
      <c r="L129" s="296"/>
      <c r="M129" s="297" t="s">
        <v>1</v>
      </c>
      <c r="N129" s="298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532</v>
      </c>
      <c r="AT129" s="238" t="s">
        <v>341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7660</v>
      </c>
    </row>
    <row r="130" s="2" customFormat="1" ht="16.5" customHeight="1">
      <c r="A130" s="39"/>
      <c r="B130" s="40"/>
      <c r="C130" s="227" t="s">
        <v>289</v>
      </c>
      <c r="D130" s="227" t="s">
        <v>242</v>
      </c>
      <c r="E130" s="228" t="s">
        <v>7661</v>
      </c>
      <c r="F130" s="229" t="s">
        <v>7662</v>
      </c>
      <c r="G130" s="230" t="s">
        <v>675</v>
      </c>
      <c r="H130" s="231">
        <v>2</v>
      </c>
      <c r="I130" s="232"/>
      <c r="J130" s="233">
        <f>ROUND(I130*H130,2)</f>
        <v>0</v>
      </c>
      <c r="K130" s="229" t="s">
        <v>6781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170</v>
      </c>
      <c r="AT130" s="238" t="s">
        <v>242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170</v>
      </c>
      <c r="BM130" s="238" t="s">
        <v>7663</v>
      </c>
    </row>
    <row r="131" s="2" customFormat="1" ht="16.5" customHeight="1">
      <c r="A131" s="39"/>
      <c r="B131" s="40"/>
      <c r="C131" s="289" t="s">
        <v>300</v>
      </c>
      <c r="D131" s="289" t="s">
        <v>341</v>
      </c>
      <c r="E131" s="290" t="s">
        <v>7664</v>
      </c>
      <c r="F131" s="291" t="s">
        <v>7665</v>
      </c>
      <c r="G131" s="292" t="s">
        <v>675</v>
      </c>
      <c r="H131" s="293">
        <v>2</v>
      </c>
      <c r="I131" s="294"/>
      <c r="J131" s="295">
        <f>ROUND(I131*H131,2)</f>
        <v>0</v>
      </c>
      <c r="K131" s="291" t="s">
        <v>6781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7666</v>
      </c>
    </row>
    <row r="132" s="2" customFormat="1" ht="24.15" customHeight="1">
      <c r="A132" s="39"/>
      <c r="B132" s="40"/>
      <c r="C132" s="227" t="s">
        <v>310</v>
      </c>
      <c r="D132" s="227" t="s">
        <v>242</v>
      </c>
      <c r="E132" s="228" t="s">
        <v>7667</v>
      </c>
      <c r="F132" s="229" t="s">
        <v>7668</v>
      </c>
      <c r="G132" s="230" t="s">
        <v>675</v>
      </c>
      <c r="H132" s="231">
        <v>2</v>
      </c>
      <c r="I132" s="232"/>
      <c r="J132" s="233">
        <f>ROUND(I132*H132,2)</f>
        <v>0</v>
      </c>
      <c r="K132" s="229" t="s">
        <v>6781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170</v>
      </c>
      <c r="BM132" s="238" t="s">
        <v>7669</v>
      </c>
    </row>
    <row r="133" s="2" customFormat="1" ht="24.15" customHeight="1">
      <c r="A133" s="39"/>
      <c r="B133" s="40"/>
      <c r="C133" s="289" t="s">
        <v>320</v>
      </c>
      <c r="D133" s="289" t="s">
        <v>341</v>
      </c>
      <c r="E133" s="290" t="s">
        <v>7670</v>
      </c>
      <c r="F133" s="291" t="s">
        <v>7671</v>
      </c>
      <c r="G133" s="292" t="s">
        <v>675</v>
      </c>
      <c r="H133" s="293">
        <v>2</v>
      </c>
      <c r="I133" s="294"/>
      <c r="J133" s="295">
        <f>ROUND(I133*H133,2)</f>
        <v>0</v>
      </c>
      <c r="K133" s="291" t="s">
        <v>6781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7672</v>
      </c>
    </row>
    <row r="134" s="2" customFormat="1" ht="21.75" customHeight="1">
      <c r="A134" s="39"/>
      <c r="B134" s="40"/>
      <c r="C134" s="227" t="s">
        <v>328</v>
      </c>
      <c r="D134" s="227" t="s">
        <v>242</v>
      </c>
      <c r="E134" s="228" t="s">
        <v>7673</v>
      </c>
      <c r="F134" s="229" t="s">
        <v>7674</v>
      </c>
      <c r="G134" s="230" t="s">
        <v>675</v>
      </c>
      <c r="H134" s="231">
        <v>2</v>
      </c>
      <c r="I134" s="232"/>
      <c r="J134" s="233">
        <f>ROUND(I134*H134,2)</f>
        <v>0</v>
      </c>
      <c r="K134" s="229" t="s">
        <v>6781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170</v>
      </c>
      <c r="AT134" s="238" t="s">
        <v>242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7675</v>
      </c>
    </row>
    <row r="135" s="2" customFormat="1" ht="24.15" customHeight="1">
      <c r="A135" s="39"/>
      <c r="B135" s="40"/>
      <c r="C135" s="289" t="s">
        <v>152</v>
      </c>
      <c r="D135" s="289" t="s">
        <v>341</v>
      </c>
      <c r="E135" s="290" t="s">
        <v>7676</v>
      </c>
      <c r="F135" s="291" t="s">
        <v>7677</v>
      </c>
      <c r="G135" s="292" t="s">
        <v>675</v>
      </c>
      <c r="H135" s="293">
        <v>2</v>
      </c>
      <c r="I135" s="294"/>
      <c r="J135" s="295">
        <f>ROUND(I135*H135,2)</f>
        <v>0</v>
      </c>
      <c r="K135" s="291" t="s">
        <v>6781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532</v>
      </c>
      <c r="AT135" s="238" t="s">
        <v>341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7678</v>
      </c>
    </row>
    <row r="136" s="2" customFormat="1" ht="21.75" customHeight="1">
      <c r="A136" s="39"/>
      <c r="B136" s="40"/>
      <c r="C136" s="227" t="s">
        <v>155</v>
      </c>
      <c r="D136" s="227" t="s">
        <v>242</v>
      </c>
      <c r="E136" s="228" t="s">
        <v>7679</v>
      </c>
      <c r="F136" s="229" t="s">
        <v>7680</v>
      </c>
      <c r="G136" s="230" t="s">
        <v>675</v>
      </c>
      <c r="H136" s="231">
        <v>2</v>
      </c>
      <c r="I136" s="232"/>
      <c r="J136" s="233">
        <f>ROUND(I136*H136,2)</f>
        <v>0</v>
      </c>
      <c r="K136" s="229" t="s">
        <v>6781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170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7681</v>
      </c>
    </row>
    <row r="137" s="2" customFormat="1" ht="24.15" customHeight="1">
      <c r="A137" s="39"/>
      <c r="B137" s="40"/>
      <c r="C137" s="289" t="s">
        <v>158</v>
      </c>
      <c r="D137" s="289" t="s">
        <v>341</v>
      </c>
      <c r="E137" s="290" t="s">
        <v>7682</v>
      </c>
      <c r="F137" s="291" t="s">
        <v>7683</v>
      </c>
      <c r="G137" s="292" t="s">
        <v>675</v>
      </c>
      <c r="H137" s="293">
        <v>2</v>
      </c>
      <c r="I137" s="294"/>
      <c r="J137" s="295">
        <f>ROUND(I137*H137,2)</f>
        <v>0</v>
      </c>
      <c r="K137" s="291" t="s">
        <v>6781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7684</v>
      </c>
    </row>
    <row r="138" s="2" customFormat="1" ht="33" customHeight="1">
      <c r="A138" s="39"/>
      <c r="B138" s="40"/>
      <c r="C138" s="227" t="s">
        <v>162</v>
      </c>
      <c r="D138" s="227" t="s">
        <v>242</v>
      </c>
      <c r="E138" s="228" t="s">
        <v>7685</v>
      </c>
      <c r="F138" s="229" t="s">
        <v>7686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6781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7687</v>
      </c>
    </row>
    <row r="139" s="2" customFormat="1" ht="33" customHeight="1">
      <c r="A139" s="39"/>
      <c r="B139" s="40"/>
      <c r="C139" s="227" t="s">
        <v>165</v>
      </c>
      <c r="D139" s="227" t="s">
        <v>242</v>
      </c>
      <c r="E139" s="228" t="s">
        <v>7688</v>
      </c>
      <c r="F139" s="229" t="s">
        <v>7689</v>
      </c>
      <c r="G139" s="230" t="s">
        <v>675</v>
      </c>
      <c r="H139" s="231">
        <v>1</v>
      </c>
      <c r="I139" s="232"/>
      <c r="J139" s="233">
        <f>ROUND(I139*H139,2)</f>
        <v>0</v>
      </c>
      <c r="K139" s="229" t="s">
        <v>6781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170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7690</v>
      </c>
    </row>
    <row r="140" s="2" customFormat="1" ht="37.8" customHeight="1">
      <c r="A140" s="39"/>
      <c r="B140" s="40"/>
      <c r="C140" s="227" t="s">
        <v>8</v>
      </c>
      <c r="D140" s="227" t="s">
        <v>242</v>
      </c>
      <c r="E140" s="228" t="s">
        <v>7691</v>
      </c>
      <c r="F140" s="229" t="s">
        <v>7692</v>
      </c>
      <c r="G140" s="230" t="s">
        <v>675</v>
      </c>
      <c r="H140" s="231">
        <v>1</v>
      </c>
      <c r="I140" s="232"/>
      <c r="J140" s="233">
        <f>ROUND(I140*H140,2)</f>
        <v>0</v>
      </c>
      <c r="K140" s="229" t="s">
        <v>6781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170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7693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7694</v>
      </c>
      <c r="F141" s="225" t="s">
        <v>7695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SUM(P142:P153)</f>
        <v>0</v>
      </c>
      <c r="Q141" s="219"/>
      <c r="R141" s="220">
        <f>SUM(R142:R153)</f>
        <v>0</v>
      </c>
      <c r="S141" s="219"/>
      <c r="T141" s="221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87</v>
      </c>
      <c r="AT141" s="223" t="s">
        <v>75</v>
      </c>
      <c r="AU141" s="223" t="s">
        <v>84</v>
      </c>
      <c r="AY141" s="222" t="s">
        <v>240</v>
      </c>
      <c r="BK141" s="224">
        <f>SUM(BK142:BK153)</f>
        <v>0</v>
      </c>
    </row>
    <row r="142" s="2" customFormat="1" ht="37.8" customHeight="1">
      <c r="A142" s="39"/>
      <c r="B142" s="40"/>
      <c r="C142" s="227" t="s">
        <v>170</v>
      </c>
      <c r="D142" s="227" t="s">
        <v>242</v>
      </c>
      <c r="E142" s="228" t="s">
        <v>7696</v>
      </c>
      <c r="F142" s="229" t="s">
        <v>7697</v>
      </c>
      <c r="G142" s="230" t="s">
        <v>675</v>
      </c>
      <c r="H142" s="231">
        <v>1</v>
      </c>
      <c r="I142" s="232"/>
      <c r="J142" s="233">
        <f>ROUND(I142*H142,2)</f>
        <v>0</v>
      </c>
      <c r="K142" s="229" t="s">
        <v>6781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170</v>
      </c>
      <c r="AT142" s="238" t="s">
        <v>242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7698</v>
      </c>
    </row>
    <row r="143" s="2" customFormat="1" ht="37.8" customHeight="1">
      <c r="A143" s="39"/>
      <c r="B143" s="40"/>
      <c r="C143" s="289" t="s">
        <v>173</v>
      </c>
      <c r="D143" s="289" t="s">
        <v>341</v>
      </c>
      <c r="E143" s="290" t="s">
        <v>7699</v>
      </c>
      <c r="F143" s="291" t="s">
        <v>7700</v>
      </c>
      <c r="G143" s="292" t="s">
        <v>675</v>
      </c>
      <c r="H143" s="293">
        <v>1</v>
      </c>
      <c r="I143" s="294"/>
      <c r="J143" s="295">
        <f>ROUND(I143*H143,2)</f>
        <v>0</v>
      </c>
      <c r="K143" s="291" t="s">
        <v>6781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7701</v>
      </c>
    </row>
    <row r="144" s="2" customFormat="1" ht="16.5" customHeight="1">
      <c r="A144" s="39"/>
      <c r="B144" s="40"/>
      <c r="C144" s="227" t="s">
        <v>395</v>
      </c>
      <c r="D144" s="227" t="s">
        <v>242</v>
      </c>
      <c r="E144" s="228" t="s">
        <v>7702</v>
      </c>
      <c r="F144" s="229" t="s">
        <v>7703</v>
      </c>
      <c r="G144" s="230" t="s">
        <v>675</v>
      </c>
      <c r="H144" s="231">
        <v>1</v>
      </c>
      <c r="I144" s="232"/>
      <c r="J144" s="233">
        <f>ROUND(I144*H144,2)</f>
        <v>0</v>
      </c>
      <c r="K144" s="229" t="s">
        <v>6781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7704</v>
      </c>
    </row>
    <row r="145" s="2" customFormat="1" ht="16.5" customHeight="1">
      <c r="A145" s="39"/>
      <c r="B145" s="40"/>
      <c r="C145" s="289" t="s">
        <v>397</v>
      </c>
      <c r="D145" s="289" t="s">
        <v>341</v>
      </c>
      <c r="E145" s="290" t="s">
        <v>7705</v>
      </c>
      <c r="F145" s="291" t="s">
        <v>7706</v>
      </c>
      <c r="G145" s="292" t="s">
        <v>675</v>
      </c>
      <c r="H145" s="293">
        <v>1</v>
      </c>
      <c r="I145" s="294"/>
      <c r="J145" s="295">
        <f>ROUND(I145*H145,2)</f>
        <v>0</v>
      </c>
      <c r="K145" s="291" t="s">
        <v>6781</v>
      </c>
      <c r="L145" s="296"/>
      <c r="M145" s="297" t="s">
        <v>1</v>
      </c>
      <c r="N145" s="298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532</v>
      </c>
      <c r="AT145" s="238" t="s">
        <v>341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170</v>
      </c>
      <c r="BM145" s="238" t="s">
        <v>7707</v>
      </c>
    </row>
    <row r="146" s="2" customFormat="1" ht="24.15" customHeight="1">
      <c r="A146" s="39"/>
      <c r="B146" s="40"/>
      <c r="C146" s="227" t="s">
        <v>402</v>
      </c>
      <c r="D146" s="227" t="s">
        <v>242</v>
      </c>
      <c r="E146" s="228" t="s">
        <v>7708</v>
      </c>
      <c r="F146" s="229" t="s">
        <v>7709</v>
      </c>
      <c r="G146" s="230" t="s">
        <v>675</v>
      </c>
      <c r="H146" s="231">
        <v>1</v>
      </c>
      <c r="I146" s="232"/>
      <c r="J146" s="233">
        <f>ROUND(I146*H146,2)</f>
        <v>0</v>
      </c>
      <c r="K146" s="229" t="s">
        <v>6781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170</v>
      </c>
      <c r="AT146" s="238" t="s">
        <v>242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7710</v>
      </c>
    </row>
    <row r="147" s="2" customFormat="1" ht="24.15" customHeight="1">
      <c r="A147" s="39"/>
      <c r="B147" s="40"/>
      <c r="C147" s="289" t="s">
        <v>7</v>
      </c>
      <c r="D147" s="289" t="s">
        <v>341</v>
      </c>
      <c r="E147" s="290" t="s">
        <v>7711</v>
      </c>
      <c r="F147" s="291" t="s">
        <v>7712</v>
      </c>
      <c r="G147" s="292" t="s">
        <v>675</v>
      </c>
      <c r="H147" s="293">
        <v>1</v>
      </c>
      <c r="I147" s="294"/>
      <c r="J147" s="295">
        <f>ROUND(I147*H147,2)</f>
        <v>0</v>
      </c>
      <c r="K147" s="291" t="s">
        <v>6781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7713</v>
      </c>
    </row>
    <row r="148" s="2" customFormat="1" ht="24.15" customHeight="1">
      <c r="A148" s="39"/>
      <c r="B148" s="40"/>
      <c r="C148" s="227" t="s">
        <v>427</v>
      </c>
      <c r="D148" s="227" t="s">
        <v>242</v>
      </c>
      <c r="E148" s="228" t="s">
        <v>7714</v>
      </c>
      <c r="F148" s="229" t="s">
        <v>7715</v>
      </c>
      <c r="G148" s="230" t="s">
        <v>675</v>
      </c>
      <c r="H148" s="231">
        <v>1</v>
      </c>
      <c r="I148" s="232"/>
      <c r="J148" s="233">
        <f>ROUND(I148*H148,2)</f>
        <v>0</v>
      </c>
      <c r="K148" s="229" t="s">
        <v>6781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7716</v>
      </c>
    </row>
    <row r="149" s="2" customFormat="1" ht="24.15" customHeight="1">
      <c r="A149" s="39"/>
      <c r="B149" s="40"/>
      <c r="C149" s="289" t="s">
        <v>442</v>
      </c>
      <c r="D149" s="289" t="s">
        <v>341</v>
      </c>
      <c r="E149" s="290" t="s">
        <v>7717</v>
      </c>
      <c r="F149" s="291" t="s">
        <v>7718</v>
      </c>
      <c r="G149" s="292" t="s">
        <v>675</v>
      </c>
      <c r="H149" s="293">
        <v>1</v>
      </c>
      <c r="I149" s="294"/>
      <c r="J149" s="295">
        <f>ROUND(I149*H149,2)</f>
        <v>0</v>
      </c>
      <c r="K149" s="291" t="s">
        <v>6781</v>
      </c>
      <c r="L149" s="296"/>
      <c r="M149" s="297" t="s">
        <v>1</v>
      </c>
      <c r="N149" s="298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532</v>
      </c>
      <c r="AT149" s="238" t="s">
        <v>341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7719</v>
      </c>
    </row>
    <row r="150" s="2" customFormat="1" ht="16.5" customHeight="1">
      <c r="A150" s="39"/>
      <c r="B150" s="40"/>
      <c r="C150" s="227" t="s">
        <v>455</v>
      </c>
      <c r="D150" s="227" t="s">
        <v>242</v>
      </c>
      <c r="E150" s="228" t="s">
        <v>7720</v>
      </c>
      <c r="F150" s="229" t="s">
        <v>7721</v>
      </c>
      <c r="G150" s="230" t="s">
        <v>675</v>
      </c>
      <c r="H150" s="231">
        <v>2</v>
      </c>
      <c r="I150" s="232"/>
      <c r="J150" s="233">
        <f>ROUND(I150*H150,2)</f>
        <v>0</v>
      </c>
      <c r="K150" s="229" t="s">
        <v>6781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170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7722</v>
      </c>
    </row>
    <row r="151" s="2" customFormat="1" ht="16.5" customHeight="1">
      <c r="A151" s="39"/>
      <c r="B151" s="40"/>
      <c r="C151" s="289" t="s">
        <v>460</v>
      </c>
      <c r="D151" s="289" t="s">
        <v>341</v>
      </c>
      <c r="E151" s="290" t="s">
        <v>7723</v>
      </c>
      <c r="F151" s="291" t="s">
        <v>7724</v>
      </c>
      <c r="G151" s="292" t="s">
        <v>675</v>
      </c>
      <c r="H151" s="293">
        <v>2</v>
      </c>
      <c r="I151" s="294"/>
      <c r="J151" s="295">
        <f>ROUND(I151*H151,2)</f>
        <v>0</v>
      </c>
      <c r="K151" s="291" t="s">
        <v>6781</v>
      </c>
      <c r="L151" s="296"/>
      <c r="M151" s="297" t="s">
        <v>1</v>
      </c>
      <c r="N151" s="298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532</v>
      </c>
      <c r="AT151" s="238" t="s">
        <v>341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7725</v>
      </c>
    </row>
    <row r="152" s="2" customFormat="1" ht="24.15" customHeight="1">
      <c r="A152" s="39"/>
      <c r="B152" s="40"/>
      <c r="C152" s="227" t="s">
        <v>476</v>
      </c>
      <c r="D152" s="227" t="s">
        <v>242</v>
      </c>
      <c r="E152" s="228" t="s">
        <v>7726</v>
      </c>
      <c r="F152" s="229" t="s">
        <v>7727</v>
      </c>
      <c r="G152" s="230" t="s">
        <v>675</v>
      </c>
      <c r="H152" s="231">
        <v>1</v>
      </c>
      <c r="I152" s="232"/>
      <c r="J152" s="233">
        <f>ROUND(I152*H152,2)</f>
        <v>0</v>
      </c>
      <c r="K152" s="229" t="s">
        <v>6781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170</v>
      </c>
      <c r="AT152" s="238" t="s">
        <v>242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7728</v>
      </c>
    </row>
    <row r="153" s="2" customFormat="1" ht="24.15" customHeight="1">
      <c r="A153" s="39"/>
      <c r="B153" s="40"/>
      <c r="C153" s="227" t="s">
        <v>489</v>
      </c>
      <c r="D153" s="227" t="s">
        <v>242</v>
      </c>
      <c r="E153" s="228" t="s">
        <v>7729</v>
      </c>
      <c r="F153" s="229" t="s">
        <v>7730</v>
      </c>
      <c r="G153" s="230" t="s">
        <v>675</v>
      </c>
      <c r="H153" s="231">
        <v>1</v>
      </c>
      <c r="I153" s="232"/>
      <c r="J153" s="233">
        <f>ROUND(I153*H153,2)</f>
        <v>0</v>
      </c>
      <c r="K153" s="229" t="s">
        <v>6781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170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7731</v>
      </c>
    </row>
    <row r="154" s="12" customFormat="1" ht="22.8" customHeight="1">
      <c r="A154" s="12"/>
      <c r="B154" s="211"/>
      <c r="C154" s="212"/>
      <c r="D154" s="213" t="s">
        <v>75</v>
      </c>
      <c r="E154" s="225" t="s">
        <v>7732</v>
      </c>
      <c r="F154" s="225" t="s">
        <v>7733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SUM(P155:P197)</f>
        <v>0</v>
      </c>
      <c r="Q154" s="219"/>
      <c r="R154" s="220">
        <f>SUM(R155:R197)</f>
        <v>0</v>
      </c>
      <c r="S154" s="219"/>
      <c r="T154" s="221">
        <f>SUM(T155:T197)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87</v>
      </c>
      <c r="AT154" s="223" t="s">
        <v>75</v>
      </c>
      <c r="AU154" s="223" t="s">
        <v>84</v>
      </c>
      <c r="AY154" s="222" t="s">
        <v>240</v>
      </c>
      <c r="BK154" s="224">
        <f>SUM(BK155:BK197)</f>
        <v>0</v>
      </c>
    </row>
    <row r="155" s="2" customFormat="1" ht="16.5" customHeight="1">
      <c r="A155" s="39"/>
      <c r="B155" s="40"/>
      <c r="C155" s="227" t="s">
        <v>494</v>
      </c>
      <c r="D155" s="227" t="s">
        <v>242</v>
      </c>
      <c r="E155" s="228" t="s">
        <v>7734</v>
      </c>
      <c r="F155" s="229" t="s">
        <v>7735</v>
      </c>
      <c r="G155" s="230" t="s">
        <v>675</v>
      </c>
      <c r="H155" s="231">
        <v>1</v>
      </c>
      <c r="I155" s="232"/>
      <c r="J155" s="233">
        <f>ROUND(I155*H155,2)</f>
        <v>0</v>
      </c>
      <c r="K155" s="229" t="s">
        <v>6781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170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7736</v>
      </c>
    </row>
    <row r="156" s="2" customFormat="1" ht="16.5" customHeight="1">
      <c r="A156" s="39"/>
      <c r="B156" s="40"/>
      <c r="C156" s="289" t="s">
        <v>502</v>
      </c>
      <c r="D156" s="289" t="s">
        <v>341</v>
      </c>
      <c r="E156" s="290" t="s">
        <v>7737</v>
      </c>
      <c r="F156" s="291" t="s">
        <v>7738</v>
      </c>
      <c r="G156" s="292" t="s">
        <v>675</v>
      </c>
      <c r="H156" s="293">
        <v>1</v>
      </c>
      <c r="I156" s="294"/>
      <c r="J156" s="295">
        <f>ROUND(I156*H156,2)</f>
        <v>0</v>
      </c>
      <c r="K156" s="291" t="s">
        <v>6781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7739</v>
      </c>
    </row>
    <row r="157" s="2" customFormat="1" ht="16.5" customHeight="1">
      <c r="A157" s="39"/>
      <c r="B157" s="40"/>
      <c r="C157" s="227" t="s">
        <v>511</v>
      </c>
      <c r="D157" s="227" t="s">
        <v>242</v>
      </c>
      <c r="E157" s="228" t="s">
        <v>7740</v>
      </c>
      <c r="F157" s="229" t="s">
        <v>7741</v>
      </c>
      <c r="G157" s="230" t="s">
        <v>675</v>
      </c>
      <c r="H157" s="231">
        <v>1</v>
      </c>
      <c r="I157" s="232"/>
      <c r="J157" s="233">
        <f>ROUND(I157*H157,2)</f>
        <v>0</v>
      </c>
      <c r="K157" s="229" t="s">
        <v>6781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7742</v>
      </c>
    </row>
    <row r="158" s="2" customFormat="1" ht="16.5" customHeight="1">
      <c r="A158" s="39"/>
      <c r="B158" s="40"/>
      <c r="C158" s="227" t="s">
        <v>517</v>
      </c>
      <c r="D158" s="227" t="s">
        <v>242</v>
      </c>
      <c r="E158" s="228" t="s">
        <v>7743</v>
      </c>
      <c r="F158" s="229" t="s">
        <v>7744</v>
      </c>
      <c r="G158" s="230" t="s">
        <v>675</v>
      </c>
      <c r="H158" s="231">
        <v>1</v>
      </c>
      <c r="I158" s="232"/>
      <c r="J158" s="233">
        <f>ROUND(I158*H158,2)</f>
        <v>0</v>
      </c>
      <c r="K158" s="229" t="s">
        <v>6781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170</v>
      </c>
      <c r="AT158" s="238" t="s">
        <v>242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170</v>
      </c>
      <c r="BM158" s="238" t="s">
        <v>7745</v>
      </c>
    </row>
    <row r="159" s="2" customFormat="1" ht="16.5" customHeight="1">
      <c r="A159" s="39"/>
      <c r="B159" s="40"/>
      <c r="C159" s="289" t="s">
        <v>532</v>
      </c>
      <c r="D159" s="289" t="s">
        <v>341</v>
      </c>
      <c r="E159" s="290" t="s">
        <v>7746</v>
      </c>
      <c r="F159" s="291" t="s">
        <v>7747</v>
      </c>
      <c r="G159" s="292" t="s">
        <v>675</v>
      </c>
      <c r="H159" s="293">
        <v>1</v>
      </c>
      <c r="I159" s="294"/>
      <c r="J159" s="295">
        <f>ROUND(I159*H159,2)</f>
        <v>0</v>
      </c>
      <c r="K159" s="291" t="s">
        <v>6781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532</v>
      </c>
      <c r="AT159" s="238" t="s">
        <v>341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7748</v>
      </c>
    </row>
    <row r="160" s="2" customFormat="1" ht="16.5" customHeight="1">
      <c r="A160" s="39"/>
      <c r="B160" s="40"/>
      <c r="C160" s="227" t="s">
        <v>538</v>
      </c>
      <c r="D160" s="227" t="s">
        <v>242</v>
      </c>
      <c r="E160" s="228" t="s">
        <v>7749</v>
      </c>
      <c r="F160" s="229" t="s">
        <v>7750</v>
      </c>
      <c r="G160" s="230" t="s">
        <v>675</v>
      </c>
      <c r="H160" s="231">
        <v>1</v>
      </c>
      <c r="I160" s="232"/>
      <c r="J160" s="233">
        <f>ROUND(I160*H160,2)</f>
        <v>0</v>
      </c>
      <c r="K160" s="229" t="s">
        <v>6781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170</v>
      </c>
      <c r="AT160" s="238" t="s">
        <v>242</v>
      </c>
      <c r="AU160" s="238" t="s">
        <v>87</v>
      </c>
      <c r="AY160" s="18" t="s">
        <v>240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170</v>
      </c>
      <c r="BM160" s="238" t="s">
        <v>7751</v>
      </c>
    </row>
    <row r="161" s="2" customFormat="1" ht="16.5" customHeight="1">
      <c r="A161" s="39"/>
      <c r="B161" s="40"/>
      <c r="C161" s="289" t="s">
        <v>542</v>
      </c>
      <c r="D161" s="289" t="s">
        <v>341</v>
      </c>
      <c r="E161" s="290" t="s">
        <v>7752</v>
      </c>
      <c r="F161" s="291" t="s">
        <v>7753</v>
      </c>
      <c r="G161" s="292" t="s">
        <v>675</v>
      </c>
      <c r="H161" s="293">
        <v>1</v>
      </c>
      <c r="I161" s="294"/>
      <c r="J161" s="295">
        <f>ROUND(I161*H161,2)</f>
        <v>0</v>
      </c>
      <c r="K161" s="291" t="s">
        <v>6781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7754</v>
      </c>
    </row>
    <row r="162" s="2" customFormat="1" ht="16.5" customHeight="1">
      <c r="A162" s="39"/>
      <c r="B162" s="40"/>
      <c r="C162" s="227" t="s">
        <v>547</v>
      </c>
      <c r="D162" s="227" t="s">
        <v>242</v>
      </c>
      <c r="E162" s="228" t="s">
        <v>7755</v>
      </c>
      <c r="F162" s="229" t="s">
        <v>7756</v>
      </c>
      <c r="G162" s="230" t="s">
        <v>675</v>
      </c>
      <c r="H162" s="231">
        <v>1</v>
      </c>
      <c r="I162" s="232"/>
      <c r="J162" s="233">
        <f>ROUND(I162*H162,2)</f>
        <v>0</v>
      </c>
      <c r="K162" s="229" t="s">
        <v>6781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170</v>
      </c>
      <c r="AT162" s="238" t="s">
        <v>242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7757</v>
      </c>
    </row>
    <row r="163" s="2" customFormat="1" ht="16.5" customHeight="1">
      <c r="A163" s="39"/>
      <c r="B163" s="40"/>
      <c r="C163" s="289" t="s">
        <v>554</v>
      </c>
      <c r="D163" s="289" t="s">
        <v>341</v>
      </c>
      <c r="E163" s="290" t="s">
        <v>7758</v>
      </c>
      <c r="F163" s="291" t="s">
        <v>7759</v>
      </c>
      <c r="G163" s="292" t="s">
        <v>675</v>
      </c>
      <c r="H163" s="293">
        <v>1</v>
      </c>
      <c r="I163" s="294"/>
      <c r="J163" s="295">
        <f>ROUND(I163*H163,2)</f>
        <v>0</v>
      </c>
      <c r="K163" s="291" t="s">
        <v>6781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532</v>
      </c>
      <c r="AT163" s="238" t="s">
        <v>341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7760</v>
      </c>
    </row>
    <row r="164" s="2" customFormat="1" ht="24.15" customHeight="1">
      <c r="A164" s="39"/>
      <c r="B164" s="40"/>
      <c r="C164" s="227" t="s">
        <v>569</v>
      </c>
      <c r="D164" s="227" t="s">
        <v>242</v>
      </c>
      <c r="E164" s="228" t="s">
        <v>7761</v>
      </c>
      <c r="F164" s="229" t="s">
        <v>7762</v>
      </c>
      <c r="G164" s="230" t="s">
        <v>675</v>
      </c>
      <c r="H164" s="231">
        <v>1</v>
      </c>
      <c r="I164" s="232"/>
      <c r="J164" s="233">
        <f>ROUND(I164*H164,2)</f>
        <v>0</v>
      </c>
      <c r="K164" s="229" t="s">
        <v>6781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170</v>
      </c>
      <c r="AT164" s="238" t="s">
        <v>242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7763</v>
      </c>
    </row>
    <row r="165" s="2" customFormat="1" ht="24.15" customHeight="1">
      <c r="A165" s="39"/>
      <c r="B165" s="40"/>
      <c r="C165" s="289" t="s">
        <v>579</v>
      </c>
      <c r="D165" s="289" t="s">
        <v>341</v>
      </c>
      <c r="E165" s="290" t="s">
        <v>7764</v>
      </c>
      <c r="F165" s="291" t="s">
        <v>7765</v>
      </c>
      <c r="G165" s="292" t="s">
        <v>675</v>
      </c>
      <c r="H165" s="293">
        <v>1</v>
      </c>
      <c r="I165" s="294"/>
      <c r="J165" s="295">
        <f>ROUND(I165*H165,2)</f>
        <v>0</v>
      </c>
      <c r="K165" s="291" t="s">
        <v>6781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7766</v>
      </c>
    </row>
    <row r="166" s="2" customFormat="1" ht="16.5" customHeight="1">
      <c r="A166" s="39"/>
      <c r="B166" s="40"/>
      <c r="C166" s="227" t="s">
        <v>591</v>
      </c>
      <c r="D166" s="227" t="s">
        <v>242</v>
      </c>
      <c r="E166" s="228" t="s">
        <v>7767</v>
      </c>
      <c r="F166" s="229" t="s">
        <v>7768</v>
      </c>
      <c r="G166" s="230" t="s">
        <v>675</v>
      </c>
      <c r="H166" s="231">
        <v>1</v>
      </c>
      <c r="I166" s="232"/>
      <c r="J166" s="233">
        <f>ROUND(I166*H166,2)</f>
        <v>0</v>
      </c>
      <c r="K166" s="229" t="s">
        <v>6781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170</v>
      </c>
      <c r="AT166" s="238" t="s">
        <v>242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7769</v>
      </c>
    </row>
    <row r="167" s="2" customFormat="1" ht="16.5" customHeight="1">
      <c r="A167" s="39"/>
      <c r="B167" s="40"/>
      <c r="C167" s="289" t="s">
        <v>605</v>
      </c>
      <c r="D167" s="289" t="s">
        <v>341</v>
      </c>
      <c r="E167" s="290" t="s">
        <v>7770</v>
      </c>
      <c r="F167" s="291" t="s">
        <v>7771</v>
      </c>
      <c r="G167" s="292" t="s">
        <v>675</v>
      </c>
      <c r="H167" s="293">
        <v>1</v>
      </c>
      <c r="I167" s="294"/>
      <c r="J167" s="295">
        <f>ROUND(I167*H167,2)</f>
        <v>0</v>
      </c>
      <c r="K167" s="291" t="s">
        <v>6781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7772</v>
      </c>
    </row>
    <row r="168" s="2" customFormat="1" ht="16.5" customHeight="1">
      <c r="A168" s="39"/>
      <c r="B168" s="40"/>
      <c r="C168" s="227" t="s">
        <v>612</v>
      </c>
      <c r="D168" s="227" t="s">
        <v>242</v>
      </c>
      <c r="E168" s="228" t="s">
        <v>7773</v>
      </c>
      <c r="F168" s="229" t="s">
        <v>7774</v>
      </c>
      <c r="G168" s="230" t="s">
        <v>520</v>
      </c>
      <c r="H168" s="231">
        <v>40</v>
      </c>
      <c r="I168" s="232"/>
      <c r="J168" s="233">
        <f>ROUND(I168*H168,2)</f>
        <v>0</v>
      </c>
      <c r="K168" s="229" t="s">
        <v>6781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170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7775</v>
      </c>
    </row>
    <row r="169" s="2" customFormat="1" ht="16.5" customHeight="1">
      <c r="A169" s="39"/>
      <c r="B169" s="40"/>
      <c r="C169" s="289" t="s">
        <v>628</v>
      </c>
      <c r="D169" s="289" t="s">
        <v>341</v>
      </c>
      <c r="E169" s="290" t="s">
        <v>7776</v>
      </c>
      <c r="F169" s="291" t="s">
        <v>7777</v>
      </c>
      <c r="G169" s="292" t="s">
        <v>520</v>
      </c>
      <c r="H169" s="293">
        <v>40</v>
      </c>
      <c r="I169" s="294"/>
      <c r="J169" s="295">
        <f>ROUND(I169*H169,2)</f>
        <v>0</v>
      </c>
      <c r="K169" s="291" t="s">
        <v>6781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532</v>
      </c>
      <c r="AT169" s="238" t="s">
        <v>341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7778</v>
      </c>
    </row>
    <row r="170" s="2" customFormat="1" ht="16.5" customHeight="1">
      <c r="A170" s="39"/>
      <c r="B170" s="40"/>
      <c r="C170" s="227" t="s">
        <v>644</v>
      </c>
      <c r="D170" s="227" t="s">
        <v>242</v>
      </c>
      <c r="E170" s="228" t="s">
        <v>7779</v>
      </c>
      <c r="F170" s="229" t="s">
        <v>7780</v>
      </c>
      <c r="G170" s="230" t="s">
        <v>520</v>
      </c>
      <c r="H170" s="231">
        <v>35</v>
      </c>
      <c r="I170" s="232"/>
      <c r="J170" s="233">
        <f>ROUND(I170*H170,2)</f>
        <v>0</v>
      </c>
      <c r="K170" s="229" t="s">
        <v>6781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170</v>
      </c>
      <c r="AT170" s="238" t="s">
        <v>242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7781</v>
      </c>
    </row>
    <row r="171" s="2" customFormat="1" ht="16.5" customHeight="1">
      <c r="A171" s="39"/>
      <c r="B171" s="40"/>
      <c r="C171" s="289" t="s">
        <v>652</v>
      </c>
      <c r="D171" s="289" t="s">
        <v>341</v>
      </c>
      <c r="E171" s="290" t="s">
        <v>7782</v>
      </c>
      <c r="F171" s="291" t="s">
        <v>7783</v>
      </c>
      <c r="G171" s="292" t="s">
        <v>520</v>
      </c>
      <c r="H171" s="293">
        <v>35</v>
      </c>
      <c r="I171" s="294"/>
      <c r="J171" s="295">
        <f>ROUND(I171*H171,2)</f>
        <v>0</v>
      </c>
      <c r="K171" s="291" t="s">
        <v>6781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532</v>
      </c>
      <c r="AT171" s="238" t="s">
        <v>341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7784</v>
      </c>
    </row>
    <row r="172" s="2" customFormat="1" ht="16.5" customHeight="1">
      <c r="A172" s="39"/>
      <c r="B172" s="40"/>
      <c r="C172" s="227" t="s">
        <v>656</v>
      </c>
      <c r="D172" s="227" t="s">
        <v>242</v>
      </c>
      <c r="E172" s="228" t="s">
        <v>7785</v>
      </c>
      <c r="F172" s="229" t="s">
        <v>7786</v>
      </c>
      <c r="G172" s="230" t="s">
        <v>520</v>
      </c>
      <c r="H172" s="231">
        <v>80</v>
      </c>
      <c r="I172" s="232"/>
      <c r="J172" s="233">
        <f>ROUND(I172*H172,2)</f>
        <v>0</v>
      </c>
      <c r="K172" s="229" t="s">
        <v>6781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170</v>
      </c>
      <c r="AT172" s="238" t="s">
        <v>242</v>
      </c>
      <c r="AU172" s="238" t="s">
        <v>87</v>
      </c>
      <c r="AY172" s="18" t="s">
        <v>240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170</v>
      </c>
      <c r="BM172" s="238" t="s">
        <v>7787</v>
      </c>
    </row>
    <row r="173" s="2" customFormat="1" ht="16.5" customHeight="1">
      <c r="A173" s="39"/>
      <c r="B173" s="40"/>
      <c r="C173" s="289" t="s">
        <v>666</v>
      </c>
      <c r="D173" s="289" t="s">
        <v>341</v>
      </c>
      <c r="E173" s="290" t="s">
        <v>7788</v>
      </c>
      <c r="F173" s="291" t="s">
        <v>7789</v>
      </c>
      <c r="G173" s="292" t="s">
        <v>520</v>
      </c>
      <c r="H173" s="293">
        <v>80</v>
      </c>
      <c r="I173" s="294"/>
      <c r="J173" s="295">
        <f>ROUND(I173*H173,2)</f>
        <v>0</v>
      </c>
      <c r="K173" s="291" t="s">
        <v>6781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532</v>
      </c>
      <c r="AT173" s="238" t="s">
        <v>341</v>
      </c>
      <c r="AU173" s="238" t="s">
        <v>87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7790</v>
      </c>
    </row>
    <row r="174" s="2" customFormat="1" ht="16.5" customHeight="1">
      <c r="A174" s="39"/>
      <c r="B174" s="40"/>
      <c r="C174" s="227" t="s">
        <v>672</v>
      </c>
      <c r="D174" s="227" t="s">
        <v>242</v>
      </c>
      <c r="E174" s="228" t="s">
        <v>7791</v>
      </c>
      <c r="F174" s="229" t="s">
        <v>7792</v>
      </c>
      <c r="G174" s="230" t="s">
        <v>520</v>
      </c>
      <c r="H174" s="231">
        <v>35</v>
      </c>
      <c r="I174" s="232"/>
      <c r="J174" s="233">
        <f>ROUND(I174*H174,2)</f>
        <v>0</v>
      </c>
      <c r="K174" s="229" t="s">
        <v>6781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170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7793</v>
      </c>
    </row>
    <row r="175" s="2" customFormat="1" ht="16.5" customHeight="1">
      <c r="A175" s="39"/>
      <c r="B175" s="40"/>
      <c r="C175" s="289" t="s">
        <v>678</v>
      </c>
      <c r="D175" s="289" t="s">
        <v>341</v>
      </c>
      <c r="E175" s="290" t="s">
        <v>7794</v>
      </c>
      <c r="F175" s="291" t="s">
        <v>7795</v>
      </c>
      <c r="G175" s="292" t="s">
        <v>520</v>
      </c>
      <c r="H175" s="293">
        <v>35</v>
      </c>
      <c r="I175" s="294"/>
      <c r="J175" s="295">
        <f>ROUND(I175*H175,2)</f>
        <v>0</v>
      </c>
      <c r="K175" s="291" t="s">
        <v>6781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532</v>
      </c>
      <c r="AT175" s="238" t="s">
        <v>341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7796</v>
      </c>
    </row>
    <row r="176" s="2" customFormat="1" ht="16.5" customHeight="1">
      <c r="A176" s="39"/>
      <c r="B176" s="40"/>
      <c r="C176" s="227" t="s">
        <v>683</v>
      </c>
      <c r="D176" s="227" t="s">
        <v>242</v>
      </c>
      <c r="E176" s="228" t="s">
        <v>7797</v>
      </c>
      <c r="F176" s="229" t="s">
        <v>7798</v>
      </c>
      <c r="G176" s="230" t="s">
        <v>520</v>
      </c>
      <c r="H176" s="231">
        <v>20</v>
      </c>
      <c r="I176" s="232"/>
      <c r="J176" s="233">
        <f>ROUND(I176*H176,2)</f>
        <v>0</v>
      </c>
      <c r="K176" s="229" t="s">
        <v>6781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170</v>
      </c>
      <c r="AT176" s="238" t="s">
        <v>242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7799</v>
      </c>
    </row>
    <row r="177" s="2" customFormat="1" ht="16.5" customHeight="1">
      <c r="A177" s="39"/>
      <c r="B177" s="40"/>
      <c r="C177" s="289" t="s">
        <v>688</v>
      </c>
      <c r="D177" s="289" t="s">
        <v>341</v>
      </c>
      <c r="E177" s="290" t="s">
        <v>7800</v>
      </c>
      <c r="F177" s="291" t="s">
        <v>7801</v>
      </c>
      <c r="G177" s="292" t="s">
        <v>520</v>
      </c>
      <c r="H177" s="293">
        <v>20</v>
      </c>
      <c r="I177" s="294"/>
      <c r="J177" s="295">
        <f>ROUND(I177*H177,2)</f>
        <v>0</v>
      </c>
      <c r="K177" s="291" t="s">
        <v>6781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532</v>
      </c>
      <c r="AT177" s="238" t="s">
        <v>341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7802</v>
      </c>
    </row>
    <row r="178" s="2" customFormat="1" ht="16.5" customHeight="1">
      <c r="A178" s="39"/>
      <c r="B178" s="40"/>
      <c r="C178" s="227" t="s">
        <v>693</v>
      </c>
      <c r="D178" s="227" t="s">
        <v>242</v>
      </c>
      <c r="E178" s="228" t="s">
        <v>7803</v>
      </c>
      <c r="F178" s="229" t="s">
        <v>7804</v>
      </c>
      <c r="G178" s="230" t="s">
        <v>520</v>
      </c>
      <c r="H178" s="231">
        <v>10</v>
      </c>
      <c r="I178" s="232"/>
      <c r="J178" s="233">
        <f>ROUND(I178*H178,2)</f>
        <v>0</v>
      </c>
      <c r="K178" s="229" t="s">
        <v>6781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170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7805</v>
      </c>
    </row>
    <row r="179" s="2" customFormat="1" ht="16.5" customHeight="1">
      <c r="A179" s="39"/>
      <c r="B179" s="40"/>
      <c r="C179" s="289" t="s">
        <v>698</v>
      </c>
      <c r="D179" s="289" t="s">
        <v>341</v>
      </c>
      <c r="E179" s="290" t="s">
        <v>7806</v>
      </c>
      <c r="F179" s="291" t="s">
        <v>7807</v>
      </c>
      <c r="G179" s="292" t="s">
        <v>520</v>
      </c>
      <c r="H179" s="293">
        <v>10</v>
      </c>
      <c r="I179" s="294"/>
      <c r="J179" s="295">
        <f>ROUND(I179*H179,2)</f>
        <v>0</v>
      </c>
      <c r="K179" s="291" t="s">
        <v>6781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7808</v>
      </c>
    </row>
    <row r="180" s="2" customFormat="1" ht="24.15" customHeight="1">
      <c r="A180" s="39"/>
      <c r="B180" s="40"/>
      <c r="C180" s="227" t="s">
        <v>703</v>
      </c>
      <c r="D180" s="227" t="s">
        <v>242</v>
      </c>
      <c r="E180" s="228" t="s">
        <v>7809</v>
      </c>
      <c r="F180" s="229" t="s">
        <v>7810</v>
      </c>
      <c r="G180" s="230" t="s">
        <v>675</v>
      </c>
      <c r="H180" s="231">
        <v>2</v>
      </c>
      <c r="I180" s="232"/>
      <c r="J180" s="233">
        <f>ROUND(I180*H180,2)</f>
        <v>0</v>
      </c>
      <c r="K180" s="229" t="s">
        <v>6781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170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7811</v>
      </c>
    </row>
    <row r="181" s="2" customFormat="1" ht="24.15" customHeight="1">
      <c r="A181" s="39"/>
      <c r="B181" s="40"/>
      <c r="C181" s="289" t="s">
        <v>708</v>
      </c>
      <c r="D181" s="289" t="s">
        <v>341</v>
      </c>
      <c r="E181" s="290" t="s">
        <v>7812</v>
      </c>
      <c r="F181" s="291" t="s">
        <v>7813</v>
      </c>
      <c r="G181" s="292" t="s">
        <v>675</v>
      </c>
      <c r="H181" s="293">
        <v>2</v>
      </c>
      <c r="I181" s="294"/>
      <c r="J181" s="295">
        <f>ROUND(I181*H181,2)</f>
        <v>0</v>
      </c>
      <c r="K181" s="291" t="s">
        <v>6781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87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7814</v>
      </c>
    </row>
    <row r="182" s="2" customFormat="1" ht="24.15" customHeight="1">
      <c r="A182" s="39"/>
      <c r="B182" s="40"/>
      <c r="C182" s="227" t="s">
        <v>713</v>
      </c>
      <c r="D182" s="227" t="s">
        <v>242</v>
      </c>
      <c r="E182" s="228" t="s">
        <v>7815</v>
      </c>
      <c r="F182" s="229" t="s">
        <v>7816</v>
      </c>
      <c r="G182" s="230" t="s">
        <v>675</v>
      </c>
      <c r="H182" s="231">
        <v>2</v>
      </c>
      <c r="I182" s="232"/>
      <c r="J182" s="233">
        <f>ROUND(I182*H182,2)</f>
        <v>0</v>
      </c>
      <c r="K182" s="229" t="s">
        <v>6781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170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7817</v>
      </c>
    </row>
    <row r="183" s="2" customFormat="1" ht="24.15" customHeight="1">
      <c r="A183" s="39"/>
      <c r="B183" s="40"/>
      <c r="C183" s="289" t="s">
        <v>718</v>
      </c>
      <c r="D183" s="289" t="s">
        <v>341</v>
      </c>
      <c r="E183" s="290" t="s">
        <v>7818</v>
      </c>
      <c r="F183" s="291" t="s">
        <v>7819</v>
      </c>
      <c r="G183" s="292" t="s">
        <v>675</v>
      </c>
      <c r="H183" s="293">
        <v>2</v>
      </c>
      <c r="I183" s="294"/>
      <c r="J183" s="295">
        <f>ROUND(I183*H183,2)</f>
        <v>0</v>
      </c>
      <c r="K183" s="291" t="s">
        <v>6781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532</v>
      </c>
      <c r="AT183" s="238" t="s">
        <v>341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170</v>
      </c>
      <c r="BM183" s="238" t="s">
        <v>7820</v>
      </c>
    </row>
    <row r="184" s="2" customFormat="1" ht="16.5" customHeight="1">
      <c r="A184" s="39"/>
      <c r="B184" s="40"/>
      <c r="C184" s="227" t="s">
        <v>723</v>
      </c>
      <c r="D184" s="227" t="s">
        <v>242</v>
      </c>
      <c r="E184" s="228" t="s">
        <v>7821</v>
      </c>
      <c r="F184" s="229" t="s">
        <v>7822</v>
      </c>
      <c r="G184" s="230" t="s">
        <v>675</v>
      </c>
      <c r="H184" s="231">
        <v>4</v>
      </c>
      <c r="I184" s="232"/>
      <c r="J184" s="233">
        <f>ROUND(I184*H184,2)</f>
        <v>0</v>
      </c>
      <c r="K184" s="229" t="s">
        <v>6781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170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7823</v>
      </c>
    </row>
    <row r="185" s="2" customFormat="1" ht="16.5" customHeight="1">
      <c r="A185" s="39"/>
      <c r="B185" s="40"/>
      <c r="C185" s="289" t="s">
        <v>728</v>
      </c>
      <c r="D185" s="289" t="s">
        <v>341</v>
      </c>
      <c r="E185" s="290" t="s">
        <v>7824</v>
      </c>
      <c r="F185" s="291" t="s">
        <v>7825</v>
      </c>
      <c r="G185" s="292" t="s">
        <v>675</v>
      </c>
      <c r="H185" s="293">
        <v>4</v>
      </c>
      <c r="I185" s="294"/>
      <c r="J185" s="295">
        <f>ROUND(I185*H185,2)</f>
        <v>0</v>
      </c>
      <c r="K185" s="291" t="s">
        <v>6781</v>
      </c>
      <c r="L185" s="296"/>
      <c r="M185" s="297" t="s">
        <v>1</v>
      </c>
      <c r="N185" s="298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532</v>
      </c>
      <c r="AT185" s="238" t="s">
        <v>341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7826</v>
      </c>
    </row>
    <row r="186" s="2" customFormat="1" ht="16.5" customHeight="1">
      <c r="A186" s="39"/>
      <c r="B186" s="40"/>
      <c r="C186" s="227" t="s">
        <v>738</v>
      </c>
      <c r="D186" s="227" t="s">
        <v>242</v>
      </c>
      <c r="E186" s="228" t="s">
        <v>7827</v>
      </c>
      <c r="F186" s="229" t="s">
        <v>7828</v>
      </c>
      <c r="G186" s="230" t="s">
        <v>675</v>
      </c>
      <c r="H186" s="231">
        <v>4</v>
      </c>
      <c r="I186" s="232"/>
      <c r="J186" s="233">
        <f>ROUND(I186*H186,2)</f>
        <v>0</v>
      </c>
      <c r="K186" s="229" t="s">
        <v>6781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170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7829</v>
      </c>
    </row>
    <row r="187" s="2" customFormat="1" ht="16.5" customHeight="1">
      <c r="A187" s="39"/>
      <c r="B187" s="40"/>
      <c r="C187" s="289" t="s">
        <v>746</v>
      </c>
      <c r="D187" s="289" t="s">
        <v>341</v>
      </c>
      <c r="E187" s="290" t="s">
        <v>7830</v>
      </c>
      <c r="F187" s="291" t="s">
        <v>7831</v>
      </c>
      <c r="G187" s="292" t="s">
        <v>675</v>
      </c>
      <c r="H187" s="293">
        <v>4</v>
      </c>
      <c r="I187" s="294"/>
      <c r="J187" s="295">
        <f>ROUND(I187*H187,2)</f>
        <v>0</v>
      </c>
      <c r="K187" s="291" t="s">
        <v>6781</v>
      </c>
      <c r="L187" s="296"/>
      <c r="M187" s="297" t="s">
        <v>1</v>
      </c>
      <c r="N187" s="298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532</v>
      </c>
      <c r="AT187" s="238" t="s">
        <v>341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7832</v>
      </c>
    </row>
    <row r="188" s="2" customFormat="1" ht="16.5" customHeight="1">
      <c r="A188" s="39"/>
      <c r="B188" s="40"/>
      <c r="C188" s="227" t="s">
        <v>755</v>
      </c>
      <c r="D188" s="227" t="s">
        <v>242</v>
      </c>
      <c r="E188" s="228" t="s">
        <v>7833</v>
      </c>
      <c r="F188" s="229" t="s">
        <v>7834</v>
      </c>
      <c r="G188" s="230" t="s">
        <v>520</v>
      </c>
      <c r="H188" s="231">
        <v>10</v>
      </c>
      <c r="I188" s="232"/>
      <c r="J188" s="233">
        <f>ROUND(I188*H188,2)</f>
        <v>0</v>
      </c>
      <c r="K188" s="229" t="s">
        <v>6781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170</v>
      </c>
      <c r="AT188" s="238" t="s">
        <v>242</v>
      </c>
      <c r="AU188" s="238" t="s">
        <v>87</v>
      </c>
      <c r="AY188" s="18" t="s">
        <v>240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170</v>
      </c>
      <c r="BM188" s="238" t="s">
        <v>7835</v>
      </c>
    </row>
    <row r="189" s="2" customFormat="1" ht="16.5" customHeight="1">
      <c r="A189" s="39"/>
      <c r="B189" s="40"/>
      <c r="C189" s="289" t="s">
        <v>762</v>
      </c>
      <c r="D189" s="289" t="s">
        <v>341</v>
      </c>
      <c r="E189" s="290" t="s">
        <v>7836</v>
      </c>
      <c r="F189" s="291" t="s">
        <v>7837</v>
      </c>
      <c r="G189" s="292" t="s">
        <v>520</v>
      </c>
      <c r="H189" s="293">
        <v>10</v>
      </c>
      <c r="I189" s="294"/>
      <c r="J189" s="295">
        <f>ROUND(I189*H189,2)</f>
        <v>0</v>
      </c>
      <c r="K189" s="291" t="s">
        <v>6781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532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7838</v>
      </c>
    </row>
    <row r="190" s="2" customFormat="1" ht="16.5" customHeight="1">
      <c r="A190" s="39"/>
      <c r="B190" s="40"/>
      <c r="C190" s="227" t="s">
        <v>770</v>
      </c>
      <c r="D190" s="227" t="s">
        <v>242</v>
      </c>
      <c r="E190" s="228" t="s">
        <v>7839</v>
      </c>
      <c r="F190" s="229" t="s">
        <v>7840</v>
      </c>
      <c r="G190" s="230" t="s">
        <v>675</v>
      </c>
      <c r="H190" s="231">
        <v>1</v>
      </c>
      <c r="I190" s="232"/>
      <c r="J190" s="233">
        <f>ROUND(I190*H190,2)</f>
        <v>0</v>
      </c>
      <c r="K190" s="229" t="s">
        <v>6781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170</v>
      </c>
      <c r="AT190" s="238" t="s">
        <v>242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7841</v>
      </c>
    </row>
    <row r="191" s="2" customFormat="1" ht="16.5" customHeight="1">
      <c r="A191" s="39"/>
      <c r="B191" s="40"/>
      <c r="C191" s="289" t="s">
        <v>778</v>
      </c>
      <c r="D191" s="289" t="s">
        <v>341</v>
      </c>
      <c r="E191" s="290" t="s">
        <v>7842</v>
      </c>
      <c r="F191" s="291" t="s">
        <v>7843</v>
      </c>
      <c r="G191" s="292" t="s">
        <v>675</v>
      </c>
      <c r="H191" s="293">
        <v>1</v>
      </c>
      <c r="I191" s="294"/>
      <c r="J191" s="295">
        <f>ROUND(I191*H191,2)</f>
        <v>0</v>
      </c>
      <c r="K191" s="291" t="s">
        <v>6781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532</v>
      </c>
      <c r="AT191" s="238" t="s">
        <v>341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7844</v>
      </c>
    </row>
    <row r="192" s="2" customFormat="1" ht="16.5" customHeight="1">
      <c r="A192" s="39"/>
      <c r="B192" s="40"/>
      <c r="C192" s="227" t="s">
        <v>784</v>
      </c>
      <c r="D192" s="227" t="s">
        <v>242</v>
      </c>
      <c r="E192" s="228" t="s">
        <v>7845</v>
      </c>
      <c r="F192" s="229" t="s">
        <v>7846</v>
      </c>
      <c r="G192" s="230" t="s">
        <v>4747</v>
      </c>
      <c r="H192" s="231">
        <v>2</v>
      </c>
      <c r="I192" s="232"/>
      <c r="J192" s="233">
        <f>ROUND(I192*H192,2)</f>
        <v>0</v>
      </c>
      <c r="K192" s="229" t="s">
        <v>6781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170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7847</v>
      </c>
    </row>
    <row r="193" s="2" customFormat="1" ht="21.75" customHeight="1">
      <c r="A193" s="39"/>
      <c r="B193" s="40"/>
      <c r="C193" s="289" t="s">
        <v>790</v>
      </c>
      <c r="D193" s="289" t="s">
        <v>341</v>
      </c>
      <c r="E193" s="290" t="s">
        <v>7848</v>
      </c>
      <c r="F193" s="291" t="s">
        <v>7849</v>
      </c>
      <c r="G193" s="292" t="s">
        <v>787</v>
      </c>
      <c r="H193" s="293">
        <v>2</v>
      </c>
      <c r="I193" s="294"/>
      <c r="J193" s="295">
        <f>ROUND(I193*H193,2)</f>
        <v>0</v>
      </c>
      <c r="K193" s="291" t="s">
        <v>6781</v>
      </c>
      <c r="L193" s="296"/>
      <c r="M193" s="297" t="s">
        <v>1</v>
      </c>
      <c r="N193" s="298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532</v>
      </c>
      <c r="AT193" s="238" t="s">
        <v>341</v>
      </c>
      <c r="AU193" s="238" t="s">
        <v>87</v>
      </c>
      <c r="AY193" s="18" t="s">
        <v>240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170</v>
      </c>
      <c r="BM193" s="238" t="s">
        <v>7850</v>
      </c>
    </row>
    <row r="194" s="2" customFormat="1" ht="16.5" customHeight="1">
      <c r="A194" s="39"/>
      <c r="B194" s="40"/>
      <c r="C194" s="227" t="s">
        <v>796</v>
      </c>
      <c r="D194" s="227" t="s">
        <v>242</v>
      </c>
      <c r="E194" s="228" t="s">
        <v>7851</v>
      </c>
      <c r="F194" s="229" t="s">
        <v>7852</v>
      </c>
      <c r="G194" s="230" t="s">
        <v>4747</v>
      </c>
      <c r="H194" s="231">
        <v>1</v>
      </c>
      <c r="I194" s="232"/>
      <c r="J194" s="233">
        <f>ROUND(I194*H194,2)</f>
        <v>0</v>
      </c>
      <c r="K194" s="229" t="s">
        <v>6781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170</v>
      </c>
      <c r="AT194" s="238" t="s">
        <v>242</v>
      </c>
      <c r="AU194" s="238" t="s">
        <v>87</v>
      </c>
      <c r="AY194" s="18" t="s">
        <v>240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170</v>
      </c>
      <c r="BM194" s="238" t="s">
        <v>7853</v>
      </c>
    </row>
    <row r="195" s="2" customFormat="1" ht="16.5" customHeight="1">
      <c r="A195" s="39"/>
      <c r="B195" s="40"/>
      <c r="C195" s="289" t="s">
        <v>801</v>
      </c>
      <c r="D195" s="289" t="s">
        <v>341</v>
      </c>
      <c r="E195" s="290" t="s">
        <v>7854</v>
      </c>
      <c r="F195" s="291" t="s">
        <v>7855</v>
      </c>
      <c r="G195" s="292" t="s">
        <v>787</v>
      </c>
      <c r="H195" s="293">
        <v>1</v>
      </c>
      <c r="I195" s="294"/>
      <c r="J195" s="295">
        <f>ROUND(I195*H195,2)</f>
        <v>0</v>
      </c>
      <c r="K195" s="291" t="s">
        <v>6781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532</v>
      </c>
      <c r="AT195" s="238" t="s">
        <v>341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7856</v>
      </c>
    </row>
    <row r="196" s="2" customFormat="1" ht="16.5" customHeight="1">
      <c r="A196" s="39"/>
      <c r="B196" s="40"/>
      <c r="C196" s="227" t="s">
        <v>808</v>
      </c>
      <c r="D196" s="227" t="s">
        <v>242</v>
      </c>
      <c r="E196" s="228" t="s">
        <v>7857</v>
      </c>
      <c r="F196" s="229" t="s">
        <v>7858</v>
      </c>
      <c r="G196" s="230" t="s">
        <v>675</v>
      </c>
      <c r="H196" s="231">
        <v>1</v>
      </c>
      <c r="I196" s="232"/>
      <c r="J196" s="233">
        <f>ROUND(I196*H196,2)</f>
        <v>0</v>
      </c>
      <c r="K196" s="229" t="s">
        <v>6781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170</v>
      </c>
      <c r="AT196" s="238" t="s">
        <v>242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7859</v>
      </c>
    </row>
    <row r="197" s="2" customFormat="1" ht="16.5" customHeight="1">
      <c r="A197" s="39"/>
      <c r="B197" s="40"/>
      <c r="C197" s="289" t="s">
        <v>767</v>
      </c>
      <c r="D197" s="289" t="s">
        <v>341</v>
      </c>
      <c r="E197" s="290" t="s">
        <v>7860</v>
      </c>
      <c r="F197" s="291" t="s">
        <v>7861</v>
      </c>
      <c r="G197" s="292" t="s">
        <v>675</v>
      </c>
      <c r="H197" s="293">
        <v>1</v>
      </c>
      <c r="I197" s="294"/>
      <c r="J197" s="295">
        <f>ROUND(I197*H197,2)</f>
        <v>0</v>
      </c>
      <c r="K197" s="291" t="s">
        <v>6781</v>
      </c>
      <c r="L197" s="296"/>
      <c r="M197" s="297" t="s">
        <v>1</v>
      </c>
      <c r="N197" s="298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532</v>
      </c>
      <c r="AT197" s="238" t="s">
        <v>341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7862</v>
      </c>
    </row>
    <row r="198" s="12" customFormat="1" ht="22.8" customHeight="1">
      <c r="A198" s="12"/>
      <c r="B198" s="211"/>
      <c r="C198" s="212"/>
      <c r="D198" s="213" t="s">
        <v>75</v>
      </c>
      <c r="E198" s="225" t="s">
        <v>7863</v>
      </c>
      <c r="F198" s="225" t="s">
        <v>7864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SUM(P199:P205)</f>
        <v>0</v>
      </c>
      <c r="Q198" s="219"/>
      <c r="R198" s="220">
        <f>SUM(R199:R205)</f>
        <v>0</v>
      </c>
      <c r="S198" s="219"/>
      <c r="T198" s="221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75</v>
      </c>
      <c r="AU198" s="223" t="s">
        <v>84</v>
      </c>
      <c r="AY198" s="222" t="s">
        <v>240</v>
      </c>
      <c r="BK198" s="224">
        <f>SUM(BK199:BK205)</f>
        <v>0</v>
      </c>
    </row>
    <row r="199" s="2" customFormat="1" ht="16.5" customHeight="1">
      <c r="A199" s="39"/>
      <c r="B199" s="40"/>
      <c r="C199" s="289" t="s">
        <v>824</v>
      </c>
      <c r="D199" s="289" t="s">
        <v>341</v>
      </c>
      <c r="E199" s="290" t="s">
        <v>7865</v>
      </c>
      <c r="F199" s="291" t="s">
        <v>7866</v>
      </c>
      <c r="G199" s="292" t="s">
        <v>675</v>
      </c>
      <c r="H199" s="293">
        <v>1</v>
      </c>
      <c r="I199" s="294"/>
      <c r="J199" s="295">
        <f>ROUND(I199*H199,2)</f>
        <v>0</v>
      </c>
      <c r="K199" s="291" t="s">
        <v>6781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532</v>
      </c>
      <c r="AT199" s="238" t="s">
        <v>341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7867</v>
      </c>
    </row>
    <row r="200" s="2" customFormat="1" ht="24.15" customHeight="1">
      <c r="A200" s="39"/>
      <c r="B200" s="40"/>
      <c r="C200" s="227" t="s">
        <v>840</v>
      </c>
      <c r="D200" s="227" t="s">
        <v>242</v>
      </c>
      <c r="E200" s="228" t="s">
        <v>7868</v>
      </c>
      <c r="F200" s="229" t="s">
        <v>7869</v>
      </c>
      <c r="G200" s="230" t="s">
        <v>4747</v>
      </c>
      <c r="H200" s="231">
        <v>8</v>
      </c>
      <c r="I200" s="232"/>
      <c r="J200" s="233">
        <f>ROUND(I200*H200,2)</f>
        <v>0</v>
      </c>
      <c r="K200" s="229" t="s">
        <v>6781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170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7870</v>
      </c>
    </row>
    <row r="201" s="2" customFormat="1" ht="16.5" customHeight="1">
      <c r="A201" s="39"/>
      <c r="B201" s="40"/>
      <c r="C201" s="227" t="s">
        <v>850</v>
      </c>
      <c r="D201" s="227" t="s">
        <v>242</v>
      </c>
      <c r="E201" s="228" t="s">
        <v>7871</v>
      </c>
      <c r="F201" s="229" t="s">
        <v>7872</v>
      </c>
      <c r="G201" s="230" t="s">
        <v>4747</v>
      </c>
      <c r="H201" s="231">
        <v>8</v>
      </c>
      <c r="I201" s="232"/>
      <c r="J201" s="233">
        <f>ROUND(I201*H201,2)</f>
        <v>0</v>
      </c>
      <c r="K201" s="229" t="s">
        <v>6781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170</v>
      </c>
      <c r="AT201" s="238" t="s">
        <v>242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7873</v>
      </c>
    </row>
    <row r="202" s="2" customFormat="1" ht="21.75" customHeight="1">
      <c r="A202" s="39"/>
      <c r="B202" s="40"/>
      <c r="C202" s="227" t="s">
        <v>855</v>
      </c>
      <c r="D202" s="227" t="s">
        <v>242</v>
      </c>
      <c r="E202" s="228" t="s">
        <v>7874</v>
      </c>
      <c r="F202" s="229" t="s">
        <v>7875</v>
      </c>
      <c r="G202" s="230" t="s">
        <v>4747</v>
      </c>
      <c r="H202" s="231">
        <v>8</v>
      </c>
      <c r="I202" s="232"/>
      <c r="J202" s="233">
        <f>ROUND(I202*H202,2)</f>
        <v>0</v>
      </c>
      <c r="K202" s="229" t="s">
        <v>6781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170</v>
      </c>
      <c r="AT202" s="238" t="s">
        <v>242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7876</v>
      </c>
    </row>
    <row r="203" s="2" customFormat="1" ht="21.75" customHeight="1">
      <c r="A203" s="39"/>
      <c r="B203" s="40"/>
      <c r="C203" s="227" t="s">
        <v>872</v>
      </c>
      <c r="D203" s="227" t="s">
        <v>242</v>
      </c>
      <c r="E203" s="228" t="s">
        <v>7877</v>
      </c>
      <c r="F203" s="229" t="s">
        <v>7878</v>
      </c>
      <c r="G203" s="230" t="s">
        <v>4747</v>
      </c>
      <c r="H203" s="231">
        <v>4</v>
      </c>
      <c r="I203" s="232"/>
      <c r="J203" s="233">
        <f>ROUND(I203*H203,2)</f>
        <v>0</v>
      </c>
      <c r="K203" s="229" t="s">
        <v>6781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170</v>
      </c>
      <c r="AT203" s="238" t="s">
        <v>242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7879</v>
      </c>
    </row>
    <row r="204" s="2" customFormat="1" ht="44.25" customHeight="1">
      <c r="A204" s="39"/>
      <c r="B204" s="40"/>
      <c r="C204" s="289" t="s">
        <v>883</v>
      </c>
      <c r="D204" s="289" t="s">
        <v>341</v>
      </c>
      <c r="E204" s="290" t="s">
        <v>7880</v>
      </c>
      <c r="F204" s="291" t="s">
        <v>7881</v>
      </c>
      <c r="G204" s="292" t="s">
        <v>675</v>
      </c>
      <c r="H204" s="293">
        <v>1</v>
      </c>
      <c r="I204" s="294"/>
      <c r="J204" s="295">
        <f>ROUND(I204*H204,2)</f>
        <v>0</v>
      </c>
      <c r="K204" s="291" t="s">
        <v>6781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532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7882</v>
      </c>
    </row>
    <row r="205" s="2" customFormat="1" ht="16.5" customHeight="1">
      <c r="A205" s="39"/>
      <c r="B205" s="40"/>
      <c r="C205" s="289" t="s">
        <v>891</v>
      </c>
      <c r="D205" s="289" t="s">
        <v>341</v>
      </c>
      <c r="E205" s="290" t="s">
        <v>7883</v>
      </c>
      <c r="F205" s="291" t="s">
        <v>7884</v>
      </c>
      <c r="G205" s="292" t="s">
        <v>675</v>
      </c>
      <c r="H205" s="293">
        <v>1</v>
      </c>
      <c r="I205" s="294"/>
      <c r="J205" s="295">
        <f>ROUND(I205*H205,2)</f>
        <v>0</v>
      </c>
      <c r="K205" s="291" t="s">
        <v>6781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532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7885</v>
      </c>
    </row>
    <row r="206" s="12" customFormat="1" ht="25.92" customHeight="1">
      <c r="A206" s="12"/>
      <c r="B206" s="211"/>
      <c r="C206" s="212"/>
      <c r="D206" s="213" t="s">
        <v>75</v>
      </c>
      <c r="E206" s="214" t="s">
        <v>6756</v>
      </c>
      <c r="F206" s="214" t="s">
        <v>6757</v>
      </c>
      <c r="G206" s="212"/>
      <c r="H206" s="212"/>
      <c r="I206" s="215"/>
      <c r="J206" s="216">
        <f>BK206</f>
        <v>0</v>
      </c>
      <c r="K206" s="212"/>
      <c r="L206" s="217"/>
      <c r="M206" s="218"/>
      <c r="N206" s="219"/>
      <c r="O206" s="219"/>
      <c r="P206" s="220">
        <f>P207</f>
        <v>0</v>
      </c>
      <c r="Q206" s="219"/>
      <c r="R206" s="220">
        <f>R207</f>
        <v>0</v>
      </c>
      <c r="S206" s="219"/>
      <c r="T206" s="22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289</v>
      </c>
      <c r="AT206" s="223" t="s">
        <v>75</v>
      </c>
      <c r="AU206" s="223" t="s">
        <v>76</v>
      </c>
      <c r="AY206" s="222" t="s">
        <v>240</v>
      </c>
      <c r="BK206" s="224">
        <f>BK207</f>
        <v>0</v>
      </c>
    </row>
    <row r="207" s="12" customFormat="1" ht="22.8" customHeight="1">
      <c r="A207" s="12"/>
      <c r="B207" s="211"/>
      <c r="C207" s="212"/>
      <c r="D207" s="213" t="s">
        <v>75</v>
      </c>
      <c r="E207" s="225" t="s">
        <v>7886</v>
      </c>
      <c r="F207" s="225" t="s">
        <v>7887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P208</f>
        <v>0</v>
      </c>
      <c r="Q207" s="219"/>
      <c r="R207" s="220">
        <f>R208</f>
        <v>0</v>
      </c>
      <c r="S207" s="219"/>
      <c r="T207" s="22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289</v>
      </c>
      <c r="AT207" s="223" t="s">
        <v>75</v>
      </c>
      <c r="AU207" s="223" t="s">
        <v>84</v>
      </c>
      <c r="AY207" s="222" t="s">
        <v>240</v>
      </c>
      <c r="BK207" s="224">
        <f>BK208</f>
        <v>0</v>
      </c>
    </row>
    <row r="208" s="2" customFormat="1" ht="16.5" customHeight="1">
      <c r="A208" s="39"/>
      <c r="B208" s="40"/>
      <c r="C208" s="227" t="s">
        <v>900</v>
      </c>
      <c r="D208" s="227" t="s">
        <v>242</v>
      </c>
      <c r="E208" s="228" t="s">
        <v>7888</v>
      </c>
      <c r="F208" s="229" t="s">
        <v>7889</v>
      </c>
      <c r="G208" s="230" t="s">
        <v>5005</v>
      </c>
      <c r="H208" s="308"/>
      <c r="I208" s="232"/>
      <c r="J208" s="233">
        <f>ROUND(I208*H208,2)</f>
        <v>0</v>
      </c>
      <c r="K208" s="229" t="s">
        <v>6781</v>
      </c>
      <c r="L208" s="45"/>
      <c r="M208" s="304" t="s">
        <v>1</v>
      </c>
      <c r="N208" s="305" t="s">
        <v>41</v>
      </c>
      <c r="O208" s="302"/>
      <c r="P208" s="306">
        <f>O208*H208</f>
        <v>0</v>
      </c>
      <c r="Q208" s="306">
        <v>0</v>
      </c>
      <c r="R208" s="306">
        <f>Q208*H208</f>
        <v>0</v>
      </c>
      <c r="S208" s="306">
        <v>0</v>
      </c>
      <c r="T208" s="30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7890</v>
      </c>
      <c r="AT208" s="238" t="s">
        <v>242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7890</v>
      </c>
      <c r="BM208" s="238" t="s">
        <v>7891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Wp5oMwryVbhww6lMmGjS/GLVf/U0aBquTfzN0AKSYXuVfCXCwcFywWbHgF2TTfgqHDWKbOoob/7F8EPSFBXjcQ==" hashValue="e7/zIYBJ4gdl38EE51b1rIDnFJ0d8FeVlPcH3jyCm9hTgpsF0IKGb0M1wKrnJuUZSdRaoI29dLh0sWlXZlyv2Q==" algorithmName="SHA-512" password="CC35"/>
  <autoFilter ref="C122:K20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7892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6769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6770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ROUND((SUM(BE130:BE437)),  2)</f>
        <v>0</v>
      </c>
      <c r="G33" s="39"/>
      <c r="H33" s="39"/>
      <c r="I33" s="165">
        <v>0.20999999999999999</v>
      </c>
      <c r="J33" s="164">
        <f>ROUND(((SUM(BE130:BE437))*I33),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ROUND((SUM(BF130:BF437)),  2)</f>
        <v>0</v>
      </c>
      <c r="G34" s="39"/>
      <c r="H34" s="39"/>
      <c r="I34" s="165">
        <v>0.14999999999999999</v>
      </c>
      <c r="J34" s="164">
        <f>ROUND(((SUM(BF130:BF437))*I34),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ROUND((SUM(BG130:BG437)),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ROUND((SUM(BH130:BH437)),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ROUND((SUM(BI130:BI437)),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11 - SO 253 - M a 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7641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7893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7894</v>
      </c>
      <c r="E99" s="197"/>
      <c r="F99" s="197"/>
      <c r="G99" s="197"/>
      <c r="H99" s="197"/>
      <c r="I99" s="197"/>
      <c r="J99" s="198">
        <f>J145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7895</v>
      </c>
      <c r="E100" s="197"/>
      <c r="F100" s="197"/>
      <c r="G100" s="197"/>
      <c r="H100" s="197"/>
      <c r="I100" s="197"/>
      <c r="J100" s="198">
        <f>J160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7896</v>
      </c>
      <c r="E101" s="197"/>
      <c r="F101" s="197"/>
      <c r="G101" s="197"/>
      <c r="H101" s="197"/>
      <c r="I101" s="197"/>
      <c r="J101" s="198">
        <f>J172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7897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7898</v>
      </c>
      <c r="E103" s="197"/>
      <c r="F103" s="197"/>
      <c r="G103" s="197"/>
      <c r="H103" s="197"/>
      <c r="I103" s="197"/>
      <c r="J103" s="198">
        <f>J222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7899</v>
      </c>
      <c r="E104" s="197"/>
      <c r="F104" s="197"/>
      <c r="G104" s="197"/>
      <c r="H104" s="197"/>
      <c r="I104" s="197"/>
      <c r="J104" s="198">
        <f>J250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7900</v>
      </c>
      <c r="E105" s="197"/>
      <c r="F105" s="197"/>
      <c r="G105" s="197"/>
      <c r="H105" s="197"/>
      <c r="I105" s="197"/>
      <c r="J105" s="198">
        <f>J284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7901</v>
      </c>
      <c r="E106" s="197"/>
      <c r="F106" s="197"/>
      <c r="G106" s="197"/>
      <c r="H106" s="197"/>
      <c r="I106" s="197"/>
      <c r="J106" s="198">
        <f>J316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7902</v>
      </c>
      <c r="E107" s="197"/>
      <c r="F107" s="197"/>
      <c r="G107" s="197"/>
      <c r="H107" s="197"/>
      <c r="I107" s="197"/>
      <c r="J107" s="198">
        <f>J354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7903</v>
      </c>
      <c r="E108" s="197"/>
      <c r="F108" s="197"/>
      <c r="G108" s="197"/>
      <c r="H108" s="197"/>
      <c r="I108" s="197"/>
      <c r="J108" s="198">
        <f>J381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7904</v>
      </c>
      <c r="E109" s="197"/>
      <c r="F109" s="197"/>
      <c r="G109" s="197"/>
      <c r="H109" s="197"/>
      <c r="I109" s="197"/>
      <c r="J109" s="198">
        <f>J422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7905</v>
      </c>
      <c r="E110" s="197"/>
      <c r="F110" s="197"/>
      <c r="G110" s="197"/>
      <c r="H110" s="197"/>
      <c r="I110" s="197"/>
      <c r="J110" s="198">
        <f>J425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Areál IZS Ostrov - stanice JSDH - revize 2022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11 - SO 253 - M a R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2. 5. 2022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Ostrov</v>
      </c>
      <c r="G126" s="41"/>
      <c r="H126" s="41"/>
      <c r="I126" s="33" t="s">
        <v>30</v>
      </c>
      <c r="J126" s="37" t="str">
        <f>E21</f>
        <v>BPO spol. s r.o. Ostrov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226</v>
      </c>
      <c r="D129" s="203" t="s">
        <v>61</v>
      </c>
      <c r="E129" s="203" t="s">
        <v>57</v>
      </c>
      <c r="F129" s="203" t="s">
        <v>58</v>
      </c>
      <c r="G129" s="203" t="s">
        <v>227</v>
      </c>
      <c r="H129" s="203" t="s">
        <v>228</v>
      </c>
      <c r="I129" s="203" t="s">
        <v>229</v>
      </c>
      <c r="J129" s="203" t="s">
        <v>186</v>
      </c>
      <c r="K129" s="204" t="s">
        <v>230</v>
      </c>
      <c r="L129" s="205"/>
      <c r="M129" s="101" t="s">
        <v>1</v>
      </c>
      <c r="N129" s="102" t="s">
        <v>40</v>
      </c>
      <c r="O129" s="102" t="s">
        <v>231</v>
      </c>
      <c r="P129" s="102" t="s">
        <v>232</v>
      </c>
      <c r="Q129" s="102" t="s">
        <v>233</v>
      </c>
      <c r="R129" s="102" t="s">
        <v>234</v>
      </c>
      <c r="S129" s="102" t="s">
        <v>235</v>
      </c>
      <c r="T129" s="103" t="s">
        <v>236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237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</f>
        <v>0</v>
      </c>
      <c r="Q130" s="105"/>
      <c r="R130" s="208">
        <f>R131</f>
        <v>0</v>
      </c>
      <c r="S130" s="105"/>
      <c r="T130" s="209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188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1812</v>
      </c>
      <c r="F131" s="214" t="s">
        <v>1812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P132+P145+P160+P172+P188+P222+P250+P284+P316+P354+P381+P422+P425</f>
        <v>0</v>
      </c>
      <c r="Q131" s="219"/>
      <c r="R131" s="220">
        <f>R132+R145+R160+R172+R188+R222+R250+R284+R316+R354+R381+R422+R425</f>
        <v>0</v>
      </c>
      <c r="S131" s="219"/>
      <c r="T131" s="221">
        <f>T132+T145+T160+T172+T188+T222+T250+T284+T316+T354+T381+T422+T425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87</v>
      </c>
      <c r="AT131" s="223" t="s">
        <v>75</v>
      </c>
      <c r="AU131" s="223" t="s">
        <v>76</v>
      </c>
      <c r="AY131" s="222" t="s">
        <v>240</v>
      </c>
      <c r="BK131" s="224">
        <f>BK132+BK145+BK160+BK172+BK188+BK222+BK250+BK284+BK316+BK354+BK381+BK422+BK425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7906</v>
      </c>
      <c r="F132" s="225" t="s">
        <v>7907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SUM(P133:P144)</f>
        <v>0</v>
      </c>
      <c r="Q132" s="219"/>
      <c r="R132" s="220">
        <f>SUM(R133:R144)</f>
        <v>0</v>
      </c>
      <c r="S132" s="219"/>
      <c r="T132" s="22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87</v>
      </c>
      <c r="AT132" s="223" t="s">
        <v>75</v>
      </c>
      <c r="AU132" s="223" t="s">
        <v>84</v>
      </c>
      <c r="AY132" s="222" t="s">
        <v>240</v>
      </c>
      <c r="BK132" s="224">
        <f>SUM(BK133:BK144)</f>
        <v>0</v>
      </c>
    </row>
    <row r="133" s="2" customFormat="1" ht="16.5" customHeight="1">
      <c r="A133" s="39"/>
      <c r="B133" s="40"/>
      <c r="C133" s="289" t="s">
        <v>84</v>
      </c>
      <c r="D133" s="289" t="s">
        <v>341</v>
      </c>
      <c r="E133" s="290" t="s">
        <v>7908</v>
      </c>
      <c r="F133" s="291" t="s">
        <v>7909</v>
      </c>
      <c r="G133" s="292" t="s">
        <v>5315</v>
      </c>
      <c r="H133" s="293">
        <v>1</v>
      </c>
      <c r="I133" s="294"/>
      <c r="J133" s="295">
        <f>ROUND(I133*H133,2)</f>
        <v>0</v>
      </c>
      <c r="K133" s="291" t="s">
        <v>6781</v>
      </c>
      <c r="L133" s="296"/>
      <c r="M133" s="297" t="s">
        <v>1</v>
      </c>
      <c r="N133" s="298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532</v>
      </c>
      <c r="AT133" s="238" t="s">
        <v>341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87</v>
      </c>
    </row>
    <row r="134" s="2" customFormat="1" ht="21.75" customHeight="1">
      <c r="A134" s="39"/>
      <c r="B134" s="40"/>
      <c r="C134" s="289" t="s">
        <v>87</v>
      </c>
      <c r="D134" s="289" t="s">
        <v>341</v>
      </c>
      <c r="E134" s="290" t="s">
        <v>6777</v>
      </c>
      <c r="F134" s="291" t="s">
        <v>7910</v>
      </c>
      <c r="G134" s="292" t="s">
        <v>5315</v>
      </c>
      <c r="H134" s="293">
        <v>1</v>
      </c>
      <c r="I134" s="294"/>
      <c r="J134" s="295">
        <f>ROUND(I134*H134,2)</f>
        <v>0</v>
      </c>
      <c r="K134" s="291" t="s">
        <v>6781</v>
      </c>
      <c r="L134" s="296"/>
      <c r="M134" s="297" t="s">
        <v>1</v>
      </c>
      <c r="N134" s="298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532</v>
      </c>
      <c r="AT134" s="238" t="s">
        <v>341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247</v>
      </c>
    </row>
    <row r="135" s="2" customFormat="1" ht="24.15" customHeight="1">
      <c r="A135" s="39"/>
      <c r="B135" s="40"/>
      <c r="C135" s="289" t="s">
        <v>256</v>
      </c>
      <c r="D135" s="289" t="s">
        <v>341</v>
      </c>
      <c r="E135" s="290" t="s">
        <v>7911</v>
      </c>
      <c r="F135" s="291" t="s">
        <v>7912</v>
      </c>
      <c r="G135" s="292" t="s">
        <v>5315</v>
      </c>
      <c r="H135" s="293">
        <v>4</v>
      </c>
      <c r="I135" s="294"/>
      <c r="J135" s="295">
        <f>ROUND(I135*H135,2)</f>
        <v>0</v>
      </c>
      <c r="K135" s="291" t="s">
        <v>6781</v>
      </c>
      <c r="L135" s="296"/>
      <c r="M135" s="297" t="s">
        <v>1</v>
      </c>
      <c r="N135" s="298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532</v>
      </c>
      <c r="AT135" s="238" t="s">
        <v>341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170</v>
      </c>
      <c r="BM135" s="238" t="s">
        <v>300</v>
      </c>
    </row>
    <row r="136" s="2" customFormat="1" ht="21.75" customHeight="1">
      <c r="A136" s="39"/>
      <c r="B136" s="40"/>
      <c r="C136" s="289" t="s">
        <v>247</v>
      </c>
      <c r="D136" s="289" t="s">
        <v>341</v>
      </c>
      <c r="E136" s="290" t="s">
        <v>7913</v>
      </c>
      <c r="F136" s="291" t="s">
        <v>7914</v>
      </c>
      <c r="G136" s="292" t="s">
        <v>5315</v>
      </c>
      <c r="H136" s="293">
        <v>2</v>
      </c>
      <c r="I136" s="294"/>
      <c r="J136" s="295">
        <f>ROUND(I136*H136,2)</f>
        <v>0</v>
      </c>
      <c r="K136" s="291" t="s">
        <v>6781</v>
      </c>
      <c r="L136" s="296"/>
      <c r="M136" s="297" t="s">
        <v>1</v>
      </c>
      <c r="N136" s="298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532</v>
      </c>
      <c r="AT136" s="238" t="s">
        <v>341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320</v>
      </c>
    </row>
    <row r="137" s="2" customFormat="1" ht="16.5" customHeight="1">
      <c r="A137" s="39"/>
      <c r="B137" s="40"/>
      <c r="C137" s="289" t="s">
        <v>289</v>
      </c>
      <c r="D137" s="289" t="s">
        <v>341</v>
      </c>
      <c r="E137" s="290" t="s">
        <v>7915</v>
      </c>
      <c r="F137" s="291" t="s">
        <v>7916</v>
      </c>
      <c r="G137" s="292" t="s">
        <v>5315</v>
      </c>
      <c r="H137" s="293">
        <v>2</v>
      </c>
      <c r="I137" s="294"/>
      <c r="J137" s="295">
        <f>ROUND(I137*H137,2)</f>
        <v>0</v>
      </c>
      <c r="K137" s="291" t="s">
        <v>6781</v>
      </c>
      <c r="L137" s="296"/>
      <c r="M137" s="297" t="s">
        <v>1</v>
      </c>
      <c r="N137" s="298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532</v>
      </c>
      <c r="AT137" s="238" t="s">
        <v>341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170</v>
      </c>
      <c r="BM137" s="238" t="s">
        <v>152</v>
      </c>
    </row>
    <row r="138" s="2" customFormat="1" ht="21.75" customHeight="1">
      <c r="A138" s="39"/>
      <c r="B138" s="40"/>
      <c r="C138" s="289" t="s">
        <v>300</v>
      </c>
      <c r="D138" s="289" t="s">
        <v>341</v>
      </c>
      <c r="E138" s="290" t="s">
        <v>7917</v>
      </c>
      <c r="F138" s="291" t="s">
        <v>7918</v>
      </c>
      <c r="G138" s="292" t="s">
        <v>5315</v>
      </c>
      <c r="H138" s="293">
        <v>1</v>
      </c>
      <c r="I138" s="294"/>
      <c r="J138" s="295">
        <f>ROUND(I138*H138,2)</f>
        <v>0</v>
      </c>
      <c r="K138" s="291" t="s">
        <v>6781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158</v>
      </c>
    </row>
    <row r="139" s="2" customFormat="1" ht="24.15" customHeight="1">
      <c r="A139" s="39"/>
      <c r="B139" s="40"/>
      <c r="C139" s="289" t="s">
        <v>310</v>
      </c>
      <c r="D139" s="289" t="s">
        <v>341</v>
      </c>
      <c r="E139" s="290" t="s">
        <v>7919</v>
      </c>
      <c r="F139" s="291" t="s">
        <v>7920</v>
      </c>
      <c r="G139" s="292" t="s">
        <v>5315</v>
      </c>
      <c r="H139" s="293">
        <v>5</v>
      </c>
      <c r="I139" s="294"/>
      <c r="J139" s="295">
        <f>ROUND(I139*H139,2)</f>
        <v>0</v>
      </c>
      <c r="K139" s="291" t="s">
        <v>6781</v>
      </c>
      <c r="L139" s="296"/>
      <c r="M139" s="297" t="s">
        <v>1</v>
      </c>
      <c r="N139" s="298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532</v>
      </c>
      <c r="AT139" s="238" t="s">
        <v>341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170</v>
      </c>
      <c r="BM139" s="238" t="s">
        <v>165</v>
      </c>
    </row>
    <row r="140" s="2" customFormat="1" ht="21.75" customHeight="1">
      <c r="A140" s="39"/>
      <c r="B140" s="40"/>
      <c r="C140" s="289" t="s">
        <v>320</v>
      </c>
      <c r="D140" s="289" t="s">
        <v>341</v>
      </c>
      <c r="E140" s="290" t="s">
        <v>7921</v>
      </c>
      <c r="F140" s="291" t="s">
        <v>7922</v>
      </c>
      <c r="G140" s="292" t="s">
        <v>5315</v>
      </c>
      <c r="H140" s="293">
        <v>1</v>
      </c>
      <c r="I140" s="294"/>
      <c r="J140" s="295">
        <f>ROUND(I140*H140,2)</f>
        <v>0</v>
      </c>
      <c r="K140" s="291" t="s">
        <v>6781</v>
      </c>
      <c r="L140" s="296"/>
      <c r="M140" s="297" t="s">
        <v>1</v>
      </c>
      <c r="N140" s="298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532</v>
      </c>
      <c r="AT140" s="238" t="s">
        <v>341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170</v>
      </c>
    </row>
    <row r="141" s="2" customFormat="1" ht="16.5" customHeight="1">
      <c r="A141" s="39"/>
      <c r="B141" s="40"/>
      <c r="C141" s="289" t="s">
        <v>328</v>
      </c>
      <c r="D141" s="289" t="s">
        <v>341</v>
      </c>
      <c r="E141" s="290" t="s">
        <v>7923</v>
      </c>
      <c r="F141" s="291" t="s">
        <v>7924</v>
      </c>
      <c r="G141" s="292" t="s">
        <v>5315</v>
      </c>
      <c r="H141" s="293">
        <v>1</v>
      </c>
      <c r="I141" s="294"/>
      <c r="J141" s="295">
        <f>ROUND(I141*H141,2)</f>
        <v>0</v>
      </c>
      <c r="K141" s="291" t="s">
        <v>6781</v>
      </c>
      <c r="L141" s="296"/>
      <c r="M141" s="297" t="s">
        <v>1</v>
      </c>
      <c r="N141" s="298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532</v>
      </c>
      <c r="AT141" s="238" t="s">
        <v>341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170</v>
      </c>
      <c r="BM141" s="238" t="s">
        <v>395</v>
      </c>
    </row>
    <row r="142" s="2" customFormat="1" ht="21.75" customHeight="1">
      <c r="A142" s="39"/>
      <c r="B142" s="40"/>
      <c r="C142" s="289" t="s">
        <v>152</v>
      </c>
      <c r="D142" s="289" t="s">
        <v>341</v>
      </c>
      <c r="E142" s="290" t="s">
        <v>7925</v>
      </c>
      <c r="F142" s="291" t="s">
        <v>7926</v>
      </c>
      <c r="G142" s="292" t="s">
        <v>5315</v>
      </c>
      <c r="H142" s="293">
        <v>1</v>
      </c>
      <c r="I142" s="294"/>
      <c r="J142" s="295">
        <f>ROUND(I142*H142,2)</f>
        <v>0</v>
      </c>
      <c r="K142" s="291" t="s">
        <v>6781</v>
      </c>
      <c r="L142" s="296"/>
      <c r="M142" s="297" t="s">
        <v>1</v>
      </c>
      <c r="N142" s="298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532</v>
      </c>
      <c r="AT142" s="238" t="s">
        <v>341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402</v>
      </c>
    </row>
    <row r="143" s="2" customFormat="1" ht="24.15" customHeight="1">
      <c r="A143" s="39"/>
      <c r="B143" s="40"/>
      <c r="C143" s="289" t="s">
        <v>155</v>
      </c>
      <c r="D143" s="289" t="s">
        <v>341</v>
      </c>
      <c r="E143" s="290" t="s">
        <v>7927</v>
      </c>
      <c r="F143" s="291" t="s">
        <v>7928</v>
      </c>
      <c r="G143" s="292" t="s">
        <v>5315</v>
      </c>
      <c r="H143" s="293">
        <v>1</v>
      </c>
      <c r="I143" s="294"/>
      <c r="J143" s="295">
        <f>ROUND(I143*H143,2)</f>
        <v>0</v>
      </c>
      <c r="K143" s="291" t="s">
        <v>6781</v>
      </c>
      <c r="L143" s="296"/>
      <c r="M143" s="297" t="s">
        <v>1</v>
      </c>
      <c r="N143" s="298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532</v>
      </c>
      <c r="AT143" s="238" t="s">
        <v>341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170</v>
      </c>
      <c r="BM143" s="238" t="s">
        <v>427</v>
      </c>
    </row>
    <row r="144" s="2" customFormat="1" ht="24.15" customHeight="1">
      <c r="A144" s="39"/>
      <c r="B144" s="40"/>
      <c r="C144" s="289" t="s">
        <v>158</v>
      </c>
      <c r="D144" s="289" t="s">
        <v>341</v>
      </c>
      <c r="E144" s="290" t="s">
        <v>7929</v>
      </c>
      <c r="F144" s="291" t="s">
        <v>7930</v>
      </c>
      <c r="G144" s="292" t="s">
        <v>1</v>
      </c>
      <c r="H144" s="293">
        <v>0</v>
      </c>
      <c r="I144" s="294"/>
      <c r="J144" s="295">
        <f>ROUND(I144*H144,2)</f>
        <v>0</v>
      </c>
      <c r="K144" s="291" t="s">
        <v>1</v>
      </c>
      <c r="L144" s="296"/>
      <c r="M144" s="297" t="s">
        <v>1</v>
      </c>
      <c r="N144" s="298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532</v>
      </c>
      <c r="AT144" s="238" t="s">
        <v>341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170</v>
      </c>
      <c r="BM144" s="238" t="s">
        <v>7931</v>
      </c>
    </row>
    <row r="145" s="12" customFormat="1" ht="22.8" customHeight="1">
      <c r="A145" s="12"/>
      <c r="B145" s="211"/>
      <c r="C145" s="212"/>
      <c r="D145" s="213" t="s">
        <v>75</v>
      </c>
      <c r="E145" s="225" t="s">
        <v>7932</v>
      </c>
      <c r="F145" s="225" t="s">
        <v>7933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SUM(P146:P159)</f>
        <v>0</v>
      </c>
      <c r="Q145" s="219"/>
      <c r="R145" s="220">
        <f>SUM(R146:R159)</f>
        <v>0</v>
      </c>
      <c r="S145" s="219"/>
      <c r="T145" s="221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87</v>
      </c>
      <c r="AT145" s="223" t="s">
        <v>75</v>
      </c>
      <c r="AU145" s="223" t="s">
        <v>84</v>
      </c>
      <c r="AY145" s="222" t="s">
        <v>240</v>
      </c>
      <c r="BK145" s="224">
        <f>SUM(BK146:BK159)</f>
        <v>0</v>
      </c>
    </row>
    <row r="146" s="2" customFormat="1" ht="21.75" customHeight="1">
      <c r="A146" s="39"/>
      <c r="B146" s="40"/>
      <c r="C146" s="289" t="s">
        <v>162</v>
      </c>
      <c r="D146" s="289" t="s">
        <v>341</v>
      </c>
      <c r="E146" s="290" t="s">
        <v>7934</v>
      </c>
      <c r="F146" s="291" t="s">
        <v>7910</v>
      </c>
      <c r="G146" s="292" t="s">
        <v>5315</v>
      </c>
      <c r="H146" s="293">
        <v>1</v>
      </c>
      <c r="I146" s="294"/>
      <c r="J146" s="295">
        <f>ROUND(I146*H146,2)</f>
        <v>0</v>
      </c>
      <c r="K146" s="291" t="s">
        <v>6781</v>
      </c>
      <c r="L146" s="296"/>
      <c r="M146" s="297" t="s">
        <v>1</v>
      </c>
      <c r="N146" s="298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532</v>
      </c>
      <c r="AT146" s="238" t="s">
        <v>341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170</v>
      </c>
      <c r="BM146" s="238" t="s">
        <v>476</v>
      </c>
    </row>
    <row r="147" s="2" customFormat="1" ht="24.15" customHeight="1">
      <c r="A147" s="39"/>
      <c r="B147" s="40"/>
      <c r="C147" s="289" t="s">
        <v>165</v>
      </c>
      <c r="D147" s="289" t="s">
        <v>341</v>
      </c>
      <c r="E147" s="290" t="s">
        <v>7935</v>
      </c>
      <c r="F147" s="291" t="s">
        <v>7912</v>
      </c>
      <c r="G147" s="292" t="s">
        <v>5315</v>
      </c>
      <c r="H147" s="293">
        <v>4</v>
      </c>
      <c r="I147" s="294"/>
      <c r="J147" s="295">
        <f>ROUND(I147*H147,2)</f>
        <v>0</v>
      </c>
      <c r="K147" s="291" t="s">
        <v>6781</v>
      </c>
      <c r="L147" s="296"/>
      <c r="M147" s="297" t="s">
        <v>1</v>
      </c>
      <c r="N147" s="298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532</v>
      </c>
      <c r="AT147" s="238" t="s">
        <v>341</v>
      </c>
      <c r="AU147" s="238" t="s">
        <v>87</v>
      </c>
      <c r="AY147" s="18" t="s">
        <v>240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170</v>
      </c>
      <c r="BM147" s="238" t="s">
        <v>494</v>
      </c>
    </row>
    <row r="148" s="2" customFormat="1" ht="21.75" customHeight="1">
      <c r="A148" s="39"/>
      <c r="B148" s="40"/>
      <c r="C148" s="289" t="s">
        <v>8</v>
      </c>
      <c r="D148" s="289" t="s">
        <v>341</v>
      </c>
      <c r="E148" s="290" t="s">
        <v>7936</v>
      </c>
      <c r="F148" s="291" t="s">
        <v>7914</v>
      </c>
      <c r="G148" s="292" t="s">
        <v>5315</v>
      </c>
      <c r="H148" s="293">
        <v>4</v>
      </c>
      <c r="I148" s="294"/>
      <c r="J148" s="295">
        <f>ROUND(I148*H148,2)</f>
        <v>0</v>
      </c>
      <c r="K148" s="291" t="s">
        <v>6781</v>
      </c>
      <c r="L148" s="296"/>
      <c r="M148" s="297" t="s">
        <v>1</v>
      </c>
      <c r="N148" s="298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532</v>
      </c>
      <c r="AT148" s="238" t="s">
        <v>341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170</v>
      </c>
      <c r="BM148" s="238" t="s">
        <v>511</v>
      </c>
    </row>
    <row r="149" s="2" customFormat="1" ht="16.5" customHeight="1">
      <c r="A149" s="39"/>
      <c r="B149" s="40"/>
      <c r="C149" s="289" t="s">
        <v>170</v>
      </c>
      <c r="D149" s="289" t="s">
        <v>341</v>
      </c>
      <c r="E149" s="290" t="s">
        <v>7937</v>
      </c>
      <c r="F149" s="291" t="s">
        <v>7916</v>
      </c>
      <c r="G149" s="292" t="s">
        <v>5315</v>
      </c>
      <c r="H149" s="293">
        <v>4</v>
      </c>
      <c r="I149" s="294"/>
      <c r="J149" s="295">
        <f>ROUND(I149*H149,2)</f>
        <v>0</v>
      </c>
      <c r="K149" s="291" t="s">
        <v>6781</v>
      </c>
      <c r="L149" s="296"/>
      <c r="M149" s="297" t="s">
        <v>1</v>
      </c>
      <c r="N149" s="298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532</v>
      </c>
      <c r="AT149" s="238" t="s">
        <v>341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170</v>
      </c>
      <c r="BM149" s="238" t="s">
        <v>532</v>
      </c>
    </row>
    <row r="150" s="2" customFormat="1" ht="21.75" customHeight="1">
      <c r="A150" s="39"/>
      <c r="B150" s="40"/>
      <c r="C150" s="289" t="s">
        <v>173</v>
      </c>
      <c r="D150" s="289" t="s">
        <v>341</v>
      </c>
      <c r="E150" s="290" t="s">
        <v>7938</v>
      </c>
      <c r="F150" s="291" t="s">
        <v>7918</v>
      </c>
      <c r="G150" s="292" t="s">
        <v>5315</v>
      </c>
      <c r="H150" s="293">
        <v>1</v>
      </c>
      <c r="I150" s="294"/>
      <c r="J150" s="295">
        <f>ROUND(I150*H150,2)</f>
        <v>0</v>
      </c>
      <c r="K150" s="291" t="s">
        <v>6781</v>
      </c>
      <c r="L150" s="296"/>
      <c r="M150" s="297" t="s">
        <v>1</v>
      </c>
      <c r="N150" s="298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532</v>
      </c>
      <c r="AT150" s="238" t="s">
        <v>341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170</v>
      </c>
      <c r="BM150" s="238" t="s">
        <v>542</v>
      </c>
    </row>
    <row r="151" s="2" customFormat="1" ht="24.15" customHeight="1">
      <c r="A151" s="39"/>
      <c r="B151" s="40"/>
      <c r="C151" s="289" t="s">
        <v>395</v>
      </c>
      <c r="D151" s="289" t="s">
        <v>341</v>
      </c>
      <c r="E151" s="290" t="s">
        <v>7939</v>
      </c>
      <c r="F151" s="291" t="s">
        <v>7920</v>
      </c>
      <c r="G151" s="292" t="s">
        <v>5315</v>
      </c>
      <c r="H151" s="293">
        <v>5</v>
      </c>
      <c r="I151" s="294"/>
      <c r="J151" s="295">
        <f>ROUND(I151*H151,2)</f>
        <v>0</v>
      </c>
      <c r="K151" s="291" t="s">
        <v>6781</v>
      </c>
      <c r="L151" s="296"/>
      <c r="M151" s="297" t="s">
        <v>1</v>
      </c>
      <c r="N151" s="298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532</v>
      </c>
      <c r="AT151" s="238" t="s">
        <v>341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170</v>
      </c>
      <c r="BM151" s="238" t="s">
        <v>554</v>
      </c>
    </row>
    <row r="152" s="2" customFormat="1" ht="21.75" customHeight="1">
      <c r="A152" s="39"/>
      <c r="B152" s="40"/>
      <c r="C152" s="289" t="s">
        <v>397</v>
      </c>
      <c r="D152" s="289" t="s">
        <v>341</v>
      </c>
      <c r="E152" s="290" t="s">
        <v>7940</v>
      </c>
      <c r="F152" s="291" t="s">
        <v>7941</v>
      </c>
      <c r="G152" s="292" t="s">
        <v>5315</v>
      </c>
      <c r="H152" s="293">
        <v>2</v>
      </c>
      <c r="I152" s="294"/>
      <c r="J152" s="295">
        <f>ROUND(I152*H152,2)</f>
        <v>0</v>
      </c>
      <c r="K152" s="291" t="s">
        <v>6781</v>
      </c>
      <c r="L152" s="296"/>
      <c r="M152" s="297" t="s">
        <v>1</v>
      </c>
      <c r="N152" s="298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532</v>
      </c>
      <c r="AT152" s="238" t="s">
        <v>341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170</v>
      </c>
      <c r="BM152" s="238" t="s">
        <v>579</v>
      </c>
    </row>
    <row r="153" s="2" customFormat="1" ht="16.5" customHeight="1">
      <c r="A153" s="39"/>
      <c r="B153" s="40"/>
      <c r="C153" s="289" t="s">
        <v>402</v>
      </c>
      <c r="D153" s="289" t="s">
        <v>341</v>
      </c>
      <c r="E153" s="290" t="s">
        <v>7942</v>
      </c>
      <c r="F153" s="291" t="s">
        <v>7943</v>
      </c>
      <c r="G153" s="292" t="s">
        <v>5315</v>
      </c>
      <c r="H153" s="293">
        <v>2</v>
      </c>
      <c r="I153" s="294"/>
      <c r="J153" s="295">
        <f>ROUND(I153*H153,2)</f>
        <v>0</v>
      </c>
      <c r="K153" s="291" t="s">
        <v>6781</v>
      </c>
      <c r="L153" s="296"/>
      <c r="M153" s="297" t="s">
        <v>1</v>
      </c>
      <c r="N153" s="298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532</v>
      </c>
      <c r="AT153" s="238" t="s">
        <v>341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170</v>
      </c>
      <c r="BM153" s="238" t="s">
        <v>605</v>
      </c>
    </row>
    <row r="154" s="2" customFormat="1" ht="21.75" customHeight="1">
      <c r="A154" s="39"/>
      <c r="B154" s="40"/>
      <c r="C154" s="289" t="s">
        <v>7</v>
      </c>
      <c r="D154" s="289" t="s">
        <v>341</v>
      </c>
      <c r="E154" s="290" t="s">
        <v>7944</v>
      </c>
      <c r="F154" s="291" t="s">
        <v>7922</v>
      </c>
      <c r="G154" s="292" t="s">
        <v>5315</v>
      </c>
      <c r="H154" s="293">
        <v>1</v>
      </c>
      <c r="I154" s="294"/>
      <c r="J154" s="295">
        <f>ROUND(I154*H154,2)</f>
        <v>0</v>
      </c>
      <c r="K154" s="291" t="s">
        <v>6781</v>
      </c>
      <c r="L154" s="296"/>
      <c r="M154" s="297" t="s">
        <v>1</v>
      </c>
      <c r="N154" s="298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532</v>
      </c>
      <c r="AT154" s="238" t="s">
        <v>341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170</v>
      </c>
      <c r="BM154" s="238" t="s">
        <v>628</v>
      </c>
    </row>
    <row r="155" s="2" customFormat="1" ht="16.5" customHeight="1">
      <c r="A155" s="39"/>
      <c r="B155" s="40"/>
      <c r="C155" s="289" t="s">
        <v>427</v>
      </c>
      <c r="D155" s="289" t="s">
        <v>341</v>
      </c>
      <c r="E155" s="290" t="s">
        <v>7945</v>
      </c>
      <c r="F155" s="291" t="s">
        <v>7924</v>
      </c>
      <c r="G155" s="292" t="s">
        <v>5315</v>
      </c>
      <c r="H155" s="293">
        <v>1</v>
      </c>
      <c r="I155" s="294"/>
      <c r="J155" s="295">
        <f>ROUND(I155*H155,2)</f>
        <v>0</v>
      </c>
      <c r="K155" s="291" t="s">
        <v>6781</v>
      </c>
      <c r="L155" s="296"/>
      <c r="M155" s="297" t="s">
        <v>1</v>
      </c>
      <c r="N155" s="298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532</v>
      </c>
      <c r="AT155" s="238" t="s">
        <v>341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170</v>
      </c>
      <c r="BM155" s="238" t="s">
        <v>652</v>
      </c>
    </row>
    <row r="156" s="2" customFormat="1" ht="21.75" customHeight="1">
      <c r="A156" s="39"/>
      <c r="B156" s="40"/>
      <c r="C156" s="289" t="s">
        <v>442</v>
      </c>
      <c r="D156" s="289" t="s">
        <v>341</v>
      </c>
      <c r="E156" s="290" t="s">
        <v>7946</v>
      </c>
      <c r="F156" s="291" t="s">
        <v>7926</v>
      </c>
      <c r="G156" s="292" t="s">
        <v>5315</v>
      </c>
      <c r="H156" s="293">
        <v>1</v>
      </c>
      <c r="I156" s="294"/>
      <c r="J156" s="295">
        <f>ROUND(I156*H156,2)</f>
        <v>0</v>
      </c>
      <c r="K156" s="291" t="s">
        <v>6781</v>
      </c>
      <c r="L156" s="296"/>
      <c r="M156" s="297" t="s">
        <v>1</v>
      </c>
      <c r="N156" s="298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532</v>
      </c>
      <c r="AT156" s="238" t="s">
        <v>341</v>
      </c>
      <c r="AU156" s="238" t="s">
        <v>87</v>
      </c>
      <c r="AY156" s="18" t="s">
        <v>240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170</v>
      </c>
      <c r="BM156" s="238" t="s">
        <v>666</v>
      </c>
    </row>
    <row r="157" s="2" customFormat="1" ht="24.15" customHeight="1">
      <c r="A157" s="39"/>
      <c r="B157" s="40"/>
      <c r="C157" s="289" t="s">
        <v>455</v>
      </c>
      <c r="D157" s="289" t="s">
        <v>341</v>
      </c>
      <c r="E157" s="290" t="s">
        <v>7947</v>
      </c>
      <c r="F157" s="291" t="s">
        <v>7928</v>
      </c>
      <c r="G157" s="292" t="s">
        <v>5315</v>
      </c>
      <c r="H157" s="293">
        <v>1</v>
      </c>
      <c r="I157" s="294"/>
      <c r="J157" s="295">
        <f>ROUND(I157*H157,2)</f>
        <v>0</v>
      </c>
      <c r="K157" s="291" t="s">
        <v>6781</v>
      </c>
      <c r="L157" s="296"/>
      <c r="M157" s="297" t="s">
        <v>1</v>
      </c>
      <c r="N157" s="298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532</v>
      </c>
      <c r="AT157" s="238" t="s">
        <v>341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170</v>
      </c>
      <c r="BM157" s="238" t="s">
        <v>678</v>
      </c>
    </row>
    <row r="158" s="2" customFormat="1" ht="24.15" customHeight="1">
      <c r="A158" s="39"/>
      <c r="B158" s="40"/>
      <c r="C158" s="289" t="s">
        <v>460</v>
      </c>
      <c r="D158" s="289" t="s">
        <v>341</v>
      </c>
      <c r="E158" s="290" t="s">
        <v>7929</v>
      </c>
      <c r="F158" s="291" t="s">
        <v>7930</v>
      </c>
      <c r="G158" s="292" t="s">
        <v>1</v>
      </c>
      <c r="H158" s="293">
        <v>0</v>
      </c>
      <c r="I158" s="294"/>
      <c r="J158" s="295">
        <f>ROUND(I158*H158,2)</f>
        <v>0</v>
      </c>
      <c r="K158" s="291" t="s">
        <v>1</v>
      </c>
      <c r="L158" s="296"/>
      <c r="M158" s="297" t="s">
        <v>1</v>
      </c>
      <c r="N158" s="298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532</v>
      </c>
      <c r="AT158" s="238" t="s">
        <v>341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170</v>
      </c>
      <c r="BM158" s="238" t="s">
        <v>7948</v>
      </c>
    </row>
    <row r="159" s="2" customFormat="1" ht="24.15" customHeight="1">
      <c r="A159" s="39"/>
      <c r="B159" s="40"/>
      <c r="C159" s="289" t="s">
        <v>476</v>
      </c>
      <c r="D159" s="289" t="s">
        <v>341</v>
      </c>
      <c r="E159" s="290" t="s">
        <v>7949</v>
      </c>
      <c r="F159" s="291" t="s">
        <v>7950</v>
      </c>
      <c r="G159" s="292" t="s">
        <v>1</v>
      </c>
      <c r="H159" s="293">
        <v>0</v>
      </c>
      <c r="I159" s="294"/>
      <c r="J159" s="295">
        <f>ROUND(I159*H159,2)</f>
        <v>0</v>
      </c>
      <c r="K159" s="291" t="s">
        <v>1</v>
      </c>
      <c r="L159" s="296"/>
      <c r="M159" s="297" t="s">
        <v>1</v>
      </c>
      <c r="N159" s="298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532</v>
      </c>
      <c r="AT159" s="238" t="s">
        <v>341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170</v>
      </c>
      <c r="BM159" s="238" t="s">
        <v>7951</v>
      </c>
    </row>
    <row r="160" s="12" customFormat="1" ht="22.8" customHeight="1">
      <c r="A160" s="12"/>
      <c r="B160" s="211"/>
      <c r="C160" s="212"/>
      <c r="D160" s="213" t="s">
        <v>75</v>
      </c>
      <c r="E160" s="225" t="s">
        <v>7952</v>
      </c>
      <c r="F160" s="225" t="s">
        <v>7953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SUM(P161:P171)</f>
        <v>0</v>
      </c>
      <c r="Q160" s="219"/>
      <c r="R160" s="220">
        <f>SUM(R161:R171)</f>
        <v>0</v>
      </c>
      <c r="S160" s="219"/>
      <c r="T160" s="221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87</v>
      </c>
      <c r="AT160" s="223" t="s">
        <v>75</v>
      </c>
      <c r="AU160" s="223" t="s">
        <v>84</v>
      </c>
      <c r="AY160" s="222" t="s">
        <v>240</v>
      </c>
      <c r="BK160" s="224">
        <f>SUM(BK161:BK171)</f>
        <v>0</v>
      </c>
    </row>
    <row r="161" s="2" customFormat="1" ht="21.75" customHeight="1">
      <c r="A161" s="39"/>
      <c r="B161" s="40"/>
      <c r="C161" s="289" t="s">
        <v>489</v>
      </c>
      <c r="D161" s="289" t="s">
        <v>341</v>
      </c>
      <c r="E161" s="290" t="s">
        <v>7954</v>
      </c>
      <c r="F161" s="291" t="s">
        <v>7910</v>
      </c>
      <c r="G161" s="292" t="s">
        <v>5315</v>
      </c>
      <c r="H161" s="293">
        <v>1</v>
      </c>
      <c r="I161" s="294"/>
      <c r="J161" s="295">
        <f>ROUND(I161*H161,2)</f>
        <v>0</v>
      </c>
      <c r="K161" s="291" t="s">
        <v>6781</v>
      </c>
      <c r="L161" s="296"/>
      <c r="M161" s="297" t="s">
        <v>1</v>
      </c>
      <c r="N161" s="298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532</v>
      </c>
      <c r="AT161" s="238" t="s">
        <v>341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170</v>
      </c>
      <c r="BM161" s="238" t="s">
        <v>708</v>
      </c>
    </row>
    <row r="162" s="2" customFormat="1" ht="24.15" customHeight="1">
      <c r="A162" s="39"/>
      <c r="B162" s="40"/>
      <c r="C162" s="289" t="s">
        <v>494</v>
      </c>
      <c r="D162" s="289" t="s">
        <v>341</v>
      </c>
      <c r="E162" s="290" t="s">
        <v>7955</v>
      </c>
      <c r="F162" s="291" t="s">
        <v>7912</v>
      </c>
      <c r="G162" s="292" t="s">
        <v>5315</v>
      </c>
      <c r="H162" s="293">
        <v>4</v>
      </c>
      <c r="I162" s="294"/>
      <c r="J162" s="295">
        <f>ROUND(I162*H162,2)</f>
        <v>0</v>
      </c>
      <c r="K162" s="291" t="s">
        <v>6781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532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170</v>
      </c>
      <c r="BM162" s="238" t="s">
        <v>718</v>
      </c>
    </row>
    <row r="163" s="2" customFormat="1" ht="21.75" customHeight="1">
      <c r="A163" s="39"/>
      <c r="B163" s="40"/>
      <c r="C163" s="289" t="s">
        <v>502</v>
      </c>
      <c r="D163" s="289" t="s">
        <v>341</v>
      </c>
      <c r="E163" s="290" t="s">
        <v>7956</v>
      </c>
      <c r="F163" s="291" t="s">
        <v>7914</v>
      </c>
      <c r="G163" s="292" t="s">
        <v>5315</v>
      </c>
      <c r="H163" s="293">
        <v>2</v>
      </c>
      <c r="I163" s="294"/>
      <c r="J163" s="295">
        <f>ROUND(I163*H163,2)</f>
        <v>0</v>
      </c>
      <c r="K163" s="291" t="s">
        <v>6781</v>
      </c>
      <c r="L163" s="296"/>
      <c r="M163" s="297" t="s">
        <v>1</v>
      </c>
      <c r="N163" s="298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532</v>
      </c>
      <c r="AT163" s="238" t="s">
        <v>341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170</v>
      </c>
      <c r="BM163" s="238" t="s">
        <v>728</v>
      </c>
    </row>
    <row r="164" s="2" customFormat="1" ht="16.5" customHeight="1">
      <c r="A164" s="39"/>
      <c r="B164" s="40"/>
      <c r="C164" s="289" t="s">
        <v>511</v>
      </c>
      <c r="D164" s="289" t="s">
        <v>341</v>
      </c>
      <c r="E164" s="290" t="s">
        <v>7957</v>
      </c>
      <c r="F164" s="291" t="s">
        <v>7916</v>
      </c>
      <c r="G164" s="292" t="s">
        <v>5315</v>
      </c>
      <c r="H164" s="293">
        <v>2</v>
      </c>
      <c r="I164" s="294"/>
      <c r="J164" s="295">
        <f>ROUND(I164*H164,2)</f>
        <v>0</v>
      </c>
      <c r="K164" s="291" t="s">
        <v>6781</v>
      </c>
      <c r="L164" s="296"/>
      <c r="M164" s="297" t="s">
        <v>1</v>
      </c>
      <c r="N164" s="298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532</v>
      </c>
      <c r="AT164" s="238" t="s">
        <v>341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170</v>
      </c>
      <c r="BM164" s="238" t="s">
        <v>746</v>
      </c>
    </row>
    <row r="165" s="2" customFormat="1" ht="21.75" customHeight="1">
      <c r="A165" s="39"/>
      <c r="B165" s="40"/>
      <c r="C165" s="289" t="s">
        <v>517</v>
      </c>
      <c r="D165" s="289" t="s">
        <v>341</v>
      </c>
      <c r="E165" s="290" t="s">
        <v>7958</v>
      </c>
      <c r="F165" s="291" t="s">
        <v>7918</v>
      </c>
      <c r="G165" s="292" t="s">
        <v>5315</v>
      </c>
      <c r="H165" s="293">
        <v>1</v>
      </c>
      <c r="I165" s="294"/>
      <c r="J165" s="295">
        <f>ROUND(I165*H165,2)</f>
        <v>0</v>
      </c>
      <c r="K165" s="291" t="s">
        <v>6781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532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170</v>
      </c>
      <c r="BM165" s="238" t="s">
        <v>762</v>
      </c>
    </row>
    <row r="166" s="2" customFormat="1" ht="24.15" customHeight="1">
      <c r="A166" s="39"/>
      <c r="B166" s="40"/>
      <c r="C166" s="289" t="s">
        <v>532</v>
      </c>
      <c r="D166" s="289" t="s">
        <v>341</v>
      </c>
      <c r="E166" s="290" t="s">
        <v>7959</v>
      </c>
      <c r="F166" s="291" t="s">
        <v>7920</v>
      </c>
      <c r="G166" s="292" t="s">
        <v>5315</v>
      </c>
      <c r="H166" s="293">
        <v>5</v>
      </c>
      <c r="I166" s="294"/>
      <c r="J166" s="295">
        <f>ROUND(I166*H166,2)</f>
        <v>0</v>
      </c>
      <c r="K166" s="291" t="s">
        <v>6781</v>
      </c>
      <c r="L166" s="296"/>
      <c r="M166" s="297" t="s">
        <v>1</v>
      </c>
      <c r="N166" s="298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532</v>
      </c>
      <c r="AT166" s="238" t="s">
        <v>341</v>
      </c>
      <c r="AU166" s="238" t="s">
        <v>87</v>
      </c>
      <c r="AY166" s="18" t="s">
        <v>240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170</v>
      </c>
      <c r="BM166" s="238" t="s">
        <v>778</v>
      </c>
    </row>
    <row r="167" s="2" customFormat="1" ht="21.75" customHeight="1">
      <c r="A167" s="39"/>
      <c r="B167" s="40"/>
      <c r="C167" s="289" t="s">
        <v>538</v>
      </c>
      <c r="D167" s="289" t="s">
        <v>341</v>
      </c>
      <c r="E167" s="290" t="s">
        <v>7960</v>
      </c>
      <c r="F167" s="291" t="s">
        <v>7922</v>
      </c>
      <c r="G167" s="292" t="s">
        <v>5315</v>
      </c>
      <c r="H167" s="293">
        <v>1</v>
      </c>
      <c r="I167" s="294"/>
      <c r="J167" s="295">
        <f>ROUND(I167*H167,2)</f>
        <v>0</v>
      </c>
      <c r="K167" s="291" t="s">
        <v>6781</v>
      </c>
      <c r="L167" s="296"/>
      <c r="M167" s="297" t="s">
        <v>1</v>
      </c>
      <c r="N167" s="298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532</v>
      </c>
      <c r="AT167" s="238" t="s">
        <v>341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170</v>
      </c>
      <c r="BM167" s="238" t="s">
        <v>790</v>
      </c>
    </row>
    <row r="168" s="2" customFormat="1" ht="16.5" customHeight="1">
      <c r="A168" s="39"/>
      <c r="B168" s="40"/>
      <c r="C168" s="289" t="s">
        <v>542</v>
      </c>
      <c r="D168" s="289" t="s">
        <v>341</v>
      </c>
      <c r="E168" s="290" t="s">
        <v>7961</v>
      </c>
      <c r="F168" s="291" t="s">
        <v>7924</v>
      </c>
      <c r="G168" s="292" t="s">
        <v>5315</v>
      </c>
      <c r="H168" s="293">
        <v>1</v>
      </c>
      <c r="I168" s="294"/>
      <c r="J168" s="295">
        <f>ROUND(I168*H168,2)</f>
        <v>0</v>
      </c>
      <c r="K168" s="291" t="s">
        <v>6781</v>
      </c>
      <c r="L168" s="296"/>
      <c r="M168" s="297" t="s">
        <v>1</v>
      </c>
      <c r="N168" s="298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532</v>
      </c>
      <c r="AT168" s="238" t="s">
        <v>341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170</v>
      </c>
      <c r="BM168" s="238" t="s">
        <v>801</v>
      </c>
    </row>
    <row r="169" s="2" customFormat="1" ht="21.75" customHeight="1">
      <c r="A169" s="39"/>
      <c r="B169" s="40"/>
      <c r="C169" s="289" t="s">
        <v>547</v>
      </c>
      <c r="D169" s="289" t="s">
        <v>341</v>
      </c>
      <c r="E169" s="290" t="s">
        <v>7962</v>
      </c>
      <c r="F169" s="291" t="s">
        <v>7926</v>
      </c>
      <c r="G169" s="292" t="s">
        <v>5315</v>
      </c>
      <c r="H169" s="293">
        <v>1</v>
      </c>
      <c r="I169" s="294"/>
      <c r="J169" s="295">
        <f>ROUND(I169*H169,2)</f>
        <v>0</v>
      </c>
      <c r="K169" s="291" t="s">
        <v>6781</v>
      </c>
      <c r="L169" s="296"/>
      <c r="M169" s="297" t="s">
        <v>1</v>
      </c>
      <c r="N169" s="298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532</v>
      </c>
      <c r="AT169" s="238" t="s">
        <v>341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170</v>
      </c>
      <c r="BM169" s="238" t="s">
        <v>767</v>
      </c>
    </row>
    <row r="170" s="2" customFormat="1" ht="24.15" customHeight="1">
      <c r="A170" s="39"/>
      <c r="B170" s="40"/>
      <c r="C170" s="289" t="s">
        <v>554</v>
      </c>
      <c r="D170" s="289" t="s">
        <v>341</v>
      </c>
      <c r="E170" s="290" t="s">
        <v>7963</v>
      </c>
      <c r="F170" s="291" t="s">
        <v>7964</v>
      </c>
      <c r="G170" s="292" t="s">
        <v>5315</v>
      </c>
      <c r="H170" s="293">
        <v>1</v>
      </c>
      <c r="I170" s="294"/>
      <c r="J170" s="295">
        <f>ROUND(I170*H170,2)</f>
        <v>0</v>
      </c>
      <c r="K170" s="291" t="s">
        <v>6781</v>
      </c>
      <c r="L170" s="296"/>
      <c r="M170" s="297" t="s">
        <v>1</v>
      </c>
      <c r="N170" s="298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532</v>
      </c>
      <c r="AT170" s="238" t="s">
        <v>341</v>
      </c>
      <c r="AU170" s="238" t="s">
        <v>87</v>
      </c>
      <c r="AY170" s="18" t="s">
        <v>240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170</v>
      </c>
      <c r="BM170" s="238" t="s">
        <v>840</v>
      </c>
    </row>
    <row r="171" s="2" customFormat="1" ht="24.15" customHeight="1">
      <c r="A171" s="39"/>
      <c r="B171" s="40"/>
      <c r="C171" s="289" t="s">
        <v>569</v>
      </c>
      <c r="D171" s="289" t="s">
        <v>341</v>
      </c>
      <c r="E171" s="290" t="s">
        <v>7929</v>
      </c>
      <c r="F171" s="291" t="s">
        <v>7930</v>
      </c>
      <c r="G171" s="292" t="s">
        <v>1</v>
      </c>
      <c r="H171" s="293">
        <v>0</v>
      </c>
      <c r="I171" s="294"/>
      <c r="J171" s="295">
        <f>ROUND(I171*H171,2)</f>
        <v>0</v>
      </c>
      <c r="K171" s="291" t="s">
        <v>1</v>
      </c>
      <c r="L171" s="296"/>
      <c r="M171" s="297" t="s">
        <v>1</v>
      </c>
      <c r="N171" s="298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532</v>
      </c>
      <c r="AT171" s="238" t="s">
        <v>341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170</v>
      </c>
      <c r="BM171" s="238" t="s">
        <v>7965</v>
      </c>
    </row>
    <row r="172" s="12" customFormat="1" ht="22.8" customHeight="1">
      <c r="A172" s="12"/>
      <c r="B172" s="211"/>
      <c r="C172" s="212"/>
      <c r="D172" s="213" t="s">
        <v>75</v>
      </c>
      <c r="E172" s="225" t="s">
        <v>7966</v>
      </c>
      <c r="F172" s="225" t="s">
        <v>7967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SUM(P173:P187)</f>
        <v>0</v>
      </c>
      <c r="Q172" s="219"/>
      <c r="R172" s="220">
        <f>SUM(R173:R187)</f>
        <v>0</v>
      </c>
      <c r="S172" s="219"/>
      <c r="T172" s="221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87</v>
      </c>
      <c r="AT172" s="223" t="s">
        <v>75</v>
      </c>
      <c r="AU172" s="223" t="s">
        <v>84</v>
      </c>
      <c r="AY172" s="222" t="s">
        <v>240</v>
      </c>
      <c r="BK172" s="224">
        <f>SUM(BK173:BK187)</f>
        <v>0</v>
      </c>
    </row>
    <row r="173" s="2" customFormat="1" ht="16.5" customHeight="1">
      <c r="A173" s="39"/>
      <c r="B173" s="40"/>
      <c r="C173" s="289" t="s">
        <v>579</v>
      </c>
      <c r="D173" s="289" t="s">
        <v>341</v>
      </c>
      <c r="E173" s="290" t="s">
        <v>7968</v>
      </c>
      <c r="F173" s="291" t="s">
        <v>7969</v>
      </c>
      <c r="G173" s="292" t="s">
        <v>5315</v>
      </c>
      <c r="H173" s="293">
        <v>1</v>
      </c>
      <c r="I173" s="294"/>
      <c r="J173" s="295">
        <f>ROUND(I173*H173,2)</f>
        <v>0</v>
      </c>
      <c r="K173" s="291" t="s">
        <v>6781</v>
      </c>
      <c r="L173" s="296"/>
      <c r="M173" s="297" t="s">
        <v>1</v>
      </c>
      <c r="N173" s="298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532</v>
      </c>
      <c r="AT173" s="238" t="s">
        <v>341</v>
      </c>
      <c r="AU173" s="238" t="s">
        <v>87</v>
      </c>
      <c r="AY173" s="18" t="s">
        <v>240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170</v>
      </c>
      <c r="BM173" s="238" t="s">
        <v>883</v>
      </c>
    </row>
    <row r="174" s="2" customFormat="1" ht="16.5" customHeight="1">
      <c r="A174" s="39"/>
      <c r="B174" s="40"/>
      <c r="C174" s="289" t="s">
        <v>591</v>
      </c>
      <c r="D174" s="289" t="s">
        <v>341</v>
      </c>
      <c r="E174" s="290" t="s">
        <v>7970</v>
      </c>
      <c r="F174" s="291" t="s">
        <v>7971</v>
      </c>
      <c r="G174" s="292" t="s">
        <v>5315</v>
      </c>
      <c r="H174" s="293">
        <v>1</v>
      </c>
      <c r="I174" s="294"/>
      <c r="J174" s="295">
        <f>ROUND(I174*H174,2)</f>
        <v>0</v>
      </c>
      <c r="K174" s="291" t="s">
        <v>6781</v>
      </c>
      <c r="L174" s="296"/>
      <c r="M174" s="297" t="s">
        <v>1</v>
      </c>
      <c r="N174" s="298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532</v>
      </c>
      <c r="AT174" s="238" t="s">
        <v>341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170</v>
      </c>
      <c r="BM174" s="238" t="s">
        <v>900</v>
      </c>
    </row>
    <row r="175" s="2" customFormat="1" ht="24.15" customHeight="1">
      <c r="A175" s="39"/>
      <c r="B175" s="40"/>
      <c r="C175" s="289" t="s">
        <v>605</v>
      </c>
      <c r="D175" s="289" t="s">
        <v>341</v>
      </c>
      <c r="E175" s="290" t="s">
        <v>7972</v>
      </c>
      <c r="F175" s="291" t="s">
        <v>7973</v>
      </c>
      <c r="G175" s="292" t="s">
        <v>5315</v>
      </c>
      <c r="H175" s="293">
        <v>1</v>
      </c>
      <c r="I175" s="294"/>
      <c r="J175" s="295">
        <f>ROUND(I175*H175,2)</f>
        <v>0</v>
      </c>
      <c r="K175" s="291" t="s">
        <v>6781</v>
      </c>
      <c r="L175" s="296"/>
      <c r="M175" s="297" t="s">
        <v>1</v>
      </c>
      <c r="N175" s="298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532</v>
      </c>
      <c r="AT175" s="238" t="s">
        <v>341</v>
      </c>
      <c r="AU175" s="238" t="s">
        <v>87</v>
      </c>
      <c r="AY175" s="18" t="s">
        <v>240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170</v>
      </c>
      <c r="BM175" s="238" t="s">
        <v>915</v>
      </c>
    </row>
    <row r="176" s="2" customFormat="1" ht="16.5" customHeight="1">
      <c r="A176" s="39"/>
      <c r="B176" s="40"/>
      <c r="C176" s="289" t="s">
        <v>612</v>
      </c>
      <c r="D176" s="289" t="s">
        <v>341</v>
      </c>
      <c r="E176" s="290" t="s">
        <v>7974</v>
      </c>
      <c r="F176" s="291" t="s">
        <v>7975</v>
      </c>
      <c r="G176" s="292" t="s">
        <v>5315</v>
      </c>
      <c r="H176" s="293">
        <v>1</v>
      </c>
      <c r="I176" s="294"/>
      <c r="J176" s="295">
        <f>ROUND(I176*H176,2)</f>
        <v>0</v>
      </c>
      <c r="K176" s="291" t="s">
        <v>6781</v>
      </c>
      <c r="L176" s="296"/>
      <c r="M176" s="297" t="s">
        <v>1</v>
      </c>
      <c r="N176" s="298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532</v>
      </c>
      <c r="AT176" s="238" t="s">
        <v>341</v>
      </c>
      <c r="AU176" s="238" t="s">
        <v>87</v>
      </c>
      <c r="AY176" s="18" t="s">
        <v>240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170</v>
      </c>
      <c r="BM176" s="238" t="s">
        <v>973</v>
      </c>
    </row>
    <row r="177" s="2" customFormat="1" ht="33" customHeight="1">
      <c r="A177" s="39"/>
      <c r="B177" s="40"/>
      <c r="C177" s="289" t="s">
        <v>628</v>
      </c>
      <c r="D177" s="289" t="s">
        <v>341</v>
      </c>
      <c r="E177" s="290" t="s">
        <v>7976</v>
      </c>
      <c r="F177" s="291" t="s">
        <v>7977</v>
      </c>
      <c r="G177" s="292" t="s">
        <v>1</v>
      </c>
      <c r="H177" s="293">
        <v>0</v>
      </c>
      <c r="I177" s="294"/>
      <c r="J177" s="295">
        <f>ROUND(I177*H177,2)</f>
        <v>0</v>
      </c>
      <c r="K177" s="291" t="s">
        <v>1</v>
      </c>
      <c r="L177" s="296"/>
      <c r="M177" s="297" t="s">
        <v>1</v>
      </c>
      <c r="N177" s="298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532</v>
      </c>
      <c r="AT177" s="238" t="s">
        <v>341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170</v>
      </c>
      <c r="BM177" s="238" t="s">
        <v>995</v>
      </c>
    </row>
    <row r="178" s="2" customFormat="1" ht="24.15" customHeight="1">
      <c r="A178" s="39"/>
      <c r="B178" s="40"/>
      <c r="C178" s="289" t="s">
        <v>644</v>
      </c>
      <c r="D178" s="289" t="s">
        <v>341</v>
      </c>
      <c r="E178" s="290" t="s">
        <v>7978</v>
      </c>
      <c r="F178" s="291" t="s">
        <v>7979</v>
      </c>
      <c r="G178" s="292" t="s">
        <v>5315</v>
      </c>
      <c r="H178" s="293">
        <v>2</v>
      </c>
      <c r="I178" s="294"/>
      <c r="J178" s="295">
        <f>ROUND(I178*H178,2)</f>
        <v>0</v>
      </c>
      <c r="K178" s="291" t="s">
        <v>6781</v>
      </c>
      <c r="L178" s="296"/>
      <c r="M178" s="297" t="s">
        <v>1</v>
      </c>
      <c r="N178" s="298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532</v>
      </c>
      <c r="AT178" s="238" t="s">
        <v>341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170</v>
      </c>
      <c r="BM178" s="238" t="s">
        <v>1012</v>
      </c>
    </row>
    <row r="179" s="2" customFormat="1" ht="33" customHeight="1">
      <c r="A179" s="39"/>
      <c r="B179" s="40"/>
      <c r="C179" s="289" t="s">
        <v>652</v>
      </c>
      <c r="D179" s="289" t="s">
        <v>341</v>
      </c>
      <c r="E179" s="290" t="s">
        <v>7980</v>
      </c>
      <c r="F179" s="291" t="s">
        <v>7981</v>
      </c>
      <c r="G179" s="292" t="s">
        <v>1</v>
      </c>
      <c r="H179" s="293">
        <v>0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532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170</v>
      </c>
      <c r="BM179" s="238" t="s">
        <v>7982</v>
      </c>
    </row>
    <row r="180" s="2" customFormat="1" ht="24.15" customHeight="1">
      <c r="A180" s="39"/>
      <c r="B180" s="40"/>
      <c r="C180" s="289" t="s">
        <v>656</v>
      </c>
      <c r="D180" s="289" t="s">
        <v>341</v>
      </c>
      <c r="E180" s="290" t="s">
        <v>7983</v>
      </c>
      <c r="F180" s="291" t="s">
        <v>7984</v>
      </c>
      <c r="G180" s="292" t="s">
        <v>5315</v>
      </c>
      <c r="H180" s="293">
        <v>2</v>
      </c>
      <c r="I180" s="294"/>
      <c r="J180" s="295">
        <f>ROUND(I180*H180,2)</f>
        <v>0</v>
      </c>
      <c r="K180" s="291" t="s">
        <v>6781</v>
      </c>
      <c r="L180" s="296"/>
      <c r="M180" s="297" t="s">
        <v>1</v>
      </c>
      <c r="N180" s="298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532</v>
      </c>
      <c r="AT180" s="238" t="s">
        <v>341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170</v>
      </c>
      <c r="BM180" s="238" t="s">
        <v>1042</v>
      </c>
    </row>
    <row r="181" s="2" customFormat="1" ht="33" customHeight="1">
      <c r="A181" s="39"/>
      <c r="B181" s="40"/>
      <c r="C181" s="289" t="s">
        <v>666</v>
      </c>
      <c r="D181" s="289" t="s">
        <v>341</v>
      </c>
      <c r="E181" s="290" t="s">
        <v>7985</v>
      </c>
      <c r="F181" s="291" t="s">
        <v>7986</v>
      </c>
      <c r="G181" s="292" t="s">
        <v>1</v>
      </c>
      <c r="H181" s="293">
        <v>0</v>
      </c>
      <c r="I181" s="294"/>
      <c r="J181" s="295">
        <f>ROUND(I181*H181,2)</f>
        <v>0</v>
      </c>
      <c r="K181" s="291" t="s">
        <v>1</v>
      </c>
      <c r="L181" s="296"/>
      <c r="M181" s="297" t="s">
        <v>1</v>
      </c>
      <c r="N181" s="298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532</v>
      </c>
      <c r="AT181" s="238" t="s">
        <v>341</v>
      </c>
      <c r="AU181" s="238" t="s">
        <v>87</v>
      </c>
      <c r="AY181" s="18" t="s">
        <v>240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170</v>
      </c>
      <c r="BM181" s="238" t="s">
        <v>7987</v>
      </c>
    </row>
    <row r="182" s="2" customFormat="1" ht="16.5" customHeight="1">
      <c r="A182" s="39"/>
      <c r="B182" s="40"/>
      <c r="C182" s="289" t="s">
        <v>672</v>
      </c>
      <c r="D182" s="289" t="s">
        <v>341</v>
      </c>
      <c r="E182" s="290" t="s">
        <v>7988</v>
      </c>
      <c r="F182" s="291" t="s">
        <v>7989</v>
      </c>
      <c r="G182" s="292" t="s">
        <v>5315</v>
      </c>
      <c r="H182" s="293">
        <v>1</v>
      </c>
      <c r="I182" s="294"/>
      <c r="J182" s="295">
        <f>ROUND(I182*H182,2)</f>
        <v>0</v>
      </c>
      <c r="K182" s="291" t="s">
        <v>6781</v>
      </c>
      <c r="L182" s="296"/>
      <c r="M182" s="297" t="s">
        <v>1</v>
      </c>
      <c r="N182" s="298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532</v>
      </c>
      <c r="AT182" s="238" t="s">
        <v>341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170</v>
      </c>
      <c r="BM182" s="238" t="s">
        <v>1084</v>
      </c>
    </row>
    <row r="183" s="2" customFormat="1" ht="21.75" customHeight="1">
      <c r="A183" s="39"/>
      <c r="B183" s="40"/>
      <c r="C183" s="289" t="s">
        <v>678</v>
      </c>
      <c r="D183" s="289" t="s">
        <v>341</v>
      </c>
      <c r="E183" s="290" t="s">
        <v>7990</v>
      </c>
      <c r="F183" s="291" t="s">
        <v>7910</v>
      </c>
      <c r="G183" s="292" t="s">
        <v>5315</v>
      </c>
      <c r="H183" s="293">
        <v>4</v>
      </c>
      <c r="I183" s="294"/>
      <c r="J183" s="295">
        <f>ROUND(I183*H183,2)</f>
        <v>0</v>
      </c>
      <c r="K183" s="291" t="s">
        <v>6781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532</v>
      </c>
      <c r="AT183" s="238" t="s">
        <v>341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170</v>
      </c>
      <c r="BM183" s="238" t="s">
        <v>1110</v>
      </c>
    </row>
    <row r="184" s="2" customFormat="1" ht="33" customHeight="1">
      <c r="A184" s="39"/>
      <c r="B184" s="40"/>
      <c r="C184" s="289" t="s">
        <v>683</v>
      </c>
      <c r="D184" s="289" t="s">
        <v>341</v>
      </c>
      <c r="E184" s="290" t="s">
        <v>7980</v>
      </c>
      <c r="F184" s="291" t="s">
        <v>7981</v>
      </c>
      <c r="G184" s="292" t="s">
        <v>1</v>
      </c>
      <c r="H184" s="293">
        <v>0</v>
      </c>
      <c r="I184" s="294"/>
      <c r="J184" s="295">
        <f>ROUND(I184*H184,2)</f>
        <v>0</v>
      </c>
      <c r="K184" s="291" t="s">
        <v>1</v>
      </c>
      <c r="L184" s="296"/>
      <c r="M184" s="297" t="s">
        <v>1</v>
      </c>
      <c r="N184" s="298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532</v>
      </c>
      <c r="AT184" s="238" t="s">
        <v>341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170</v>
      </c>
      <c r="BM184" s="238" t="s">
        <v>7991</v>
      </c>
    </row>
    <row r="185" s="2" customFormat="1" ht="24.15" customHeight="1">
      <c r="A185" s="39"/>
      <c r="B185" s="40"/>
      <c r="C185" s="289" t="s">
        <v>688</v>
      </c>
      <c r="D185" s="289" t="s">
        <v>341</v>
      </c>
      <c r="E185" s="290" t="s">
        <v>7992</v>
      </c>
      <c r="F185" s="291" t="s">
        <v>7993</v>
      </c>
      <c r="G185" s="292" t="s">
        <v>5315</v>
      </c>
      <c r="H185" s="293">
        <v>2</v>
      </c>
      <c r="I185" s="294"/>
      <c r="J185" s="295">
        <f>ROUND(I185*H185,2)</f>
        <v>0</v>
      </c>
      <c r="K185" s="291" t="s">
        <v>6781</v>
      </c>
      <c r="L185" s="296"/>
      <c r="M185" s="297" t="s">
        <v>1</v>
      </c>
      <c r="N185" s="298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532</v>
      </c>
      <c r="AT185" s="238" t="s">
        <v>341</v>
      </c>
      <c r="AU185" s="238" t="s">
        <v>87</v>
      </c>
      <c r="AY185" s="18" t="s">
        <v>240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170</v>
      </c>
      <c r="BM185" s="238" t="s">
        <v>1136</v>
      </c>
    </row>
    <row r="186" s="2" customFormat="1" ht="16.5" customHeight="1">
      <c r="A186" s="39"/>
      <c r="B186" s="40"/>
      <c r="C186" s="289" t="s">
        <v>693</v>
      </c>
      <c r="D186" s="289" t="s">
        <v>341</v>
      </c>
      <c r="E186" s="290" t="s">
        <v>7994</v>
      </c>
      <c r="F186" s="291" t="s">
        <v>7995</v>
      </c>
      <c r="G186" s="292" t="s">
        <v>5315</v>
      </c>
      <c r="H186" s="293">
        <v>1</v>
      </c>
      <c r="I186" s="294"/>
      <c r="J186" s="295">
        <f>ROUND(I186*H186,2)</f>
        <v>0</v>
      </c>
      <c r="K186" s="291" t="s">
        <v>6781</v>
      </c>
      <c r="L186" s="296"/>
      <c r="M186" s="297" t="s">
        <v>1</v>
      </c>
      <c r="N186" s="298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532</v>
      </c>
      <c r="AT186" s="238" t="s">
        <v>341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170</v>
      </c>
      <c r="BM186" s="238" t="s">
        <v>1149</v>
      </c>
    </row>
    <row r="187" s="2" customFormat="1" ht="16.5" customHeight="1">
      <c r="A187" s="39"/>
      <c r="B187" s="40"/>
      <c r="C187" s="289" t="s">
        <v>698</v>
      </c>
      <c r="D187" s="289" t="s">
        <v>341</v>
      </c>
      <c r="E187" s="290" t="s">
        <v>7996</v>
      </c>
      <c r="F187" s="291" t="s">
        <v>7997</v>
      </c>
      <c r="G187" s="292" t="s">
        <v>5315</v>
      </c>
      <c r="H187" s="293">
        <v>1</v>
      </c>
      <c r="I187" s="294"/>
      <c r="J187" s="295">
        <f>ROUND(I187*H187,2)</f>
        <v>0</v>
      </c>
      <c r="K187" s="291" t="s">
        <v>6781</v>
      </c>
      <c r="L187" s="296"/>
      <c r="M187" s="297" t="s">
        <v>1</v>
      </c>
      <c r="N187" s="298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532</v>
      </c>
      <c r="AT187" s="238" t="s">
        <v>341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170</v>
      </c>
      <c r="BM187" s="238" t="s">
        <v>1165</v>
      </c>
    </row>
    <row r="188" s="12" customFormat="1" ht="22.8" customHeight="1">
      <c r="A188" s="12"/>
      <c r="B188" s="211"/>
      <c r="C188" s="212"/>
      <c r="D188" s="213" t="s">
        <v>75</v>
      </c>
      <c r="E188" s="225" t="s">
        <v>7998</v>
      </c>
      <c r="F188" s="225" t="s">
        <v>7999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SUM(P189:P221)</f>
        <v>0</v>
      </c>
      <c r="Q188" s="219"/>
      <c r="R188" s="220">
        <f>SUM(R189:R221)</f>
        <v>0</v>
      </c>
      <c r="S188" s="219"/>
      <c r="T188" s="221">
        <f>SUM(T189:T221)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87</v>
      </c>
      <c r="AT188" s="223" t="s">
        <v>75</v>
      </c>
      <c r="AU188" s="223" t="s">
        <v>84</v>
      </c>
      <c r="AY188" s="222" t="s">
        <v>240</v>
      </c>
      <c r="BK188" s="224">
        <f>SUM(BK189:BK221)</f>
        <v>0</v>
      </c>
    </row>
    <row r="189" s="2" customFormat="1" ht="24.15" customHeight="1">
      <c r="A189" s="39"/>
      <c r="B189" s="40"/>
      <c r="C189" s="289" t="s">
        <v>703</v>
      </c>
      <c r="D189" s="289" t="s">
        <v>341</v>
      </c>
      <c r="E189" s="290" t="s">
        <v>8000</v>
      </c>
      <c r="F189" s="291" t="s">
        <v>8001</v>
      </c>
      <c r="G189" s="292" t="s">
        <v>5315</v>
      </c>
      <c r="H189" s="293">
        <v>1</v>
      </c>
      <c r="I189" s="294"/>
      <c r="J189" s="295">
        <f>ROUND(I189*H189,2)</f>
        <v>0</v>
      </c>
      <c r="K189" s="291" t="s">
        <v>6781</v>
      </c>
      <c r="L189" s="296"/>
      <c r="M189" s="297" t="s">
        <v>1</v>
      </c>
      <c r="N189" s="298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532</v>
      </c>
      <c r="AT189" s="238" t="s">
        <v>341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170</v>
      </c>
      <c r="BM189" s="238" t="s">
        <v>1198</v>
      </c>
    </row>
    <row r="190" s="2" customFormat="1" ht="16.5" customHeight="1">
      <c r="A190" s="39"/>
      <c r="B190" s="40"/>
      <c r="C190" s="289" t="s">
        <v>708</v>
      </c>
      <c r="D190" s="289" t="s">
        <v>341</v>
      </c>
      <c r="E190" s="290" t="s">
        <v>8002</v>
      </c>
      <c r="F190" s="291" t="s">
        <v>8003</v>
      </c>
      <c r="G190" s="292" t="s">
        <v>5315</v>
      </c>
      <c r="H190" s="293">
        <v>1</v>
      </c>
      <c r="I190" s="294"/>
      <c r="J190" s="295">
        <f>ROUND(I190*H190,2)</f>
        <v>0</v>
      </c>
      <c r="K190" s="291" t="s">
        <v>6781</v>
      </c>
      <c r="L190" s="296"/>
      <c r="M190" s="297" t="s">
        <v>1</v>
      </c>
      <c r="N190" s="298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532</v>
      </c>
      <c r="AT190" s="238" t="s">
        <v>341</v>
      </c>
      <c r="AU190" s="238" t="s">
        <v>87</v>
      </c>
      <c r="AY190" s="18" t="s">
        <v>240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170</v>
      </c>
      <c r="BM190" s="238" t="s">
        <v>1210</v>
      </c>
    </row>
    <row r="191" s="2" customFormat="1" ht="16.5" customHeight="1">
      <c r="A191" s="39"/>
      <c r="B191" s="40"/>
      <c r="C191" s="289" t="s">
        <v>713</v>
      </c>
      <c r="D191" s="289" t="s">
        <v>341</v>
      </c>
      <c r="E191" s="290" t="s">
        <v>8004</v>
      </c>
      <c r="F191" s="291" t="s">
        <v>8005</v>
      </c>
      <c r="G191" s="292" t="s">
        <v>5315</v>
      </c>
      <c r="H191" s="293">
        <v>1</v>
      </c>
      <c r="I191" s="294"/>
      <c r="J191" s="295">
        <f>ROUND(I191*H191,2)</f>
        <v>0</v>
      </c>
      <c r="K191" s="291" t="s">
        <v>6781</v>
      </c>
      <c r="L191" s="296"/>
      <c r="M191" s="297" t="s">
        <v>1</v>
      </c>
      <c r="N191" s="298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532</v>
      </c>
      <c r="AT191" s="238" t="s">
        <v>341</v>
      </c>
      <c r="AU191" s="238" t="s">
        <v>87</v>
      </c>
      <c r="AY191" s="18" t="s">
        <v>240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170</v>
      </c>
      <c r="BM191" s="238" t="s">
        <v>1222</v>
      </c>
    </row>
    <row r="192" s="2" customFormat="1" ht="16.5" customHeight="1">
      <c r="A192" s="39"/>
      <c r="B192" s="40"/>
      <c r="C192" s="289" t="s">
        <v>718</v>
      </c>
      <c r="D192" s="289" t="s">
        <v>341</v>
      </c>
      <c r="E192" s="290" t="s">
        <v>8006</v>
      </c>
      <c r="F192" s="291" t="s">
        <v>8007</v>
      </c>
      <c r="G192" s="292" t="s">
        <v>5315</v>
      </c>
      <c r="H192" s="293">
        <v>1</v>
      </c>
      <c r="I192" s="294"/>
      <c r="J192" s="295">
        <f>ROUND(I192*H192,2)</f>
        <v>0</v>
      </c>
      <c r="K192" s="291" t="s">
        <v>6781</v>
      </c>
      <c r="L192" s="296"/>
      <c r="M192" s="297" t="s">
        <v>1</v>
      </c>
      <c r="N192" s="298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532</v>
      </c>
      <c r="AT192" s="238" t="s">
        <v>341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170</v>
      </c>
      <c r="BM192" s="238" t="s">
        <v>1258</v>
      </c>
    </row>
    <row r="193" s="2" customFormat="1" ht="16.5" customHeight="1">
      <c r="A193" s="39"/>
      <c r="B193" s="40"/>
      <c r="C193" s="289" t="s">
        <v>723</v>
      </c>
      <c r="D193" s="289" t="s">
        <v>341</v>
      </c>
      <c r="E193" s="290" t="s">
        <v>8008</v>
      </c>
      <c r="F193" s="291" t="s">
        <v>8009</v>
      </c>
      <c r="G193" s="292" t="s">
        <v>5315</v>
      </c>
      <c r="H193" s="293">
        <v>1</v>
      </c>
      <c r="I193" s="294"/>
      <c r="J193" s="295">
        <f>ROUND(I193*H193,2)</f>
        <v>0</v>
      </c>
      <c r="K193" s="291" t="s">
        <v>6781</v>
      </c>
      <c r="L193" s="296"/>
      <c r="M193" s="297" t="s">
        <v>1</v>
      </c>
      <c r="N193" s="298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532</v>
      </c>
      <c r="AT193" s="238" t="s">
        <v>341</v>
      </c>
      <c r="AU193" s="238" t="s">
        <v>87</v>
      </c>
      <c r="AY193" s="18" t="s">
        <v>240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170</v>
      </c>
      <c r="BM193" s="238" t="s">
        <v>1270</v>
      </c>
    </row>
    <row r="194" s="2" customFormat="1" ht="16.5" customHeight="1">
      <c r="A194" s="39"/>
      <c r="B194" s="40"/>
      <c r="C194" s="289" t="s">
        <v>728</v>
      </c>
      <c r="D194" s="289" t="s">
        <v>341</v>
      </c>
      <c r="E194" s="290" t="s">
        <v>8010</v>
      </c>
      <c r="F194" s="291" t="s">
        <v>8011</v>
      </c>
      <c r="G194" s="292" t="s">
        <v>5315</v>
      </c>
      <c r="H194" s="293">
        <v>1</v>
      </c>
      <c r="I194" s="294"/>
      <c r="J194" s="295">
        <f>ROUND(I194*H194,2)</f>
        <v>0</v>
      </c>
      <c r="K194" s="291" t="s">
        <v>6781</v>
      </c>
      <c r="L194" s="296"/>
      <c r="M194" s="297" t="s">
        <v>1</v>
      </c>
      <c r="N194" s="298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532</v>
      </c>
      <c r="AT194" s="238" t="s">
        <v>341</v>
      </c>
      <c r="AU194" s="238" t="s">
        <v>87</v>
      </c>
      <c r="AY194" s="18" t="s">
        <v>240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170</v>
      </c>
      <c r="BM194" s="238" t="s">
        <v>1282</v>
      </c>
    </row>
    <row r="195" s="2" customFormat="1" ht="16.5" customHeight="1">
      <c r="A195" s="39"/>
      <c r="B195" s="40"/>
      <c r="C195" s="289" t="s">
        <v>738</v>
      </c>
      <c r="D195" s="289" t="s">
        <v>341</v>
      </c>
      <c r="E195" s="290" t="s">
        <v>8012</v>
      </c>
      <c r="F195" s="291" t="s">
        <v>8013</v>
      </c>
      <c r="G195" s="292" t="s">
        <v>5315</v>
      </c>
      <c r="H195" s="293">
        <v>1</v>
      </c>
      <c r="I195" s="294"/>
      <c r="J195" s="295">
        <f>ROUND(I195*H195,2)</f>
        <v>0</v>
      </c>
      <c r="K195" s="291" t="s">
        <v>6781</v>
      </c>
      <c r="L195" s="296"/>
      <c r="M195" s="297" t="s">
        <v>1</v>
      </c>
      <c r="N195" s="298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532</v>
      </c>
      <c r="AT195" s="238" t="s">
        <v>341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170</v>
      </c>
      <c r="BM195" s="238" t="s">
        <v>1294</v>
      </c>
    </row>
    <row r="196" s="2" customFormat="1" ht="16.5" customHeight="1">
      <c r="A196" s="39"/>
      <c r="B196" s="40"/>
      <c r="C196" s="289" t="s">
        <v>746</v>
      </c>
      <c r="D196" s="289" t="s">
        <v>341</v>
      </c>
      <c r="E196" s="290" t="s">
        <v>8014</v>
      </c>
      <c r="F196" s="291" t="s">
        <v>8015</v>
      </c>
      <c r="G196" s="292" t="s">
        <v>5315</v>
      </c>
      <c r="H196" s="293">
        <v>1</v>
      </c>
      <c r="I196" s="294"/>
      <c r="J196" s="295">
        <f>ROUND(I196*H196,2)</f>
        <v>0</v>
      </c>
      <c r="K196" s="291" t="s">
        <v>6781</v>
      </c>
      <c r="L196" s="296"/>
      <c r="M196" s="297" t="s">
        <v>1</v>
      </c>
      <c r="N196" s="298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532</v>
      </c>
      <c r="AT196" s="238" t="s">
        <v>341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170</v>
      </c>
      <c r="BM196" s="238" t="s">
        <v>1317</v>
      </c>
    </row>
    <row r="197" s="2" customFormat="1" ht="21.75" customHeight="1">
      <c r="A197" s="39"/>
      <c r="B197" s="40"/>
      <c r="C197" s="289" t="s">
        <v>755</v>
      </c>
      <c r="D197" s="289" t="s">
        <v>341</v>
      </c>
      <c r="E197" s="290" t="s">
        <v>8016</v>
      </c>
      <c r="F197" s="291" t="s">
        <v>8017</v>
      </c>
      <c r="G197" s="292" t="s">
        <v>5315</v>
      </c>
      <c r="H197" s="293">
        <v>1</v>
      </c>
      <c r="I197" s="294"/>
      <c r="J197" s="295">
        <f>ROUND(I197*H197,2)</f>
        <v>0</v>
      </c>
      <c r="K197" s="291" t="s">
        <v>6781</v>
      </c>
      <c r="L197" s="296"/>
      <c r="M197" s="297" t="s">
        <v>1</v>
      </c>
      <c r="N197" s="298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532</v>
      </c>
      <c r="AT197" s="238" t="s">
        <v>341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170</v>
      </c>
      <c r="BM197" s="238" t="s">
        <v>1334</v>
      </c>
    </row>
    <row r="198" s="2" customFormat="1" ht="16.5" customHeight="1">
      <c r="A198" s="39"/>
      <c r="B198" s="40"/>
      <c r="C198" s="289" t="s">
        <v>762</v>
      </c>
      <c r="D198" s="289" t="s">
        <v>341</v>
      </c>
      <c r="E198" s="290" t="s">
        <v>8018</v>
      </c>
      <c r="F198" s="291" t="s">
        <v>8019</v>
      </c>
      <c r="G198" s="292" t="s">
        <v>5315</v>
      </c>
      <c r="H198" s="293">
        <v>1</v>
      </c>
      <c r="I198" s="294"/>
      <c r="J198" s="295">
        <f>ROUND(I198*H198,2)</f>
        <v>0</v>
      </c>
      <c r="K198" s="291" t="s">
        <v>6781</v>
      </c>
      <c r="L198" s="296"/>
      <c r="M198" s="297" t="s">
        <v>1</v>
      </c>
      <c r="N198" s="298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532</v>
      </c>
      <c r="AT198" s="238" t="s">
        <v>341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170</v>
      </c>
      <c r="BM198" s="238" t="s">
        <v>1345</v>
      </c>
    </row>
    <row r="199" s="2" customFormat="1" ht="16.5" customHeight="1">
      <c r="A199" s="39"/>
      <c r="B199" s="40"/>
      <c r="C199" s="289" t="s">
        <v>770</v>
      </c>
      <c r="D199" s="289" t="s">
        <v>341</v>
      </c>
      <c r="E199" s="290" t="s">
        <v>8020</v>
      </c>
      <c r="F199" s="291" t="s">
        <v>8021</v>
      </c>
      <c r="G199" s="292" t="s">
        <v>5315</v>
      </c>
      <c r="H199" s="293">
        <v>4</v>
      </c>
      <c r="I199" s="294"/>
      <c r="J199" s="295">
        <f>ROUND(I199*H199,2)</f>
        <v>0</v>
      </c>
      <c r="K199" s="291" t="s">
        <v>6781</v>
      </c>
      <c r="L199" s="296"/>
      <c r="M199" s="297" t="s">
        <v>1</v>
      </c>
      <c r="N199" s="298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532</v>
      </c>
      <c r="AT199" s="238" t="s">
        <v>341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170</v>
      </c>
      <c r="BM199" s="238" t="s">
        <v>1358</v>
      </c>
    </row>
    <row r="200" s="2" customFormat="1" ht="16.5" customHeight="1">
      <c r="A200" s="39"/>
      <c r="B200" s="40"/>
      <c r="C200" s="289" t="s">
        <v>778</v>
      </c>
      <c r="D200" s="289" t="s">
        <v>341</v>
      </c>
      <c r="E200" s="290" t="s">
        <v>8022</v>
      </c>
      <c r="F200" s="291" t="s">
        <v>8023</v>
      </c>
      <c r="G200" s="292" t="s">
        <v>5315</v>
      </c>
      <c r="H200" s="293">
        <v>9</v>
      </c>
      <c r="I200" s="294"/>
      <c r="J200" s="295">
        <f>ROUND(I200*H200,2)</f>
        <v>0</v>
      </c>
      <c r="K200" s="291" t="s">
        <v>6781</v>
      </c>
      <c r="L200" s="296"/>
      <c r="M200" s="297" t="s">
        <v>1</v>
      </c>
      <c r="N200" s="298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532</v>
      </c>
      <c r="AT200" s="238" t="s">
        <v>341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170</v>
      </c>
      <c r="BM200" s="238" t="s">
        <v>1377</v>
      </c>
    </row>
    <row r="201" s="2" customFormat="1" ht="16.5" customHeight="1">
      <c r="A201" s="39"/>
      <c r="B201" s="40"/>
      <c r="C201" s="289" t="s">
        <v>784</v>
      </c>
      <c r="D201" s="289" t="s">
        <v>341</v>
      </c>
      <c r="E201" s="290" t="s">
        <v>8024</v>
      </c>
      <c r="F201" s="291" t="s">
        <v>8025</v>
      </c>
      <c r="G201" s="292" t="s">
        <v>5315</v>
      </c>
      <c r="H201" s="293">
        <v>2</v>
      </c>
      <c r="I201" s="294"/>
      <c r="J201" s="295">
        <f>ROUND(I201*H201,2)</f>
        <v>0</v>
      </c>
      <c r="K201" s="291" t="s">
        <v>6781</v>
      </c>
      <c r="L201" s="296"/>
      <c r="M201" s="297" t="s">
        <v>1</v>
      </c>
      <c r="N201" s="298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532</v>
      </c>
      <c r="AT201" s="238" t="s">
        <v>341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170</v>
      </c>
      <c r="BM201" s="238" t="s">
        <v>1403</v>
      </c>
    </row>
    <row r="202" s="2" customFormat="1" ht="16.5" customHeight="1">
      <c r="A202" s="39"/>
      <c r="B202" s="40"/>
      <c r="C202" s="289" t="s">
        <v>790</v>
      </c>
      <c r="D202" s="289" t="s">
        <v>341</v>
      </c>
      <c r="E202" s="290" t="s">
        <v>8026</v>
      </c>
      <c r="F202" s="291" t="s">
        <v>8027</v>
      </c>
      <c r="G202" s="292" t="s">
        <v>5315</v>
      </c>
      <c r="H202" s="293">
        <v>1</v>
      </c>
      <c r="I202" s="294"/>
      <c r="J202" s="295">
        <f>ROUND(I202*H202,2)</f>
        <v>0</v>
      </c>
      <c r="K202" s="291" t="s">
        <v>6781</v>
      </c>
      <c r="L202" s="296"/>
      <c r="M202" s="297" t="s">
        <v>1</v>
      </c>
      <c r="N202" s="298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532</v>
      </c>
      <c r="AT202" s="238" t="s">
        <v>341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170</v>
      </c>
      <c r="BM202" s="238" t="s">
        <v>1417</v>
      </c>
    </row>
    <row r="203" s="2" customFormat="1" ht="16.5" customHeight="1">
      <c r="A203" s="39"/>
      <c r="B203" s="40"/>
      <c r="C203" s="289" t="s">
        <v>796</v>
      </c>
      <c r="D203" s="289" t="s">
        <v>341</v>
      </c>
      <c r="E203" s="290" t="s">
        <v>8028</v>
      </c>
      <c r="F203" s="291" t="s">
        <v>8029</v>
      </c>
      <c r="G203" s="292" t="s">
        <v>5315</v>
      </c>
      <c r="H203" s="293">
        <v>1</v>
      </c>
      <c r="I203" s="294"/>
      <c r="J203" s="295">
        <f>ROUND(I203*H203,2)</f>
        <v>0</v>
      </c>
      <c r="K203" s="291" t="s">
        <v>6781</v>
      </c>
      <c r="L203" s="296"/>
      <c r="M203" s="297" t="s">
        <v>1</v>
      </c>
      <c r="N203" s="298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532</v>
      </c>
      <c r="AT203" s="238" t="s">
        <v>341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170</v>
      </c>
      <c r="BM203" s="238" t="s">
        <v>1431</v>
      </c>
    </row>
    <row r="204" s="2" customFormat="1" ht="16.5" customHeight="1">
      <c r="A204" s="39"/>
      <c r="B204" s="40"/>
      <c r="C204" s="289" t="s">
        <v>801</v>
      </c>
      <c r="D204" s="289" t="s">
        <v>341</v>
      </c>
      <c r="E204" s="290" t="s">
        <v>8030</v>
      </c>
      <c r="F204" s="291" t="s">
        <v>8031</v>
      </c>
      <c r="G204" s="292" t="s">
        <v>5315</v>
      </c>
      <c r="H204" s="293">
        <v>2</v>
      </c>
      <c r="I204" s="294"/>
      <c r="J204" s="295">
        <f>ROUND(I204*H204,2)</f>
        <v>0</v>
      </c>
      <c r="K204" s="291" t="s">
        <v>6781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532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170</v>
      </c>
      <c r="BM204" s="238" t="s">
        <v>1445</v>
      </c>
    </row>
    <row r="205" s="2" customFormat="1" ht="16.5" customHeight="1">
      <c r="A205" s="39"/>
      <c r="B205" s="40"/>
      <c r="C205" s="289" t="s">
        <v>808</v>
      </c>
      <c r="D205" s="289" t="s">
        <v>341</v>
      </c>
      <c r="E205" s="290" t="s">
        <v>8032</v>
      </c>
      <c r="F205" s="291" t="s">
        <v>8033</v>
      </c>
      <c r="G205" s="292" t="s">
        <v>5315</v>
      </c>
      <c r="H205" s="293">
        <v>1</v>
      </c>
      <c r="I205" s="294"/>
      <c r="J205" s="295">
        <f>ROUND(I205*H205,2)</f>
        <v>0</v>
      </c>
      <c r="K205" s="291" t="s">
        <v>6781</v>
      </c>
      <c r="L205" s="296"/>
      <c r="M205" s="297" t="s">
        <v>1</v>
      </c>
      <c r="N205" s="298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532</v>
      </c>
      <c r="AT205" s="238" t="s">
        <v>341</v>
      </c>
      <c r="AU205" s="238" t="s">
        <v>87</v>
      </c>
      <c r="AY205" s="18" t="s">
        <v>240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170</v>
      </c>
      <c r="BM205" s="238" t="s">
        <v>1458</v>
      </c>
    </row>
    <row r="206" s="2" customFormat="1" ht="16.5" customHeight="1">
      <c r="A206" s="39"/>
      <c r="B206" s="40"/>
      <c r="C206" s="289" t="s">
        <v>767</v>
      </c>
      <c r="D206" s="289" t="s">
        <v>341</v>
      </c>
      <c r="E206" s="290" t="s">
        <v>8034</v>
      </c>
      <c r="F206" s="291" t="s">
        <v>8035</v>
      </c>
      <c r="G206" s="292" t="s">
        <v>5315</v>
      </c>
      <c r="H206" s="293">
        <v>1</v>
      </c>
      <c r="I206" s="294"/>
      <c r="J206" s="295">
        <f>ROUND(I206*H206,2)</f>
        <v>0</v>
      </c>
      <c r="K206" s="291" t="s">
        <v>6781</v>
      </c>
      <c r="L206" s="296"/>
      <c r="M206" s="297" t="s">
        <v>1</v>
      </c>
      <c r="N206" s="298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532</v>
      </c>
      <c r="AT206" s="238" t="s">
        <v>341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170</v>
      </c>
      <c r="BM206" s="238" t="s">
        <v>1472</v>
      </c>
    </row>
    <row r="207" s="2" customFormat="1" ht="16.5" customHeight="1">
      <c r="A207" s="39"/>
      <c r="B207" s="40"/>
      <c r="C207" s="289" t="s">
        <v>824</v>
      </c>
      <c r="D207" s="289" t="s">
        <v>341</v>
      </c>
      <c r="E207" s="290" t="s">
        <v>8036</v>
      </c>
      <c r="F207" s="291" t="s">
        <v>8037</v>
      </c>
      <c r="G207" s="292" t="s">
        <v>5315</v>
      </c>
      <c r="H207" s="293">
        <v>1</v>
      </c>
      <c r="I207" s="294"/>
      <c r="J207" s="295">
        <f>ROUND(I207*H207,2)</f>
        <v>0</v>
      </c>
      <c r="K207" s="291" t="s">
        <v>6781</v>
      </c>
      <c r="L207" s="296"/>
      <c r="M207" s="297" t="s">
        <v>1</v>
      </c>
      <c r="N207" s="298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532</v>
      </c>
      <c r="AT207" s="238" t="s">
        <v>341</v>
      </c>
      <c r="AU207" s="238" t="s">
        <v>87</v>
      </c>
      <c r="AY207" s="18" t="s">
        <v>240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170</v>
      </c>
      <c r="BM207" s="238" t="s">
        <v>1486</v>
      </c>
    </row>
    <row r="208" s="2" customFormat="1" ht="16.5" customHeight="1">
      <c r="A208" s="39"/>
      <c r="B208" s="40"/>
      <c r="C208" s="289" t="s">
        <v>840</v>
      </c>
      <c r="D208" s="289" t="s">
        <v>341</v>
      </c>
      <c r="E208" s="290" t="s">
        <v>8038</v>
      </c>
      <c r="F208" s="291" t="s">
        <v>8039</v>
      </c>
      <c r="G208" s="292" t="s">
        <v>5315</v>
      </c>
      <c r="H208" s="293">
        <v>1</v>
      </c>
      <c r="I208" s="294"/>
      <c r="J208" s="295">
        <f>ROUND(I208*H208,2)</f>
        <v>0</v>
      </c>
      <c r="K208" s="291" t="s">
        <v>6781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532</v>
      </c>
      <c r="AT208" s="238" t="s">
        <v>341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170</v>
      </c>
      <c r="BM208" s="238" t="s">
        <v>1501</v>
      </c>
    </row>
    <row r="209" s="2" customFormat="1" ht="16.5" customHeight="1">
      <c r="A209" s="39"/>
      <c r="B209" s="40"/>
      <c r="C209" s="289" t="s">
        <v>850</v>
      </c>
      <c r="D209" s="289" t="s">
        <v>341</v>
      </c>
      <c r="E209" s="290" t="s">
        <v>8040</v>
      </c>
      <c r="F209" s="291" t="s">
        <v>8041</v>
      </c>
      <c r="G209" s="292" t="s">
        <v>5315</v>
      </c>
      <c r="H209" s="293">
        <v>2</v>
      </c>
      <c r="I209" s="294"/>
      <c r="J209" s="295">
        <f>ROUND(I209*H209,2)</f>
        <v>0</v>
      </c>
      <c r="K209" s="291" t="s">
        <v>6781</v>
      </c>
      <c r="L209" s="296"/>
      <c r="M209" s="297" t="s">
        <v>1</v>
      </c>
      <c r="N209" s="298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532</v>
      </c>
      <c r="AT209" s="238" t="s">
        <v>341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170</v>
      </c>
      <c r="BM209" s="238" t="s">
        <v>1511</v>
      </c>
    </row>
    <row r="210" s="2" customFormat="1" ht="16.5" customHeight="1">
      <c r="A210" s="39"/>
      <c r="B210" s="40"/>
      <c r="C210" s="289" t="s">
        <v>855</v>
      </c>
      <c r="D210" s="289" t="s">
        <v>341</v>
      </c>
      <c r="E210" s="290" t="s">
        <v>8042</v>
      </c>
      <c r="F210" s="291" t="s">
        <v>8043</v>
      </c>
      <c r="G210" s="292" t="s">
        <v>5315</v>
      </c>
      <c r="H210" s="293">
        <v>1</v>
      </c>
      <c r="I210" s="294"/>
      <c r="J210" s="295">
        <f>ROUND(I210*H210,2)</f>
        <v>0</v>
      </c>
      <c r="K210" s="291" t="s">
        <v>6781</v>
      </c>
      <c r="L210" s="296"/>
      <c r="M210" s="297" t="s">
        <v>1</v>
      </c>
      <c r="N210" s="298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532</v>
      </c>
      <c r="AT210" s="238" t="s">
        <v>341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170</v>
      </c>
      <c r="BM210" s="238" t="s">
        <v>1523</v>
      </c>
    </row>
    <row r="211" s="2" customFormat="1" ht="16.5" customHeight="1">
      <c r="A211" s="39"/>
      <c r="B211" s="40"/>
      <c r="C211" s="289" t="s">
        <v>872</v>
      </c>
      <c r="D211" s="289" t="s">
        <v>341</v>
      </c>
      <c r="E211" s="290" t="s">
        <v>8044</v>
      </c>
      <c r="F211" s="291" t="s">
        <v>8045</v>
      </c>
      <c r="G211" s="292" t="s">
        <v>5315</v>
      </c>
      <c r="H211" s="293">
        <v>1</v>
      </c>
      <c r="I211" s="294"/>
      <c r="J211" s="295">
        <f>ROUND(I211*H211,2)</f>
        <v>0</v>
      </c>
      <c r="K211" s="291" t="s">
        <v>6781</v>
      </c>
      <c r="L211" s="296"/>
      <c r="M211" s="297" t="s">
        <v>1</v>
      </c>
      <c r="N211" s="298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532</v>
      </c>
      <c r="AT211" s="238" t="s">
        <v>341</v>
      </c>
      <c r="AU211" s="238" t="s">
        <v>87</v>
      </c>
      <c r="AY211" s="18" t="s">
        <v>240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170</v>
      </c>
      <c r="BM211" s="238" t="s">
        <v>1536</v>
      </c>
    </row>
    <row r="212" s="2" customFormat="1" ht="16.5" customHeight="1">
      <c r="A212" s="39"/>
      <c r="B212" s="40"/>
      <c r="C212" s="289" t="s">
        <v>883</v>
      </c>
      <c r="D212" s="289" t="s">
        <v>341</v>
      </c>
      <c r="E212" s="290" t="s">
        <v>8046</v>
      </c>
      <c r="F212" s="291" t="s">
        <v>8047</v>
      </c>
      <c r="G212" s="292" t="s">
        <v>5315</v>
      </c>
      <c r="H212" s="293">
        <v>1</v>
      </c>
      <c r="I212" s="294"/>
      <c r="J212" s="295">
        <f>ROUND(I212*H212,2)</f>
        <v>0</v>
      </c>
      <c r="K212" s="291" t="s">
        <v>6781</v>
      </c>
      <c r="L212" s="296"/>
      <c r="M212" s="297" t="s">
        <v>1</v>
      </c>
      <c r="N212" s="298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532</v>
      </c>
      <c r="AT212" s="238" t="s">
        <v>341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170</v>
      </c>
      <c r="BM212" s="238" t="s">
        <v>1550</v>
      </c>
    </row>
    <row r="213" s="2" customFormat="1" ht="21.75" customHeight="1">
      <c r="A213" s="39"/>
      <c r="B213" s="40"/>
      <c r="C213" s="289" t="s">
        <v>891</v>
      </c>
      <c r="D213" s="289" t="s">
        <v>341</v>
      </c>
      <c r="E213" s="290" t="s">
        <v>8048</v>
      </c>
      <c r="F213" s="291" t="s">
        <v>8049</v>
      </c>
      <c r="G213" s="292" t="s">
        <v>5315</v>
      </c>
      <c r="H213" s="293">
        <v>1</v>
      </c>
      <c r="I213" s="294"/>
      <c r="J213" s="295">
        <f>ROUND(I213*H213,2)</f>
        <v>0</v>
      </c>
      <c r="K213" s="291" t="s">
        <v>6781</v>
      </c>
      <c r="L213" s="296"/>
      <c r="M213" s="297" t="s">
        <v>1</v>
      </c>
      <c r="N213" s="298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532</v>
      </c>
      <c r="AT213" s="238" t="s">
        <v>341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1561</v>
      </c>
    </row>
    <row r="214" s="2" customFormat="1" ht="16.5" customHeight="1">
      <c r="A214" s="39"/>
      <c r="B214" s="40"/>
      <c r="C214" s="289" t="s">
        <v>900</v>
      </c>
      <c r="D214" s="289" t="s">
        <v>341</v>
      </c>
      <c r="E214" s="290" t="s">
        <v>8050</v>
      </c>
      <c r="F214" s="291" t="s">
        <v>8051</v>
      </c>
      <c r="G214" s="292" t="s">
        <v>5315</v>
      </c>
      <c r="H214" s="293">
        <v>1</v>
      </c>
      <c r="I214" s="294"/>
      <c r="J214" s="295">
        <f>ROUND(I214*H214,2)</f>
        <v>0</v>
      </c>
      <c r="K214" s="291" t="s">
        <v>6781</v>
      </c>
      <c r="L214" s="296"/>
      <c r="M214" s="297" t="s">
        <v>1</v>
      </c>
      <c r="N214" s="298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532</v>
      </c>
      <c r="AT214" s="238" t="s">
        <v>341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1576</v>
      </c>
    </row>
    <row r="215" s="2" customFormat="1" ht="16.5" customHeight="1">
      <c r="A215" s="39"/>
      <c r="B215" s="40"/>
      <c r="C215" s="289" t="s">
        <v>907</v>
      </c>
      <c r="D215" s="289" t="s">
        <v>341</v>
      </c>
      <c r="E215" s="290" t="s">
        <v>8052</v>
      </c>
      <c r="F215" s="291" t="s">
        <v>8053</v>
      </c>
      <c r="G215" s="292" t="s">
        <v>5315</v>
      </c>
      <c r="H215" s="293">
        <v>1</v>
      </c>
      <c r="I215" s="294"/>
      <c r="J215" s="295">
        <f>ROUND(I215*H215,2)</f>
        <v>0</v>
      </c>
      <c r="K215" s="291" t="s">
        <v>6781</v>
      </c>
      <c r="L215" s="296"/>
      <c r="M215" s="297" t="s">
        <v>1</v>
      </c>
      <c r="N215" s="298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532</v>
      </c>
      <c r="AT215" s="238" t="s">
        <v>341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1585</v>
      </c>
    </row>
    <row r="216" s="2" customFormat="1" ht="16.5" customHeight="1">
      <c r="A216" s="39"/>
      <c r="B216" s="40"/>
      <c r="C216" s="289" t="s">
        <v>915</v>
      </c>
      <c r="D216" s="289" t="s">
        <v>341</v>
      </c>
      <c r="E216" s="290" t="s">
        <v>8054</v>
      </c>
      <c r="F216" s="291" t="s">
        <v>8055</v>
      </c>
      <c r="G216" s="292" t="s">
        <v>5315</v>
      </c>
      <c r="H216" s="293">
        <v>2</v>
      </c>
      <c r="I216" s="294"/>
      <c r="J216" s="295">
        <f>ROUND(I216*H216,2)</f>
        <v>0</v>
      </c>
      <c r="K216" s="291" t="s">
        <v>6781</v>
      </c>
      <c r="L216" s="296"/>
      <c r="M216" s="297" t="s">
        <v>1</v>
      </c>
      <c r="N216" s="298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532</v>
      </c>
      <c r="AT216" s="238" t="s">
        <v>341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1609</v>
      </c>
    </row>
    <row r="217" s="2" customFormat="1" ht="24.15" customHeight="1">
      <c r="A217" s="39"/>
      <c r="B217" s="40"/>
      <c r="C217" s="289" t="s">
        <v>922</v>
      </c>
      <c r="D217" s="289" t="s">
        <v>341</v>
      </c>
      <c r="E217" s="290" t="s">
        <v>8056</v>
      </c>
      <c r="F217" s="291" t="s">
        <v>8057</v>
      </c>
      <c r="G217" s="292" t="s">
        <v>5315</v>
      </c>
      <c r="H217" s="293">
        <v>5</v>
      </c>
      <c r="I217" s="294"/>
      <c r="J217" s="295">
        <f>ROUND(I217*H217,2)</f>
        <v>0</v>
      </c>
      <c r="K217" s="291" t="s">
        <v>6781</v>
      </c>
      <c r="L217" s="296"/>
      <c r="M217" s="297" t="s">
        <v>1</v>
      </c>
      <c r="N217" s="298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532</v>
      </c>
      <c r="AT217" s="238" t="s">
        <v>341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1617</v>
      </c>
    </row>
    <row r="218" s="2" customFormat="1" ht="16.5" customHeight="1">
      <c r="A218" s="39"/>
      <c r="B218" s="40"/>
      <c r="C218" s="289" t="s">
        <v>973</v>
      </c>
      <c r="D218" s="289" t="s">
        <v>341</v>
      </c>
      <c r="E218" s="290" t="s">
        <v>8058</v>
      </c>
      <c r="F218" s="291" t="s">
        <v>8059</v>
      </c>
      <c r="G218" s="292" t="s">
        <v>5315</v>
      </c>
      <c r="H218" s="293">
        <v>1</v>
      </c>
      <c r="I218" s="294"/>
      <c r="J218" s="295">
        <f>ROUND(I218*H218,2)</f>
        <v>0</v>
      </c>
      <c r="K218" s="291" t="s">
        <v>6781</v>
      </c>
      <c r="L218" s="296"/>
      <c r="M218" s="297" t="s">
        <v>1</v>
      </c>
      <c r="N218" s="298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532</v>
      </c>
      <c r="AT218" s="238" t="s">
        <v>341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170</v>
      </c>
      <c r="BM218" s="238" t="s">
        <v>1640</v>
      </c>
    </row>
    <row r="219" s="2" customFormat="1" ht="16.5" customHeight="1">
      <c r="A219" s="39"/>
      <c r="B219" s="40"/>
      <c r="C219" s="289" t="s">
        <v>981</v>
      </c>
      <c r="D219" s="289" t="s">
        <v>341</v>
      </c>
      <c r="E219" s="290" t="s">
        <v>8060</v>
      </c>
      <c r="F219" s="291" t="s">
        <v>8061</v>
      </c>
      <c r="G219" s="292" t="s">
        <v>5315</v>
      </c>
      <c r="H219" s="293">
        <v>1</v>
      </c>
      <c r="I219" s="294"/>
      <c r="J219" s="295">
        <f>ROUND(I219*H219,2)</f>
        <v>0</v>
      </c>
      <c r="K219" s="291" t="s">
        <v>6781</v>
      </c>
      <c r="L219" s="296"/>
      <c r="M219" s="297" t="s">
        <v>1</v>
      </c>
      <c r="N219" s="298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532</v>
      </c>
      <c r="AT219" s="238" t="s">
        <v>341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1650</v>
      </c>
    </row>
    <row r="220" s="2" customFormat="1" ht="16.5" customHeight="1">
      <c r="A220" s="39"/>
      <c r="B220" s="40"/>
      <c r="C220" s="289" t="s">
        <v>995</v>
      </c>
      <c r="D220" s="289" t="s">
        <v>341</v>
      </c>
      <c r="E220" s="290" t="s">
        <v>8062</v>
      </c>
      <c r="F220" s="291" t="s">
        <v>8063</v>
      </c>
      <c r="G220" s="292" t="s">
        <v>5315</v>
      </c>
      <c r="H220" s="293">
        <v>1</v>
      </c>
      <c r="I220" s="294"/>
      <c r="J220" s="295">
        <f>ROUND(I220*H220,2)</f>
        <v>0</v>
      </c>
      <c r="K220" s="291" t="s">
        <v>6781</v>
      </c>
      <c r="L220" s="296"/>
      <c r="M220" s="297" t="s">
        <v>1</v>
      </c>
      <c r="N220" s="298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532</v>
      </c>
      <c r="AT220" s="238" t="s">
        <v>341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170</v>
      </c>
      <c r="BM220" s="238" t="s">
        <v>1664</v>
      </c>
    </row>
    <row r="221" s="2" customFormat="1" ht="16.5" customHeight="1">
      <c r="A221" s="39"/>
      <c r="B221" s="40"/>
      <c r="C221" s="289" t="s">
        <v>1007</v>
      </c>
      <c r="D221" s="289" t="s">
        <v>341</v>
      </c>
      <c r="E221" s="290" t="s">
        <v>8064</v>
      </c>
      <c r="F221" s="291" t="s">
        <v>8065</v>
      </c>
      <c r="G221" s="292" t="s">
        <v>5315</v>
      </c>
      <c r="H221" s="293">
        <v>1</v>
      </c>
      <c r="I221" s="294"/>
      <c r="J221" s="295">
        <f>ROUND(I221*H221,2)</f>
        <v>0</v>
      </c>
      <c r="K221" s="291" t="s">
        <v>6781</v>
      </c>
      <c r="L221" s="296"/>
      <c r="M221" s="297" t="s">
        <v>1</v>
      </c>
      <c r="N221" s="298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532</v>
      </c>
      <c r="AT221" s="238" t="s">
        <v>341</v>
      </c>
      <c r="AU221" s="238" t="s">
        <v>87</v>
      </c>
      <c r="AY221" s="18" t="s">
        <v>240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170</v>
      </c>
      <c r="BM221" s="238" t="s">
        <v>1676</v>
      </c>
    </row>
    <row r="222" s="12" customFormat="1" ht="22.8" customHeight="1">
      <c r="A222" s="12"/>
      <c r="B222" s="211"/>
      <c r="C222" s="212"/>
      <c r="D222" s="213" t="s">
        <v>75</v>
      </c>
      <c r="E222" s="225" t="s">
        <v>8066</v>
      </c>
      <c r="F222" s="225" t="s">
        <v>8067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SUM(P223:P249)</f>
        <v>0</v>
      </c>
      <c r="Q222" s="219"/>
      <c r="R222" s="220">
        <f>SUM(R223:R249)</f>
        <v>0</v>
      </c>
      <c r="S222" s="219"/>
      <c r="T222" s="221">
        <f>SUM(T223:T249)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87</v>
      </c>
      <c r="AT222" s="223" t="s">
        <v>75</v>
      </c>
      <c r="AU222" s="223" t="s">
        <v>84</v>
      </c>
      <c r="AY222" s="222" t="s">
        <v>240</v>
      </c>
      <c r="BK222" s="224">
        <f>SUM(BK223:BK249)</f>
        <v>0</v>
      </c>
    </row>
    <row r="223" s="2" customFormat="1" ht="24.15" customHeight="1">
      <c r="A223" s="39"/>
      <c r="B223" s="40"/>
      <c r="C223" s="289" t="s">
        <v>1012</v>
      </c>
      <c r="D223" s="289" t="s">
        <v>341</v>
      </c>
      <c r="E223" s="290" t="s">
        <v>8068</v>
      </c>
      <c r="F223" s="291" t="s">
        <v>8001</v>
      </c>
      <c r="G223" s="292" t="s">
        <v>5315</v>
      </c>
      <c r="H223" s="293">
        <v>1</v>
      </c>
      <c r="I223" s="294"/>
      <c r="J223" s="295">
        <f>ROUND(I223*H223,2)</f>
        <v>0</v>
      </c>
      <c r="K223" s="291" t="s">
        <v>6781</v>
      </c>
      <c r="L223" s="296"/>
      <c r="M223" s="297" t="s">
        <v>1</v>
      </c>
      <c r="N223" s="298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532</v>
      </c>
      <c r="AT223" s="238" t="s">
        <v>341</v>
      </c>
      <c r="AU223" s="238" t="s">
        <v>87</v>
      </c>
      <c r="AY223" s="18" t="s">
        <v>240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170</v>
      </c>
      <c r="BM223" s="238" t="s">
        <v>1692</v>
      </c>
    </row>
    <row r="224" s="2" customFormat="1" ht="16.5" customHeight="1">
      <c r="A224" s="39"/>
      <c r="B224" s="40"/>
      <c r="C224" s="289" t="s">
        <v>1020</v>
      </c>
      <c r="D224" s="289" t="s">
        <v>341</v>
      </c>
      <c r="E224" s="290" t="s">
        <v>8002</v>
      </c>
      <c r="F224" s="291" t="s">
        <v>8003</v>
      </c>
      <c r="G224" s="292" t="s">
        <v>5315</v>
      </c>
      <c r="H224" s="293">
        <v>1</v>
      </c>
      <c r="I224" s="294"/>
      <c r="J224" s="295">
        <f>ROUND(I224*H224,2)</f>
        <v>0</v>
      </c>
      <c r="K224" s="291" t="s">
        <v>6781</v>
      </c>
      <c r="L224" s="296"/>
      <c r="M224" s="297" t="s">
        <v>1</v>
      </c>
      <c r="N224" s="298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532</v>
      </c>
      <c r="AT224" s="238" t="s">
        <v>341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170</v>
      </c>
      <c r="BM224" s="238" t="s">
        <v>1703</v>
      </c>
    </row>
    <row r="225" s="2" customFormat="1" ht="16.5" customHeight="1">
      <c r="A225" s="39"/>
      <c r="B225" s="40"/>
      <c r="C225" s="289" t="s">
        <v>1024</v>
      </c>
      <c r="D225" s="289" t="s">
        <v>341</v>
      </c>
      <c r="E225" s="290" t="s">
        <v>8004</v>
      </c>
      <c r="F225" s="291" t="s">
        <v>8005</v>
      </c>
      <c r="G225" s="292" t="s">
        <v>5315</v>
      </c>
      <c r="H225" s="293">
        <v>1</v>
      </c>
      <c r="I225" s="294"/>
      <c r="J225" s="295">
        <f>ROUND(I225*H225,2)</f>
        <v>0</v>
      </c>
      <c r="K225" s="291" t="s">
        <v>6781</v>
      </c>
      <c r="L225" s="296"/>
      <c r="M225" s="297" t="s">
        <v>1</v>
      </c>
      <c r="N225" s="298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532</v>
      </c>
      <c r="AT225" s="238" t="s">
        <v>341</v>
      </c>
      <c r="AU225" s="238" t="s">
        <v>87</v>
      </c>
      <c r="AY225" s="18" t="s">
        <v>240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170</v>
      </c>
      <c r="BM225" s="238" t="s">
        <v>1714</v>
      </c>
    </row>
    <row r="226" s="2" customFormat="1" ht="16.5" customHeight="1">
      <c r="A226" s="39"/>
      <c r="B226" s="40"/>
      <c r="C226" s="289" t="s">
        <v>1031</v>
      </c>
      <c r="D226" s="289" t="s">
        <v>341</v>
      </c>
      <c r="E226" s="290" t="s">
        <v>8006</v>
      </c>
      <c r="F226" s="291" t="s">
        <v>8007</v>
      </c>
      <c r="G226" s="292" t="s">
        <v>5315</v>
      </c>
      <c r="H226" s="293">
        <v>1</v>
      </c>
      <c r="I226" s="294"/>
      <c r="J226" s="295">
        <f>ROUND(I226*H226,2)</f>
        <v>0</v>
      </c>
      <c r="K226" s="291" t="s">
        <v>6781</v>
      </c>
      <c r="L226" s="296"/>
      <c r="M226" s="297" t="s">
        <v>1</v>
      </c>
      <c r="N226" s="298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532</v>
      </c>
      <c r="AT226" s="238" t="s">
        <v>341</v>
      </c>
      <c r="AU226" s="238" t="s">
        <v>87</v>
      </c>
      <c r="AY226" s="18" t="s">
        <v>240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170</v>
      </c>
      <c r="BM226" s="238" t="s">
        <v>1728</v>
      </c>
    </row>
    <row r="227" s="2" customFormat="1" ht="16.5" customHeight="1">
      <c r="A227" s="39"/>
      <c r="B227" s="40"/>
      <c r="C227" s="289" t="s">
        <v>1042</v>
      </c>
      <c r="D227" s="289" t="s">
        <v>341</v>
      </c>
      <c r="E227" s="290" t="s">
        <v>8069</v>
      </c>
      <c r="F227" s="291" t="s">
        <v>8070</v>
      </c>
      <c r="G227" s="292" t="s">
        <v>5315</v>
      </c>
      <c r="H227" s="293">
        <v>1</v>
      </c>
      <c r="I227" s="294"/>
      <c r="J227" s="295">
        <f>ROUND(I227*H227,2)</f>
        <v>0</v>
      </c>
      <c r="K227" s="291" t="s">
        <v>6781</v>
      </c>
      <c r="L227" s="296"/>
      <c r="M227" s="297" t="s">
        <v>1</v>
      </c>
      <c r="N227" s="298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532</v>
      </c>
      <c r="AT227" s="238" t="s">
        <v>341</v>
      </c>
      <c r="AU227" s="238" t="s">
        <v>87</v>
      </c>
      <c r="AY227" s="18" t="s">
        <v>240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170</v>
      </c>
      <c r="BM227" s="238" t="s">
        <v>1742</v>
      </c>
    </row>
    <row r="228" s="2" customFormat="1" ht="16.5" customHeight="1">
      <c r="A228" s="39"/>
      <c r="B228" s="40"/>
      <c r="C228" s="289" t="s">
        <v>1050</v>
      </c>
      <c r="D228" s="289" t="s">
        <v>341</v>
      </c>
      <c r="E228" s="290" t="s">
        <v>8010</v>
      </c>
      <c r="F228" s="291" t="s">
        <v>8011</v>
      </c>
      <c r="G228" s="292" t="s">
        <v>5315</v>
      </c>
      <c r="H228" s="293">
        <v>1</v>
      </c>
      <c r="I228" s="294"/>
      <c r="J228" s="295">
        <f>ROUND(I228*H228,2)</f>
        <v>0</v>
      </c>
      <c r="K228" s="291" t="s">
        <v>6781</v>
      </c>
      <c r="L228" s="296"/>
      <c r="M228" s="297" t="s">
        <v>1</v>
      </c>
      <c r="N228" s="298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532</v>
      </c>
      <c r="AT228" s="238" t="s">
        <v>341</v>
      </c>
      <c r="AU228" s="238" t="s">
        <v>87</v>
      </c>
      <c r="AY228" s="18" t="s">
        <v>240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170</v>
      </c>
      <c r="BM228" s="238" t="s">
        <v>1753</v>
      </c>
    </row>
    <row r="229" s="2" customFormat="1" ht="16.5" customHeight="1">
      <c r="A229" s="39"/>
      <c r="B229" s="40"/>
      <c r="C229" s="289" t="s">
        <v>1056</v>
      </c>
      <c r="D229" s="289" t="s">
        <v>341</v>
      </c>
      <c r="E229" s="290" t="s">
        <v>8012</v>
      </c>
      <c r="F229" s="291" t="s">
        <v>8013</v>
      </c>
      <c r="G229" s="292" t="s">
        <v>5315</v>
      </c>
      <c r="H229" s="293">
        <v>1</v>
      </c>
      <c r="I229" s="294"/>
      <c r="J229" s="295">
        <f>ROUND(I229*H229,2)</f>
        <v>0</v>
      </c>
      <c r="K229" s="291" t="s">
        <v>6781</v>
      </c>
      <c r="L229" s="296"/>
      <c r="M229" s="297" t="s">
        <v>1</v>
      </c>
      <c r="N229" s="298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532</v>
      </c>
      <c r="AT229" s="238" t="s">
        <v>341</v>
      </c>
      <c r="AU229" s="238" t="s">
        <v>87</v>
      </c>
      <c r="AY229" s="18" t="s">
        <v>240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170</v>
      </c>
      <c r="BM229" s="238" t="s">
        <v>1763</v>
      </c>
    </row>
    <row r="230" s="2" customFormat="1" ht="16.5" customHeight="1">
      <c r="A230" s="39"/>
      <c r="B230" s="40"/>
      <c r="C230" s="289" t="s">
        <v>1078</v>
      </c>
      <c r="D230" s="289" t="s">
        <v>341</v>
      </c>
      <c r="E230" s="290" t="s">
        <v>8071</v>
      </c>
      <c r="F230" s="291" t="s">
        <v>8072</v>
      </c>
      <c r="G230" s="292" t="s">
        <v>5315</v>
      </c>
      <c r="H230" s="293">
        <v>1</v>
      </c>
      <c r="I230" s="294"/>
      <c r="J230" s="295">
        <f>ROUND(I230*H230,2)</f>
        <v>0</v>
      </c>
      <c r="K230" s="291" t="s">
        <v>6781</v>
      </c>
      <c r="L230" s="296"/>
      <c r="M230" s="297" t="s">
        <v>1</v>
      </c>
      <c r="N230" s="298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532</v>
      </c>
      <c r="AT230" s="238" t="s">
        <v>341</v>
      </c>
      <c r="AU230" s="238" t="s">
        <v>87</v>
      </c>
      <c r="AY230" s="18" t="s">
        <v>240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170</v>
      </c>
      <c r="BM230" s="238" t="s">
        <v>1774</v>
      </c>
    </row>
    <row r="231" s="2" customFormat="1" ht="21.75" customHeight="1">
      <c r="A231" s="39"/>
      <c r="B231" s="40"/>
      <c r="C231" s="289" t="s">
        <v>1084</v>
      </c>
      <c r="D231" s="289" t="s">
        <v>341</v>
      </c>
      <c r="E231" s="290" t="s">
        <v>8016</v>
      </c>
      <c r="F231" s="291" t="s">
        <v>8017</v>
      </c>
      <c r="G231" s="292" t="s">
        <v>5315</v>
      </c>
      <c r="H231" s="293">
        <v>1</v>
      </c>
      <c r="I231" s="294"/>
      <c r="J231" s="295">
        <f>ROUND(I231*H231,2)</f>
        <v>0</v>
      </c>
      <c r="K231" s="291" t="s">
        <v>6781</v>
      </c>
      <c r="L231" s="296"/>
      <c r="M231" s="297" t="s">
        <v>1</v>
      </c>
      <c r="N231" s="298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532</v>
      </c>
      <c r="AT231" s="238" t="s">
        <v>341</v>
      </c>
      <c r="AU231" s="238" t="s">
        <v>87</v>
      </c>
      <c r="AY231" s="18" t="s">
        <v>240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170</v>
      </c>
      <c r="BM231" s="238" t="s">
        <v>1784</v>
      </c>
    </row>
    <row r="232" s="2" customFormat="1" ht="16.5" customHeight="1">
      <c r="A232" s="39"/>
      <c r="B232" s="40"/>
      <c r="C232" s="289" t="s">
        <v>1090</v>
      </c>
      <c r="D232" s="289" t="s">
        <v>341</v>
      </c>
      <c r="E232" s="290" t="s">
        <v>8073</v>
      </c>
      <c r="F232" s="291" t="s">
        <v>8021</v>
      </c>
      <c r="G232" s="292" t="s">
        <v>5315</v>
      </c>
      <c r="H232" s="293">
        <v>3</v>
      </c>
      <c r="I232" s="294"/>
      <c r="J232" s="295">
        <f>ROUND(I232*H232,2)</f>
        <v>0</v>
      </c>
      <c r="K232" s="291" t="s">
        <v>6781</v>
      </c>
      <c r="L232" s="296"/>
      <c r="M232" s="297" t="s">
        <v>1</v>
      </c>
      <c r="N232" s="298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532</v>
      </c>
      <c r="AT232" s="238" t="s">
        <v>341</v>
      </c>
      <c r="AU232" s="238" t="s">
        <v>87</v>
      </c>
      <c r="AY232" s="18" t="s">
        <v>240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170</v>
      </c>
      <c r="BM232" s="238" t="s">
        <v>1792</v>
      </c>
    </row>
    <row r="233" s="2" customFormat="1" ht="16.5" customHeight="1">
      <c r="A233" s="39"/>
      <c r="B233" s="40"/>
      <c r="C233" s="289" t="s">
        <v>1110</v>
      </c>
      <c r="D233" s="289" t="s">
        <v>341</v>
      </c>
      <c r="E233" s="290" t="s">
        <v>8022</v>
      </c>
      <c r="F233" s="291" t="s">
        <v>8023</v>
      </c>
      <c r="G233" s="292" t="s">
        <v>5315</v>
      </c>
      <c r="H233" s="293">
        <v>10</v>
      </c>
      <c r="I233" s="294"/>
      <c r="J233" s="295">
        <f>ROUND(I233*H233,2)</f>
        <v>0</v>
      </c>
      <c r="K233" s="291" t="s">
        <v>6781</v>
      </c>
      <c r="L233" s="296"/>
      <c r="M233" s="297" t="s">
        <v>1</v>
      </c>
      <c r="N233" s="298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532</v>
      </c>
      <c r="AT233" s="238" t="s">
        <v>341</v>
      </c>
      <c r="AU233" s="238" t="s">
        <v>87</v>
      </c>
      <c r="AY233" s="18" t="s">
        <v>240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170</v>
      </c>
      <c r="BM233" s="238" t="s">
        <v>1801</v>
      </c>
    </row>
    <row r="234" s="2" customFormat="1" ht="24.15" customHeight="1">
      <c r="A234" s="39"/>
      <c r="B234" s="40"/>
      <c r="C234" s="289" t="s">
        <v>1116</v>
      </c>
      <c r="D234" s="289" t="s">
        <v>341</v>
      </c>
      <c r="E234" s="290" t="s">
        <v>8074</v>
      </c>
      <c r="F234" s="291" t="s">
        <v>8025</v>
      </c>
      <c r="G234" s="292" t="s">
        <v>5315</v>
      </c>
      <c r="H234" s="293">
        <v>7</v>
      </c>
      <c r="I234" s="294"/>
      <c r="J234" s="295">
        <f>ROUND(I234*H234,2)</f>
        <v>0</v>
      </c>
      <c r="K234" s="291" t="s">
        <v>6781</v>
      </c>
      <c r="L234" s="296"/>
      <c r="M234" s="297" t="s">
        <v>1</v>
      </c>
      <c r="N234" s="298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532</v>
      </c>
      <c r="AT234" s="238" t="s">
        <v>341</v>
      </c>
      <c r="AU234" s="238" t="s">
        <v>87</v>
      </c>
      <c r="AY234" s="18" t="s">
        <v>240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170</v>
      </c>
      <c r="BM234" s="238" t="s">
        <v>1816</v>
      </c>
    </row>
    <row r="235" s="2" customFormat="1" ht="16.5" customHeight="1">
      <c r="A235" s="39"/>
      <c r="B235" s="40"/>
      <c r="C235" s="289" t="s">
        <v>1122</v>
      </c>
      <c r="D235" s="289" t="s">
        <v>341</v>
      </c>
      <c r="E235" s="290" t="s">
        <v>8075</v>
      </c>
      <c r="F235" s="291" t="s">
        <v>8035</v>
      </c>
      <c r="G235" s="292" t="s">
        <v>5315</v>
      </c>
      <c r="H235" s="293">
        <v>5</v>
      </c>
      <c r="I235" s="294"/>
      <c r="J235" s="295">
        <f>ROUND(I235*H235,2)</f>
        <v>0</v>
      </c>
      <c r="K235" s="291" t="s">
        <v>6781</v>
      </c>
      <c r="L235" s="296"/>
      <c r="M235" s="297" t="s">
        <v>1</v>
      </c>
      <c r="N235" s="298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532</v>
      </c>
      <c r="AT235" s="238" t="s">
        <v>341</v>
      </c>
      <c r="AU235" s="238" t="s">
        <v>87</v>
      </c>
      <c r="AY235" s="18" t="s">
        <v>240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170</v>
      </c>
      <c r="BM235" s="238" t="s">
        <v>1833</v>
      </c>
    </row>
    <row r="236" s="2" customFormat="1" ht="16.5" customHeight="1">
      <c r="A236" s="39"/>
      <c r="B236" s="40"/>
      <c r="C236" s="289" t="s">
        <v>1130</v>
      </c>
      <c r="D236" s="289" t="s">
        <v>341</v>
      </c>
      <c r="E236" s="290" t="s">
        <v>8076</v>
      </c>
      <c r="F236" s="291" t="s">
        <v>8033</v>
      </c>
      <c r="G236" s="292" t="s">
        <v>5315</v>
      </c>
      <c r="H236" s="293">
        <v>1</v>
      </c>
      <c r="I236" s="294"/>
      <c r="J236" s="295">
        <f>ROUND(I236*H236,2)</f>
        <v>0</v>
      </c>
      <c r="K236" s="291" t="s">
        <v>6781</v>
      </c>
      <c r="L236" s="296"/>
      <c r="M236" s="297" t="s">
        <v>1</v>
      </c>
      <c r="N236" s="298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532</v>
      </c>
      <c r="AT236" s="238" t="s">
        <v>341</v>
      </c>
      <c r="AU236" s="238" t="s">
        <v>87</v>
      </c>
      <c r="AY236" s="18" t="s">
        <v>240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170</v>
      </c>
      <c r="BM236" s="238" t="s">
        <v>1865</v>
      </c>
    </row>
    <row r="237" s="2" customFormat="1" ht="16.5" customHeight="1">
      <c r="A237" s="39"/>
      <c r="B237" s="40"/>
      <c r="C237" s="289" t="s">
        <v>1136</v>
      </c>
      <c r="D237" s="289" t="s">
        <v>341</v>
      </c>
      <c r="E237" s="290" t="s">
        <v>8077</v>
      </c>
      <c r="F237" s="291" t="s">
        <v>8039</v>
      </c>
      <c r="G237" s="292" t="s">
        <v>5315</v>
      </c>
      <c r="H237" s="293">
        <v>2</v>
      </c>
      <c r="I237" s="294"/>
      <c r="J237" s="295">
        <f>ROUND(I237*H237,2)</f>
        <v>0</v>
      </c>
      <c r="K237" s="291" t="s">
        <v>6781</v>
      </c>
      <c r="L237" s="296"/>
      <c r="M237" s="297" t="s">
        <v>1</v>
      </c>
      <c r="N237" s="298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532</v>
      </c>
      <c r="AT237" s="238" t="s">
        <v>341</v>
      </c>
      <c r="AU237" s="238" t="s">
        <v>87</v>
      </c>
      <c r="AY237" s="18" t="s">
        <v>240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170</v>
      </c>
      <c r="BM237" s="238" t="s">
        <v>1880</v>
      </c>
    </row>
    <row r="238" s="2" customFormat="1" ht="16.5" customHeight="1">
      <c r="A238" s="39"/>
      <c r="B238" s="40"/>
      <c r="C238" s="289" t="s">
        <v>1142</v>
      </c>
      <c r="D238" s="289" t="s">
        <v>341</v>
      </c>
      <c r="E238" s="290" t="s">
        <v>8040</v>
      </c>
      <c r="F238" s="291" t="s">
        <v>8041</v>
      </c>
      <c r="G238" s="292" t="s">
        <v>5315</v>
      </c>
      <c r="H238" s="293">
        <v>2</v>
      </c>
      <c r="I238" s="294"/>
      <c r="J238" s="295">
        <f>ROUND(I238*H238,2)</f>
        <v>0</v>
      </c>
      <c r="K238" s="291" t="s">
        <v>6781</v>
      </c>
      <c r="L238" s="296"/>
      <c r="M238" s="297" t="s">
        <v>1</v>
      </c>
      <c r="N238" s="298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532</v>
      </c>
      <c r="AT238" s="238" t="s">
        <v>341</v>
      </c>
      <c r="AU238" s="238" t="s">
        <v>87</v>
      </c>
      <c r="AY238" s="18" t="s">
        <v>240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170</v>
      </c>
      <c r="BM238" s="238" t="s">
        <v>1896</v>
      </c>
    </row>
    <row r="239" s="2" customFormat="1" ht="16.5" customHeight="1">
      <c r="A239" s="39"/>
      <c r="B239" s="40"/>
      <c r="C239" s="289" t="s">
        <v>1149</v>
      </c>
      <c r="D239" s="289" t="s">
        <v>341</v>
      </c>
      <c r="E239" s="290" t="s">
        <v>8042</v>
      </c>
      <c r="F239" s="291" t="s">
        <v>8043</v>
      </c>
      <c r="G239" s="292" t="s">
        <v>5315</v>
      </c>
      <c r="H239" s="293">
        <v>1</v>
      </c>
      <c r="I239" s="294"/>
      <c r="J239" s="295">
        <f>ROUND(I239*H239,2)</f>
        <v>0</v>
      </c>
      <c r="K239" s="291" t="s">
        <v>6781</v>
      </c>
      <c r="L239" s="296"/>
      <c r="M239" s="297" t="s">
        <v>1</v>
      </c>
      <c r="N239" s="298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532</v>
      </c>
      <c r="AT239" s="238" t="s">
        <v>341</v>
      </c>
      <c r="AU239" s="238" t="s">
        <v>87</v>
      </c>
      <c r="AY239" s="18" t="s">
        <v>240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170</v>
      </c>
      <c r="BM239" s="238" t="s">
        <v>1912</v>
      </c>
    </row>
    <row r="240" s="2" customFormat="1" ht="16.5" customHeight="1">
      <c r="A240" s="39"/>
      <c r="B240" s="40"/>
      <c r="C240" s="289" t="s">
        <v>1156</v>
      </c>
      <c r="D240" s="289" t="s">
        <v>341</v>
      </c>
      <c r="E240" s="290" t="s">
        <v>8044</v>
      </c>
      <c r="F240" s="291" t="s">
        <v>8045</v>
      </c>
      <c r="G240" s="292" t="s">
        <v>5315</v>
      </c>
      <c r="H240" s="293">
        <v>1</v>
      </c>
      <c r="I240" s="294"/>
      <c r="J240" s="295">
        <f>ROUND(I240*H240,2)</f>
        <v>0</v>
      </c>
      <c r="K240" s="291" t="s">
        <v>6781</v>
      </c>
      <c r="L240" s="296"/>
      <c r="M240" s="297" t="s">
        <v>1</v>
      </c>
      <c r="N240" s="298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532</v>
      </c>
      <c r="AT240" s="238" t="s">
        <v>341</v>
      </c>
      <c r="AU240" s="238" t="s">
        <v>87</v>
      </c>
      <c r="AY240" s="18" t="s">
        <v>240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170</v>
      </c>
      <c r="BM240" s="238" t="s">
        <v>1924</v>
      </c>
    </row>
    <row r="241" s="2" customFormat="1" ht="16.5" customHeight="1">
      <c r="A241" s="39"/>
      <c r="B241" s="40"/>
      <c r="C241" s="289" t="s">
        <v>1165</v>
      </c>
      <c r="D241" s="289" t="s">
        <v>341</v>
      </c>
      <c r="E241" s="290" t="s">
        <v>8046</v>
      </c>
      <c r="F241" s="291" t="s">
        <v>8047</v>
      </c>
      <c r="G241" s="292" t="s">
        <v>5315</v>
      </c>
      <c r="H241" s="293">
        <v>1</v>
      </c>
      <c r="I241" s="294"/>
      <c r="J241" s="295">
        <f>ROUND(I241*H241,2)</f>
        <v>0</v>
      </c>
      <c r="K241" s="291" t="s">
        <v>6781</v>
      </c>
      <c r="L241" s="296"/>
      <c r="M241" s="297" t="s">
        <v>1</v>
      </c>
      <c r="N241" s="298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532</v>
      </c>
      <c r="AT241" s="238" t="s">
        <v>341</v>
      </c>
      <c r="AU241" s="238" t="s">
        <v>87</v>
      </c>
      <c r="AY241" s="18" t="s">
        <v>240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170</v>
      </c>
      <c r="BM241" s="238" t="s">
        <v>1941</v>
      </c>
    </row>
    <row r="242" s="2" customFormat="1" ht="21.75" customHeight="1">
      <c r="A242" s="39"/>
      <c r="B242" s="40"/>
      <c r="C242" s="289" t="s">
        <v>1191</v>
      </c>
      <c r="D242" s="289" t="s">
        <v>341</v>
      </c>
      <c r="E242" s="290" t="s">
        <v>8048</v>
      </c>
      <c r="F242" s="291" t="s">
        <v>8049</v>
      </c>
      <c r="G242" s="292" t="s">
        <v>5315</v>
      </c>
      <c r="H242" s="293">
        <v>1</v>
      </c>
      <c r="I242" s="294"/>
      <c r="J242" s="295">
        <f>ROUND(I242*H242,2)</f>
        <v>0</v>
      </c>
      <c r="K242" s="291" t="s">
        <v>6781</v>
      </c>
      <c r="L242" s="296"/>
      <c r="M242" s="297" t="s">
        <v>1</v>
      </c>
      <c r="N242" s="298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532</v>
      </c>
      <c r="AT242" s="238" t="s">
        <v>341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170</v>
      </c>
      <c r="BM242" s="238" t="s">
        <v>1956</v>
      </c>
    </row>
    <row r="243" s="2" customFormat="1" ht="16.5" customHeight="1">
      <c r="A243" s="39"/>
      <c r="B243" s="40"/>
      <c r="C243" s="289" t="s">
        <v>1198</v>
      </c>
      <c r="D243" s="289" t="s">
        <v>341</v>
      </c>
      <c r="E243" s="290" t="s">
        <v>8078</v>
      </c>
      <c r="F243" s="291" t="s">
        <v>8051</v>
      </c>
      <c r="G243" s="292" t="s">
        <v>5315</v>
      </c>
      <c r="H243" s="293">
        <v>1</v>
      </c>
      <c r="I243" s="294"/>
      <c r="J243" s="295">
        <f>ROUND(I243*H243,2)</f>
        <v>0</v>
      </c>
      <c r="K243" s="291" t="s">
        <v>6781</v>
      </c>
      <c r="L243" s="296"/>
      <c r="M243" s="297" t="s">
        <v>1</v>
      </c>
      <c r="N243" s="298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532</v>
      </c>
      <c r="AT243" s="238" t="s">
        <v>341</v>
      </c>
      <c r="AU243" s="238" t="s">
        <v>87</v>
      </c>
      <c r="AY243" s="18" t="s">
        <v>240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170</v>
      </c>
      <c r="BM243" s="238" t="s">
        <v>1971</v>
      </c>
    </row>
    <row r="244" s="2" customFormat="1" ht="16.5" customHeight="1">
      <c r="A244" s="39"/>
      <c r="B244" s="40"/>
      <c r="C244" s="289" t="s">
        <v>1204</v>
      </c>
      <c r="D244" s="289" t="s">
        <v>341</v>
      </c>
      <c r="E244" s="290" t="s">
        <v>8079</v>
      </c>
      <c r="F244" s="291" t="s">
        <v>8055</v>
      </c>
      <c r="G244" s="292" t="s">
        <v>5315</v>
      </c>
      <c r="H244" s="293">
        <v>6</v>
      </c>
      <c r="I244" s="294"/>
      <c r="J244" s="295">
        <f>ROUND(I244*H244,2)</f>
        <v>0</v>
      </c>
      <c r="K244" s="291" t="s">
        <v>6781</v>
      </c>
      <c r="L244" s="296"/>
      <c r="M244" s="297" t="s">
        <v>1</v>
      </c>
      <c r="N244" s="298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532</v>
      </c>
      <c r="AT244" s="238" t="s">
        <v>341</v>
      </c>
      <c r="AU244" s="238" t="s">
        <v>87</v>
      </c>
      <c r="AY244" s="18" t="s">
        <v>240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170</v>
      </c>
      <c r="BM244" s="238" t="s">
        <v>1988</v>
      </c>
    </row>
    <row r="245" s="2" customFormat="1" ht="24.15" customHeight="1">
      <c r="A245" s="39"/>
      <c r="B245" s="40"/>
      <c r="C245" s="289" t="s">
        <v>1210</v>
      </c>
      <c r="D245" s="289" t="s">
        <v>341</v>
      </c>
      <c r="E245" s="290" t="s">
        <v>8080</v>
      </c>
      <c r="F245" s="291" t="s">
        <v>8057</v>
      </c>
      <c r="G245" s="292" t="s">
        <v>5315</v>
      </c>
      <c r="H245" s="293">
        <v>7</v>
      </c>
      <c r="I245" s="294"/>
      <c r="J245" s="295">
        <f>ROUND(I245*H245,2)</f>
        <v>0</v>
      </c>
      <c r="K245" s="291" t="s">
        <v>6781</v>
      </c>
      <c r="L245" s="296"/>
      <c r="M245" s="297" t="s">
        <v>1</v>
      </c>
      <c r="N245" s="298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532</v>
      </c>
      <c r="AT245" s="238" t="s">
        <v>341</v>
      </c>
      <c r="AU245" s="238" t="s">
        <v>87</v>
      </c>
      <c r="AY245" s="18" t="s">
        <v>240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170</v>
      </c>
      <c r="BM245" s="238" t="s">
        <v>2001</v>
      </c>
    </row>
    <row r="246" s="2" customFormat="1" ht="16.5" customHeight="1">
      <c r="A246" s="39"/>
      <c r="B246" s="40"/>
      <c r="C246" s="289" t="s">
        <v>1216</v>
      </c>
      <c r="D246" s="289" t="s">
        <v>341</v>
      </c>
      <c r="E246" s="290" t="s">
        <v>8058</v>
      </c>
      <c r="F246" s="291" t="s">
        <v>8059</v>
      </c>
      <c r="G246" s="292" t="s">
        <v>5315</v>
      </c>
      <c r="H246" s="293">
        <v>1</v>
      </c>
      <c r="I246" s="294"/>
      <c r="J246" s="295">
        <f>ROUND(I246*H246,2)</f>
        <v>0</v>
      </c>
      <c r="K246" s="291" t="s">
        <v>6781</v>
      </c>
      <c r="L246" s="296"/>
      <c r="M246" s="297" t="s">
        <v>1</v>
      </c>
      <c r="N246" s="298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532</v>
      </c>
      <c r="AT246" s="238" t="s">
        <v>341</v>
      </c>
      <c r="AU246" s="238" t="s">
        <v>87</v>
      </c>
      <c r="AY246" s="18" t="s">
        <v>240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170</v>
      </c>
      <c r="BM246" s="238" t="s">
        <v>2012</v>
      </c>
    </row>
    <row r="247" s="2" customFormat="1" ht="16.5" customHeight="1">
      <c r="A247" s="39"/>
      <c r="B247" s="40"/>
      <c r="C247" s="289" t="s">
        <v>1222</v>
      </c>
      <c r="D247" s="289" t="s">
        <v>341</v>
      </c>
      <c r="E247" s="290" t="s">
        <v>8060</v>
      </c>
      <c r="F247" s="291" t="s">
        <v>8061</v>
      </c>
      <c r="G247" s="292" t="s">
        <v>5315</v>
      </c>
      <c r="H247" s="293">
        <v>1</v>
      </c>
      <c r="I247" s="294"/>
      <c r="J247" s="295">
        <f>ROUND(I247*H247,2)</f>
        <v>0</v>
      </c>
      <c r="K247" s="291" t="s">
        <v>6781</v>
      </c>
      <c r="L247" s="296"/>
      <c r="M247" s="297" t="s">
        <v>1</v>
      </c>
      <c r="N247" s="298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532</v>
      </c>
      <c r="AT247" s="238" t="s">
        <v>341</v>
      </c>
      <c r="AU247" s="238" t="s">
        <v>87</v>
      </c>
      <c r="AY247" s="18" t="s">
        <v>240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170</v>
      </c>
      <c r="BM247" s="238" t="s">
        <v>2022</v>
      </c>
    </row>
    <row r="248" s="2" customFormat="1" ht="16.5" customHeight="1">
      <c r="A248" s="39"/>
      <c r="B248" s="40"/>
      <c r="C248" s="289" t="s">
        <v>1252</v>
      </c>
      <c r="D248" s="289" t="s">
        <v>341</v>
      </c>
      <c r="E248" s="290" t="s">
        <v>8062</v>
      </c>
      <c r="F248" s="291" t="s">
        <v>8063</v>
      </c>
      <c r="G248" s="292" t="s">
        <v>5315</v>
      </c>
      <c r="H248" s="293">
        <v>1</v>
      </c>
      <c r="I248" s="294"/>
      <c r="J248" s="295">
        <f>ROUND(I248*H248,2)</f>
        <v>0</v>
      </c>
      <c r="K248" s="291" t="s">
        <v>6781</v>
      </c>
      <c r="L248" s="296"/>
      <c r="M248" s="297" t="s">
        <v>1</v>
      </c>
      <c r="N248" s="298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532</v>
      </c>
      <c r="AT248" s="238" t="s">
        <v>341</v>
      </c>
      <c r="AU248" s="238" t="s">
        <v>87</v>
      </c>
      <c r="AY248" s="18" t="s">
        <v>240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170</v>
      </c>
      <c r="BM248" s="238" t="s">
        <v>2035</v>
      </c>
    </row>
    <row r="249" s="2" customFormat="1" ht="16.5" customHeight="1">
      <c r="A249" s="39"/>
      <c r="B249" s="40"/>
      <c r="C249" s="289" t="s">
        <v>1258</v>
      </c>
      <c r="D249" s="289" t="s">
        <v>341</v>
      </c>
      <c r="E249" s="290" t="s">
        <v>8081</v>
      </c>
      <c r="F249" s="291" t="s">
        <v>8065</v>
      </c>
      <c r="G249" s="292" t="s">
        <v>5315</v>
      </c>
      <c r="H249" s="293">
        <v>1</v>
      </c>
      <c r="I249" s="294"/>
      <c r="J249" s="295">
        <f>ROUND(I249*H249,2)</f>
        <v>0</v>
      </c>
      <c r="K249" s="291" t="s">
        <v>6781</v>
      </c>
      <c r="L249" s="296"/>
      <c r="M249" s="297" t="s">
        <v>1</v>
      </c>
      <c r="N249" s="298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532</v>
      </c>
      <c r="AT249" s="238" t="s">
        <v>341</v>
      </c>
      <c r="AU249" s="238" t="s">
        <v>87</v>
      </c>
      <c r="AY249" s="18" t="s">
        <v>240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170</v>
      </c>
      <c r="BM249" s="238" t="s">
        <v>2053</v>
      </c>
    </row>
    <row r="250" s="12" customFormat="1" ht="22.8" customHeight="1">
      <c r="A250" s="12"/>
      <c r="B250" s="211"/>
      <c r="C250" s="212"/>
      <c r="D250" s="213" t="s">
        <v>75</v>
      </c>
      <c r="E250" s="225" t="s">
        <v>8082</v>
      </c>
      <c r="F250" s="225" t="s">
        <v>8083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SUM(P251:P283)</f>
        <v>0</v>
      </c>
      <c r="Q250" s="219"/>
      <c r="R250" s="220">
        <f>SUM(R251:R283)</f>
        <v>0</v>
      </c>
      <c r="S250" s="219"/>
      <c r="T250" s="221">
        <f>SUM(T251:T283)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87</v>
      </c>
      <c r="AT250" s="223" t="s">
        <v>75</v>
      </c>
      <c r="AU250" s="223" t="s">
        <v>84</v>
      </c>
      <c r="AY250" s="222" t="s">
        <v>240</v>
      </c>
      <c r="BK250" s="224">
        <f>SUM(BK251:BK283)</f>
        <v>0</v>
      </c>
    </row>
    <row r="251" s="2" customFormat="1" ht="24.15" customHeight="1">
      <c r="A251" s="39"/>
      <c r="B251" s="40"/>
      <c r="C251" s="289" t="s">
        <v>1264</v>
      </c>
      <c r="D251" s="289" t="s">
        <v>341</v>
      </c>
      <c r="E251" s="290" t="s">
        <v>8084</v>
      </c>
      <c r="F251" s="291" t="s">
        <v>8085</v>
      </c>
      <c r="G251" s="292" t="s">
        <v>5315</v>
      </c>
      <c r="H251" s="293">
        <v>1</v>
      </c>
      <c r="I251" s="294"/>
      <c r="J251" s="295">
        <f>ROUND(I251*H251,2)</f>
        <v>0</v>
      </c>
      <c r="K251" s="291" t="s">
        <v>6781</v>
      </c>
      <c r="L251" s="296"/>
      <c r="M251" s="297" t="s">
        <v>1</v>
      </c>
      <c r="N251" s="298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532</v>
      </c>
      <c r="AT251" s="238" t="s">
        <v>341</v>
      </c>
      <c r="AU251" s="238" t="s">
        <v>87</v>
      </c>
      <c r="AY251" s="18" t="s">
        <v>240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170</v>
      </c>
      <c r="BM251" s="238" t="s">
        <v>2086</v>
      </c>
    </row>
    <row r="252" s="2" customFormat="1" ht="16.5" customHeight="1">
      <c r="A252" s="39"/>
      <c r="B252" s="40"/>
      <c r="C252" s="289" t="s">
        <v>1270</v>
      </c>
      <c r="D252" s="289" t="s">
        <v>341</v>
      </c>
      <c r="E252" s="290" t="s">
        <v>8002</v>
      </c>
      <c r="F252" s="291" t="s">
        <v>8003</v>
      </c>
      <c r="G252" s="292" t="s">
        <v>5315</v>
      </c>
      <c r="H252" s="293">
        <v>1</v>
      </c>
      <c r="I252" s="294"/>
      <c r="J252" s="295">
        <f>ROUND(I252*H252,2)</f>
        <v>0</v>
      </c>
      <c r="K252" s="291" t="s">
        <v>6781</v>
      </c>
      <c r="L252" s="296"/>
      <c r="M252" s="297" t="s">
        <v>1</v>
      </c>
      <c r="N252" s="298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532</v>
      </c>
      <c r="AT252" s="238" t="s">
        <v>341</v>
      </c>
      <c r="AU252" s="238" t="s">
        <v>87</v>
      </c>
      <c r="AY252" s="18" t="s">
        <v>240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84</v>
      </c>
      <c r="BK252" s="239">
        <f>ROUND(I252*H252,2)</f>
        <v>0</v>
      </c>
      <c r="BL252" s="18" t="s">
        <v>170</v>
      </c>
      <c r="BM252" s="238" t="s">
        <v>2100</v>
      </c>
    </row>
    <row r="253" s="2" customFormat="1" ht="16.5" customHeight="1">
      <c r="A253" s="39"/>
      <c r="B253" s="40"/>
      <c r="C253" s="289" t="s">
        <v>1276</v>
      </c>
      <c r="D253" s="289" t="s">
        <v>341</v>
      </c>
      <c r="E253" s="290" t="s">
        <v>8004</v>
      </c>
      <c r="F253" s="291" t="s">
        <v>8005</v>
      </c>
      <c r="G253" s="292" t="s">
        <v>5315</v>
      </c>
      <c r="H253" s="293">
        <v>1</v>
      </c>
      <c r="I253" s="294"/>
      <c r="J253" s="295">
        <f>ROUND(I253*H253,2)</f>
        <v>0</v>
      </c>
      <c r="K253" s="291" t="s">
        <v>6781</v>
      </c>
      <c r="L253" s="296"/>
      <c r="M253" s="297" t="s">
        <v>1</v>
      </c>
      <c r="N253" s="298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532</v>
      </c>
      <c r="AT253" s="238" t="s">
        <v>341</v>
      </c>
      <c r="AU253" s="238" t="s">
        <v>87</v>
      </c>
      <c r="AY253" s="18" t="s">
        <v>240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170</v>
      </c>
      <c r="BM253" s="238" t="s">
        <v>2113</v>
      </c>
    </row>
    <row r="254" s="2" customFormat="1" ht="16.5" customHeight="1">
      <c r="A254" s="39"/>
      <c r="B254" s="40"/>
      <c r="C254" s="289" t="s">
        <v>1282</v>
      </c>
      <c r="D254" s="289" t="s">
        <v>341</v>
      </c>
      <c r="E254" s="290" t="s">
        <v>8086</v>
      </c>
      <c r="F254" s="291" t="s">
        <v>8007</v>
      </c>
      <c r="G254" s="292" t="s">
        <v>5315</v>
      </c>
      <c r="H254" s="293">
        <v>2</v>
      </c>
      <c r="I254" s="294"/>
      <c r="J254" s="295">
        <f>ROUND(I254*H254,2)</f>
        <v>0</v>
      </c>
      <c r="K254" s="291" t="s">
        <v>6781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532</v>
      </c>
      <c r="AT254" s="238" t="s">
        <v>341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170</v>
      </c>
      <c r="BM254" s="238" t="s">
        <v>2134</v>
      </c>
    </row>
    <row r="255" s="2" customFormat="1" ht="16.5" customHeight="1">
      <c r="A255" s="39"/>
      <c r="B255" s="40"/>
      <c r="C255" s="289" t="s">
        <v>1288</v>
      </c>
      <c r="D255" s="289" t="s">
        <v>341</v>
      </c>
      <c r="E255" s="290" t="s">
        <v>8087</v>
      </c>
      <c r="F255" s="291" t="s">
        <v>8009</v>
      </c>
      <c r="G255" s="292" t="s">
        <v>5315</v>
      </c>
      <c r="H255" s="293">
        <v>2</v>
      </c>
      <c r="I255" s="294"/>
      <c r="J255" s="295">
        <f>ROUND(I255*H255,2)</f>
        <v>0</v>
      </c>
      <c r="K255" s="291" t="s">
        <v>6781</v>
      </c>
      <c r="L255" s="296"/>
      <c r="M255" s="297" t="s">
        <v>1</v>
      </c>
      <c r="N255" s="298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532</v>
      </c>
      <c r="AT255" s="238" t="s">
        <v>341</v>
      </c>
      <c r="AU255" s="238" t="s">
        <v>87</v>
      </c>
      <c r="AY255" s="18" t="s">
        <v>240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170</v>
      </c>
      <c r="BM255" s="238" t="s">
        <v>2146</v>
      </c>
    </row>
    <row r="256" s="2" customFormat="1" ht="16.5" customHeight="1">
      <c r="A256" s="39"/>
      <c r="B256" s="40"/>
      <c r="C256" s="289" t="s">
        <v>1294</v>
      </c>
      <c r="D256" s="289" t="s">
        <v>341</v>
      </c>
      <c r="E256" s="290" t="s">
        <v>8010</v>
      </c>
      <c r="F256" s="291" t="s">
        <v>8011</v>
      </c>
      <c r="G256" s="292" t="s">
        <v>5315</v>
      </c>
      <c r="H256" s="293">
        <v>1</v>
      </c>
      <c r="I256" s="294"/>
      <c r="J256" s="295">
        <f>ROUND(I256*H256,2)</f>
        <v>0</v>
      </c>
      <c r="K256" s="291" t="s">
        <v>6781</v>
      </c>
      <c r="L256" s="296"/>
      <c r="M256" s="297" t="s">
        <v>1</v>
      </c>
      <c r="N256" s="298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532</v>
      </c>
      <c r="AT256" s="238" t="s">
        <v>341</v>
      </c>
      <c r="AU256" s="238" t="s">
        <v>87</v>
      </c>
      <c r="AY256" s="18" t="s">
        <v>240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170</v>
      </c>
      <c r="BM256" s="238" t="s">
        <v>2155</v>
      </c>
    </row>
    <row r="257" s="2" customFormat="1" ht="16.5" customHeight="1">
      <c r="A257" s="39"/>
      <c r="B257" s="40"/>
      <c r="C257" s="289" t="s">
        <v>1305</v>
      </c>
      <c r="D257" s="289" t="s">
        <v>341</v>
      </c>
      <c r="E257" s="290" t="s">
        <v>8088</v>
      </c>
      <c r="F257" s="291" t="s">
        <v>8089</v>
      </c>
      <c r="G257" s="292" t="s">
        <v>5315</v>
      </c>
      <c r="H257" s="293">
        <v>1</v>
      </c>
      <c r="I257" s="294"/>
      <c r="J257" s="295">
        <f>ROUND(I257*H257,2)</f>
        <v>0</v>
      </c>
      <c r="K257" s="291" t="s">
        <v>6781</v>
      </c>
      <c r="L257" s="296"/>
      <c r="M257" s="297" t="s">
        <v>1</v>
      </c>
      <c r="N257" s="298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532</v>
      </c>
      <c r="AT257" s="238" t="s">
        <v>341</v>
      </c>
      <c r="AU257" s="238" t="s">
        <v>87</v>
      </c>
      <c r="AY257" s="18" t="s">
        <v>240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170</v>
      </c>
      <c r="BM257" s="238" t="s">
        <v>2166</v>
      </c>
    </row>
    <row r="258" s="2" customFormat="1" ht="16.5" customHeight="1">
      <c r="A258" s="39"/>
      <c r="B258" s="40"/>
      <c r="C258" s="289" t="s">
        <v>1317</v>
      </c>
      <c r="D258" s="289" t="s">
        <v>341</v>
      </c>
      <c r="E258" s="290" t="s">
        <v>8014</v>
      </c>
      <c r="F258" s="291" t="s">
        <v>8015</v>
      </c>
      <c r="G258" s="292" t="s">
        <v>5315</v>
      </c>
      <c r="H258" s="293">
        <v>1</v>
      </c>
      <c r="I258" s="294"/>
      <c r="J258" s="295">
        <f>ROUND(I258*H258,2)</f>
        <v>0</v>
      </c>
      <c r="K258" s="291" t="s">
        <v>6781</v>
      </c>
      <c r="L258" s="296"/>
      <c r="M258" s="297" t="s">
        <v>1</v>
      </c>
      <c r="N258" s="298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532</v>
      </c>
      <c r="AT258" s="238" t="s">
        <v>341</v>
      </c>
      <c r="AU258" s="238" t="s">
        <v>87</v>
      </c>
      <c r="AY258" s="18" t="s">
        <v>240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170</v>
      </c>
      <c r="BM258" s="238" t="s">
        <v>2189</v>
      </c>
    </row>
    <row r="259" s="2" customFormat="1" ht="21.75" customHeight="1">
      <c r="A259" s="39"/>
      <c r="B259" s="40"/>
      <c r="C259" s="289" t="s">
        <v>1325</v>
      </c>
      <c r="D259" s="289" t="s">
        <v>341</v>
      </c>
      <c r="E259" s="290" t="s">
        <v>8016</v>
      </c>
      <c r="F259" s="291" t="s">
        <v>8017</v>
      </c>
      <c r="G259" s="292" t="s">
        <v>5315</v>
      </c>
      <c r="H259" s="293">
        <v>1</v>
      </c>
      <c r="I259" s="294"/>
      <c r="J259" s="295">
        <f>ROUND(I259*H259,2)</f>
        <v>0</v>
      </c>
      <c r="K259" s="291" t="s">
        <v>6781</v>
      </c>
      <c r="L259" s="296"/>
      <c r="M259" s="297" t="s">
        <v>1</v>
      </c>
      <c r="N259" s="298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532</v>
      </c>
      <c r="AT259" s="238" t="s">
        <v>341</v>
      </c>
      <c r="AU259" s="238" t="s">
        <v>87</v>
      </c>
      <c r="AY259" s="18" t="s">
        <v>240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170</v>
      </c>
      <c r="BM259" s="238" t="s">
        <v>2203</v>
      </c>
    </row>
    <row r="260" s="2" customFormat="1" ht="16.5" customHeight="1">
      <c r="A260" s="39"/>
      <c r="B260" s="40"/>
      <c r="C260" s="289" t="s">
        <v>1334</v>
      </c>
      <c r="D260" s="289" t="s">
        <v>341</v>
      </c>
      <c r="E260" s="290" t="s">
        <v>8090</v>
      </c>
      <c r="F260" s="291" t="s">
        <v>8091</v>
      </c>
      <c r="G260" s="292" t="s">
        <v>5315</v>
      </c>
      <c r="H260" s="293">
        <v>1</v>
      </c>
      <c r="I260" s="294"/>
      <c r="J260" s="295">
        <f>ROUND(I260*H260,2)</f>
        <v>0</v>
      </c>
      <c r="K260" s="291" t="s">
        <v>6781</v>
      </c>
      <c r="L260" s="296"/>
      <c r="M260" s="297" t="s">
        <v>1</v>
      </c>
      <c r="N260" s="298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532</v>
      </c>
      <c r="AT260" s="238" t="s">
        <v>341</v>
      </c>
      <c r="AU260" s="238" t="s">
        <v>87</v>
      </c>
      <c r="AY260" s="18" t="s">
        <v>240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170</v>
      </c>
      <c r="BM260" s="238" t="s">
        <v>2227</v>
      </c>
    </row>
    <row r="261" s="2" customFormat="1" ht="16.5" customHeight="1">
      <c r="A261" s="39"/>
      <c r="B261" s="40"/>
      <c r="C261" s="289" t="s">
        <v>1339</v>
      </c>
      <c r="D261" s="289" t="s">
        <v>341</v>
      </c>
      <c r="E261" s="290" t="s">
        <v>8092</v>
      </c>
      <c r="F261" s="291" t="s">
        <v>8093</v>
      </c>
      <c r="G261" s="292" t="s">
        <v>5315</v>
      </c>
      <c r="H261" s="293">
        <v>1</v>
      </c>
      <c r="I261" s="294"/>
      <c r="J261" s="295">
        <f>ROUND(I261*H261,2)</f>
        <v>0</v>
      </c>
      <c r="K261" s="291" t="s">
        <v>6781</v>
      </c>
      <c r="L261" s="296"/>
      <c r="M261" s="297" t="s">
        <v>1</v>
      </c>
      <c r="N261" s="298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532</v>
      </c>
      <c r="AT261" s="238" t="s">
        <v>341</v>
      </c>
      <c r="AU261" s="238" t="s">
        <v>87</v>
      </c>
      <c r="AY261" s="18" t="s">
        <v>240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170</v>
      </c>
      <c r="BM261" s="238" t="s">
        <v>2249</v>
      </c>
    </row>
    <row r="262" s="2" customFormat="1" ht="16.5" customHeight="1">
      <c r="A262" s="39"/>
      <c r="B262" s="40"/>
      <c r="C262" s="289" t="s">
        <v>1345</v>
      </c>
      <c r="D262" s="289" t="s">
        <v>341</v>
      </c>
      <c r="E262" s="290" t="s">
        <v>8094</v>
      </c>
      <c r="F262" s="291" t="s">
        <v>8095</v>
      </c>
      <c r="G262" s="292" t="s">
        <v>5315</v>
      </c>
      <c r="H262" s="293">
        <v>1</v>
      </c>
      <c r="I262" s="294"/>
      <c r="J262" s="295">
        <f>ROUND(I262*H262,2)</f>
        <v>0</v>
      </c>
      <c r="K262" s="291" t="s">
        <v>6781</v>
      </c>
      <c r="L262" s="296"/>
      <c r="M262" s="297" t="s">
        <v>1</v>
      </c>
      <c r="N262" s="298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532</v>
      </c>
      <c r="AT262" s="238" t="s">
        <v>341</v>
      </c>
      <c r="AU262" s="238" t="s">
        <v>87</v>
      </c>
      <c r="AY262" s="18" t="s">
        <v>240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170</v>
      </c>
      <c r="BM262" s="238" t="s">
        <v>2263</v>
      </c>
    </row>
    <row r="263" s="2" customFormat="1" ht="16.5" customHeight="1">
      <c r="A263" s="39"/>
      <c r="B263" s="40"/>
      <c r="C263" s="289" t="s">
        <v>1353</v>
      </c>
      <c r="D263" s="289" t="s">
        <v>341</v>
      </c>
      <c r="E263" s="290" t="s">
        <v>8073</v>
      </c>
      <c r="F263" s="291" t="s">
        <v>8021</v>
      </c>
      <c r="G263" s="292" t="s">
        <v>5315</v>
      </c>
      <c r="H263" s="293">
        <v>3</v>
      </c>
      <c r="I263" s="294"/>
      <c r="J263" s="295">
        <f>ROUND(I263*H263,2)</f>
        <v>0</v>
      </c>
      <c r="K263" s="291" t="s">
        <v>6781</v>
      </c>
      <c r="L263" s="296"/>
      <c r="M263" s="297" t="s">
        <v>1</v>
      </c>
      <c r="N263" s="298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532</v>
      </c>
      <c r="AT263" s="238" t="s">
        <v>341</v>
      </c>
      <c r="AU263" s="238" t="s">
        <v>87</v>
      </c>
      <c r="AY263" s="18" t="s">
        <v>240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84</v>
      </c>
      <c r="BK263" s="239">
        <f>ROUND(I263*H263,2)</f>
        <v>0</v>
      </c>
      <c r="BL263" s="18" t="s">
        <v>170</v>
      </c>
      <c r="BM263" s="238" t="s">
        <v>2285</v>
      </c>
    </row>
    <row r="264" s="2" customFormat="1" ht="16.5" customHeight="1">
      <c r="A264" s="39"/>
      <c r="B264" s="40"/>
      <c r="C264" s="289" t="s">
        <v>1358</v>
      </c>
      <c r="D264" s="289" t="s">
        <v>341</v>
      </c>
      <c r="E264" s="290" t="s">
        <v>8022</v>
      </c>
      <c r="F264" s="291" t="s">
        <v>8023</v>
      </c>
      <c r="G264" s="292" t="s">
        <v>5315</v>
      </c>
      <c r="H264" s="293">
        <v>15</v>
      </c>
      <c r="I264" s="294"/>
      <c r="J264" s="295">
        <f>ROUND(I264*H264,2)</f>
        <v>0</v>
      </c>
      <c r="K264" s="291" t="s">
        <v>6781</v>
      </c>
      <c r="L264" s="296"/>
      <c r="M264" s="297" t="s">
        <v>1</v>
      </c>
      <c r="N264" s="298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532</v>
      </c>
      <c r="AT264" s="238" t="s">
        <v>341</v>
      </c>
      <c r="AU264" s="238" t="s">
        <v>87</v>
      </c>
      <c r="AY264" s="18" t="s">
        <v>240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84</v>
      </c>
      <c r="BK264" s="239">
        <f>ROUND(I264*H264,2)</f>
        <v>0</v>
      </c>
      <c r="BL264" s="18" t="s">
        <v>170</v>
      </c>
      <c r="BM264" s="238" t="s">
        <v>2305</v>
      </c>
    </row>
    <row r="265" s="2" customFormat="1" ht="16.5" customHeight="1">
      <c r="A265" s="39"/>
      <c r="B265" s="40"/>
      <c r="C265" s="289" t="s">
        <v>1363</v>
      </c>
      <c r="D265" s="289" t="s">
        <v>341</v>
      </c>
      <c r="E265" s="290" t="s">
        <v>8024</v>
      </c>
      <c r="F265" s="291" t="s">
        <v>8025</v>
      </c>
      <c r="G265" s="292" t="s">
        <v>5315</v>
      </c>
      <c r="H265" s="293">
        <v>2</v>
      </c>
      <c r="I265" s="294"/>
      <c r="J265" s="295">
        <f>ROUND(I265*H265,2)</f>
        <v>0</v>
      </c>
      <c r="K265" s="291" t="s">
        <v>6781</v>
      </c>
      <c r="L265" s="296"/>
      <c r="M265" s="297" t="s">
        <v>1</v>
      </c>
      <c r="N265" s="298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532</v>
      </c>
      <c r="AT265" s="238" t="s">
        <v>341</v>
      </c>
      <c r="AU265" s="238" t="s">
        <v>87</v>
      </c>
      <c r="AY265" s="18" t="s">
        <v>240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170</v>
      </c>
      <c r="BM265" s="238" t="s">
        <v>2317</v>
      </c>
    </row>
    <row r="266" s="2" customFormat="1" ht="16.5" customHeight="1">
      <c r="A266" s="39"/>
      <c r="B266" s="40"/>
      <c r="C266" s="289" t="s">
        <v>1377</v>
      </c>
      <c r="D266" s="289" t="s">
        <v>341</v>
      </c>
      <c r="E266" s="290" t="s">
        <v>8096</v>
      </c>
      <c r="F266" s="291" t="s">
        <v>8097</v>
      </c>
      <c r="G266" s="292" t="s">
        <v>5315</v>
      </c>
      <c r="H266" s="293">
        <v>1</v>
      </c>
      <c r="I266" s="294"/>
      <c r="J266" s="295">
        <f>ROUND(I266*H266,2)</f>
        <v>0</v>
      </c>
      <c r="K266" s="291" t="s">
        <v>6781</v>
      </c>
      <c r="L266" s="296"/>
      <c r="M266" s="297" t="s">
        <v>1</v>
      </c>
      <c r="N266" s="298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532</v>
      </c>
      <c r="AT266" s="238" t="s">
        <v>341</v>
      </c>
      <c r="AU266" s="238" t="s">
        <v>87</v>
      </c>
      <c r="AY266" s="18" t="s">
        <v>240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84</v>
      </c>
      <c r="BK266" s="239">
        <f>ROUND(I266*H266,2)</f>
        <v>0</v>
      </c>
      <c r="BL266" s="18" t="s">
        <v>170</v>
      </c>
      <c r="BM266" s="238" t="s">
        <v>2333</v>
      </c>
    </row>
    <row r="267" s="2" customFormat="1" ht="16.5" customHeight="1">
      <c r="A267" s="39"/>
      <c r="B267" s="40"/>
      <c r="C267" s="289" t="s">
        <v>1391</v>
      </c>
      <c r="D267" s="289" t="s">
        <v>341</v>
      </c>
      <c r="E267" s="290" t="s">
        <v>8098</v>
      </c>
      <c r="F267" s="291" t="s">
        <v>8029</v>
      </c>
      <c r="G267" s="292" t="s">
        <v>5315</v>
      </c>
      <c r="H267" s="293">
        <v>2</v>
      </c>
      <c r="I267" s="294"/>
      <c r="J267" s="295">
        <f>ROUND(I267*H267,2)</f>
        <v>0</v>
      </c>
      <c r="K267" s="291" t="s">
        <v>6781</v>
      </c>
      <c r="L267" s="296"/>
      <c r="M267" s="297" t="s">
        <v>1</v>
      </c>
      <c r="N267" s="298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532</v>
      </c>
      <c r="AT267" s="238" t="s">
        <v>341</v>
      </c>
      <c r="AU267" s="238" t="s">
        <v>87</v>
      </c>
      <c r="AY267" s="18" t="s">
        <v>240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84</v>
      </c>
      <c r="BK267" s="239">
        <f>ROUND(I267*H267,2)</f>
        <v>0</v>
      </c>
      <c r="BL267" s="18" t="s">
        <v>170</v>
      </c>
      <c r="BM267" s="238" t="s">
        <v>2353</v>
      </c>
    </row>
    <row r="268" s="2" customFormat="1" ht="16.5" customHeight="1">
      <c r="A268" s="39"/>
      <c r="B268" s="40"/>
      <c r="C268" s="289" t="s">
        <v>1403</v>
      </c>
      <c r="D268" s="289" t="s">
        <v>341</v>
      </c>
      <c r="E268" s="290" t="s">
        <v>8099</v>
      </c>
      <c r="F268" s="291" t="s">
        <v>8031</v>
      </c>
      <c r="G268" s="292" t="s">
        <v>5315</v>
      </c>
      <c r="H268" s="293">
        <v>4</v>
      </c>
      <c r="I268" s="294"/>
      <c r="J268" s="295">
        <f>ROUND(I268*H268,2)</f>
        <v>0</v>
      </c>
      <c r="K268" s="291" t="s">
        <v>6781</v>
      </c>
      <c r="L268" s="296"/>
      <c r="M268" s="297" t="s">
        <v>1</v>
      </c>
      <c r="N268" s="298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532</v>
      </c>
      <c r="AT268" s="238" t="s">
        <v>341</v>
      </c>
      <c r="AU268" s="238" t="s">
        <v>87</v>
      </c>
      <c r="AY268" s="18" t="s">
        <v>240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170</v>
      </c>
      <c r="BM268" s="238" t="s">
        <v>2373</v>
      </c>
    </row>
    <row r="269" s="2" customFormat="1" ht="16.5" customHeight="1">
      <c r="A269" s="39"/>
      <c r="B269" s="40"/>
      <c r="C269" s="289" t="s">
        <v>1410</v>
      </c>
      <c r="D269" s="289" t="s">
        <v>341</v>
      </c>
      <c r="E269" s="290" t="s">
        <v>8100</v>
      </c>
      <c r="F269" s="291" t="s">
        <v>8033</v>
      </c>
      <c r="G269" s="292" t="s">
        <v>5315</v>
      </c>
      <c r="H269" s="293">
        <v>2</v>
      </c>
      <c r="I269" s="294"/>
      <c r="J269" s="295">
        <f>ROUND(I269*H269,2)</f>
        <v>0</v>
      </c>
      <c r="K269" s="291" t="s">
        <v>6781</v>
      </c>
      <c r="L269" s="296"/>
      <c r="M269" s="297" t="s">
        <v>1</v>
      </c>
      <c r="N269" s="298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532</v>
      </c>
      <c r="AT269" s="238" t="s">
        <v>341</v>
      </c>
      <c r="AU269" s="238" t="s">
        <v>87</v>
      </c>
      <c r="AY269" s="18" t="s">
        <v>240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170</v>
      </c>
      <c r="BM269" s="238" t="s">
        <v>2383</v>
      </c>
    </row>
    <row r="270" s="2" customFormat="1" ht="16.5" customHeight="1">
      <c r="A270" s="39"/>
      <c r="B270" s="40"/>
      <c r="C270" s="289" t="s">
        <v>1417</v>
      </c>
      <c r="D270" s="289" t="s">
        <v>341</v>
      </c>
      <c r="E270" s="290" t="s">
        <v>8101</v>
      </c>
      <c r="F270" s="291" t="s">
        <v>8027</v>
      </c>
      <c r="G270" s="292" t="s">
        <v>5315</v>
      </c>
      <c r="H270" s="293">
        <v>1</v>
      </c>
      <c r="I270" s="294"/>
      <c r="J270" s="295">
        <f>ROUND(I270*H270,2)</f>
        <v>0</v>
      </c>
      <c r="K270" s="291" t="s">
        <v>6781</v>
      </c>
      <c r="L270" s="296"/>
      <c r="M270" s="297" t="s">
        <v>1</v>
      </c>
      <c r="N270" s="298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532</v>
      </c>
      <c r="AT270" s="238" t="s">
        <v>341</v>
      </c>
      <c r="AU270" s="238" t="s">
        <v>87</v>
      </c>
      <c r="AY270" s="18" t="s">
        <v>240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84</v>
      </c>
      <c r="BK270" s="239">
        <f>ROUND(I270*H270,2)</f>
        <v>0</v>
      </c>
      <c r="BL270" s="18" t="s">
        <v>170</v>
      </c>
      <c r="BM270" s="238" t="s">
        <v>2394</v>
      </c>
    </row>
    <row r="271" s="2" customFormat="1" ht="16.5" customHeight="1">
      <c r="A271" s="39"/>
      <c r="B271" s="40"/>
      <c r="C271" s="289" t="s">
        <v>1425</v>
      </c>
      <c r="D271" s="289" t="s">
        <v>341</v>
      </c>
      <c r="E271" s="290" t="s">
        <v>8038</v>
      </c>
      <c r="F271" s="291" t="s">
        <v>8039</v>
      </c>
      <c r="G271" s="292" t="s">
        <v>5315</v>
      </c>
      <c r="H271" s="293">
        <v>1</v>
      </c>
      <c r="I271" s="294"/>
      <c r="J271" s="295">
        <f>ROUND(I271*H271,2)</f>
        <v>0</v>
      </c>
      <c r="K271" s="291" t="s">
        <v>6781</v>
      </c>
      <c r="L271" s="296"/>
      <c r="M271" s="297" t="s">
        <v>1</v>
      </c>
      <c r="N271" s="298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532</v>
      </c>
      <c r="AT271" s="238" t="s">
        <v>341</v>
      </c>
      <c r="AU271" s="238" t="s">
        <v>87</v>
      </c>
      <c r="AY271" s="18" t="s">
        <v>240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84</v>
      </c>
      <c r="BK271" s="239">
        <f>ROUND(I271*H271,2)</f>
        <v>0</v>
      </c>
      <c r="BL271" s="18" t="s">
        <v>170</v>
      </c>
      <c r="BM271" s="238" t="s">
        <v>2407</v>
      </c>
    </row>
    <row r="272" s="2" customFormat="1" ht="16.5" customHeight="1">
      <c r="A272" s="39"/>
      <c r="B272" s="40"/>
      <c r="C272" s="289" t="s">
        <v>1431</v>
      </c>
      <c r="D272" s="289" t="s">
        <v>341</v>
      </c>
      <c r="E272" s="290" t="s">
        <v>8040</v>
      </c>
      <c r="F272" s="291" t="s">
        <v>8041</v>
      </c>
      <c r="G272" s="292" t="s">
        <v>5315</v>
      </c>
      <c r="H272" s="293">
        <v>2</v>
      </c>
      <c r="I272" s="294"/>
      <c r="J272" s="295">
        <f>ROUND(I272*H272,2)</f>
        <v>0</v>
      </c>
      <c r="K272" s="291" t="s">
        <v>6781</v>
      </c>
      <c r="L272" s="296"/>
      <c r="M272" s="297" t="s">
        <v>1</v>
      </c>
      <c r="N272" s="298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532</v>
      </c>
      <c r="AT272" s="238" t="s">
        <v>341</v>
      </c>
      <c r="AU272" s="238" t="s">
        <v>87</v>
      </c>
      <c r="AY272" s="18" t="s">
        <v>240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170</v>
      </c>
      <c r="BM272" s="238" t="s">
        <v>2419</v>
      </c>
    </row>
    <row r="273" s="2" customFormat="1" ht="16.5" customHeight="1">
      <c r="A273" s="39"/>
      <c r="B273" s="40"/>
      <c r="C273" s="289" t="s">
        <v>1439</v>
      </c>
      <c r="D273" s="289" t="s">
        <v>341</v>
      </c>
      <c r="E273" s="290" t="s">
        <v>8042</v>
      </c>
      <c r="F273" s="291" t="s">
        <v>8043</v>
      </c>
      <c r="G273" s="292" t="s">
        <v>5315</v>
      </c>
      <c r="H273" s="293">
        <v>1</v>
      </c>
      <c r="I273" s="294"/>
      <c r="J273" s="295">
        <f>ROUND(I273*H273,2)</f>
        <v>0</v>
      </c>
      <c r="K273" s="291" t="s">
        <v>6781</v>
      </c>
      <c r="L273" s="296"/>
      <c r="M273" s="297" t="s">
        <v>1</v>
      </c>
      <c r="N273" s="298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532</v>
      </c>
      <c r="AT273" s="238" t="s">
        <v>341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170</v>
      </c>
      <c r="BM273" s="238" t="s">
        <v>2445</v>
      </c>
    </row>
    <row r="274" s="2" customFormat="1" ht="16.5" customHeight="1">
      <c r="A274" s="39"/>
      <c r="B274" s="40"/>
      <c r="C274" s="289" t="s">
        <v>1445</v>
      </c>
      <c r="D274" s="289" t="s">
        <v>341</v>
      </c>
      <c r="E274" s="290" t="s">
        <v>8044</v>
      </c>
      <c r="F274" s="291" t="s">
        <v>8045</v>
      </c>
      <c r="G274" s="292" t="s">
        <v>5315</v>
      </c>
      <c r="H274" s="293">
        <v>1</v>
      </c>
      <c r="I274" s="294"/>
      <c r="J274" s="295">
        <f>ROUND(I274*H274,2)</f>
        <v>0</v>
      </c>
      <c r="K274" s="291" t="s">
        <v>6781</v>
      </c>
      <c r="L274" s="296"/>
      <c r="M274" s="297" t="s">
        <v>1</v>
      </c>
      <c r="N274" s="298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532</v>
      </c>
      <c r="AT274" s="238" t="s">
        <v>341</v>
      </c>
      <c r="AU274" s="238" t="s">
        <v>87</v>
      </c>
      <c r="AY274" s="18" t="s">
        <v>240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84</v>
      </c>
      <c r="BK274" s="239">
        <f>ROUND(I274*H274,2)</f>
        <v>0</v>
      </c>
      <c r="BL274" s="18" t="s">
        <v>170</v>
      </c>
      <c r="BM274" s="238" t="s">
        <v>2464</v>
      </c>
    </row>
    <row r="275" s="2" customFormat="1" ht="16.5" customHeight="1">
      <c r="A275" s="39"/>
      <c r="B275" s="40"/>
      <c r="C275" s="289" t="s">
        <v>1452</v>
      </c>
      <c r="D275" s="289" t="s">
        <v>341</v>
      </c>
      <c r="E275" s="290" t="s">
        <v>8046</v>
      </c>
      <c r="F275" s="291" t="s">
        <v>8047</v>
      </c>
      <c r="G275" s="292" t="s">
        <v>5315</v>
      </c>
      <c r="H275" s="293">
        <v>1</v>
      </c>
      <c r="I275" s="294"/>
      <c r="J275" s="295">
        <f>ROUND(I275*H275,2)</f>
        <v>0</v>
      </c>
      <c r="K275" s="291" t="s">
        <v>6781</v>
      </c>
      <c r="L275" s="296"/>
      <c r="M275" s="297" t="s">
        <v>1</v>
      </c>
      <c r="N275" s="298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532</v>
      </c>
      <c r="AT275" s="238" t="s">
        <v>341</v>
      </c>
      <c r="AU275" s="238" t="s">
        <v>87</v>
      </c>
      <c r="AY275" s="18" t="s">
        <v>240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170</v>
      </c>
      <c r="BM275" s="238" t="s">
        <v>2478</v>
      </c>
    </row>
    <row r="276" s="2" customFormat="1" ht="21.75" customHeight="1">
      <c r="A276" s="39"/>
      <c r="B276" s="40"/>
      <c r="C276" s="289" t="s">
        <v>1458</v>
      </c>
      <c r="D276" s="289" t="s">
        <v>341</v>
      </c>
      <c r="E276" s="290" t="s">
        <v>8048</v>
      </c>
      <c r="F276" s="291" t="s">
        <v>8049</v>
      </c>
      <c r="G276" s="292" t="s">
        <v>5315</v>
      </c>
      <c r="H276" s="293">
        <v>1</v>
      </c>
      <c r="I276" s="294"/>
      <c r="J276" s="295">
        <f>ROUND(I276*H276,2)</f>
        <v>0</v>
      </c>
      <c r="K276" s="291" t="s">
        <v>6781</v>
      </c>
      <c r="L276" s="296"/>
      <c r="M276" s="297" t="s">
        <v>1</v>
      </c>
      <c r="N276" s="298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532</v>
      </c>
      <c r="AT276" s="238" t="s">
        <v>341</v>
      </c>
      <c r="AU276" s="238" t="s">
        <v>87</v>
      </c>
      <c r="AY276" s="18" t="s">
        <v>240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84</v>
      </c>
      <c r="BK276" s="239">
        <f>ROUND(I276*H276,2)</f>
        <v>0</v>
      </c>
      <c r="BL276" s="18" t="s">
        <v>170</v>
      </c>
      <c r="BM276" s="238" t="s">
        <v>2491</v>
      </c>
    </row>
    <row r="277" s="2" customFormat="1" ht="16.5" customHeight="1">
      <c r="A277" s="39"/>
      <c r="B277" s="40"/>
      <c r="C277" s="289" t="s">
        <v>1465</v>
      </c>
      <c r="D277" s="289" t="s">
        <v>341</v>
      </c>
      <c r="E277" s="290" t="s">
        <v>8078</v>
      </c>
      <c r="F277" s="291" t="s">
        <v>8051</v>
      </c>
      <c r="G277" s="292" t="s">
        <v>5315</v>
      </c>
      <c r="H277" s="293">
        <v>1</v>
      </c>
      <c r="I277" s="294"/>
      <c r="J277" s="295">
        <f>ROUND(I277*H277,2)</f>
        <v>0</v>
      </c>
      <c r="K277" s="291" t="s">
        <v>6781</v>
      </c>
      <c r="L277" s="296"/>
      <c r="M277" s="297" t="s">
        <v>1</v>
      </c>
      <c r="N277" s="298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532</v>
      </c>
      <c r="AT277" s="238" t="s">
        <v>341</v>
      </c>
      <c r="AU277" s="238" t="s">
        <v>87</v>
      </c>
      <c r="AY277" s="18" t="s">
        <v>240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84</v>
      </c>
      <c r="BK277" s="239">
        <f>ROUND(I277*H277,2)</f>
        <v>0</v>
      </c>
      <c r="BL277" s="18" t="s">
        <v>170</v>
      </c>
      <c r="BM277" s="238" t="s">
        <v>2518</v>
      </c>
    </row>
    <row r="278" s="2" customFormat="1" ht="16.5" customHeight="1">
      <c r="A278" s="39"/>
      <c r="B278" s="40"/>
      <c r="C278" s="289" t="s">
        <v>1472</v>
      </c>
      <c r="D278" s="289" t="s">
        <v>341</v>
      </c>
      <c r="E278" s="290" t="s">
        <v>8102</v>
      </c>
      <c r="F278" s="291" t="s">
        <v>8055</v>
      </c>
      <c r="G278" s="292" t="s">
        <v>5315</v>
      </c>
      <c r="H278" s="293">
        <v>2</v>
      </c>
      <c r="I278" s="294"/>
      <c r="J278" s="295">
        <f>ROUND(I278*H278,2)</f>
        <v>0</v>
      </c>
      <c r="K278" s="291" t="s">
        <v>6781</v>
      </c>
      <c r="L278" s="296"/>
      <c r="M278" s="297" t="s">
        <v>1</v>
      </c>
      <c r="N278" s="298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532</v>
      </c>
      <c r="AT278" s="238" t="s">
        <v>341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170</v>
      </c>
      <c r="BM278" s="238" t="s">
        <v>2532</v>
      </c>
    </row>
    <row r="279" s="2" customFormat="1" ht="24.15" customHeight="1">
      <c r="A279" s="39"/>
      <c r="B279" s="40"/>
      <c r="C279" s="289" t="s">
        <v>1479</v>
      </c>
      <c r="D279" s="289" t="s">
        <v>341</v>
      </c>
      <c r="E279" s="290" t="s">
        <v>8103</v>
      </c>
      <c r="F279" s="291" t="s">
        <v>8057</v>
      </c>
      <c r="G279" s="292" t="s">
        <v>5315</v>
      </c>
      <c r="H279" s="293">
        <v>8</v>
      </c>
      <c r="I279" s="294"/>
      <c r="J279" s="295">
        <f>ROUND(I279*H279,2)</f>
        <v>0</v>
      </c>
      <c r="K279" s="291" t="s">
        <v>6781</v>
      </c>
      <c r="L279" s="296"/>
      <c r="M279" s="297" t="s">
        <v>1</v>
      </c>
      <c r="N279" s="298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532</v>
      </c>
      <c r="AT279" s="238" t="s">
        <v>341</v>
      </c>
      <c r="AU279" s="238" t="s">
        <v>87</v>
      </c>
      <c r="AY279" s="18" t="s">
        <v>240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170</v>
      </c>
      <c r="BM279" s="238" t="s">
        <v>2544</v>
      </c>
    </row>
    <row r="280" s="2" customFormat="1" ht="16.5" customHeight="1">
      <c r="A280" s="39"/>
      <c r="B280" s="40"/>
      <c r="C280" s="289" t="s">
        <v>1486</v>
      </c>
      <c r="D280" s="289" t="s">
        <v>341</v>
      </c>
      <c r="E280" s="290" t="s">
        <v>8058</v>
      </c>
      <c r="F280" s="291" t="s">
        <v>8059</v>
      </c>
      <c r="G280" s="292" t="s">
        <v>5315</v>
      </c>
      <c r="H280" s="293">
        <v>1</v>
      </c>
      <c r="I280" s="294"/>
      <c r="J280" s="295">
        <f>ROUND(I280*H280,2)</f>
        <v>0</v>
      </c>
      <c r="K280" s="291" t="s">
        <v>6781</v>
      </c>
      <c r="L280" s="296"/>
      <c r="M280" s="297" t="s">
        <v>1</v>
      </c>
      <c r="N280" s="298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532</v>
      </c>
      <c r="AT280" s="238" t="s">
        <v>341</v>
      </c>
      <c r="AU280" s="238" t="s">
        <v>87</v>
      </c>
      <c r="AY280" s="18" t="s">
        <v>240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170</v>
      </c>
      <c r="BM280" s="238" t="s">
        <v>2555</v>
      </c>
    </row>
    <row r="281" s="2" customFormat="1" ht="16.5" customHeight="1">
      <c r="A281" s="39"/>
      <c r="B281" s="40"/>
      <c r="C281" s="289" t="s">
        <v>1495</v>
      </c>
      <c r="D281" s="289" t="s">
        <v>341</v>
      </c>
      <c r="E281" s="290" t="s">
        <v>8060</v>
      </c>
      <c r="F281" s="291" t="s">
        <v>8061</v>
      </c>
      <c r="G281" s="292" t="s">
        <v>5315</v>
      </c>
      <c r="H281" s="293">
        <v>1</v>
      </c>
      <c r="I281" s="294"/>
      <c r="J281" s="295">
        <f>ROUND(I281*H281,2)</f>
        <v>0</v>
      </c>
      <c r="K281" s="291" t="s">
        <v>6781</v>
      </c>
      <c r="L281" s="296"/>
      <c r="M281" s="297" t="s">
        <v>1</v>
      </c>
      <c r="N281" s="298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532</v>
      </c>
      <c r="AT281" s="238" t="s">
        <v>341</v>
      </c>
      <c r="AU281" s="238" t="s">
        <v>87</v>
      </c>
      <c r="AY281" s="18" t="s">
        <v>240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84</v>
      </c>
      <c r="BK281" s="239">
        <f>ROUND(I281*H281,2)</f>
        <v>0</v>
      </c>
      <c r="BL281" s="18" t="s">
        <v>170</v>
      </c>
      <c r="BM281" s="238" t="s">
        <v>2575</v>
      </c>
    </row>
    <row r="282" s="2" customFormat="1" ht="16.5" customHeight="1">
      <c r="A282" s="39"/>
      <c r="B282" s="40"/>
      <c r="C282" s="289" t="s">
        <v>1501</v>
      </c>
      <c r="D282" s="289" t="s">
        <v>341</v>
      </c>
      <c r="E282" s="290" t="s">
        <v>8062</v>
      </c>
      <c r="F282" s="291" t="s">
        <v>8063</v>
      </c>
      <c r="G282" s="292" t="s">
        <v>5315</v>
      </c>
      <c r="H282" s="293">
        <v>1</v>
      </c>
      <c r="I282" s="294"/>
      <c r="J282" s="295">
        <f>ROUND(I282*H282,2)</f>
        <v>0</v>
      </c>
      <c r="K282" s="291" t="s">
        <v>6781</v>
      </c>
      <c r="L282" s="296"/>
      <c r="M282" s="297" t="s">
        <v>1</v>
      </c>
      <c r="N282" s="298" t="s">
        <v>41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532</v>
      </c>
      <c r="AT282" s="238" t="s">
        <v>341</v>
      </c>
      <c r="AU282" s="238" t="s">
        <v>87</v>
      </c>
      <c r="AY282" s="18" t="s">
        <v>240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170</v>
      </c>
      <c r="BM282" s="238" t="s">
        <v>2588</v>
      </c>
    </row>
    <row r="283" s="2" customFormat="1" ht="16.5" customHeight="1">
      <c r="A283" s="39"/>
      <c r="B283" s="40"/>
      <c r="C283" s="289" t="s">
        <v>1506</v>
      </c>
      <c r="D283" s="289" t="s">
        <v>341</v>
      </c>
      <c r="E283" s="290" t="s">
        <v>8104</v>
      </c>
      <c r="F283" s="291" t="s">
        <v>8065</v>
      </c>
      <c r="G283" s="292" t="s">
        <v>5315</v>
      </c>
      <c r="H283" s="293">
        <v>1</v>
      </c>
      <c r="I283" s="294"/>
      <c r="J283" s="295">
        <f>ROUND(I283*H283,2)</f>
        <v>0</v>
      </c>
      <c r="K283" s="291" t="s">
        <v>6781</v>
      </c>
      <c r="L283" s="296"/>
      <c r="M283" s="297" t="s">
        <v>1</v>
      </c>
      <c r="N283" s="298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532</v>
      </c>
      <c r="AT283" s="238" t="s">
        <v>341</v>
      </c>
      <c r="AU283" s="238" t="s">
        <v>87</v>
      </c>
      <c r="AY283" s="18" t="s">
        <v>240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170</v>
      </c>
      <c r="BM283" s="238" t="s">
        <v>2610</v>
      </c>
    </row>
    <row r="284" s="12" customFormat="1" ht="22.8" customHeight="1">
      <c r="A284" s="12"/>
      <c r="B284" s="211"/>
      <c r="C284" s="212"/>
      <c r="D284" s="213" t="s">
        <v>75</v>
      </c>
      <c r="E284" s="225" t="s">
        <v>8105</v>
      </c>
      <c r="F284" s="225" t="s">
        <v>8106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SUM(P285:P315)</f>
        <v>0</v>
      </c>
      <c r="Q284" s="219"/>
      <c r="R284" s="220">
        <f>SUM(R285:R315)</f>
        <v>0</v>
      </c>
      <c r="S284" s="219"/>
      <c r="T284" s="221">
        <f>SUM(T285:T315)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87</v>
      </c>
      <c r="AT284" s="223" t="s">
        <v>75</v>
      </c>
      <c r="AU284" s="223" t="s">
        <v>84</v>
      </c>
      <c r="AY284" s="222" t="s">
        <v>240</v>
      </c>
      <c r="BK284" s="224">
        <f>SUM(BK285:BK315)</f>
        <v>0</v>
      </c>
    </row>
    <row r="285" s="2" customFormat="1" ht="21.75" customHeight="1">
      <c r="A285" s="39"/>
      <c r="B285" s="40"/>
      <c r="C285" s="289" t="s">
        <v>1511</v>
      </c>
      <c r="D285" s="289" t="s">
        <v>341</v>
      </c>
      <c r="E285" s="290" t="s">
        <v>8107</v>
      </c>
      <c r="F285" s="291" t="s">
        <v>8108</v>
      </c>
      <c r="G285" s="292" t="s">
        <v>520</v>
      </c>
      <c r="H285" s="293">
        <v>15</v>
      </c>
      <c r="I285" s="294"/>
      <c r="J285" s="295">
        <f>ROUND(I285*H285,2)</f>
        <v>0</v>
      </c>
      <c r="K285" s="291" t="s">
        <v>6781</v>
      </c>
      <c r="L285" s="296"/>
      <c r="M285" s="297" t="s">
        <v>1</v>
      </c>
      <c r="N285" s="298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532</v>
      </c>
      <c r="AT285" s="238" t="s">
        <v>341</v>
      </c>
      <c r="AU285" s="238" t="s">
        <v>87</v>
      </c>
      <c r="AY285" s="18" t="s">
        <v>240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84</v>
      </c>
      <c r="BK285" s="239">
        <f>ROUND(I285*H285,2)</f>
        <v>0</v>
      </c>
      <c r="BL285" s="18" t="s">
        <v>170</v>
      </c>
      <c r="BM285" s="238" t="s">
        <v>2622</v>
      </c>
    </row>
    <row r="286" s="2" customFormat="1" ht="21.75" customHeight="1">
      <c r="A286" s="39"/>
      <c r="B286" s="40"/>
      <c r="C286" s="289" t="s">
        <v>1516</v>
      </c>
      <c r="D286" s="289" t="s">
        <v>341</v>
      </c>
      <c r="E286" s="290" t="s">
        <v>8109</v>
      </c>
      <c r="F286" s="291" t="s">
        <v>8110</v>
      </c>
      <c r="G286" s="292" t="s">
        <v>520</v>
      </c>
      <c r="H286" s="293">
        <v>15</v>
      </c>
      <c r="I286" s="294"/>
      <c r="J286" s="295">
        <f>ROUND(I286*H286,2)</f>
        <v>0</v>
      </c>
      <c r="K286" s="291" t="s">
        <v>6781</v>
      </c>
      <c r="L286" s="296"/>
      <c r="M286" s="297" t="s">
        <v>1</v>
      </c>
      <c r="N286" s="298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532</v>
      </c>
      <c r="AT286" s="238" t="s">
        <v>341</v>
      </c>
      <c r="AU286" s="238" t="s">
        <v>87</v>
      </c>
      <c r="AY286" s="18" t="s">
        <v>240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170</v>
      </c>
      <c r="BM286" s="238" t="s">
        <v>2634</v>
      </c>
    </row>
    <row r="287" s="2" customFormat="1" ht="21.75" customHeight="1">
      <c r="A287" s="39"/>
      <c r="B287" s="40"/>
      <c r="C287" s="289" t="s">
        <v>1523</v>
      </c>
      <c r="D287" s="289" t="s">
        <v>341</v>
      </c>
      <c r="E287" s="290" t="s">
        <v>8111</v>
      </c>
      <c r="F287" s="291" t="s">
        <v>8112</v>
      </c>
      <c r="G287" s="292" t="s">
        <v>520</v>
      </c>
      <c r="H287" s="293">
        <v>15</v>
      </c>
      <c r="I287" s="294"/>
      <c r="J287" s="295">
        <f>ROUND(I287*H287,2)</f>
        <v>0</v>
      </c>
      <c r="K287" s="291" t="s">
        <v>6781</v>
      </c>
      <c r="L287" s="296"/>
      <c r="M287" s="297" t="s">
        <v>1</v>
      </c>
      <c r="N287" s="298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532</v>
      </c>
      <c r="AT287" s="238" t="s">
        <v>341</v>
      </c>
      <c r="AU287" s="238" t="s">
        <v>87</v>
      </c>
      <c r="AY287" s="18" t="s">
        <v>240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170</v>
      </c>
      <c r="BM287" s="238" t="s">
        <v>2650</v>
      </c>
    </row>
    <row r="288" s="2" customFormat="1" ht="21.75" customHeight="1">
      <c r="A288" s="39"/>
      <c r="B288" s="40"/>
      <c r="C288" s="289" t="s">
        <v>1530</v>
      </c>
      <c r="D288" s="289" t="s">
        <v>341</v>
      </c>
      <c r="E288" s="290" t="s">
        <v>8113</v>
      </c>
      <c r="F288" s="291" t="s">
        <v>8114</v>
      </c>
      <c r="G288" s="292" t="s">
        <v>520</v>
      </c>
      <c r="H288" s="293">
        <v>15</v>
      </c>
      <c r="I288" s="294"/>
      <c r="J288" s="295">
        <f>ROUND(I288*H288,2)</f>
        <v>0</v>
      </c>
      <c r="K288" s="291" t="s">
        <v>6781</v>
      </c>
      <c r="L288" s="296"/>
      <c r="M288" s="297" t="s">
        <v>1</v>
      </c>
      <c r="N288" s="298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532</v>
      </c>
      <c r="AT288" s="238" t="s">
        <v>341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170</v>
      </c>
      <c r="BM288" s="238" t="s">
        <v>2661</v>
      </c>
    </row>
    <row r="289" s="2" customFormat="1" ht="21.75" customHeight="1">
      <c r="A289" s="39"/>
      <c r="B289" s="40"/>
      <c r="C289" s="289" t="s">
        <v>1536</v>
      </c>
      <c r="D289" s="289" t="s">
        <v>341</v>
      </c>
      <c r="E289" s="290" t="s">
        <v>8115</v>
      </c>
      <c r="F289" s="291" t="s">
        <v>8116</v>
      </c>
      <c r="G289" s="292" t="s">
        <v>520</v>
      </c>
      <c r="H289" s="293">
        <v>15</v>
      </c>
      <c r="I289" s="294"/>
      <c r="J289" s="295">
        <f>ROUND(I289*H289,2)</f>
        <v>0</v>
      </c>
      <c r="K289" s="291" t="s">
        <v>6781</v>
      </c>
      <c r="L289" s="296"/>
      <c r="M289" s="297" t="s">
        <v>1</v>
      </c>
      <c r="N289" s="298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532</v>
      </c>
      <c r="AT289" s="238" t="s">
        <v>341</v>
      </c>
      <c r="AU289" s="238" t="s">
        <v>87</v>
      </c>
      <c r="AY289" s="18" t="s">
        <v>240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84</v>
      </c>
      <c r="BK289" s="239">
        <f>ROUND(I289*H289,2)</f>
        <v>0</v>
      </c>
      <c r="BL289" s="18" t="s">
        <v>170</v>
      </c>
      <c r="BM289" s="238" t="s">
        <v>2673</v>
      </c>
    </row>
    <row r="290" s="2" customFormat="1" ht="21.75" customHeight="1">
      <c r="A290" s="39"/>
      <c r="B290" s="40"/>
      <c r="C290" s="289" t="s">
        <v>1545</v>
      </c>
      <c r="D290" s="289" t="s">
        <v>341</v>
      </c>
      <c r="E290" s="290" t="s">
        <v>8117</v>
      </c>
      <c r="F290" s="291" t="s">
        <v>8118</v>
      </c>
      <c r="G290" s="292" t="s">
        <v>520</v>
      </c>
      <c r="H290" s="293">
        <v>15</v>
      </c>
      <c r="I290" s="294"/>
      <c r="J290" s="295">
        <f>ROUND(I290*H290,2)</f>
        <v>0</v>
      </c>
      <c r="K290" s="291" t="s">
        <v>6781</v>
      </c>
      <c r="L290" s="296"/>
      <c r="M290" s="297" t="s">
        <v>1</v>
      </c>
      <c r="N290" s="298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532</v>
      </c>
      <c r="AT290" s="238" t="s">
        <v>341</v>
      </c>
      <c r="AU290" s="238" t="s">
        <v>87</v>
      </c>
      <c r="AY290" s="18" t="s">
        <v>240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170</v>
      </c>
      <c r="BM290" s="238" t="s">
        <v>2689</v>
      </c>
    </row>
    <row r="291" s="2" customFormat="1" ht="16.5" customHeight="1">
      <c r="A291" s="39"/>
      <c r="B291" s="40"/>
      <c r="C291" s="289" t="s">
        <v>1550</v>
      </c>
      <c r="D291" s="289" t="s">
        <v>341</v>
      </c>
      <c r="E291" s="290" t="s">
        <v>8119</v>
      </c>
      <c r="F291" s="291" t="s">
        <v>8120</v>
      </c>
      <c r="G291" s="292" t="s">
        <v>520</v>
      </c>
      <c r="H291" s="293">
        <v>15</v>
      </c>
      <c r="I291" s="294"/>
      <c r="J291" s="295">
        <f>ROUND(I291*H291,2)</f>
        <v>0</v>
      </c>
      <c r="K291" s="291" t="s">
        <v>6781</v>
      </c>
      <c r="L291" s="296"/>
      <c r="M291" s="297" t="s">
        <v>1</v>
      </c>
      <c r="N291" s="298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532</v>
      </c>
      <c r="AT291" s="238" t="s">
        <v>341</v>
      </c>
      <c r="AU291" s="238" t="s">
        <v>87</v>
      </c>
      <c r="AY291" s="18" t="s">
        <v>240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170</v>
      </c>
      <c r="BM291" s="238" t="s">
        <v>2701</v>
      </c>
    </row>
    <row r="292" s="2" customFormat="1" ht="21.75" customHeight="1">
      <c r="A292" s="39"/>
      <c r="B292" s="40"/>
      <c r="C292" s="289" t="s">
        <v>1555</v>
      </c>
      <c r="D292" s="289" t="s">
        <v>341</v>
      </c>
      <c r="E292" s="290" t="s">
        <v>8121</v>
      </c>
      <c r="F292" s="291" t="s">
        <v>8122</v>
      </c>
      <c r="G292" s="292" t="s">
        <v>520</v>
      </c>
      <c r="H292" s="293">
        <v>15</v>
      </c>
      <c r="I292" s="294"/>
      <c r="J292" s="295">
        <f>ROUND(I292*H292,2)</f>
        <v>0</v>
      </c>
      <c r="K292" s="291" t="s">
        <v>6781</v>
      </c>
      <c r="L292" s="296"/>
      <c r="M292" s="297" t="s">
        <v>1</v>
      </c>
      <c r="N292" s="298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532</v>
      </c>
      <c r="AT292" s="238" t="s">
        <v>341</v>
      </c>
      <c r="AU292" s="238" t="s">
        <v>87</v>
      </c>
      <c r="AY292" s="18" t="s">
        <v>240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170</v>
      </c>
      <c r="BM292" s="238" t="s">
        <v>2715</v>
      </c>
    </row>
    <row r="293" s="2" customFormat="1" ht="21.75" customHeight="1">
      <c r="A293" s="39"/>
      <c r="B293" s="40"/>
      <c r="C293" s="289" t="s">
        <v>1561</v>
      </c>
      <c r="D293" s="289" t="s">
        <v>341</v>
      </c>
      <c r="E293" s="290" t="s">
        <v>8123</v>
      </c>
      <c r="F293" s="291" t="s">
        <v>8124</v>
      </c>
      <c r="G293" s="292" t="s">
        <v>520</v>
      </c>
      <c r="H293" s="293">
        <v>15</v>
      </c>
      <c r="I293" s="294"/>
      <c r="J293" s="295">
        <f>ROUND(I293*H293,2)</f>
        <v>0</v>
      </c>
      <c r="K293" s="291" t="s">
        <v>6781</v>
      </c>
      <c r="L293" s="296"/>
      <c r="M293" s="297" t="s">
        <v>1</v>
      </c>
      <c r="N293" s="298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532</v>
      </c>
      <c r="AT293" s="238" t="s">
        <v>341</v>
      </c>
      <c r="AU293" s="238" t="s">
        <v>87</v>
      </c>
      <c r="AY293" s="18" t="s">
        <v>240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84</v>
      </c>
      <c r="BK293" s="239">
        <f>ROUND(I293*H293,2)</f>
        <v>0</v>
      </c>
      <c r="BL293" s="18" t="s">
        <v>170</v>
      </c>
      <c r="BM293" s="238" t="s">
        <v>2728</v>
      </c>
    </row>
    <row r="294" s="2" customFormat="1" ht="21.75" customHeight="1">
      <c r="A294" s="39"/>
      <c r="B294" s="40"/>
      <c r="C294" s="289" t="s">
        <v>1568</v>
      </c>
      <c r="D294" s="289" t="s">
        <v>341</v>
      </c>
      <c r="E294" s="290" t="s">
        <v>8125</v>
      </c>
      <c r="F294" s="291" t="s">
        <v>8126</v>
      </c>
      <c r="G294" s="292" t="s">
        <v>520</v>
      </c>
      <c r="H294" s="293">
        <v>15</v>
      </c>
      <c r="I294" s="294"/>
      <c r="J294" s="295">
        <f>ROUND(I294*H294,2)</f>
        <v>0</v>
      </c>
      <c r="K294" s="291" t="s">
        <v>6781</v>
      </c>
      <c r="L294" s="296"/>
      <c r="M294" s="297" t="s">
        <v>1</v>
      </c>
      <c r="N294" s="298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532</v>
      </c>
      <c r="AT294" s="238" t="s">
        <v>341</v>
      </c>
      <c r="AU294" s="238" t="s">
        <v>87</v>
      </c>
      <c r="AY294" s="18" t="s">
        <v>240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170</v>
      </c>
      <c r="BM294" s="238" t="s">
        <v>2740</v>
      </c>
    </row>
    <row r="295" s="2" customFormat="1" ht="21.75" customHeight="1">
      <c r="A295" s="39"/>
      <c r="B295" s="40"/>
      <c r="C295" s="289" t="s">
        <v>1576</v>
      </c>
      <c r="D295" s="289" t="s">
        <v>341</v>
      </c>
      <c r="E295" s="290" t="s">
        <v>8127</v>
      </c>
      <c r="F295" s="291" t="s">
        <v>8128</v>
      </c>
      <c r="G295" s="292" t="s">
        <v>520</v>
      </c>
      <c r="H295" s="293">
        <v>15</v>
      </c>
      <c r="I295" s="294"/>
      <c r="J295" s="295">
        <f>ROUND(I295*H295,2)</f>
        <v>0</v>
      </c>
      <c r="K295" s="291" t="s">
        <v>6781</v>
      </c>
      <c r="L295" s="296"/>
      <c r="M295" s="297" t="s">
        <v>1</v>
      </c>
      <c r="N295" s="298" t="s">
        <v>41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532</v>
      </c>
      <c r="AT295" s="238" t="s">
        <v>341</v>
      </c>
      <c r="AU295" s="238" t="s">
        <v>87</v>
      </c>
      <c r="AY295" s="18" t="s">
        <v>240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84</v>
      </c>
      <c r="BK295" s="239">
        <f>ROUND(I295*H295,2)</f>
        <v>0</v>
      </c>
      <c r="BL295" s="18" t="s">
        <v>170</v>
      </c>
      <c r="BM295" s="238" t="s">
        <v>2750</v>
      </c>
    </row>
    <row r="296" s="2" customFormat="1" ht="21.75" customHeight="1">
      <c r="A296" s="39"/>
      <c r="B296" s="40"/>
      <c r="C296" s="289" t="s">
        <v>1580</v>
      </c>
      <c r="D296" s="289" t="s">
        <v>341</v>
      </c>
      <c r="E296" s="290" t="s">
        <v>8129</v>
      </c>
      <c r="F296" s="291" t="s">
        <v>8130</v>
      </c>
      <c r="G296" s="292" t="s">
        <v>520</v>
      </c>
      <c r="H296" s="293">
        <v>15</v>
      </c>
      <c r="I296" s="294"/>
      <c r="J296" s="295">
        <f>ROUND(I296*H296,2)</f>
        <v>0</v>
      </c>
      <c r="K296" s="291" t="s">
        <v>6781</v>
      </c>
      <c r="L296" s="296"/>
      <c r="M296" s="297" t="s">
        <v>1</v>
      </c>
      <c r="N296" s="298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532</v>
      </c>
      <c r="AT296" s="238" t="s">
        <v>341</v>
      </c>
      <c r="AU296" s="238" t="s">
        <v>87</v>
      </c>
      <c r="AY296" s="18" t="s">
        <v>240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170</v>
      </c>
      <c r="BM296" s="238" t="s">
        <v>2760</v>
      </c>
    </row>
    <row r="297" s="2" customFormat="1" ht="21.75" customHeight="1">
      <c r="A297" s="39"/>
      <c r="B297" s="40"/>
      <c r="C297" s="289" t="s">
        <v>1585</v>
      </c>
      <c r="D297" s="289" t="s">
        <v>341</v>
      </c>
      <c r="E297" s="290" t="s">
        <v>8131</v>
      </c>
      <c r="F297" s="291" t="s">
        <v>8132</v>
      </c>
      <c r="G297" s="292" t="s">
        <v>520</v>
      </c>
      <c r="H297" s="293">
        <v>15</v>
      </c>
      <c r="I297" s="294"/>
      <c r="J297" s="295">
        <f>ROUND(I297*H297,2)</f>
        <v>0</v>
      </c>
      <c r="K297" s="291" t="s">
        <v>6781</v>
      </c>
      <c r="L297" s="296"/>
      <c r="M297" s="297" t="s">
        <v>1</v>
      </c>
      <c r="N297" s="298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532</v>
      </c>
      <c r="AT297" s="238" t="s">
        <v>341</v>
      </c>
      <c r="AU297" s="238" t="s">
        <v>87</v>
      </c>
      <c r="AY297" s="18" t="s">
        <v>240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170</v>
      </c>
      <c r="BM297" s="238" t="s">
        <v>2769</v>
      </c>
    </row>
    <row r="298" s="2" customFormat="1" ht="24.15" customHeight="1">
      <c r="A298" s="39"/>
      <c r="B298" s="40"/>
      <c r="C298" s="289" t="s">
        <v>1604</v>
      </c>
      <c r="D298" s="289" t="s">
        <v>341</v>
      </c>
      <c r="E298" s="290" t="s">
        <v>8133</v>
      </c>
      <c r="F298" s="291" t="s">
        <v>8134</v>
      </c>
      <c r="G298" s="292" t="s">
        <v>520</v>
      </c>
      <c r="H298" s="293">
        <v>15</v>
      </c>
      <c r="I298" s="294"/>
      <c r="J298" s="295">
        <f>ROUND(I298*H298,2)</f>
        <v>0</v>
      </c>
      <c r="K298" s="291" t="s">
        <v>6781</v>
      </c>
      <c r="L298" s="296"/>
      <c r="M298" s="297" t="s">
        <v>1</v>
      </c>
      <c r="N298" s="298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532</v>
      </c>
      <c r="AT298" s="238" t="s">
        <v>341</v>
      </c>
      <c r="AU298" s="238" t="s">
        <v>87</v>
      </c>
      <c r="AY298" s="18" t="s">
        <v>240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84</v>
      </c>
      <c r="BK298" s="239">
        <f>ROUND(I298*H298,2)</f>
        <v>0</v>
      </c>
      <c r="BL298" s="18" t="s">
        <v>170</v>
      </c>
      <c r="BM298" s="238" t="s">
        <v>2783</v>
      </c>
    </row>
    <row r="299" s="2" customFormat="1" ht="24.15" customHeight="1">
      <c r="A299" s="39"/>
      <c r="B299" s="40"/>
      <c r="C299" s="289" t="s">
        <v>1609</v>
      </c>
      <c r="D299" s="289" t="s">
        <v>341</v>
      </c>
      <c r="E299" s="290" t="s">
        <v>8135</v>
      </c>
      <c r="F299" s="291" t="s">
        <v>8136</v>
      </c>
      <c r="G299" s="292" t="s">
        <v>520</v>
      </c>
      <c r="H299" s="293">
        <v>15</v>
      </c>
      <c r="I299" s="294"/>
      <c r="J299" s="295">
        <f>ROUND(I299*H299,2)</f>
        <v>0</v>
      </c>
      <c r="K299" s="291" t="s">
        <v>6781</v>
      </c>
      <c r="L299" s="296"/>
      <c r="M299" s="297" t="s">
        <v>1</v>
      </c>
      <c r="N299" s="298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532</v>
      </c>
      <c r="AT299" s="238" t="s">
        <v>341</v>
      </c>
      <c r="AU299" s="238" t="s">
        <v>87</v>
      </c>
      <c r="AY299" s="18" t="s">
        <v>240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170</v>
      </c>
      <c r="BM299" s="238" t="s">
        <v>2791</v>
      </c>
    </row>
    <row r="300" s="2" customFormat="1" ht="24.15" customHeight="1">
      <c r="A300" s="39"/>
      <c r="B300" s="40"/>
      <c r="C300" s="289" t="s">
        <v>1613</v>
      </c>
      <c r="D300" s="289" t="s">
        <v>341</v>
      </c>
      <c r="E300" s="290" t="s">
        <v>8137</v>
      </c>
      <c r="F300" s="291" t="s">
        <v>8138</v>
      </c>
      <c r="G300" s="292" t="s">
        <v>520</v>
      </c>
      <c r="H300" s="293">
        <v>15</v>
      </c>
      <c r="I300" s="294"/>
      <c r="J300" s="295">
        <f>ROUND(I300*H300,2)</f>
        <v>0</v>
      </c>
      <c r="K300" s="291" t="s">
        <v>6781</v>
      </c>
      <c r="L300" s="296"/>
      <c r="M300" s="297" t="s">
        <v>1</v>
      </c>
      <c r="N300" s="298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532</v>
      </c>
      <c r="AT300" s="238" t="s">
        <v>341</v>
      </c>
      <c r="AU300" s="238" t="s">
        <v>87</v>
      </c>
      <c r="AY300" s="18" t="s">
        <v>240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170</v>
      </c>
      <c r="BM300" s="238" t="s">
        <v>2799</v>
      </c>
    </row>
    <row r="301" s="2" customFormat="1" ht="16.5" customHeight="1">
      <c r="A301" s="39"/>
      <c r="B301" s="40"/>
      <c r="C301" s="289" t="s">
        <v>1617</v>
      </c>
      <c r="D301" s="289" t="s">
        <v>341</v>
      </c>
      <c r="E301" s="290" t="s">
        <v>8139</v>
      </c>
      <c r="F301" s="291" t="s">
        <v>8140</v>
      </c>
      <c r="G301" s="292" t="s">
        <v>520</v>
      </c>
      <c r="H301" s="293">
        <v>15</v>
      </c>
      <c r="I301" s="294"/>
      <c r="J301" s="295">
        <f>ROUND(I301*H301,2)</f>
        <v>0</v>
      </c>
      <c r="K301" s="291" t="s">
        <v>6781</v>
      </c>
      <c r="L301" s="296"/>
      <c r="M301" s="297" t="s">
        <v>1</v>
      </c>
      <c r="N301" s="298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532</v>
      </c>
      <c r="AT301" s="238" t="s">
        <v>341</v>
      </c>
      <c r="AU301" s="238" t="s">
        <v>87</v>
      </c>
      <c r="AY301" s="18" t="s">
        <v>240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84</v>
      </c>
      <c r="BK301" s="239">
        <f>ROUND(I301*H301,2)</f>
        <v>0</v>
      </c>
      <c r="BL301" s="18" t="s">
        <v>170</v>
      </c>
      <c r="BM301" s="238" t="s">
        <v>2807</v>
      </c>
    </row>
    <row r="302" s="2" customFormat="1" ht="24.15" customHeight="1">
      <c r="A302" s="39"/>
      <c r="B302" s="40"/>
      <c r="C302" s="289" t="s">
        <v>1632</v>
      </c>
      <c r="D302" s="289" t="s">
        <v>341</v>
      </c>
      <c r="E302" s="290" t="s">
        <v>8141</v>
      </c>
      <c r="F302" s="291" t="s">
        <v>8142</v>
      </c>
      <c r="G302" s="292" t="s">
        <v>520</v>
      </c>
      <c r="H302" s="293">
        <v>15</v>
      </c>
      <c r="I302" s="294"/>
      <c r="J302" s="295">
        <f>ROUND(I302*H302,2)</f>
        <v>0</v>
      </c>
      <c r="K302" s="291" t="s">
        <v>6781</v>
      </c>
      <c r="L302" s="296"/>
      <c r="M302" s="297" t="s">
        <v>1</v>
      </c>
      <c r="N302" s="298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532</v>
      </c>
      <c r="AT302" s="238" t="s">
        <v>341</v>
      </c>
      <c r="AU302" s="238" t="s">
        <v>87</v>
      </c>
      <c r="AY302" s="18" t="s">
        <v>240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170</v>
      </c>
      <c r="BM302" s="238" t="s">
        <v>2817</v>
      </c>
    </row>
    <row r="303" s="2" customFormat="1" ht="24.15" customHeight="1">
      <c r="A303" s="39"/>
      <c r="B303" s="40"/>
      <c r="C303" s="289" t="s">
        <v>1640</v>
      </c>
      <c r="D303" s="289" t="s">
        <v>341</v>
      </c>
      <c r="E303" s="290" t="s">
        <v>8143</v>
      </c>
      <c r="F303" s="291" t="s">
        <v>8144</v>
      </c>
      <c r="G303" s="292" t="s">
        <v>520</v>
      </c>
      <c r="H303" s="293">
        <v>15</v>
      </c>
      <c r="I303" s="294"/>
      <c r="J303" s="295">
        <f>ROUND(I303*H303,2)</f>
        <v>0</v>
      </c>
      <c r="K303" s="291" t="s">
        <v>6781</v>
      </c>
      <c r="L303" s="296"/>
      <c r="M303" s="297" t="s">
        <v>1</v>
      </c>
      <c r="N303" s="298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532</v>
      </c>
      <c r="AT303" s="238" t="s">
        <v>341</v>
      </c>
      <c r="AU303" s="238" t="s">
        <v>87</v>
      </c>
      <c r="AY303" s="18" t="s">
        <v>240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84</v>
      </c>
      <c r="BK303" s="239">
        <f>ROUND(I303*H303,2)</f>
        <v>0</v>
      </c>
      <c r="BL303" s="18" t="s">
        <v>170</v>
      </c>
      <c r="BM303" s="238" t="s">
        <v>2830</v>
      </c>
    </row>
    <row r="304" s="2" customFormat="1" ht="24.15" customHeight="1">
      <c r="A304" s="39"/>
      <c r="B304" s="40"/>
      <c r="C304" s="289" t="s">
        <v>1645</v>
      </c>
      <c r="D304" s="289" t="s">
        <v>341</v>
      </c>
      <c r="E304" s="290" t="s">
        <v>8145</v>
      </c>
      <c r="F304" s="291" t="s">
        <v>8146</v>
      </c>
      <c r="G304" s="292" t="s">
        <v>520</v>
      </c>
      <c r="H304" s="293">
        <v>15</v>
      </c>
      <c r="I304" s="294"/>
      <c r="J304" s="295">
        <f>ROUND(I304*H304,2)</f>
        <v>0</v>
      </c>
      <c r="K304" s="291" t="s">
        <v>6781</v>
      </c>
      <c r="L304" s="296"/>
      <c r="M304" s="297" t="s">
        <v>1</v>
      </c>
      <c r="N304" s="298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532</v>
      </c>
      <c r="AT304" s="238" t="s">
        <v>341</v>
      </c>
      <c r="AU304" s="238" t="s">
        <v>87</v>
      </c>
      <c r="AY304" s="18" t="s">
        <v>240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84</v>
      </c>
      <c r="BK304" s="239">
        <f>ROUND(I304*H304,2)</f>
        <v>0</v>
      </c>
      <c r="BL304" s="18" t="s">
        <v>170</v>
      </c>
      <c r="BM304" s="238" t="s">
        <v>2838</v>
      </c>
    </row>
    <row r="305" s="2" customFormat="1" ht="21.75" customHeight="1">
      <c r="A305" s="39"/>
      <c r="B305" s="40"/>
      <c r="C305" s="289" t="s">
        <v>1650</v>
      </c>
      <c r="D305" s="289" t="s">
        <v>341</v>
      </c>
      <c r="E305" s="290" t="s">
        <v>8147</v>
      </c>
      <c r="F305" s="291" t="s">
        <v>8148</v>
      </c>
      <c r="G305" s="292" t="s">
        <v>520</v>
      </c>
      <c r="H305" s="293">
        <v>15</v>
      </c>
      <c r="I305" s="294"/>
      <c r="J305" s="295">
        <f>ROUND(I305*H305,2)</f>
        <v>0</v>
      </c>
      <c r="K305" s="291" t="s">
        <v>6781</v>
      </c>
      <c r="L305" s="296"/>
      <c r="M305" s="297" t="s">
        <v>1</v>
      </c>
      <c r="N305" s="298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532</v>
      </c>
      <c r="AT305" s="238" t="s">
        <v>341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170</v>
      </c>
      <c r="BM305" s="238" t="s">
        <v>2849</v>
      </c>
    </row>
    <row r="306" s="2" customFormat="1" ht="21.75" customHeight="1">
      <c r="A306" s="39"/>
      <c r="B306" s="40"/>
      <c r="C306" s="289" t="s">
        <v>1655</v>
      </c>
      <c r="D306" s="289" t="s">
        <v>341</v>
      </c>
      <c r="E306" s="290" t="s">
        <v>8149</v>
      </c>
      <c r="F306" s="291" t="s">
        <v>8150</v>
      </c>
      <c r="G306" s="292" t="s">
        <v>520</v>
      </c>
      <c r="H306" s="293">
        <v>15</v>
      </c>
      <c r="I306" s="294"/>
      <c r="J306" s="295">
        <f>ROUND(I306*H306,2)</f>
        <v>0</v>
      </c>
      <c r="K306" s="291" t="s">
        <v>6781</v>
      </c>
      <c r="L306" s="296"/>
      <c r="M306" s="297" t="s">
        <v>1</v>
      </c>
      <c r="N306" s="298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532</v>
      </c>
      <c r="AT306" s="238" t="s">
        <v>341</v>
      </c>
      <c r="AU306" s="238" t="s">
        <v>87</v>
      </c>
      <c r="AY306" s="18" t="s">
        <v>240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84</v>
      </c>
      <c r="BK306" s="239">
        <f>ROUND(I306*H306,2)</f>
        <v>0</v>
      </c>
      <c r="BL306" s="18" t="s">
        <v>170</v>
      </c>
      <c r="BM306" s="238" t="s">
        <v>2861</v>
      </c>
    </row>
    <row r="307" s="2" customFormat="1" ht="16.5" customHeight="1">
      <c r="A307" s="39"/>
      <c r="B307" s="40"/>
      <c r="C307" s="289" t="s">
        <v>1664</v>
      </c>
      <c r="D307" s="289" t="s">
        <v>341</v>
      </c>
      <c r="E307" s="290" t="s">
        <v>8151</v>
      </c>
      <c r="F307" s="291" t="s">
        <v>8152</v>
      </c>
      <c r="G307" s="292" t="s">
        <v>520</v>
      </c>
      <c r="H307" s="293">
        <v>15</v>
      </c>
      <c r="I307" s="294"/>
      <c r="J307" s="295">
        <f>ROUND(I307*H307,2)</f>
        <v>0</v>
      </c>
      <c r="K307" s="291" t="s">
        <v>6781</v>
      </c>
      <c r="L307" s="296"/>
      <c r="M307" s="297" t="s">
        <v>1</v>
      </c>
      <c r="N307" s="298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532</v>
      </c>
      <c r="AT307" s="238" t="s">
        <v>341</v>
      </c>
      <c r="AU307" s="238" t="s">
        <v>87</v>
      </c>
      <c r="AY307" s="18" t="s">
        <v>240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84</v>
      </c>
      <c r="BK307" s="239">
        <f>ROUND(I307*H307,2)</f>
        <v>0</v>
      </c>
      <c r="BL307" s="18" t="s">
        <v>170</v>
      </c>
      <c r="BM307" s="238" t="s">
        <v>2879</v>
      </c>
    </row>
    <row r="308" s="2" customFormat="1" ht="16.5" customHeight="1">
      <c r="A308" s="39"/>
      <c r="B308" s="40"/>
      <c r="C308" s="289" t="s">
        <v>1671</v>
      </c>
      <c r="D308" s="289" t="s">
        <v>341</v>
      </c>
      <c r="E308" s="290" t="s">
        <v>8153</v>
      </c>
      <c r="F308" s="291" t="s">
        <v>8154</v>
      </c>
      <c r="G308" s="292" t="s">
        <v>520</v>
      </c>
      <c r="H308" s="293">
        <v>15</v>
      </c>
      <c r="I308" s="294"/>
      <c r="J308" s="295">
        <f>ROUND(I308*H308,2)</f>
        <v>0</v>
      </c>
      <c r="K308" s="291" t="s">
        <v>6781</v>
      </c>
      <c r="L308" s="296"/>
      <c r="M308" s="297" t="s">
        <v>1</v>
      </c>
      <c r="N308" s="298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532</v>
      </c>
      <c r="AT308" s="238" t="s">
        <v>341</v>
      </c>
      <c r="AU308" s="238" t="s">
        <v>87</v>
      </c>
      <c r="AY308" s="18" t="s">
        <v>240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84</v>
      </c>
      <c r="BK308" s="239">
        <f>ROUND(I308*H308,2)</f>
        <v>0</v>
      </c>
      <c r="BL308" s="18" t="s">
        <v>170</v>
      </c>
      <c r="BM308" s="238" t="s">
        <v>2892</v>
      </c>
    </row>
    <row r="309" s="2" customFormat="1" ht="21.75" customHeight="1">
      <c r="A309" s="39"/>
      <c r="B309" s="40"/>
      <c r="C309" s="289" t="s">
        <v>1676</v>
      </c>
      <c r="D309" s="289" t="s">
        <v>341</v>
      </c>
      <c r="E309" s="290" t="s">
        <v>8155</v>
      </c>
      <c r="F309" s="291" t="s">
        <v>8156</v>
      </c>
      <c r="G309" s="292" t="s">
        <v>520</v>
      </c>
      <c r="H309" s="293">
        <v>15</v>
      </c>
      <c r="I309" s="294"/>
      <c r="J309" s="295">
        <f>ROUND(I309*H309,2)</f>
        <v>0</v>
      </c>
      <c r="K309" s="291" t="s">
        <v>6781</v>
      </c>
      <c r="L309" s="296"/>
      <c r="M309" s="297" t="s">
        <v>1</v>
      </c>
      <c r="N309" s="298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532</v>
      </c>
      <c r="AT309" s="238" t="s">
        <v>341</v>
      </c>
      <c r="AU309" s="238" t="s">
        <v>87</v>
      </c>
      <c r="AY309" s="18" t="s">
        <v>240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170</v>
      </c>
      <c r="BM309" s="238" t="s">
        <v>2903</v>
      </c>
    </row>
    <row r="310" s="2" customFormat="1" ht="21.75" customHeight="1">
      <c r="A310" s="39"/>
      <c r="B310" s="40"/>
      <c r="C310" s="289" t="s">
        <v>1686</v>
      </c>
      <c r="D310" s="289" t="s">
        <v>341</v>
      </c>
      <c r="E310" s="290" t="s">
        <v>8157</v>
      </c>
      <c r="F310" s="291" t="s">
        <v>8158</v>
      </c>
      <c r="G310" s="292" t="s">
        <v>520</v>
      </c>
      <c r="H310" s="293">
        <v>15</v>
      </c>
      <c r="I310" s="294"/>
      <c r="J310" s="295">
        <f>ROUND(I310*H310,2)</f>
        <v>0</v>
      </c>
      <c r="K310" s="291" t="s">
        <v>6781</v>
      </c>
      <c r="L310" s="296"/>
      <c r="M310" s="297" t="s">
        <v>1</v>
      </c>
      <c r="N310" s="298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532</v>
      </c>
      <c r="AT310" s="238" t="s">
        <v>341</v>
      </c>
      <c r="AU310" s="238" t="s">
        <v>87</v>
      </c>
      <c r="AY310" s="18" t="s">
        <v>240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84</v>
      </c>
      <c r="BK310" s="239">
        <f>ROUND(I310*H310,2)</f>
        <v>0</v>
      </c>
      <c r="BL310" s="18" t="s">
        <v>170</v>
      </c>
      <c r="BM310" s="238" t="s">
        <v>2914</v>
      </c>
    </row>
    <row r="311" s="2" customFormat="1" ht="21.75" customHeight="1">
      <c r="A311" s="39"/>
      <c r="B311" s="40"/>
      <c r="C311" s="289" t="s">
        <v>1692</v>
      </c>
      <c r="D311" s="289" t="s">
        <v>341</v>
      </c>
      <c r="E311" s="290" t="s">
        <v>8159</v>
      </c>
      <c r="F311" s="291" t="s">
        <v>8160</v>
      </c>
      <c r="G311" s="292" t="s">
        <v>520</v>
      </c>
      <c r="H311" s="293">
        <v>40</v>
      </c>
      <c r="I311" s="294"/>
      <c r="J311" s="295">
        <f>ROUND(I311*H311,2)</f>
        <v>0</v>
      </c>
      <c r="K311" s="291" t="s">
        <v>6781</v>
      </c>
      <c r="L311" s="296"/>
      <c r="M311" s="297" t="s">
        <v>1</v>
      </c>
      <c r="N311" s="298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532</v>
      </c>
      <c r="AT311" s="238" t="s">
        <v>341</v>
      </c>
      <c r="AU311" s="238" t="s">
        <v>87</v>
      </c>
      <c r="AY311" s="18" t="s">
        <v>240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170</v>
      </c>
      <c r="BM311" s="238" t="s">
        <v>2927</v>
      </c>
    </row>
    <row r="312" s="2" customFormat="1" ht="21.75" customHeight="1">
      <c r="A312" s="39"/>
      <c r="B312" s="40"/>
      <c r="C312" s="289" t="s">
        <v>1697</v>
      </c>
      <c r="D312" s="289" t="s">
        <v>341</v>
      </c>
      <c r="E312" s="290" t="s">
        <v>8161</v>
      </c>
      <c r="F312" s="291" t="s">
        <v>8162</v>
      </c>
      <c r="G312" s="292" t="s">
        <v>520</v>
      </c>
      <c r="H312" s="293">
        <v>15</v>
      </c>
      <c r="I312" s="294"/>
      <c r="J312" s="295">
        <f>ROUND(I312*H312,2)</f>
        <v>0</v>
      </c>
      <c r="K312" s="291" t="s">
        <v>6781</v>
      </c>
      <c r="L312" s="296"/>
      <c r="M312" s="297" t="s">
        <v>1</v>
      </c>
      <c r="N312" s="298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532</v>
      </c>
      <c r="AT312" s="238" t="s">
        <v>341</v>
      </c>
      <c r="AU312" s="238" t="s">
        <v>87</v>
      </c>
      <c r="AY312" s="18" t="s">
        <v>240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170</v>
      </c>
      <c r="BM312" s="238" t="s">
        <v>2939</v>
      </c>
    </row>
    <row r="313" s="2" customFormat="1" ht="24.15" customHeight="1">
      <c r="A313" s="39"/>
      <c r="B313" s="40"/>
      <c r="C313" s="289" t="s">
        <v>1703</v>
      </c>
      <c r="D313" s="289" t="s">
        <v>341</v>
      </c>
      <c r="E313" s="290" t="s">
        <v>8163</v>
      </c>
      <c r="F313" s="291" t="s">
        <v>8164</v>
      </c>
      <c r="G313" s="292" t="s">
        <v>520</v>
      </c>
      <c r="H313" s="293">
        <v>15</v>
      </c>
      <c r="I313" s="294"/>
      <c r="J313" s="295">
        <f>ROUND(I313*H313,2)</f>
        <v>0</v>
      </c>
      <c r="K313" s="291" t="s">
        <v>6781</v>
      </c>
      <c r="L313" s="296"/>
      <c r="M313" s="297" t="s">
        <v>1</v>
      </c>
      <c r="N313" s="298" t="s">
        <v>41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532</v>
      </c>
      <c r="AT313" s="238" t="s">
        <v>341</v>
      </c>
      <c r="AU313" s="238" t="s">
        <v>87</v>
      </c>
      <c r="AY313" s="18" t="s">
        <v>240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84</v>
      </c>
      <c r="BK313" s="239">
        <f>ROUND(I313*H313,2)</f>
        <v>0</v>
      </c>
      <c r="BL313" s="18" t="s">
        <v>170</v>
      </c>
      <c r="BM313" s="238" t="s">
        <v>2952</v>
      </c>
    </row>
    <row r="314" s="2" customFormat="1" ht="21.75" customHeight="1">
      <c r="A314" s="39"/>
      <c r="B314" s="40"/>
      <c r="C314" s="289" t="s">
        <v>1709</v>
      </c>
      <c r="D314" s="289" t="s">
        <v>341</v>
      </c>
      <c r="E314" s="290" t="s">
        <v>8165</v>
      </c>
      <c r="F314" s="291" t="s">
        <v>8166</v>
      </c>
      <c r="G314" s="292" t="s">
        <v>520</v>
      </c>
      <c r="H314" s="293">
        <v>15</v>
      </c>
      <c r="I314" s="294"/>
      <c r="J314" s="295">
        <f>ROUND(I314*H314,2)</f>
        <v>0</v>
      </c>
      <c r="K314" s="291" t="s">
        <v>6781</v>
      </c>
      <c r="L314" s="296"/>
      <c r="M314" s="297" t="s">
        <v>1</v>
      </c>
      <c r="N314" s="298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532</v>
      </c>
      <c r="AT314" s="238" t="s">
        <v>341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170</v>
      </c>
      <c r="BM314" s="238" t="s">
        <v>2966</v>
      </c>
    </row>
    <row r="315" s="2" customFormat="1" ht="21.75" customHeight="1">
      <c r="A315" s="39"/>
      <c r="B315" s="40"/>
      <c r="C315" s="289" t="s">
        <v>1714</v>
      </c>
      <c r="D315" s="289" t="s">
        <v>341</v>
      </c>
      <c r="E315" s="290" t="s">
        <v>8167</v>
      </c>
      <c r="F315" s="291" t="s">
        <v>8168</v>
      </c>
      <c r="G315" s="292" t="s">
        <v>520</v>
      </c>
      <c r="H315" s="293">
        <v>100</v>
      </c>
      <c r="I315" s="294"/>
      <c r="J315" s="295">
        <f>ROUND(I315*H315,2)</f>
        <v>0</v>
      </c>
      <c r="K315" s="291" t="s">
        <v>6781</v>
      </c>
      <c r="L315" s="296"/>
      <c r="M315" s="297" t="s">
        <v>1</v>
      </c>
      <c r="N315" s="298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532</v>
      </c>
      <c r="AT315" s="238" t="s">
        <v>341</v>
      </c>
      <c r="AU315" s="238" t="s">
        <v>87</v>
      </c>
      <c r="AY315" s="18" t="s">
        <v>240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84</v>
      </c>
      <c r="BK315" s="239">
        <f>ROUND(I315*H315,2)</f>
        <v>0</v>
      </c>
      <c r="BL315" s="18" t="s">
        <v>170</v>
      </c>
      <c r="BM315" s="238" t="s">
        <v>2982</v>
      </c>
    </row>
    <row r="316" s="12" customFormat="1" ht="22.8" customHeight="1">
      <c r="A316" s="12"/>
      <c r="B316" s="211"/>
      <c r="C316" s="212"/>
      <c r="D316" s="213" t="s">
        <v>75</v>
      </c>
      <c r="E316" s="225" t="s">
        <v>8169</v>
      </c>
      <c r="F316" s="225" t="s">
        <v>8170</v>
      </c>
      <c r="G316" s="212"/>
      <c r="H316" s="212"/>
      <c r="I316" s="215"/>
      <c r="J316" s="226">
        <f>BK316</f>
        <v>0</v>
      </c>
      <c r="K316" s="212"/>
      <c r="L316" s="217"/>
      <c r="M316" s="218"/>
      <c r="N316" s="219"/>
      <c r="O316" s="219"/>
      <c r="P316" s="220">
        <f>SUM(P317:P353)</f>
        <v>0</v>
      </c>
      <c r="Q316" s="219"/>
      <c r="R316" s="220">
        <f>SUM(R317:R353)</f>
        <v>0</v>
      </c>
      <c r="S316" s="219"/>
      <c r="T316" s="221">
        <f>SUM(T317:T353)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2" t="s">
        <v>87</v>
      </c>
      <c r="AT316" s="223" t="s">
        <v>75</v>
      </c>
      <c r="AU316" s="223" t="s">
        <v>84</v>
      </c>
      <c r="AY316" s="222" t="s">
        <v>240</v>
      </c>
      <c r="BK316" s="224">
        <f>SUM(BK317:BK353)</f>
        <v>0</v>
      </c>
    </row>
    <row r="317" s="2" customFormat="1" ht="16.5" customHeight="1">
      <c r="A317" s="39"/>
      <c r="B317" s="40"/>
      <c r="C317" s="289" t="s">
        <v>1721</v>
      </c>
      <c r="D317" s="289" t="s">
        <v>341</v>
      </c>
      <c r="E317" s="290" t="s">
        <v>8171</v>
      </c>
      <c r="F317" s="291" t="s">
        <v>8172</v>
      </c>
      <c r="G317" s="292" t="s">
        <v>520</v>
      </c>
      <c r="H317" s="293">
        <v>10</v>
      </c>
      <c r="I317" s="294"/>
      <c r="J317" s="295">
        <f>ROUND(I317*H317,2)</f>
        <v>0</v>
      </c>
      <c r="K317" s="291" t="s">
        <v>6781</v>
      </c>
      <c r="L317" s="296"/>
      <c r="M317" s="297" t="s">
        <v>1</v>
      </c>
      <c r="N317" s="298" t="s">
        <v>41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532</v>
      </c>
      <c r="AT317" s="238" t="s">
        <v>341</v>
      </c>
      <c r="AU317" s="238" t="s">
        <v>87</v>
      </c>
      <c r="AY317" s="18" t="s">
        <v>240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84</v>
      </c>
      <c r="BK317" s="239">
        <f>ROUND(I317*H317,2)</f>
        <v>0</v>
      </c>
      <c r="BL317" s="18" t="s">
        <v>170</v>
      </c>
      <c r="BM317" s="238" t="s">
        <v>2994</v>
      </c>
    </row>
    <row r="318" s="2" customFormat="1" ht="16.5" customHeight="1">
      <c r="A318" s="39"/>
      <c r="B318" s="40"/>
      <c r="C318" s="289" t="s">
        <v>1728</v>
      </c>
      <c r="D318" s="289" t="s">
        <v>341</v>
      </c>
      <c r="E318" s="290" t="s">
        <v>8173</v>
      </c>
      <c r="F318" s="291" t="s">
        <v>8172</v>
      </c>
      <c r="G318" s="292" t="s">
        <v>520</v>
      </c>
      <c r="H318" s="293">
        <v>10</v>
      </c>
      <c r="I318" s="294"/>
      <c r="J318" s="295">
        <f>ROUND(I318*H318,2)</f>
        <v>0</v>
      </c>
      <c r="K318" s="291" t="s">
        <v>6781</v>
      </c>
      <c r="L318" s="296"/>
      <c r="M318" s="297" t="s">
        <v>1</v>
      </c>
      <c r="N318" s="298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532</v>
      </c>
      <c r="AT318" s="238" t="s">
        <v>341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170</v>
      </c>
      <c r="BM318" s="238" t="s">
        <v>3004</v>
      </c>
    </row>
    <row r="319" s="2" customFormat="1" ht="24.15" customHeight="1">
      <c r="A319" s="39"/>
      <c r="B319" s="40"/>
      <c r="C319" s="289" t="s">
        <v>1734</v>
      </c>
      <c r="D319" s="289" t="s">
        <v>341</v>
      </c>
      <c r="E319" s="290" t="s">
        <v>8174</v>
      </c>
      <c r="F319" s="291" t="s">
        <v>8175</v>
      </c>
      <c r="G319" s="292" t="s">
        <v>520</v>
      </c>
      <c r="H319" s="293">
        <v>10</v>
      </c>
      <c r="I319" s="294"/>
      <c r="J319" s="295">
        <f>ROUND(I319*H319,2)</f>
        <v>0</v>
      </c>
      <c r="K319" s="291" t="s">
        <v>6781</v>
      </c>
      <c r="L319" s="296"/>
      <c r="M319" s="297" t="s">
        <v>1</v>
      </c>
      <c r="N319" s="298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532</v>
      </c>
      <c r="AT319" s="238" t="s">
        <v>341</v>
      </c>
      <c r="AU319" s="238" t="s">
        <v>87</v>
      </c>
      <c r="AY319" s="18" t="s">
        <v>240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170</v>
      </c>
      <c r="BM319" s="238" t="s">
        <v>3018</v>
      </c>
    </row>
    <row r="320" s="2" customFormat="1" ht="21.75" customHeight="1">
      <c r="A320" s="39"/>
      <c r="B320" s="40"/>
      <c r="C320" s="289" t="s">
        <v>1742</v>
      </c>
      <c r="D320" s="289" t="s">
        <v>341</v>
      </c>
      <c r="E320" s="290" t="s">
        <v>8176</v>
      </c>
      <c r="F320" s="291" t="s">
        <v>8177</v>
      </c>
      <c r="G320" s="292" t="s">
        <v>520</v>
      </c>
      <c r="H320" s="293">
        <v>20</v>
      </c>
      <c r="I320" s="294"/>
      <c r="J320" s="295">
        <f>ROUND(I320*H320,2)</f>
        <v>0</v>
      </c>
      <c r="K320" s="291" t="s">
        <v>6781</v>
      </c>
      <c r="L320" s="296"/>
      <c r="M320" s="297" t="s">
        <v>1</v>
      </c>
      <c r="N320" s="298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532</v>
      </c>
      <c r="AT320" s="238" t="s">
        <v>341</v>
      </c>
      <c r="AU320" s="238" t="s">
        <v>87</v>
      </c>
      <c r="AY320" s="18" t="s">
        <v>240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84</v>
      </c>
      <c r="BK320" s="239">
        <f>ROUND(I320*H320,2)</f>
        <v>0</v>
      </c>
      <c r="BL320" s="18" t="s">
        <v>170</v>
      </c>
      <c r="BM320" s="238" t="s">
        <v>3036</v>
      </c>
    </row>
    <row r="321" s="2" customFormat="1" ht="21.75" customHeight="1">
      <c r="A321" s="39"/>
      <c r="B321" s="40"/>
      <c r="C321" s="289" t="s">
        <v>1749</v>
      </c>
      <c r="D321" s="289" t="s">
        <v>341</v>
      </c>
      <c r="E321" s="290" t="s">
        <v>8178</v>
      </c>
      <c r="F321" s="291" t="s">
        <v>8179</v>
      </c>
      <c r="G321" s="292" t="s">
        <v>520</v>
      </c>
      <c r="H321" s="293">
        <v>20</v>
      </c>
      <c r="I321" s="294"/>
      <c r="J321" s="295">
        <f>ROUND(I321*H321,2)</f>
        <v>0</v>
      </c>
      <c r="K321" s="291" t="s">
        <v>6781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532</v>
      </c>
      <c r="AT321" s="238" t="s">
        <v>341</v>
      </c>
      <c r="AU321" s="238" t="s">
        <v>87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170</v>
      </c>
      <c r="BM321" s="238" t="s">
        <v>3061</v>
      </c>
    </row>
    <row r="322" s="2" customFormat="1" ht="21.75" customHeight="1">
      <c r="A322" s="39"/>
      <c r="B322" s="40"/>
      <c r="C322" s="289" t="s">
        <v>1753</v>
      </c>
      <c r="D322" s="289" t="s">
        <v>341</v>
      </c>
      <c r="E322" s="290" t="s">
        <v>8180</v>
      </c>
      <c r="F322" s="291" t="s">
        <v>8181</v>
      </c>
      <c r="G322" s="292" t="s">
        <v>520</v>
      </c>
      <c r="H322" s="293">
        <v>20</v>
      </c>
      <c r="I322" s="294"/>
      <c r="J322" s="295">
        <f>ROUND(I322*H322,2)</f>
        <v>0</v>
      </c>
      <c r="K322" s="291" t="s">
        <v>6781</v>
      </c>
      <c r="L322" s="296"/>
      <c r="M322" s="297" t="s">
        <v>1</v>
      </c>
      <c r="N322" s="298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532</v>
      </c>
      <c r="AT322" s="238" t="s">
        <v>341</v>
      </c>
      <c r="AU322" s="238" t="s">
        <v>87</v>
      </c>
      <c r="AY322" s="18" t="s">
        <v>240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84</v>
      </c>
      <c r="BK322" s="239">
        <f>ROUND(I322*H322,2)</f>
        <v>0</v>
      </c>
      <c r="BL322" s="18" t="s">
        <v>170</v>
      </c>
      <c r="BM322" s="238" t="s">
        <v>3073</v>
      </c>
    </row>
    <row r="323" s="2" customFormat="1" ht="21.75" customHeight="1">
      <c r="A323" s="39"/>
      <c r="B323" s="40"/>
      <c r="C323" s="289" t="s">
        <v>1757</v>
      </c>
      <c r="D323" s="289" t="s">
        <v>341</v>
      </c>
      <c r="E323" s="290" t="s">
        <v>8182</v>
      </c>
      <c r="F323" s="291" t="s">
        <v>8183</v>
      </c>
      <c r="G323" s="292" t="s">
        <v>520</v>
      </c>
      <c r="H323" s="293">
        <v>20</v>
      </c>
      <c r="I323" s="294"/>
      <c r="J323" s="295">
        <f>ROUND(I323*H323,2)</f>
        <v>0</v>
      </c>
      <c r="K323" s="291" t="s">
        <v>6781</v>
      </c>
      <c r="L323" s="296"/>
      <c r="M323" s="297" t="s">
        <v>1</v>
      </c>
      <c r="N323" s="298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532</v>
      </c>
      <c r="AT323" s="238" t="s">
        <v>341</v>
      </c>
      <c r="AU323" s="238" t="s">
        <v>87</v>
      </c>
      <c r="AY323" s="18" t="s">
        <v>240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84</v>
      </c>
      <c r="BK323" s="239">
        <f>ROUND(I323*H323,2)</f>
        <v>0</v>
      </c>
      <c r="BL323" s="18" t="s">
        <v>170</v>
      </c>
      <c r="BM323" s="238" t="s">
        <v>3082</v>
      </c>
    </row>
    <row r="324" s="2" customFormat="1" ht="21.75" customHeight="1">
      <c r="A324" s="39"/>
      <c r="B324" s="40"/>
      <c r="C324" s="289" t="s">
        <v>1763</v>
      </c>
      <c r="D324" s="289" t="s">
        <v>341</v>
      </c>
      <c r="E324" s="290" t="s">
        <v>8184</v>
      </c>
      <c r="F324" s="291" t="s">
        <v>8185</v>
      </c>
      <c r="G324" s="292" t="s">
        <v>520</v>
      </c>
      <c r="H324" s="293">
        <v>20</v>
      </c>
      <c r="I324" s="294"/>
      <c r="J324" s="295">
        <f>ROUND(I324*H324,2)</f>
        <v>0</v>
      </c>
      <c r="K324" s="291" t="s">
        <v>6781</v>
      </c>
      <c r="L324" s="296"/>
      <c r="M324" s="297" t="s">
        <v>1</v>
      </c>
      <c r="N324" s="298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532</v>
      </c>
      <c r="AT324" s="238" t="s">
        <v>341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170</v>
      </c>
      <c r="BM324" s="238" t="s">
        <v>3105</v>
      </c>
    </row>
    <row r="325" s="2" customFormat="1" ht="21.75" customHeight="1">
      <c r="A325" s="39"/>
      <c r="B325" s="40"/>
      <c r="C325" s="289" t="s">
        <v>1769</v>
      </c>
      <c r="D325" s="289" t="s">
        <v>341</v>
      </c>
      <c r="E325" s="290" t="s">
        <v>8186</v>
      </c>
      <c r="F325" s="291" t="s">
        <v>8187</v>
      </c>
      <c r="G325" s="292" t="s">
        <v>520</v>
      </c>
      <c r="H325" s="293">
        <v>20</v>
      </c>
      <c r="I325" s="294"/>
      <c r="J325" s="295">
        <f>ROUND(I325*H325,2)</f>
        <v>0</v>
      </c>
      <c r="K325" s="291" t="s">
        <v>6781</v>
      </c>
      <c r="L325" s="296"/>
      <c r="M325" s="297" t="s">
        <v>1</v>
      </c>
      <c r="N325" s="298" t="s">
        <v>41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532</v>
      </c>
      <c r="AT325" s="238" t="s">
        <v>341</v>
      </c>
      <c r="AU325" s="238" t="s">
        <v>87</v>
      </c>
      <c r="AY325" s="18" t="s">
        <v>240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84</v>
      </c>
      <c r="BK325" s="239">
        <f>ROUND(I325*H325,2)</f>
        <v>0</v>
      </c>
      <c r="BL325" s="18" t="s">
        <v>170</v>
      </c>
      <c r="BM325" s="238" t="s">
        <v>3117</v>
      </c>
    </row>
    <row r="326" s="2" customFormat="1" ht="21.75" customHeight="1">
      <c r="A326" s="39"/>
      <c r="B326" s="40"/>
      <c r="C326" s="289" t="s">
        <v>1774</v>
      </c>
      <c r="D326" s="289" t="s">
        <v>341</v>
      </c>
      <c r="E326" s="290" t="s">
        <v>8188</v>
      </c>
      <c r="F326" s="291" t="s">
        <v>8189</v>
      </c>
      <c r="G326" s="292" t="s">
        <v>520</v>
      </c>
      <c r="H326" s="293">
        <v>20</v>
      </c>
      <c r="I326" s="294"/>
      <c r="J326" s="295">
        <f>ROUND(I326*H326,2)</f>
        <v>0</v>
      </c>
      <c r="K326" s="291" t="s">
        <v>6781</v>
      </c>
      <c r="L326" s="296"/>
      <c r="M326" s="297" t="s">
        <v>1</v>
      </c>
      <c r="N326" s="298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532</v>
      </c>
      <c r="AT326" s="238" t="s">
        <v>341</v>
      </c>
      <c r="AU326" s="238" t="s">
        <v>87</v>
      </c>
      <c r="AY326" s="18" t="s">
        <v>240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84</v>
      </c>
      <c r="BK326" s="239">
        <f>ROUND(I326*H326,2)</f>
        <v>0</v>
      </c>
      <c r="BL326" s="18" t="s">
        <v>170</v>
      </c>
      <c r="BM326" s="238" t="s">
        <v>3130</v>
      </c>
    </row>
    <row r="327" s="2" customFormat="1" ht="21.75" customHeight="1">
      <c r="A327" s="39"/>
      <c r="B327" s="40"/>
      <c r="C327" s="289" t="s">
        <v>1780</v>
      </c>
      <c r="D327" s="289" t="s">
        <v>341</v>
      </c>
      <c r="E327" s="290" t="s">
        <v>8190</v>
      </c>
      <c r="F327" s="291" t="s">
        <v>8191</v>
      </c>
      <c r="G327" s="292" t="s">
        <v>520</v>
      </c>
      <c r="H327" s="293">
        <v>20</v>
      </c>
      <c r="I327" s="294"/>
      <c r="J327" s="295">
        <f>ROUND(I327*H327,2)</f>
        <v>0</v>
      </c>
      <c r="K327" s="291" t="s">
        <v>6781</v>
      </c>
      <c r="L327" s="296"/>
      <c r="M327" s="297" t="s">
        <v>1</v>
      </c>
      <c r="N327" s="298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532</v>
      </c>
      <c r="AT327" s="238" t="s">
        <v>341</v>
      </c>
      <c r="AU327" s="238" t="s">
        <v>87</v>
      </c>
      <c r="AY327" s="18" t="s">
        <v>240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170</v>
      </c>
      <c r="BM327" s="238" t="s">
        <v>3142</v>
      </c>
    </row>
    <row r="328" s="2" customFormat="1" ht="24.15" customHeight="1">
      <c r="A328" s="39"/>
      <c r="B328" s="40"/>
      <c r="C328" s="289" t="s">
        <v>1784</v>
      </c>
      <c r="D328" s="289" t="s">
        <v>341</v>
      </c>
      <c r="E328" s="290" t="s">
        <v>8192</v>
      </c>
      <c r="F328" s="291" t="s">
        <v>8193</v>
      </c>
      <c r="G328" s="292" t="s">
        <v>520</v>
      </c>
      <c r="H328" s="293">
        <v>15</v>
      </c>
      <c r="I328" s="294"/>
      <c r="J328" s="295">
        <f>ROUND(I328*H328,2)</f>
        <v>0</v>
      </c>
      <c r="K328" s="291" t="s">
        <v>6781</v>
      </c>
      <c r="L328" s="296"/>
      <c r="M328" s="297" t="s">
        <v>1</v>
      </c>
      <c r="N328" s="298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532</v>
      </c>
      <c r="AT328" s="238" t="s">
        <v>341</v>
      </c>
      <c r="AU328" s="238" t="s">
        <v>87</v>
      </c>
      <c r="AY328" s="18" t="s">
        <v>240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84</v>
      </c>
      <c r="BK328" s="239">
        <f>ROUND(I328*H328,2)</f>
        <v>0</v>
      </c>
      <c r="BL328" s="18" t="s">
        <v>170</v>
      </c>
      <c r="BM328" s="238" t="s">
        <v>3152</v>
      </c>
    </row>
    <row r="329" s="2" customFormat="1" ht="24.15" customHeight="1">
      <c r="A329" s="39"/>
      <c r="B329" s="40"/>
      <c r="C329" s="289" t="s">
        <v>1788</v>
      </c>
      <c r="D329" s="289" t="s">
        <v>341</v>
      </c>
      <c r="E329" s="290" t="s">
        <v>8194</v>
      </c>
      <c r="F329" s="291" t="s">
        <v>8195</v>
      </c>
      <c r="G329" s="292" t="s">
        <v>520</v>
      </c>
      <c r="H329" s="293">
        <v>10</v>
      </c>
      <c r="I329" s="294"/>
      <c r="J329" s="295">
        <f>ROUND(I329*H329,2)</f>
        <v>0</v>
      </c>
      <c r="K329" s="291" t="s">
        <v>6781</v>
      </c>
      <c r="L329" s="296"/>
      <c r="M329" s="297" t="s">
        <v>1</v>
      </c>
      <c r="N329" s="298" t="s">
        <v>41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532</v>
      </c>
      <c r="AT329" s="238" t="s">
        <v>341</v>
      </c>
      <c r="AU329" s="238" t="s">
        <v>87</v>
      </c>
      <c r="AY329" s="18" t="s">
        <v>240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84</v>
      </c>
      <c r="BK329" s="239">
        <f>ROUND(I329*H329,2)</f>
        <v>0</v>
      </c>
      <c r="BL329" s="18" t="s">
        <v>170</v>
      </c>
      <c r="BM329" s="238" t="s">
        <v>3170</v>
      </c>
    </row>
    <row r="330" s="2" customFormat="1" ht="21.75" customHeight="1">
      <c r="A330" s="39"/>
      <c r="B330" s="40"/>
      <c r="C330" s="289" t="s">
        <v>1792</v>
      </c>
      <c r="D330" s="289" t="s">
        <v>341</v>
      </c>
      <c r="E330" s="290" t="s">
        <v>8196</v>
      </c>
      <c r="F330" s="291" t="s">
        <v>8197</v>
      </c>
      <c r="G330" s="292" t="s">
        <v>520</v>
      </c>
      <c r="H330" s="293">
        <v>20</v>
      </c>
      <c r="I330" s="294"/>
      <c r="J330" s="295">
        <f>ROUND(I330*H330,2)</f>
        <v>0</v>
      </c>
      <c r="K330" s="291" t="s">
        <v>6781</v>
      </c>
      <c r="L330" s="296"/>
      <c r="M330" s="297" t="s">
        <v>1</v>
      </c>
      <c r="N330" s="298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532</v>
      </c>
      <c r="AT330" s="238" t="s">
        <v>341</v>
      </c>
      <c r="AU330" s="238" t="s">
        <v>87</v>
      </c>
      <c r="AY330" s="18" t="s">
        <v>240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170</v>
      </c>
      <c r="BM330" s="238" t="s">
        <v>3187</v>
      </c>
    </row>
    <row r="331" s="2" customFormat="1" ht="16.5" customHeight="1">
      <c r="A331" s="39"/>
      <c r="B331" s="40"/>
      <c r="C331" s="289" t="s">
        <v>1796</v>
      </c>
      <c r="D331" s="289" t="s">
        <v>341</v>
      </c>
      <c r="E331" s="290" t="s">
        <v>8198</v>
      </c>
      <c r="F331" s="291" t="s">
        <v>8199</v>
      </c>
      <c r="G331" s="292" t="s">
        <v>520</v>
      </c>
      <c r="H331" s="293">
        <v>5</v>
      </c>
      <c r="I331" s="294"/>
      <c r="J331" s="295">
        <f>ROUND(I331*H331,2)</f>
        <v>0</v>
      </c>
      <c r="K331" s="291" t="s">
        <v>6781</v>
      </c>
      <c r="L331" s="296"/>
      <c r="M331" s="297" t="s">
        <v>1</v>
      </c>
      <c r="N331" s="298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532</v>
      </c>
      <c r="AT331" s="238" t="s">
        <v>341</v>
      </c>
      <c r="AU331" s="238" t="s">
        <v>87</v>
      </c>
      <c r="AY331" s="18" t="s">
        <v>240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84</v>
      </c>
      <c r="BK331" s="239">
        <f>ROUND(I331*H331,2)</f>
        <v>0</v>
      </c>
      <c r="BL331" s="18" t="s">
        <v>170</v>
      </c>
      <c r="BM331" s="238" t="s">
        <v>3201</v>
      </c>
    </row>
    <row r="332" s="2" customFormat="1" ht="16.5" customHeight="1">
      <c r="A332" s="39"/>
      <c r="B332" s="40"/>
      <c r="C332" s="289" t="s">
        <v>1801</v>
      </c>
      <c r="D332" s="289" t="s">
        <v>341</v>
      </c>
      <c r="E332" s="290" t="s">
        <v>8200</v>
      </c>
      <c r="F332" s="291" t="s">
        <v>8201</v>
      </c>
      <c r="G332" s="292" t="s">
        <v>520</v>
      </c>
      <c r="H332" s="293">
        <v>15</v>
      </c>
      <c r="I332" s="294"/>
      <c r="J332" s="295">
        <f>ROUND(I332*H332,2)</f>
        <v>0</v>
      </c>
      <c r="K332" s="291" t="s">
        <v>6781</v>
      </c>
      <c r="L332" s="296"/>
      <c r="M332" s="297" t="s">
        <v>1</v>
      </c>
      <c r="N332" s="298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532</v>
      </c>
      <c r="AT332" s="238" t="s">
        <v>341</v>
      </c>
      <c r="AU332" s="238" t="s">
        <v>87</v>
      </c>
      <c r="AY332" s="18" t="s">
        <v>240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170</v>
      </c>
      <c r="BM332" s="238" t="s">
        <v>3214</v>
      </c>
    </row>
    <row r="333" s="2" customFormat="1" ht="16.5" customHeight="1">
      <c r="A333" s="39"/>
      <c r="B333" s="40"/>
      <c r="C333" s="289" t="s">
        <v>1807</v>
      </c>
      <c r="D333" s="289" t="s">
        <v>341</v>
      </c>
      <c r="E333" s="290" t="s">
        <v>8202</v>
      </c>
      <c r="F333" s="291" t="s">
        <v>8203</v>
      </c>
      <c r="G333" s="292" t="s">
        <v>520</v>
      </c>
      <c r="H333" s="293">
        <v>10</v>
      </c>
      <c r="I333" s="294"/>
      <c r="J333" s="295">
        <f>ROUND(I333*H333,2)</f>
        <v>0</v>
      </c>
      <c r="K333" s="291" t="s">
        <v>6781</v>
      </c>
      <c r="L333" s="296"/>
      <c r="M333" s="297" t="s">
        <v>1</v>
      </c>
      <c r="N333" s="298" t="s">
        <v>41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532</v>
      </c>
      <c r="AT333" s="238" t="s">
        <v>341</v>
      </c>
      <c r="AU333" s="238" t="s">
        <v>87</v>
      </c>
      <c r="AY333" s="18" t="s">
        <v>240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84</v>
      </c>
      <c r="BK333" s="239">
        <f>ROUND(I333*H333,2)</f>
        <v>0</v>
      </c>
      <c r="BL333" s="18" t="s">
        <v>170</v>
      </c>
      <c r="BM333" s="238" t="s">
        <v>3232</v>
      </c>
    </row>
    <row r="334" s="2" customFormat="1" ht="21.75" customHeight="1">
      <c r="A334" s="39"/>
      <c r="B334" s="40"/>
      <c r="C334" s="289" t="s">
        <v>1816</v>
      </c>
      <c r="D334" s="289" t="s">
        <v>341</v>
      </c>
      <c r="E334" s="290" t="s">
        <v>8204</v>
      </c>
      <c r="F334" s="291" t="s">
        <v>8205</v>
      </c>
      <c r="G334" s="292" t="s">
        <v>520</v>
      </c>
      <c r="H334" s="293">
        <v>20</v>
      </c>
      <c r="I334" s="294"/>
      <c r="J334" s="295">
        <f>ROUND(I334*H334,2)</f>
        <v>0</v>
      </c>
      <c r="K334" s="291" t="s">
        <v>6781</v>
      </c>
      <c r="L334" s="296"/>
      <c r="M334" s="297" t="s">
        <v>1</v>
      </c>
      <c r="N334" s="298" t="s">
        <v>41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532</v>
      </c>
      <c r="AT334" s="238" t="s">
        <v>341</v>
      </c>
      <c r="AU334" s="238" t="s">
        <v>87</v>
      </c>
      <c r="AY334" s="18" t="s">
        <v>240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84</v>
      </c>
      <c r="BK334" s="239">
        <f>ROUND(I334*H334,2)</f>
        <v>0</v>
      </c>
      <c r="BL334" s="18" t="s">
        <v>170</v>
      </c>
      <c r="BM334" s="238" t="s">
        <v>3263</v>
      </c>
    </row>
    <row r="335" s="2" customFormat="1" ht="16.5" customHeight="1">
      <c r="A335" s="39"/>
      <c r="B335" s="40"/>
      <c r="C335" s="289" t="s">
        <v>1823</v>
      </c>
      <c r="D335" s="289" t="s">
        <v>341</v>
      </c>
      <c r="E335" s="290" t="s">
        <v>8206</v>
      </c>
      <c r="F335" s="291" t="s">
        <v>8207</v>
      </c>
      <c r="G335" s="292" t="s">
        <v>520</v>
      </c>
      <c r="H335" s="293">
        <v>15</v>
      </c>
      <c r="I335" s="294"/>
      <c r="J335" s="295">
        <f>ROUND(I335*H335,2)</f>
        <v>0</v>
      </c>
      <c r="K335" s="291" t="s">
        <v>6781</v>
      </c>
      <c r="L335" s="296"/>
      <c r="M335" s="297" t="s">
        <v>1</v>
      </c>
      <c r="N335" s="298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532</v>
      </c>
      <c r="AT335" s="238" t="s">
        <v>341</v>
      </c>
      <c r="AU335" s="238" t="s">
        <v>87</v>
      </c>
      <c r="AY335" s="18" t="s">
        <v>240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84</v>
      </c>
      <c r="BK335" s="239">
        <f>ROUND(I335*H335,2)</f>
        <v>0</v>
      </c>
      <c r="BL335" s="18" t="s">
        <v>170</v>
      </c>
      <c r="BM335" s="238" t="s">
        <v>3275</v>
      </c>
    </row>
    <row r="336" s="2" customFormat="1" ht="21.75" customHeight="1">
      <c r="A336" s="39"/>
      <c r="B336" s="40"/>
      <c r="C336" s="289" t="s">
        <v>1833</v>
      </c>
      <c r="D336" s="289" t="s">
        <v>341</v>
      </c>
      <c r="E336" s="290" t="s">
        <v>8208</v>
      </c>
      <c r="F336" s="291" t="s">
        <v>8209</v>
      </c>
      <c r="G336" s="292" t="s">
        <v>520</v>
      </c>
      <c r="H336" s="293">
        <v>15</v>
      </c>
      <c r="I336" s="294"/>
      <c r="J336" s="295">
        <f>ROUND(I336*H336,2)</f>
        <v>0</v>
      </c>
      <c r="K336" s="291" t="s">
        <v>6781</v>
      </c>
      <c r="L336" s="296"/>
      <c r="M336" s="297" t="s">
        <v>1</v>
      </c>
      <c r="N336" s="298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532</v>
      </c>
      <c r="AT336" s="238" t="s">
        <v>341</v>
      </c>
      <c r="AU336" s="238" t="s">
        <v>87</v>
      </c>
      <c r="AY336" s="18" t="s">
        <v>240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84</v>
      </c>
      <c r="BK336" s="239">
        <f>ROUND(I336*H336,2)</f>
        <v>0</v>
      </c>
      <c r="BL336" s="18" t="s">
        <v>170</v>
      </c>
      <c r="BM336" s="238" t="s">
        <v>3295</v>
      </c>
    </row>
    <row r="337" s="2" customFormat="1" ht="21.75" customHeight="1">
      <c r="A337" s="39"/>
      <c r="B337" s="40"/>
      <c r="C337" s="289" t="s">
        <v>1842</v>
      </c>
      <c r="D337" s="289" t="s">
        <v>341</v>
      </c>
      <c r="E337" s="290" t="s">
        <v>8210</v>
      </c>
      <c r="F337" s="291" t="s">
        <v>8211</v>
      </c>
      <c r="G337" s="292" t="s">
        <v>520</v>
      </c>
      <c r="H337" s="293">
        <v>15</v>
      </c>
      <c r="I337" s="294"/>
      <c r="J337" s="295">
        <f>ROUND(I337*H337,2)</f>
        <v>0</v>
      </c>
      <c r="K337" s="291" t="s">
        <v>6781</v>
      </c>
      <c r="L337" s="296"/>
      <c r="M337" s="297" t="s">
        <v>1</v>
      </c>
      <c r="N337" s="298" t="s">
        <v>41</v>
      </c>
      <c r="O337" s="92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532</v>
      </c>
      <c r="AT337" s="238" t="s">
        <v>341</v>
      </c>
      <c r="AU337" s="238" t="s">
        <v>87</v>
      </c>
      <c r="AY337" s="18" t="s">
        <v>240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84</v>
      </c>
      <c r="BK337" s="239">
        <f>ROUND(I337*H337,2)</f>
        <v>0</v>
      </c>
      <c r="BL337" s="18" t="s">
        <v>170</v>
      </c>
      <c r="BM337" s="238" t="s">
        <v>3313</v>
      </c>
    </row>
    <row r="338" s="2" customFormat="1" ht="21.75" customHeight="1">
      <c r="A338" s="39"/>
      <c r="B338" s="40"/>
      <c r="C338" s="289" t="s">
        <v>1865</v>
      </c>
      <c r="D338" s="289" t="s">
        <v>341</v>
      </c>
      <c r="E338" s="290" t="s">
        <v>8212</v>
      </c>
      <c r="F338" s="291" t="s">
        <v>8213</v>
      </c>
      <c r="G338" s="292" t="s">
        <v>520</v>
      </c>
      <c r="H338" s="293">
        <v>15</v>
      </c>
      <c r="I338" s="294"/>
      <c r="J338" s="295">
        <f>ROUND(I338*H338,2)</f>
        <v>0</v>
      </c>
      <c r="K338" s="291" t="s">
        <v>6781</v>
      </c>
      <c r="L338" s="296"/>
      <c r="M338" s="297" t="s">
        <v>1</v>
      </c>
      <c r="N338" s="298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532</v>
      </c>
      <c r="AT338" s="238" t="s">
        <v>341</v>
      </c>
      <c r="AU338" s="238" t="s">
        <v>87</v>
      </c>
      <c r="AY338" s="18" t="s">
        <v>240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84</v>
      </c>
      <c r="BK338" s="239">
        <f>ROUND(I338*H338,2)</f>
        <v>0</v>
      </c>
      <c r="BL338" s="18" t="s">
        <v>170</v>
      </c>
      <c r="BM338" s="238" t="s">
        <v>3331</v>
      </c>
    </row>
    <row r="339" s="2" customFormat="1" ht="16.5" customHeight="1">
      <c r="A339" s="39"/>
      <c r="B339" s="40"/>
      <c r="C339" s="289" t="s">
        <v>1872</v>
      </c>
      <c r="D339" s="289" t="s">
        <v>341</v>
      </c>
      <c r="E339" s="290" t="s">
        <v>8214</v>
      </c>
      <c r="F339" s="291" t="s">
        <v>8215</v>
      </c>
      <c r="G339" s="292" t="s">
        <v>520</v>
      </c>
      <c r="H339" s="293">
        <v>15</v>
      </c>
      <c r="I339" s="294"/>
      <c r="J339" s="295">
        <f>ROUND(I339*H339,2)</f>
        <v>0</v>
      </c>
      <c r="K339" s="291" t="s">
        <v>6781</v>
      </c>
      <c r="L339" s="296"/>
      <c r="M339" s="297" t="s">
        <v>1</v>
      </c>
      <c r="N339" s="298" t="s">
        <v>41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532</v>
      </c>
      <c r="AT339" s="238" t="s">
        <v>341</v>
      </c>
      <c r="AU339" s="238" t="s">
        <v>87</v>
      </c>
      <c r="AY339" s="18" t="s">
        <v>240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84</v>
      </c>
      <c r="BK339" s="239">
        <f>ROUND(I339*H339,2)</f>
        <v>0</v>
      </c>
      <c r="BL339" s="18" t="s">
        <v>170</v>
      </c>
      <c r="BM339" s="238" t="s">
        <v>3348</v>
      </c>
    </row>
    <row r="340" s="2" customFormat="1" ht="21.75" customHeight="1">
      <c r="A340" s="39"/>
      <c r="B340" s="40"/>
      <c r="C340" s="289" t="s">
        <v>1880</v>
      </c>
      <c r="D340" s="289" t="s">
        <v>341</v>
      </c>
      <c r="E340" s="290" t="s">
        <v>8216</v>
      </c>
      <c r="F340" s="291" t="s">
        <v>8217</v>
      </c>
      <c r="G340" s="292" t="s">
        <v>520</v>
      </c>
      <c r="H340" s="293">
        <v>15</v>
      </c>
      <c r="I340" s="294"/>
      <c r="J340" s="295">
        <f>ROUND(I340*H340,2)</f>
        <v>0</v>
      </c>
      <c r="K340" s="291" t="s">
        <v>6781</v>
      </c>
      <c r="L340" s="296"/>
      <c r="M340" s="297" t="s">
        <v>1</v>
      </c>
      <c r="N340" s="298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532</v>
      </c>
      <c r="AT340" s="238" t="s">
        <v>341</v>
      </c>
      <c r="AU340" s="238" t="s">
        <v>87</v>
      </c>
      <c r="AY340" s="18" t="s">
        <v>240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84</v>
      </c>
      <c r="BK340" s="239">
        <f>ROUND(I340*H340,2)</f>
        <v>0</v>
      </c>
      <c r="BL340" s="18" t="s">
        <v>170</v>
      </c>
      <c r="BM340" s="238" t="s">
        <v>3369</v>
      </c>
    </row>
    <row r="341" s="2" customFormat="1" ht="21.75" customHeight="1">
      <c r="A341" s="39"/>
      <c r="B341" s="40"/>
      <c r="C341" s="289" t="s">
        <v>1889</v>
      </c>
      <c r="D341" s="289" t="s">
        <v>341</v>
      </c>
      <c r="E341" s="290" t="s">
        <v>8218</v>
      </c>
      <c r="F341" s="291" t="s">
        <v>8219</v>
      </c>
      <c r="G341" s="292" t="s">
        <v>520</v>
      </c>
      <c r="H341" s="293">
        <v>15</v>
      </c>
      <c r="I341" s="294"/>
      <c r="J341" s="295">
        <f>ROUND(I341*H341,2)</f>
        <v>0</v>
      </c>
      <c r="K341" s="291" t="s">
        <v>6781</v>
      </c>
      <c r="L341" s="296"/>
      <c r="M341" s="297" t="s">
        <v>1</v>
      </c>
      <c r="N341" s="298" t="s">
        <v>41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532</v>
      </c>
      <c r="AT341" s="238" t="s">
        <v>341</v>
      </c>
      <c r="AU341" s="238" t="s">
        <v>87</v>
      </c>
      <c r="AY341" s="18" t="s">
        <v>240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84</v>
      </c>
      <c r="BK341" s="239">
        <f>ROUND(I341*H341,2)</f>
        <v>0</v>
      </c>
      <c r="BL341" s="18" t="s">
        <v>170</v>
      </c>
      <c r="BM341" s="238" t="s">
        <v>3381</v>
      </c>
    </row>
    <row r="342" s="2" customFormat="1" ht="21.75" customHeight="1">
      <c r="A342" s="39"/>
      <c r="B342" s="40"/>
      <c r="C342" s="289" t="s">
        <v>1896</v>
      </c>
      <c r="D342" s="289" t="s">
        <v>341</v>
      </c>
      <c r="E342" s="290" t="s">
        <v>8220</v>
      </c>
      <c r="F342" s="291" t="s">
        <v>8221</v>
      </c>
      <c r="G342" s="292" t="s">
        <v>520</v>
      </c>
      <c r="H342" s="293">
        <v>15</v>
      </c>
      <c r="I342" s="294"/>
      <c r="J342" s="295">
        <f>ROUND(I342*H342,2)</f>
        <v>0</v>
      </c>
      <c r="K342" s="291" t="s">
        <v>6781</v>
      </c>
      <c r="L342" s="296"/>
      <c r="M342" s="297" t="s">
        <v>1</v>
      </c>
      <c r="N342" s="298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532</v>
      </c>
      <c r="AT342" s="238" t="s">
        <v>341</v>
      </c>
      <c r="AU342" s="238" t="s">
        <v>87</v>
      </c>
      <c r="AY342" s="18" t="s">
        <v>240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84</v>
      </c>
      <c r="BK342" s="239">
        <f>ROUND(I342*H342,2)</f>
        <v>0</v>
      </c>
      <c r="BL342" s="18" t="s">
        <v>170</v>
      </c>
      <c r="BM342" s="238" t="s">
        <v>3413</v>
      </c>
    </row>
    <row r="343" s="2" customFormat="1" ht="16.5" customHeight="1">
      <c r="A343" s="39"/>
      <c r="B343" s="40"/>
      <c r="C343" s="289" t="s">
        <v>1902</v>
      </c>
      <c r="D343" s="289" t="s">
        <v>341</v>
      </c>
      <c r="E343" s="290" t="s">
        <v>8222</v>
      </c>
      <c r="F343" s="291" t="s">
        <v>8223</v>
      </c>
      <c r="G343" s="292" t="s">
        <v>520</v>
      </c>
      <c r="H343" s="293">
        <v>15</v>
      </c>
      <c r="I343" s="294"/>
      <c r="J343" s="295">
        <f>ROUND(I343*H343,2)</f>
        <v>0</v>
      </c>
      <c r="K343" s="291" t="s">
        <v>6781</v>
      </c>
      <c r="L343" s="296"/>
      <c r="M343" s="297" t="s">
        <v>1</v>
      </c>
      <c r="N343" s="298" t="s">
        <v>41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532</v>
      </c>
      <c r="AT343" s="238" t="s">
        <v>341</v>
      </c>
      <c r="AU343" s="238" t="s">
        <v>87</v>
      </c>
      <c r="AY343" s="18" t="s">
        <v>240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84</v>
      </c>
      <c r="BK343" s="239">
        <f>ROUND(I343*H343,2)</f>
        <v>0</v>
      </c>
      <c r="BL343" s="18" t="s">
        <v>170</v>
      </c>
      <c r="BM343" s="238" t="s">
        <v>3439</v>
      </c>
    </row>
    <row r="344" s="2" customFormat="1" ht="16.5" customHeight="1">
      <c r="A344" s="39"/>
      <c r="B344" s="40"/>
      <c r="C344" s="289" t="s">
        <v>1912</v>
      </c>
      <c r="D344" s="289" t="s">
        <v>341</v>
      </c>
      <c r="E344" s="290" t="s">
        <v>8224</v>
      </c>
      <c r="F344" s="291" t="s">
        <v>8225</v>
      </c>
      <c r="G344" s="292" t="s">
        <v>520</v>
      </c>
      <c r="H344" s="293">
        <v>20</v>
      </c>
      <c r="I344" s="294"/>
      <c r="J344" s="295">
        <f>ROUND(I344*H344,2)</f>
        <v>0</v>
      </c>
      <c r="K344" s="291" t="s">
        <v>6781</v>
      </c>
      <c r="L344" s="296"/>
      <c r="M344" s="297" t="s">
        <v>1</v>
      </c>
      <c r="N344" s="298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532</v>
      </c>
      <c r="AT344" s="238" t="s">
        <v>341</v>
      </c>
      <c r="AU344" s="238" t="s">
        <v>87</v>
      </c>
      <c r="AY344" s="18" t="s">
        <v>240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84</v>
      </c>
      <c r="BK344" s="239">
        <f>ROUND(I344*H344,2)</f>
        <v>0</v>
      </c>
      <c r="BL344" s="18" t="s">
        <v>170</v>
      </c>
      <c r="BM344" s="238" t="s">
        <v>3460</v>
      </c>
    </row>
    <row r="345" s="2" customFormat="1" ht="21.75" customHeight="1">
      <c r="A345" s="39"/>
      <c r="B345" s="40"/>
      <c r="C345" s="289" t="s">
        <v>1918</v>
      </c>
      <c r="D345" s="289" t="s">
        <v>341</v>
      </c>
      <c r="E345" s="290" t="s">
        <v>8226</v>
      </c>
      <c r="F345" s="291" t="s">
        <v>8227</v>
      </c>
      <c r="G345" s="292" t="s">
        <v>520</v>
      </c>
      <c r="H345" s="293">
        <v>20</v>
      </c>
      <c r="I345" s="294"/>
      <c r="J345" s="295">
        <f>ROUND(I345*H345,2)</f>
        <v>0</v>
      </c>
      <c r="K345" s="291" t="s">
        <v>6781</v>
      </c>
      <c r="L345" s="296"/>
      <c r="M345" s="297" t="s">
        <v>1</v>
      </c>
      <c r="N345" s="298" t="s">
        <v>41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532</v>
      </c>
      <c r="AT345" s="238" t="s">
        <v>341</v>
      </c>
      <c r="AU345" s="238" t="s">
        <v>87</v>
      </c>
      <c r="AY345" s="18" t="s">
        <v>240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84</v>
      </c>
      <c r="BK345" s="239">
        <f>ROUND(I345*H345,2)</f>
        <v>0</v>
      </c>
      <c r="BL345" s="18" t="s">
        <v>170</v>
      </c>
      <c r="BM345" s="238" t="s">
        <v>3473</v>
      </c>
    </row>
    <row r="346" s="2" customFormat="1" ht="21.75" customHeight="1">
      <c r="A346" s="39"/>
      <c r="B346" s="40"/>
      <c r="C346" s="289" t="s">
        <v>1924</v>
      </c>
      <c r="D346" s="289" t="s">
        <v>341</v>
      </c>
      <c r="E346" s="290" t="s">
        <v>8228</v>
      </c>
      <c r="F346" s="291" t="s">
        <v>8229</v>
      </c>
      <c r="G346" s="292" t="s">
        <v>520</v>
      </c>
      <c r="H346" s="293">
        <v>20</v>
      </c>
      <c r="I346" s="294"/>
      <c r="J346" s="295">
        <f>ROUND(I346*H346,2)</f>
        <v>0</v>
      </c>
      <c r="K346" s="291" t="s">
        <v>6781</v>
      </c>
      <c r="L346" s="296"/>
      <c r="M346" s="297" t="s">
        <v>1</v>
      </c>
      <c r="N346" s="298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532</v>
      </c>
      <c r="AT346" s="238" t="s">
        <v>341</v>
      </c>
      <c r="AU346" s="238" t="s">
        <v>87</v>
      </c>
      <c r="AY346" s="18" t="s">
        <v>240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84</v>
      </c>
      <c r="BK346" s="239">
        <f>ROUND(I346*H346,2)</f>
        <v>0</v>
      </c>
      <c r="BL346" s="18" t="s">
        <v>170</v>
      </c>
      <c r="BM346" s="238" t="s">
        <v>3486</v>
      </c>
    </row>
    <row r="347" s="2" customFormat="1" ht="21.75" customHeight="1">
      <c r="A347" s="39"/>
      <c r="B347" s="40"/>
      <c r="C347" s="289" t="s">
        <v>1931</v>
      </c>
      <c r="D347" s="289" t="s">
        <v>341</v>
      </c>
      <c r="E347" s="290" t="s">
        <v>8230</v>
      </c>
      <c r="F347" s="291" t="s">
        <v>8231</v>
      </c>
      <c r="G347" s="292" t="s">
        <v>520</v>
      </c>
      <c r="H347" s="293">
        <v>20</v>
      </c>
      <c r="I347" s="294"/>
      <c r="J347" s="295">
        <f>ROUND(I347*H347,2)</f>
        <v>0</v>
      </c>
      <c r="K347" s="291" t="s">
        <v>6781</v>
      </c>
      <c r="L347" s="296"/>
      <c r="M347" s="297" t="s">
        <v>1</v>
      </c>
      <c r="N347" s="298" t="s">
        <v>41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532</v>
      </c>
      <c r="AT347" s="238" t="s">
        <v>341</v>
      </c>
      <c r="AU347" s="238" t="s">
        <v>87</v>
      </c>
      <c r="AY347" s="18" t="s">
        <v>240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84</v>
      </c>
      <c r="BK347" s="239">
        <f>ROUND(I347*H347,2)</f>
        <v>0</v>
      </c>
      <c r="BL347" s="18" t="s">
        <v>170</v>
      </c>
      <c r="BM347" s="238" t="s">
        <v>3499</v>
      </c>
    </row>
    <row r="348" s="2" customFormat="1" ht="21.75" customHeight="1">
      <c r="A348" s="39"/>
      <c r="B348" s="40"/>
      <c r="C348" s="289" t="s">
        <v>1941</v>
      </c>
      <c r="D348" s="289" t="s">
        <v>341</v>
      </c>
      <c r="E348" s="290" t="s">
        <v>8232</v>
      </c>
      <c r="F348" s="291" t="s">
        <v>8233</v>
      </c>
      <c r="G348" s="292" t="s">
        <v>520</v>
      </c>
      <c r="H348" s="293">
        <v>20</v>
      </c>
      <c r="I348" s="294"/>
      <c r="J348" s="295">
        <f>ROUND(I348*H348,2)</f>
        <v>0</v>
      </c>
      <c r="K348" s="291" t="s">
        <v>6781</v>
      </c>
      <c r="L348" s="296"/>
      <c r="M348" s="297" t="s">
        <v>1</v>
      </c>
      <c r="N348" s="298" t="s">
        <v>41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532</v>
      </c>
      <c r="AT348" s="238" t="s">
        <v>341</v>
      </c>
      <c r="AU348" s="238" t="s">
        <v>87</v>
      </c>
      <c r="AY348" s="18" t="s">
        <v>240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84</v>
      </c>
      <c r="BK348" s="239">
        <f>ROUND(I348*H348,2)</f>
        <v>0</v>
      </c>
      <c r="BL348" s="18" t="s">
        <v>170</v>
      </c>
      <c r="BM348" s="238" t="s">
        <v>3507</v>
      </c>
    </row>
    <row r="349" s="2" customFormat="1" ht="16.5" customHeight="1">
      <c r="A349" s="39"/>
      <c r="B349" s="40"/>
      <c r="C349" s="289" t="s">
        <v>1947</v>
      </c>
      <c r="D349" s="289" t="s">
        <v>341</v>
      </c>
      <c r="E349" s="290" t="s">
        <v>8234</v>
      </c>
      <c r="F349" s="291" t="s">
        <v>8235</v>
      </c>
      <c r="G349" s="292" t="s">
        <v>520</v>
      </c>
      <c r="H349" s="293">
        <v>20</v>
      </c>
      <c r="I349" s="294"/>
      <c r="J349" s="295">
        <f>ROUND(I349*H349,2)</f>
        <v>0</v>
      </c>
      <c r="K349" s="291" t="s">
        <v>6781</v>
      </c>
      <c r="L349" s="296"/>
      <c r="M349" s="297" t="s">
        <v>1</v>
      </c>
      <c r="N349" s="298" t="s">
        <v>41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532</v>
      </c>
      <c r="AT349" s="238" t="s">
        <v>341</v>
      </c>
      <c r="AU349" s="238" t="s">
        <v>87</v>
      </c>
      <c r="AY349" s="18" t="s">
        <v>240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170</v>
      </c>
      <c r="BM349" s="238" t="s">
        <v>3517</v>
      </c>
    </row>
    <row r="350" s="2" customFormat="1" ht="16.5" customHeight="1">
      <c r="A350" s="39"/>
      <c r="B350" s="40"/>
      <c r="C350" s="289" t="s">
        <v>1956</v>
      </c>
      <c r="D350" s="289" t="s">
        <v>341</v>
      </c>
      <c r="E350" s="290" t="s">
        <v>8236</v>
      </c>
      <c r="F350" s="291" t="s">
        <v>8237</v>
      </c>
      <c r="G350" s="292" t="s">
        <v>520</v>
      </c>
      <c r="H350" s="293">
        <v>15</v>
      </c>
      <c r="I350" s="294"/>
      <c r="J350" s="295">
        <f>ROUND(I350*H350,2)</f>
        <v>0</v>
      </c>
      <c r="K350" s="291" t="s">
        <v>6781</v>
      </c>
      <c r="L350" s="296"/>
      <c r="M350" s="297" t="s">
        <v>1</v>
      </c>
      <c r="N350" s="298" t="s">
        <v>41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532</v>
      </c>
      <c r="AT350" s="238" t="s">
        <v>341</v>
      </c>
      <c r="AU350" s="238" t="s">
        <v>87</v>
      </c>
      <c r="AY350" s="18" t="s">
        <v>240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84</v>
      </c>
      <c r="BK350" s="239">
        <f>ROUND(I350*H350,2)</f>
        <v>0</v>
      </c>
      <c r="BL350" s="18" t="s">
        <v>170</v>
      </c>
      <c r="BM350" s="238" t="s">
        <v>3530</v>
      </c>
    </row>
    <row r="351" s="2" customFormat="1" ht="21.75" customHeight="1">
      <c r="A351" s="39"/>
      <c r="B351" s="40"/>
      <c r="C351" s="289" t="s">
        <v>1962</v>
      </c>
      <c r="D351" s="289" t="s">
        <v>341</v>
      </c>
      <c r="E351" s="290" t="s">
        <v>8238</v>
      </c>
      <c r="F351" s="291" t="s">
        <v>8239</v>
      </c>
      <c r="G351" s="292" t="s">
        <v>520</v>
      </c>
      <c r="H351" s="293">
        <v>15</v>
      </c>
      <c r="I351" s="294"/>
      <c r="J351" s="295">
        <f>ROUND(I351*H351,2)</f>
        <v>0</v>
      </c>
      <c r="K351" s="291" t="s">
        <v>6781</v>
      </c>
      <c r="L351" s="296"/>
      <c r="M351" s="297" t="s">
        <v>1</v>
      </c>
      <c r="N351" s="298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532</v>
      </c>
      <c r="AT351" s="238" t="s">
        <v>341</v>
      </c>
      <c r="AU351" s="238" t="s">
        <v>87</v>
      </c>
      <c r="AY351" s="18" t="s">
        <v>240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84</v>
      </c>
      <c r="BK351" s="239">
        <f>ROUND(I351*H351,2)</f>
        <v>0</v>
      </c>
      <c r="BL351" s="18" t="s">
        <v>170</v>
      </c>
      <c r="BM351" s="238" t="s">
        <v>3541</v>
      </c>
    </row>
    <row r="352" s="2" customFormat="1" ht="21.75" customHeight="1">
      <c r="A352" s="39"/>
      <c r="B352" s="40"/>
      <c r="C352" s="289" t="s">
        <v>1971</v>
      </c>
      <c r="D352" s="289" t="s">
        <v>341</v>
      </c>
      <c r="E352" s="290" t="s">
        <v>8240</v>
      </c>
      <c r="F352" s="291" t="s">
        <v>8241</v>
      </c>
      <c r="G352" s="292" t="s">
        <v>520</v>
      </c>
      <c r="H352" s="293">
        <v>20</v>
      </c>
      <c r="I352" s="294"/>
      <c r="J352" s="295">
        <f>ROUND(I352*H352,2)</f>
        <v>0</v>
      </c>
      <c r="K352" s="291" t="s">
        <v>6781</v>
      </c>
      <c r="L352" s="296"/>
      <c r="M352" s="297" t="s">
        <v>1</v>
      </c>
      <c r="N352" s="298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532</v>
      </c>
      <c r="AT352" s="238" t="s">
        <v>341</v>
      </c>
      <c r="AU352" s="238" t="s">
        <v>87</v>
      </c>
      <c r="AY352" s="18" t="s">
        <v>240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170</v>
      </c>
      <c r="BM352" s="238" t="s">
        <v>3553</v>
      </c>
    </row>
    <row r="353" s="2" customFormat="1" ht="24.15" customHeight="1">
      <c r="A353" s="39"/>
      <c r="B353" s="40"/>
      <c r="C353" s="289" t="s">
        <v>1983</v>
      </c>
      <c r="D353" s="289" t="s">
        <v>341</v>
      </c>
      <c r="E353" s="290" t="s">
        <v>8242</v>
      </c>
      <c r="F353" s="291" t="s">
        <v>8243</v>
      </c>
      <c r="G353" s="292" t="s">
        <v>520</v>
      </c>
      <c r="H353" s="293">
        <v>15</v>
      </c>
      <c r="I353" s="294"/>
      <c r="J353" s="295">
        <f>ROUND(I353*H353,2)</f>
        <v>0</v>
      </c>
      <c r="K353" s="291" t="s">
        <v>6781</v>
      </c>
      <c r="L353" s="296"/>
      <c r="M353" s="297" t="s">
        <v>1</v>
      </c>
      <c r="N353" s="298" t="s">
        <v>41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532</v>
      </c>
      <c r="AT353" s="238" t="s">
        <v>341</v>
      </c>
      <c r="AU353" s="238" t="s">
        <v>87</v>
      </c>
      <c r="AY353" s="18" t="s">
        <v>240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170</v>
      </c>
      <c r="BM353" s="238" t="s">
        <v>3568</v>
      </c>
    </row>
    <row r="354" s="12" customFormat="1" ht="22.8" customHeight="1">
      <c r="A354" s="12"/>
      <c r="B354" s="211"/>
      <c r="C354" s="212"/>
      <c r="D354" s="213" t="s">
        <v>75</v>
      </c>
      <c r="E354" s="225" t="s">
        <v>8244</v>
      </c>
      <c r="F354" s="225" t="s">
        <v>8245</v>
      </c>
      <c r="G354" s="212"/>
      <c r="H354" s="212"/>
      <c r="I354" s="215"/>
      <c r="J354" s="226">
        <f>BK354</f>
        <v>0</v>
      </c>
      <c r="K354" s="212"/>
      <c r="L354" s="217"/>
      <c r="M354" s="218"/>
      <c r="N354" s="219"/>
      <c r="O354" s="219"/>
      <c r="P354" s="220">
        <f>SUM(P355:P380)</f>
        <v>0</v>
      </c>
      <c r="Q354" s="219"/>
      <c r="R354" s="220">
        <f>SUM(R355:R380)</f>
        <v>0</v>
      </c>
      <c r="S354" s="219"/>
      <c r="T354" s="221">
        <f>SUM(T355:T380)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2" t="s">
        <v>87</v>
      </c>
      <c r="AT354" s="223" t="s">
        <v>75</v>
      </c>
      <c r="AU354" s="223" t="s">
        <v>84</v>
      </c>
      <c r="AY354" s="222" t="s">
        <v>240</v>
      </c>
      <c r="BK354" s="224">
        <f>SUM(BK355:BK380)</f>
        <v>0</v>
      </c>
    </row>
    <row r="355" s="2" customFormat="1" ht="21.75" customHeight="1">
      <c r="A355" s="39"/>
      <c r="B355" s="40"/>
      <c r="C355" s="289" t="s">
        <v>1988</v>
      </c>
      <c r="D355" s="289" t="s">
        <v>341</v>
      </c>
      <c r="E355" s="290" t="s">
        <v>8246</v>
      </c>
      <c r="F355" s="291" t="s">
        <v>8247</v>
      </c>
      <c r="G355" s="292" t="s">
        <v>520</v>
      </c>
      <c r="H355" s="293">
        <v>15</v>
      </c>
      <c r="I355" s="294"/>
      <c r="J355" s="295">
        <f>ROUND(I355*H355,2)</f>
        <v>0</v>
      </c>
      <c r="K355" s="291" t="s">
        <v>6781</v>
      </c>
      <c r="L355" s="296"/>
      <c r="M355" s="297" t="s">
        <v>1</v>
      </c>
      <c r="N355" s="298" t="s">
        <v>41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532</v>
      </c>
      <c r="AT355" s="238" t="s">
        <v>341</v>
      </c>
      <c r="AU355" s="238" t="s">
        <v>87</v>
      </c>
      <c r="AY355" s="18" t="s">
        <v>240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84</v>
      </c>
      <c r="BK355" s="239">
        <f>ROUND(I355*H355,2)</f>
        <v>0</v>
      </c>
      <c r="BL355" s="18" t="s">
        <v>170</v>
      </c>
      <c r="BM355" s="238" t="s">
        <v>3581</v>
      </c>
    </row>
    <row r="356" s="2" customFormat="1" ht="21.75" customHeight="1">
      <c r="A356" s="39"/>
      <c r="B356" s="40"/>
      <c r="C356" s="289" t="s">
        <v>1995</v>
      </c>
      <c r="D356" s="289" t="s">
        <v>341</v>
      </c>
      <c r="E356" s="290" t="s">
        <v>8248</v>
      </c>
      <c r="F356" s="291" t="s">
        <v>8249</v>
      </c>
      <c r="G356" s="292" t="s">
        <v>520</v>
      </c>
      <c r="H356" s="293">
        <v>15</v>
      </c>
      <c r="I356" s="294"/>
      <c r="J356" s="295">
        <f>ROUND(I356*H356,2)</f>
        <v>0</v>
      </c>
      <c r="K356" s="291" t="s">
        <v>6781</v>
      </c>
      <c r="L356" s="296"/>
      <c r="M356" s="297" t="s">
        <v>1</v>
      </c>
      <c r="N356" s="298" t="s">
        <v>41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532</v>
      </c>
      <c r="AT356" s="238" t="s">
        <v>341</v>
      </c>
      <c r="AU356" s="238" t="s">
        <v>87</v>
      </c>
      <c r="AY356" s="18" t="s">
        <v>240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84</v>
      </c>
      <c r="BK356" s="239">
        <f>ROUND(I356*H356,2)</f>
        <v>0</v>
      </c>
      <c r="BL356" s="18" t="s">
        <v>170</v>
      </c>
      <c r="BM356" s="238" t="s">
        <v>3593</v>
      </c>
    </row>
    <row r="357" s="2" customFormat="1" ht="21.75" customHeight="1">
      <c r="A357" s="39"/>
      <c r="B357" s="40"/>
      <c r="C357" s="289" t="s">
        <v>2001</v>
      </c>
      <c r="D357" s="289" t="s">
        <v>341</v>
      </c>
      <c r="E357" s="290" t="s">
        <v>8250</v>
      </c>
      <c r="F357" s="291" t="s">
        <v>8251</v>
      </c>
      <c r="G357" s="292" t="s">
        <v>520</v>
      </c>
      <c r="H357" s="293">
        <v>15</v>
      </c>
      <c r="I357" s="294"/>
      <c r="J357" s="295">
        <f>ROUND(I357*H357,2)</f>
        <v>0</v>
      </c>
      <c r="K357" s="291" t="s">
        <v>6781</v>
      </c>
      <c r="L357" s="296"/>
      <c r="M357" s="297" t="s">
        <v>1</v>
      </c>
      <c r="N357" s="298" t="s">
        <v>41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532</v>
      </c>
      <c r="AT357" s="238" t="s">
        <v>341</v>
      </c>
      <c r="AU357" s="238" t="s">
        <v>87</v>
      </c>
      <c r="AY357" s="18" t="s">
        <v>240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84</v>
      </c>
      <c r="BK357" s="239">
        <f>ROUND(I357*H357,2)</f>
        <v>0</v>
      </c>
      <c r="BL357" s="18" t="s">
        <v>170</v>
      </c>
      <c r="BM357" s="238" t="s">
        <v>3604</v>
      </c>
    </row>
    <row r="358" s="2" customFormat="1" ht="21.75" customHeight="1">
      <c r="A358" s="39"/>
      <c r="B358" s="40"/>
      <c r="C358" s="289" t="s">
        <v>2006</v>
      </c>
      <c r="D358" s="289" t="s">
        <v>341</v>
      </c>
      <c r="E358" s="290" t="s">
        <v>8252</v>
      </c>
      <c r="F358" s="291" t="s">
        <v>8253</v>
      </c>
      <c r="G358" s="292" t="s">
        <v>520</v>
      </c>
      <c r="H358" s="293">
        <v>15</v>
      </c>
      <c r="I358" s="294"/>
      <c r="J358" s="295">
        <f>ROUND(I358*H358,2)</f>
        <v>0</v>
      </c>
      <c r="K358" s="291" t="s">
        <v>6781</v>
      </c>
      <c r="L358" s="296"/>
      <c r="M358" s="297" t="s">
        <v>1</v>
      </c>
      <c r="N358" s="298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532</v>
      </c>
      <c r="AT358" s="238" t="s">
        <v>341</v>
      </c>
      <c r="AU358" s="238" t="s">
        <v>87</v>
      </c>
      <c r="AY358" s="18" t="s">
        <v>240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84</v>
      </c>
      <c r="BK358" s="239">
        <f>ROUND(I358*H358,2)</f>
        <v>0</v>
      </c>
      <c r="BL358" s="18" t="s">
        <v>170</v>
      </c>
      <c r="BM358" s="238" t="s">
        <v>3613</v>
      </c>
    </row>
    <row r="359" s="2" customFormat="1" ht="21.75" customHeight="1">
      <c r="A359" s="39"/>
      <c r="B359" s="40"/>
      <c r="C359" s="289" t="s">
        <v>2012</v>
      </c>
      <c r="D359" s="289" t="s">
        <v>341</v>
      </c>
      <c r="E359" s="290" t="s">
        <v>8254</v>
      </c>
      <c r="F359" s="291" t="s">
        <v>8255</v>
      </c>
      <c r="G359" s="292" t="s">
        <v>520</v>
      </c>
      <c r="H359" s="293">
        <v>15</v>
      </c>
      <c r="I359" s="294"/>
      <c r="J359" s="295">
        <f>ROUND(I359*H359,2)</f>
        <v>0</v>
      </c>
      <c r="K359" s="291" t="s">
        <v>6781</v>
      </c>
      <c r="L359" s="296"/>
      <c r="M359" s="297" t="s">
        <v>1</v>
      </c>
      <c r="N359" s="298" t="s">
        <v>41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532</v>
      </c>
      <c r="AT359" s="238" t="s">
        <v>341</v>
      </c>
      <c r="AU359" s="238" t="s">
        <v>87</v>
      </c>
      <c r="AY359" s="18" t="s">
        <v>240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84</v>
      </c>
      <c r="BK359" s="239">
        <f>ROUND(I359*H359,2)</f>
        <v>0</v>
      </c>
      <c r="BL359" s="18" t="s">
        <v>170</v>
      </c>
      <c r="BM359" s="238" t="s">
        <v>3621</v>
      </c>
    </row>
    <row r="360" s="2" customFormat="1" ht="21.75" customHeight="1">
      <c r="A360" s="39"/>
      <c r="B360" s="40"/>
      <c r="C360" s="289" t="s">
        <v>2016</v>
      </c>
      <c r="D360" s="289" t="s">
        <v>341</v>
      </c>
      <c r="E360" s="290" t="s">
        <v>8256</v>
      </c>
      <c r="F360" s="291" t="s">
        <v>8257</v>
      </c>
      <c r="G360" s="292" t="s">
        <v>520</v>
      </c>
      <c r="H360" s="293">
        <v>15</v>
      </c>
      <c r="I360" s="294"/>
      <c r="J360" s="295">
        <f>ROUND(I360*H360,2)</f>
        <v>0</v>
      </c>
      <c r="K360" s="291" t="s">
        <v>6781</v>
      </c>
      <c r="L360" s="296"/>
      <c r="M360" s="297" t="s">
        <v>1</v>
      </c>
      <c r="N360" s="298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532</v>
      </c>
      <c r="AT360" s="238" t="s">
        <v>341</v>
      </c>
      <c r="AU360" s="238" t="s">
        <v>87</v>
      </c>
      <c r="AY360" s="18" t="s">
        <v>240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84</v>
      </c>
      <c r="BK360" s="239">
        <f>ROUND(I360*H360,2)</f>
        <v>0</v>
      </c>
      <c r="BL360" s="18" t="s">
        <v>170</v>
      </c>
      <c r="BM360" s="238" t="s">
        <v>3631</v>
      </c>
    </row>
    <row r="361" s="2" customFormat="1" ht="16.5" customHeight="1">
      <c r="A361" s="39"/>
      <c r="B361" s="40"/>
      <c r="C361" s="289" t="s">
        <v>2022</v>
      </c>
      <c r="D361" s="289" t="s">
        <v>341</v>
      </c>
      <c r="E361" s="290" t="s">
        <v>8258</v>
      </c>
      <c r="F361" s="291" t="s">
        <v>8259</v>
      </c>
      <c r="G361" s="292" t="s">
        <v>520</v>
      </c>
      <c r="H361" s="293">
        <v>15</v>
      </c>
      <c r="I361" s="294"/>
      <c r="J361" s="295">
        <f>ROUND(I361*H361,2)</f>
        <v>0</v>
      </c>
      <c r="K361" s="291" t="s">
        <v>6781</v>
      </c>
      <c r="L361" s="296"/>
      <c r="M361" s="297" t="s">
        <v>1</v>
      </c>
      <c r="N361" s="298" t="s">
        <v>41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532</v>
      </c>
      <c r="AT361" s="238" t="s">
        <v>341</v>
      </c>
      <c r="AU361" s="238" t="s">
        <v>87</v>
      </c>
      <c r="AY361" s="18" t="s">
        <v>240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84</v>
      </c>
      <c r="BK361" s="239">
        <f>ROUND(I361*H361,2)</f>
        <v>0</v>
      </c>
      <c r="BL361" s="18" t="s">
        <v>170</v>
      </c>
      <c r="BM361" s="238" t="s">
        <v>3649</v>
      </c>
    </row>
    <row r="362" s="2" customFormat="1" ht="21.75" customHeight="1">
      <c r="A362" s="39"/>
      <c r="B362" s="40"/>
      <c r="C362" s="289" t="s">
        <v>2028</v>
      </c>
      <c r="D362" s="289" t="s">
        <v>341</v>
      </c>
      <c r="E362" s="290" t="s">
        <v>8260</v>
      </c>
      <c r="F362" s="291" t="s">
        <v>8261</v>
      </c>
      <c r="G362" s="292" t="s">
        <v>520</v>
      </c>
      <c r="H362" s="293">
        <v>15</v>
      </c>
      <c r="I362" s="294"/>
      <c r="J362" s="295">
        <f>ROUND(I362*H362,2)</f>
        <v>0</v>
      </c>
      <c r="K362" s="291" t="s">
        <v>6781</v>
      </c>
      <c r="L362" s="296"/>
      <c r="M362" s="297" t="s">
        <v>1</v>
      </c>
      <c r="N362" s="298" t="s">
        <v>41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532</v>
      </c>
      <c r="AT362" s="238" t="s">
        <v>341</v>
      </c>
      <c r="AU362" s="238" t="s">
        <v>87</v>
      </c>
      <c r="AY362" s="18" t="s">
        <v>240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84</v>
      </c>
      <c r="BK362" s="239">
        <f>ROUND(I362*H362,2)</f>
        <v>0</v>
      </c>
      <c r="BL362" s="18" t="s">
        <v>170</v>
      </c>
      <c r="BM362" s="238" t="s">
        <v>6767</v>
      </c>
    </row>
    <row r="363" s="2" customFormat="1" ht="21.75" customHeight="1">
      <c r="A363" s="39"/>
      <c r="B363" s="40"/>
      <c r="C363" s="289" t="s">
        <v>2035</v>
      </c>
      <c r="D363" s="289" t="s">
        <v>341</v>
      </c>
      <c r="E363" s="290" t="s">
        <v>8262</v>
      </c>
      <c r="F363" s="291" t="s">
        <v>8263</v>
      </c>
      <c r="G363" s="292" t="s">
        <v>520</v>
      </c>
      <c r="H363" s="293">
        <v>15</v>
      </c>
      <c r="I363" s="294"/>
      <c r="J363" s="295">
        <f>ROUND(I363*H363,2)</f>
        <v>0</v>
      </c>
      <c r="K363" s="291" t="s">
        <v>6781</v>
      </c>
      <c r="L363" s="296"/>
      <c r="M363" s="297" t="s">
        <v>1</v>
      </c>
      <c r="N363" s="298" t="s">
        <v>41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532</v>
      </c>
      <c r="AT363" s="238" t="s">
        <v>341</v>
      </c>
      <c r="AU363" s="238" t="s">
        <v>87</v>
      </c>
      <c r="AY363" s="18" t="s">
        <v>240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84</v>
      </c>
      <c r="BK363" s="239">
        <f>ROUND(I363*H363,2)</f>
        <v>0</v>
      </c>
      <c r="BL363" s="18" t="s">
        <v>170</v>
      </c>
      <c r="BM363" s="238" t="s">
        <v>8264</v>
      </c>
    </row>
    <row r="364" s="2" customFormat="1" ht="21.75" customHeight="1">
      <c r="A364" s="39"/>
      <c r="B364" s="40"/>
      <c r="C364" s="289" t="s">
        <v>2047</v>
      </c>
      <c r="D364" s="289" t="s">
        <v>341</v>
      </c>
      <c r="E364" s="290" t="s">
        <v>8265</v>
      </c>
      <c r="F364" s="291" t="s">
        <v>8266</v>
      </c>
      <c r="G364" s="292" t="s">
        <v>520</v>
      </c>
      <c r="H364" s="293">
        <v>15</v>
      </c>
      <c r="I364" s="294"/>
      <c r="J364" s="295">
        <f>ROUND(I364*H364,2)</f>
        <v>0</v>
      </c>
      <c r="K364" s="291" t="s">
        <v>6781</v>
      </c>
      <c r="L364" s="296"/>
      <c r="M364" s="297" t="s">
        <v>1</v>
      </c>
      <c r="N364" s="298" t="s">
        <v>41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532</v>
      </c>
      <c r="AT364" s="238" t="s">
        <v>341</v>
      </c>
      <c r="AU364" s="238" t="s">
        <v>87</v>
      </c>
      <c r="AY364" s="18" t="s">
        <v>240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84</v>
      </c>
      <c r="BK364" s="239">
        <f>ROUND(I364*H364,2)</f>
        <v>0</v>
      </c>
      <c r="BL364" s="18" t="s">
        <v>170</v>
      </c>
      <c r="BM364" s="238" t="s">
        <v>8267</v>
      </c>
    </row>
    <row r="365" s="2" customFormat="1" ht="21.75" customHeight="1">
      <c r="A365" s="39"/>
      <c r="B365" s="40"/>
      <c r="C365" s="289" t="s">
        <v>2053</v>
      </c>
      <c r="D365" s="289" t="s">
        <v>341</v>
      </c>
      <c r="E365" s="290" t="s">
        <v>8268</v>
      </c>
      <c r="F365" s="291" t="s">
        <v>8269</v>
      </c>
      <c r="G365" s="292" t="s">
        <v>520</v>
      </c>
      <c r="H365" s="293">
        <v>15</v>
      </c>
      <c r="I365" s="294"/>
      <c r="J365" s="295">
        <f>ROUND(I365*H365,2)</f>
        <v>0</v>
      </c>
      <c r="K365" s="291" t="s">
        <v>6781</v>
      </c>
      <c r="L365" s="296"/>
      <c r="M365" s="297" t="s">
        <v>1</v>
      </c>
      <c r="N365" s="298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532</v>
      </c>
      <c r="AT365" s="238" t="s">
        <v>341</v>
      </c>
      <c r="AU365" s="238" t="s">
        <v>87</v>
      </c>
      <c r="AY365" s="18" t="s">
        <v>240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84</v>
      </c>
      <c r="BK365" s="239">
        <f>ROUND(I365*H365,2)</f>
        <v>0</v>
      </c>
      <c r="BL365" s="18" t="s">
        <v>170</v>
      </c>
      <c r="BM365" s="238" t="s">
        <v>8270</v>
      </c>
    </row>
    <row r="366" s="2" customFormat="1" ht="24.15" customHeight="1">
      <c r="A366" s="39"/>
      <c r="B366" s="40"/>
      <c r="C366" s="289" t="s">
        <v>2079</v>
      </c>
      <c r="D366" s="289" t="s">
        <v>341</v>
      </c>
      <c r="E366" s="290" t="s">
        <v>8271</v>
      </c>
      <c r="F366" s="291" t="s">
        <v>8272</v>
      </c>
      <c r="G366" s="292" t="s">
        <v>520</v>
      </c>
      <c r="H366" s="293">
        <v>15</v>
      </c>
      <c r="I366" s="294"/>
      <c r="J366" s="295">
        <f>ROUND(I366*H366,2)</f>
        <v>0</v>
      </c>
      <c r="K366" s="291" t="s">
        <v>6781</v>
      </c>
      <c r="L366" s="296"/>
      <c r="M366" s="297" t="s">
        <v>1</v>
      </c>
      <c r="N366" s="298" t="s">
        <v>41</v>
      </c>
      <c r="O366" s="92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532</v>
      </c>
      <c r="AT366" s="238" t="s">
        <v>341</v>
      </c>
      <c r="AU366" s="238" t="s">
        <v>87</v>
      </c>
      <c r="AY366" s="18" t="s">
        <v>240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170</v>
      </c>
      <c r="BM366" s="238" t="s">
        <v>8273</v>
      </c>
    </row>
    <row r="367" s="2" customFormat="1" ht="24.15" customHeight="1">
      <c r="A367" s="39"/>
      <c r="B367" s="40"/>
      <c r="C367" s="289" t="s">
        <v>2086</v>
      </c>
      <c r="D367" s="289" t="s">
        <v>341</v>
      </c>
      <c r="E367" s="290" t="s">
        <v>8274</v>
      </c>
      <c r="F367" s="291" t="s">
        <v>8275</v>
      </c>
      <c r="G367" s="292" t="s">
        <v>520</v>
      </c>
      <c r="H367" s="293">
        <v>30</v>
      </c>
      <c r="I367" s="294"/>
      <c r="J367" s="295">
        <f>ROUND(I367*H367,2)</f>
        <v>0</v>
      </c>
      <c r="K367" s="291" t="s">
        <v>6781</v>
      </c>
      <c r="L367" s="296"/>
      <c r="M367" s="297" t="s">
        <v>1</v>
      </c>
      <c r="N367" s="298" t="s">
        <v>41</v>
      </c>
      <c r="O367" s="92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532</v>
      </c>
      <c r="AT367" s="238" t="s">
        <v>341</v>
      </c>
      <c r="AU367" s="238" t="s">
        <v>87</v>
      </c>
      <c r="AY367" s="18" t="s">
        <v>240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84</v>
      </c>
      <c r="BK367" s="239">
        <f>ROUND(I367*H367,2)</f>
        <v>0</v>
      </c>
      <c r="BL367" s="18" t="s">
        <v>170</v>
      </c>
      <c r="BM367" s="238" t="s">
        <v>8276</v>
      </c>
    </row>
    <row r="368" s="2" customFormat="1" ht="24.15" customHeight="1">
      <c r="A368" s="39"/>
      <c r="B368" s="40"/>
      <c r="C368" s="289" t="s">
        <v>2094</v>
      </c>
      <c r="D368" s="289" t="s">
        <v>341</v>
      </c>
      <c r="E368" s="290" t="s">
        <v>8277</v>
      </c>
      <c r="F368" s="291" t="s">
        <v>8278</v>
      </c>
      <c r="G368" s="292" t="s">
        <v>520</v>
      </c>
      <c r="H368" s="293">
        <v>30</v>
      </c>
      <c r="I368" s="294"/>
      <c r="J368" s="295">
        <f>ROUND(I368*H368,2)</f>
        <v>0</v>
      </c>
      <c r="K368" s="291" t="s">
        <v>6781</v>
      </c>
      <c r="L368" s="296"/>
      <c r="M368" s="297" t="s">
        <v>1</v>
      </c>
      <c r="N368" s="298" t="s">
        <v>41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532</v>
      </c>
      <c r="AT368" s="238" t="s">
        <v>341</v>
      </c>
      <c r="AU368" s="238" t="s">
        <v>87</v>
      </c>
      <c r="AY368" s="18" t="s">
        <v>240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84</v>
      </c>
      <c r="BK368" s="239">
        <f>ROUND(I368*H368,2)</f>
        <v>0</v>
      </c>
      <c r="BL368" s="18" t="s">
        <v>170</v>
      </c>
      <c r="BM368" s="238" t="s">
        <v>8279</v>
      </c>
    </row>
    <row r="369" s="2" customFormat="1" ht="24.15" customHeight="1">
      <c r="A369" s="39"/>
      <c r="B369" s="40"/>
      <c r="C369" s="289" t="s">
        <v>2100</v>
      </c>
      <c r="D369" s="289" t="s">
        <v>341</v>
      </c>
      <c r="E369" s="290" t="s">
        <v>8280</v>
      </c>
      <c r="F369" s="291" t="s">
        <v>8281</v>
      </c>
      <c r="G369" s="292" t="s">
        <v>520</v>
      </c>
      <c r="H369" s="293">
        <v>30</v>
      </c>
      <c r="I369" s="294"/>
      <c r="J369" s="295">
        <f>ROUND(I369*H369,2)</f>
        <v>0</v>
      </c>
      <c r="K369" s="291" t="s">
        <v>6781</v>
      </c>
      <c r="L369" s="296"/>
      <c r="M369" s="297" t="s">
        <v>1</v>
      </c>
      <c r="N369" s="298" t="s">
        <v>41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532</v>
      </c>
      <c r="AT369" s="238" t="s">
        <v>341</v>
      </c>
      <c r="AU369" s="238" t="s">
        <v>87</v>
      </c>
      <c r="AY369" s="18" t="s">
        <v>240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84</v>
      </c>
      <c r="BK369" s="239">
        <f>ROUND(I369*H369,2)</f>
        <v>0</v>
      </c>
      <c r="BL369" s="18" t="s">
        <v>170</v>
      </c>
      <c r="BM369" s="238" t="s">
        <v>8282</v>
      </c>
    </row>
    <row r="370" s="2" customFormat="1" ht="24.15" customHeight="1">
      <c r="A370" s="39"/>
      <c r="B370" s="40"/>
      <c r="C370" s="289" t="s">
        <v>2109</v>
      </c>
      <c r="D370" s="289" t="s">
        <v>341</v>
      </c>
      <c r="E370" s="290" t="s">
        <v>8283</v>
      </c>
      <c r="F370" s="291" t="s">
        <v>8284</v>
      </c>
      <c r="G370" s="292" t="s">
        <v>520</v>
      </c>
      <c r="H370" s="293">
        <v>30</v>
      </c>
      <c r="I370" s="294"/>
      <c r="J370" s="295">
        <f>ROUND(I370*H370,2)</f>
        <v>0</v>
      </c>
      <c r="K370" s="291" t="s">
        <v>6781</v>
      </c>
      <c r="L370" s="296"/>
      <c r="M370" s="297" t="s">
        <v>1</v>
      </c>
      <c r="N370" s="298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532</v>
      </c>
      <c r="AT370" s="238" t="s">
        <v>341</v>
      </c>
      <c r="AU370" s="238" t="s">
        <v>87</v>
      </c>
      <c r="AY370" s="18" t="s">
        <v>240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170</v>
      </c>
      <c r="BM370" s="238" t="s">
        <v>8285</v>
      </c>
    </row>
    <row r="371" s="2" customFormat="1" ht="16.5" customHeight="1">
      <c r="A371" s="39"/>
      <c r="B371" s="40"/>
      <c r="C371" s="289" t="s">
        <v>2113</v>
      </c>
      <c r="D371" s="289" t="s">
        <v>341</v>
      </c>
      <c r="E371" s="290" t="s">
        <v>8286</v>
      </c>
      <c r="F371" s="291" t="s">
        <v>8287</v>
      </c>
      <c r="G371" s="292" t="s">
        <v>520</v>
      </c>
      <c r="H371" s="293">
        <v>15</v>
      </c>
      <c r="I371" s="294"/>
      <c r="J371" s="295">
        <f>ROUND(I371*H371,2)</f>
        <v>0</v>
      </c>
      <c r="K371" s="291" t="s">
        <v>6781</v>
      </c>
      <c r="L371" s="296"/>
      <c r="M371" s="297" t="s">
        <v>1</v>
      </c>
      <c r="N371" s="298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532</v>
      </c>
      <c r="AT371" s="238" t="s">
        <v>341</v>
      </c>
      <c r="AU371" s="238" t="s">
        <v>87</v>
      </c>
      <c r="AY371" s="18" t="s">
        <v>240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170</v>
      </c>
      <c r="BM371" s="238" t="s">
        <v>8288</v>
      </c>
    </row>
    <row r="372" s="2" customFormat="1" ht="24.15" customHeight="1">
      <c r="A372" s="39"/>
      <c r="B372" s="40"/>
      <c r="C372" s="289" t="s">
        <v>2119</v>
      </c>
      <c r="D372" s="289" t="s">
        <v>341</v>
      </c>
      <c r="E372" s="290" t="s">
        <v>8289</v>
      </c>
      <c r="F372" s="291" t="s">
        <v>8290</v>
      </c>
      <c r="G372" s="292" t="s">
        <v>520</v>
      </c>
      <c r="H372" s="293">
        <v>15</v>
      </c>
      <c r="I372" s="294"/>
      <c r="J372" s="295">
        <f>ROUND(I372*H372,2)</f>
        <v>0</v>
      </c>
      <c r="K372" s="291" t="s">
        <v>6781</v>
      </c>
      <c r="L372" s="296"/>
      <c r="M372" s="297" t="s">
        <v>1</v>
      </c>
      <c r="N372" s="298" t="s">
        <v>41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532</v>
      </c>
      <c r="AT372" s="238" t="s">
        <v>341</v>
      </c>
      <c r="AU372" s="238" t="s">
        <v>87</v>
      </c>
      <c r="AY372" s="18" t="s">
        <v>240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84</v>
      </c>
      <c r="BK372" s="239">
        <f>ROUND(I372*H372,2)</f>
        <v>0</v>
      </c>
      <c r="BL372" s="18" t="s">
        <v>170</v>
      </c>
      <c r="BM372" s="238" t="s">
        <v>8291</v>
      </c>
    </row>
    <row r="373" s="2" customFormat="1" ht="24.15" customHeight="1">
      <c r="A373" s="39"/>
      <c r="B373" s="40"/>
      <c r="C373" s="289" t="s">
        <v>2134</v>
      </c>
      <c r="D373" s="289" t="s">
        <v>341</v>
      </c>
      <c r="E373" s="290" t="s">
        <v>8292</v>
      </c>
      <c r="F373" s="291" t="s">
        <v>8293</v>
      </c>
      <c r="G373" s="292" t="s">
        <v>520</v>
      </c>
      <c r="H373" s="293">
        <v>15</v>
      </c>
      <c r="I373" s="294"/>
      <c r="J373" s="295">
        <f>ROUND(I373*H373,2)</f>
        <v>0</v>
      </c>
      <c r="K373" s="291" t="s">
        <v>6781</v>
      </c>
      <c r="L373" s="296"/>
      <c r="M373" s="297" t="s">
        <v>1</v>
      </c>
      <c r="N373" s="298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532</v>
      </c>
      <c r="AT373" s="238" t="s">
        <v>341</v>
      </c>
      <c r="AU373" s="238" t="s">
        <v>87</v>
      </c>
      <c r="AY373" s="18" t="s">
        <v>240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84</v>
      </c>
      <c r="BK373" s="239">
        <f>ROUND(I373*H373,2)</f>
        <v>0</v>
      </c>
      <c r="BL373" s="18" t="s">
        <v>170</v>
      </c>
      <c r="BM373" s="238" t="s">
        <v>8294</v>
      </c>
    </row>
    <row r="374" s="2" customFormat="1" ht="24.15" customHeight="1">
      <c r="A374" s="39"/>
      <c r="B374" s="40"/>
      <c r="C374" s="289" t="s">
        <v>2140</v>
      </c>
      <c r="D374" s="289" t="s">
        <v>341</v>
      </c>
      <c r="E374" s="290" t="s">
        <v>8295</v>
      </c>
      <c r="F374" s="291" t="s">
        <v>8296</v>
      </c>
      <c r="G374" s="292" t="s">
        <v>520</v>
      </c>
      <c r="H374" s="293">
        <v>15</v>
      </c>
      <c r="I374" s="294"/>
      <c r="J374" s="295">
        <f>ROUND(I374*H374,2)</f>
        <v>0</v>
      </c>
      <c r="K374" s="291" t="s">
        <v>6781</v>
      </c>
      <c r="L374" s="296"/>
      <c r="M374" s="297" t="s">
        <v>1</v>
      </c>
      <c r="N374" s="298" t="s">
        <v>41</v>
      </c>
      <c r="O374" s="92"/>
      <c r="P374" s="236">
        <f>O374*H374</f>
        <v>0</v>
      </c>
      <c r="Q374" s="236">
        <v>0</v>
      </c>
      <c r="R374" s="236">
        <f>Q374*H374</f>
        <v>0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532</v>
      </c>
      <c r="AT374" s="238" t="s">
        <v>341</v>
      </c>
      <c r="AU374" s="238" t="s">
        <v>87</v>
      </c>
      <c r="AY374" s="18" t="s">
        <v>240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84</v>
      </c>
      <c r="BK374" s="239">
        <f>ROUND(I374*H374,2)</f>
        <v>0</v>
      </c>
      <c r="BL374" s="18" t="s">
        <v>170</v>
      </c>
      <c r="BM374" s="238" t="s">
        <v>8297</v>
      </c>
    </row>
    <row r="375" s="2" customFormat="1" ht="21.75" customHeight="1">
      <c r="A375" s="39"/>
      <c r="B375" s="40"/>
      <c r="C375" s="289" t="s">
        <v>2146</v>
      </c>
      <c r="D375" s="289" t="s">
        <v>341</v>
      </c>
      <c r="E375" s="290" t="s">
        <v>8298</v>
      </c>
      <c r="F375" s="291" t="s">
        <v>8299</v>
      </c>
      <c r="G375" s="292" t="s">
        <v>520</v>
      </c>
      <c r="H375" s="293">
        <v>15</v>
      </c>
      <c r="I375" s="294"/>
      <c r="J375" s="295">
        <f>ROUND(I375*H375,2)</f>
        <v>0</v>
      </c>
      <c r="K375" s="291" t="s">
        <v>6781</v>
      </c>
      <c r="L375" s="296"/>
      <c r="M375" s="297" t="s">
        <v>1</v>
      </c>
      <c r="N375" s="298" t="s">
        <v>41</v>
      </c>
      <c r="O375" s="92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532</v>
      </c>
      <c r="AT375" s="238" t="s">
        <v>341</v>
      </c>
      <c r="AU375" s="238" t="s">
        <v>87</v>
      </c>
      <c r="AY375" s="18" t="s">
        <v>240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84</v>
      </c>
      <c r="BK375" s="239">
        <f>ROUND(I375*H375,2)</f>
        <v>0</v>
      </c>
      <c r="BL375" s="18" t="s">
        <v>170</v>
      </c>
      <c r="BM375" s="238" t="s">
        <v>8300</v>
      </c>
    </row>
    <row r="376" s="2" customFormat="1" ht="21.75" customHeight="1">
      <c r="A376" s="39"/>
      <c r="B376" s="40"/>
      <c r="C376" s="289" t="s">
        <v>2151</v>
      </c>
      <c r="D376" s="289" t="s">
        <v>341</v>
      </c>
      <c r="E376" s="290" t="s">
        <v>8301</v>
      </c>
      <c r="F376" s="291" t="s">
        <v>8302</v>
      </c>
      <c r="G376" s="292" t="s">
        <v>520</v>
      </c>
      <c r="H376" s="293">
        <v>15</v>
      </c>
      <c r="I376" s="294"/>
      <c r="J376" s="295">
        <f>ROUND(I376*H376,2)</f>
        <v>0</v>
      </c>
      <c r="K376" s="291" t="s">
        <v>6781</v>
      </c>
      <c r="L376" s="296"/>
      <c r="M376" s="297" t="s">
        <v>1</v>
      </c>
      <c r="N376" s="298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532</v>
      </c>
      <c r="AT376" s="238" t="s">
        <v>341</v>
      </c>
      <c r="AU376" s="238" t="s">
        <v>87</v>
      </c>
      <c r="AY376" s="18" t="s">
        <v>240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170</v>
      </c>
      <c r="BM376" s="238" t="s">
        <v>8303</v>
      </c>
    </row>
    <row r="377" s="2" customFormat="1" ht="24.15" customHeight="1">
      <c r="A377" s="39"/>
      <c r="B377" s="40"/>
      <c r="C377" s="289" t="s">
        <v>2155</v>
      </c>
      <c r="D377" s="289" t="s">
        <v>341</v>
      </c>
      <c r="E377" s="290" t="s">
        <v>8304</v>
      </c>
      <c r="F377" s="291" t="s">
        <v>8305</v>
      </c>
      <c r="G377" s="292" t="s">
        <v>520</v>
      </c>
      <c r="H377" s="293">
        <v>15</v>
      </c>
      <c r="I377" s="294"/>
      <c r="J377" s="295">
        <f>ROUND(I377*H377,2)</f>
        <v>0</v>
      </c>
      <c r="K377" s="291" t="s">
        <v>6781</v>
      </c>
      <c r="L377" s="296"/>
      <c r="M377" s="297" t="s">
        <v>1</v>
      </c>
      <c r="N377" s="298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532</v>
      </c>
      <c r="AT377" s="238" t="s">
        <v>341</v>
      </c>
      <c r="AU377" s="238" t="s">
        <v>87</v>
      </c>
      <c r="AY377" s="18" t="s">
        <v>240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84</v>
      </c>
      <c r="BK377" s="239">
        <f>ROUND(I377*H377,2)</f>
        <v>0</v>
      </c>
      <c r="BL377" s="18" t="s">
        <v>170</v>
      </c>
      <c r="BM377" s="238" t="s">
        <v>8306</v>
      </c>
    </row>
    <row r="378" s="2" customFormat="1" ht="21.75" customHeight="1">
      <c r="A378" s="39"/>
      <c r="B378" s="40"/>
      <c r="C378" s="289" t="s">
        <v>2159</v>
      </c>
      <c r="D378" s="289" t="s">
        <v>341</v>
      </c>
      <c r="E378" s="290" t="s">
        <v>8307</v>
      </c>
      <c r="F378" s="291" t="s">
        <v>8308</v>
      </c>
      <c r="G378" s="292" t="s">
        <v>520</v>
      </c>
      <c r="H378" s="293">
        <v>15</v>
      </c>
      <c r="I378" s="294"/>
      <c r="J378" s="295">
        <f>ROUND(I378*H378,2)</f>
        <v>0</v>
      </c>
      <c r="K378" s="291" t="s">
        <v>6781</v>
      </c>
      <c r="L378" s="296"/>
      <c r="M378" s="297" t="s">
        <v>1</v>
      </c>
      <c r="N378" s="298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532</v>
      </c>
      <c r="AT378" s="238" t="s">
        <v>341</v>
      </c>
      <c r="AU378" s="238" t="s">
        <v>87</v>
      </c>
      <c r="AY378" s="18" t="s">
        <v>240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84</v>
      </c>
      <c r="BK378" s="239">
        <f>ROUND(I378*H378,2)</f>
        <v>0</v>
      </c>
      <c r="BL378" s="18" t="s">
        <v>170</v>
      </c>
      <c r="BM378" s="238" t="s">
        <v>8309</v>
      </c>
    </row>
    <row r="379" s="2" customFormat="1" ht="24.15" customHeight="1">
      <c r="A379" s="39"/>
      <c r="B379" s="40"/>
      <c r="C379" s="289" t="s">
        <v>2166</v>
      </c>
      <c r="D379" s="289" t="s">
        <v>341</v>
      </c>
      <c r="E379" s="290" t="s">
        <v>8310</v>
      </c>
      <c r="F379" s="291" t="s">
        <v>8311</v>
      </c>
      <c r="G379" s="292" t="s">
        <v>520</v>
      </c>
      <c r="H379" s="293">
        <v>30</v>
      </c>
      <c r="I379" s="294"/>
      <c r="J379" s="295">
        <f>ROUND(I379*H379,2)</f>
        <v>0</v>
      </c>
      <c r="K379" s="291" t="s">
        <v>6781</v>
      </c>
      <c r="L379" s="296"/>
      <c r="M379" s="297" t="s">
        <v>1</v>
      </c>
      <c r="N379" s="298" t="s">
        <v>41</v>
      </c>
      <c r="O379" s="92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532</v>
      </c>
      <c r="AT379" s="238" t="s">
        <v>341</v>
      </c>
      <c r="AU379" s="238" t="s">
        <v>87</v>
      </c>
      <c r="AY379" s="18" t="s">
        <v>240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84</v>
      </c>
      <c r="BK379" s="239">
        <f>ROUND(I379*H379,2)</f>
        <v>0</v>
      </c>
      <c r="BL379" s="18" t="s">
        <v>170</v>
      </c>
      <c r="BM379" s="238" t="s">
        <v>8312</v>
      </c>
    </row>
    <row r="380" s="2" customFormat="1" ht="24.15" customHeight="1">
      <c r="A380" s="39"/>
      <c r="B380" s="40"/>
      <c r="C380" s="289" t="s">
        <v>2181</v>
      </c>
      <c r="D380" s="289" t="s">
        <v>341</v>
      </c>
      <c r="E380" s="290" t="s">
        <v>8313</v>
      </c>
      <c r="F380" s="291" t="s">
        <v>8314</v>
      </c>
      <c r="G380" s="292" t="s">
        <v>520</v>
      </c>
      <c r="H380" s="293">
        <v>30</v>
      </c>
      <c r="I380" s="294"/>
      <c r="J380" s="295">
        <f>ROUND(I380*H380,2)</f>
        <v>0</v>
      </c>
      <c r="K380" s="291" t="s">
        <v>6781</v>
      </c>
      <c r="L380" s="296"/>
      <c r="M380" s="297" t="s">
        <v>1</v>
      </c>
      <c r="N380" s="298" t="s">
        <v>41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532</v>
      </c>
      <c r="AT380" s="238" t="s">
        <v>341</v>
      </c>
      <c r="AU380" s="238" t="s">
        <v>87</v>
      </c>
      <c r="AY380" s="18" t="s">
        <v>240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84</v>
      </c>
      <c r="BK380" s="239">
        <f>ROUND(I380*H380,2)</f>
        <v>0</v>
      </c>
      <c r="BL380" s="18" t="s">
        <v>170</v>
      </c>
      <c r="BM380" s="238" t="s">
        <v>8315</v>
      </c>
    </row>
    <row r="381" s="12" customFormat="1" ht="22.8" customHeight="1">
      <c r="A381" s="12"/>
      <c r="B381" s="211"/>
      <c r="C381" s="212"/>
      <c r="D381" s="213" t="s">
        <v>75</v>
      </c>
      <c r="E381" s="225" t="s">
        <v>8316</v>
      </c>
      <c r="F381" s="225" t="s">
        <v>8245</v>
      </c>
      <c r="G381" s="212"/>
      <c r="H381" s="212"/>
      <c r="I381" s="215"/>
      <c r="J381" s="226">
        <f>BK381</f>
        <v>0</v>
      </c>
      <c r="K381" s="212"/>
      <c r="L381" s="217"/>
      <c r="M381" s="218"/>
      <c r="N381" s="219"/>
      <c r="O381" s="219"/>
      <c r="P381" s="220">
        <f>SUM(P382:P421)</f>
        <v>0</v>
      </c>
      <c r="Q381" s="219"/>
      <c r="R381" s="220">
        <f>SUM(R382:R421)</f>
        <v>0</v>
      </c>
      <c r="S381" s="219"/>
      <c r="T381" s="221">
        <f>SUM(T382:T421)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2" t="s">
        <v>87</v>
      </c>
      <c r="AT381" s="223" t="s">
        <v>75</v>
      </c>
      <c r="AU381" s="223" t="s">
        <v>84</v>
      </c>
      <c r="AY381" s="222" t="s">
        <v>240</v>
      </c>
      <c r="BK381" s="224">
        <f>SUM(BK382:BK421)</f>
        <v>0</v>
      </c>
    </row>
    <row r="382" s="2" customFormat="1" ht="16.5" customHeight="1">
      <c r="A382" s="39"/>
      <c r="B382" s="40"/>
      <c r="C382" s="289" t="s">
        <v>2189</v>
      </c>
      <c r="D382" s="289" t="s">
        <v>341</v>
      </c>
      <c r="E382" s="290" t="s">
        <v>8317</v>
      </c>
      <c r="F382" s="291" t="s">
        <v>8318</v>
      </c>
      <c r="G382" s="292" t="s">
        <v>520</v>
      </c>
      <c r="H382" s="293">
        <v>15</v>
      </c>
      <c r="I382" s="294"/>
      <c r="J382" s="295">
        <f>ROUND(I382*H382,2)</f>
        <v>0</v>
      </c>
      <c r="K382" s="291" t="s">
        <v>6781</v>
      </c>
      <c r="L382" s="296"/>
      <c r="M382" s="297" t="s">
        <v>1</v>
      </c>
      <c r="N382" s="298" t="s">
        <v>41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532</v>
      </c>
      <c r="AT382" s="238" t="s">
        <v>341</v>
      </c>
      <c r="AU382" s="238" t="s">
        <v>87</v>
      </c>
      <c r="AY382" s="18" t="s">
        <v>240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84</v>
      </c>
      <c r="BK382" s="239">
        <f>ROUND(I382*H382,2)</f>
        <v>0</v>
      </c>
      <c r="BL382" s="18" t="s">
        <v>170</v>
      </c>
      <c r="BM382" s="238" t="s">
        <v>8319</v>
      </c>
    </row>
    <row r="383" s="2" customFormat="1" ht="16.5" customHeight="1">
      <c r="A383" s="39"/>
      <c r="B383" s="40"/>
      <c r="C383" s="289" t="s">
        <v>2196</v>
      </c>
      <c r="D383" s="289" t="s">
        <v>341</v>
      </c>
      <c r="E383" s="290" t="s">
        <v>8320</v>
      </c>
      <c r="F383" s="291" t="s">
        <v>8321</v>
      </c>
      <c r="G383" s="292" t="s">
        <v>520</v>
      </c>
      <c r="H383" s="293">
        <v>15</v>
      </c>
      <c r="I383" s="294"/>
      <c r="J383" s="295">
        <f>ROUND(I383*H383,2)</f>
        <v>0</v>
      </c>
      <c r="K383" s="291" t="s">
        <v>6781</v>
      </c>
      <c r="L383" s="296"/>
      <c r="M383" s="297" t="s">
        <v>1</v>
      </c>
      <c r="N383" s="298" t="s">
        <v>41</v>
      </c>
      <c r="O383" s="92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532</v>
      </c>
      <c r="AT383" s="238" t="s">
        <v>341</v>
      </c>
      <c r="AU383" s="238" t="s">
        <v>87</v>
      </c>
      <c r="AY383" s="18" t="s">
        <v>240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170</v>
      </c>
      <c r="BM383" s="238" t="s">
        <v>8322</v>
      </c>
    </row>
    <row r="384" s="2" customFormat="1" ht="21.75" customHeight="1">
      <c r="A384" s="39"/>
      <c r="B384" s="40"/>
      <c r="C384" s="289" t="s">
        <v>2203</v>
      </c>
      <c r="D384" s="289" t="s">
        <v>341</v>
      </c>
      <c r="E384" s="290" t="s">
        <v>8323</v>
      </c>
      <c r="F384" s="291" t="s">
        <v>8324</v>
      </c>
      <c r="G384" s="292" t="s">
        <v>520</v>
      </c>
      <c r="H384" s="293">
        <v>15</v>
      </c>
      <c r="I384" s="294"/>
      <c r="J384" s="295">
        <f>ROUND(I384*H384,2)</f>
        <v>0</v>
      </c>
      <c r="K384" s="291" t="s">
        <v>6781</v>
      </c>
      <c r="L384" s="296"/>
      <c r="M384" s="297" t="s">
        <v>1</v>
      </c>
      <c r="N384" s="298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532</v>
      </c>
      <c r="AT384" s="238" t="s">
        <v>341</v>
      </c>
      <c r="AU384" s="238" t="s">
        <v>87</v>
      </c>
      <c r="AY384" s="18" t="s">
        <v>240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84</v>
      </c>
      <c r="BK384" s="239">
        <f>ROUND(I384*H384,2)</f>
        <v>0</v>
      </c>
      <c r="BL384" s="18" t="s">
        <v>170</v>
      </c>
      <c r="BM384" s="238" t="s">
        <v>8325</v>
      </c>
    </row>
    <row r="385" s="2" customFormat="1" ht="21.75" customHeight="1">
      <c r="A385" s="39"/>
      <c r="B385" s="40"/>
      <c r="C385" s="289" t="s">
        <v>2211</v>
      </c>
      <c r="D385" s="289" t="s">
        <v>341</v>
      </c>
      <c r="E385" s="290" t="s">
        <v>8326</v>
      </c>
      <c r="F385" s="291" t="s">
        <v>8327</v>
      </c>
      <c r="G385" s="292" t="s">
        <v>520</v>
      </c>
      <c r="H385" s="293">
        <v>15</v>
      </c>
      <c r="I385" s="294"/>
      <c r="J385" s="295">
        <f>ROUND(I385*H385,2)</f>
        <v>0</v>
      </c>
      <c r="K385" s="291" t="s">
        <v>6781</v>
      </c>
      <c r="L385" s="296"/>
      <c r="M385" s="297" t="s">
        <v>1</v>
      </c>
      <c r="N385" s="298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532</v>
      </c>
      <c r="AT385" s="238" t="s">
        <v>341</v>
      </c>
      <c r="AU385" s="238" t="s">
        <v>87</v>
      </c>
      <c r="AY385" s="18" t="s">
        <v>240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84</v>
      </c>
      <c r="BK385" s="239">
        <f>ROUND(I385*H385,2)</f>
        <v>0</v>
      </c>
      <c r="BL385" s="18" t="s">
        <v>170</v>
      </c>
      <c r="BM385" s="238" t="s">
        <v>8328</v>
      </c>
    </row>
    <row r="386" s="2" customFormat="1" ht="24.15" customHeight="1">
      <c r="A386" s="39"/>
      <c r="B386" s="40"/>
      <c r="C386" s="289" t="s">
        <v>2227</v>
      </c>
      <c r="D386" s="289" t="s">
        <v>341</v>
      </c>
      <c r="E386" s="290" t="s">
        <v>8329</v>
      </c>
      <c r="F386" s="291" t="s">
        <v>8330</v>
      </c>
      <c r="G386" s="292" t="s">
        <v>520</v>
      </c>
      <c r="H386" s="293">
        <v>40</v>
      </c>
      <c r="I386" s="294"/>
      <c r="J386" s="295">
        <f>ROUND(I386*H386,2)</f>
        <v>0</v>
      </c>
      <c r="K386" s="291" t="s">
        <v>6781</v>
      </c>
      <c r="L386" s="296"/>
      <c r="M386" s="297" t="s">
        <v>1</v>
      </c>
      <c r="N386" s="298" t="s">
        <v>41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532</v>
      </c>
      <c r="AT386" s="238" t="s">
        <v>341</v>
      </c>
      <c r="AU386" s="238" t="s">
        <v>87</v>
      </c>
      <c r="AY386" s="18" t="s">
        <v>240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84</v>
      </c>
      <c r="BK386" s="239">
        <f>ROUND(I386*H386,2)</f>
        <v>0</v>
      </c>
      <c r="BL386" s="18" t="s">
        <v>170</v>
      </c>
      <c r="BM386" s="238" t="s">
        <v>8331</v>
      </c>
    </row>
    <row r="387" s="2" customFormat="1" ht="21.75" customHeight="1">
      <c r="A387" s="39"/>
      <c r="B387" s="40"/>
      <c r="C387" s="289" t="s">
        <v>2234</v>
      </c>
      <c r="D387" s="289" t="s">
        <v>341</v>
      </c>
      <c r="E387" s="290" t="s">
        <v>8332</v>
      </c>
      <c r="F387" s="291" t="s">
        <v>8333</v>
      </c>
      <c r="G387" s="292" t="s">
        <v>520</v>
      </c>
      <c r="H387" s="293">
        <v>15</v>
      </c>
      <c r="I387" s="294"/>
      <c r="J387" s="295">
        <f>ROUND(I387*H387,2)</f>
        <v>0</v>
      </c>
      <c r="K387" s="291" t="s">
        <v>6781</v>
      </c>
      <c r="L387" s="296"/>
      <c r="M387" s="297" t="s">
        <v>1</v>
      </c>
      <c r="N387" s="298" t="s">
        <v>41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532</v>
      </c>
      <c r="AT387" s="238" t="s">
        <v>341</v>
      </c>
      <c r="AU387" s="238" t="s">
        <v>87</v>
      </c>
      <c r="AY387" s="18" t="s">
        <v>240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84</v>
      </c>
      <c r="BK387" s="239">
        <f>ROUND(I387*H387,2)</f>
        <v>0</v>
      </c>
      <c r="BL387" s="18" t="s">
        <v>170</v>
      </c>
      <c r="BM387" s="238" t="s">
        <v>8334</v>
      </c>
    </row>
    <row r="388" s="2" customFormat="1" ht="24.15" customHeight="1">
      <c r="A388" s="39"/>
      <c r="B388" s="40"/>
      <c r="C388" s="289" t="s">
        <v>2249</v>
      </c>
      <c r="D388" s="289" t="s">
        <v>341</v>
      </c>
      <c r="E388" s="290" t="s">
        <v>8335</v>
      </c>
      <c r="F388" s="291" t="s">
        <v>8336</v>
      </c>
      <c r="G388" s="292" t="s">
        <v>520</v>
      </c>
      <c r="H388" s="293">
        <v>15</v>
      </c>
      <c r="I388" s="294"/>
      <c r="J388" s="295">
        <f>ROUND(I388*H388,2)</f>
        <v>0</v>
      </c>
      <c r="K388" s="291" t="s">
        <v>6781</v>
      </c>
      <c r="L388" s="296"/>
      <c r="M388" s="297" t="s">
        <v>1</v>
      </c>
      <c r="N388" s="298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532</v>
      </c>
      <c r="AT388" s="238" t="s">
        <v>341</v>
      </c>
      <c r="AU388" s="238" t="s">
        <v>87</v>
      </c>
      <c r="AY388" s="18" t="s">
        <v>240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84</v>
      </c>
      <c r="BK388" s="239">
        <f>ROUND(I388*H388,2)</f>
        <v>0</v>
      </c>
      <c r="BL388" s="18" t="s">
        <v>170</v>
      </c>
      <c r="BM388" s="238" t="s">
        <v>8337</v>
      </c>
    </row>
    <row r="389" s="2" customFormat="1" ht="21.75" customHeight="1">
      <c r="A389" s="39"/>
      <c r="B389" s="40"/>
      <c r="C389" s="289" t="s">
        <v>2257</v>
      </c>
      <c r="D389" s="289" t="s">
        <v>341</v>
      </c>
      <c r="E389" s="290" t="s">
        <v>8338</v>
      </c>
      <c r="F389" s="291" t="s">
        <v>8339</v>
      </c>
      <c r="G389" s="292" t="s">
        <v>520</v>
      </c>
      <c r="H389" s="293">
        <v>15</v>
      </c>
      <c r="I389" s="294"/>
      <c r="J389" s="295">
        <f>ROUND(I389*H389,2)</f>
        <v>0</v>
      </c>
      <c r="K389" s="291" t="s">
        <v>6781</v>
      </c>
      <c r="L389" s="296"/>
      <c r="M389" s="297" t="s">
        <v>1</v>
      </c>
      <c r="N389" s="298" t="s">
        <v>41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532</v>
      </c>
      <c r="AT389" s="238" t="s">
        <v>341</v>
      </c>
      <c r="AU389" s="238" t="s">
        <v>87</v>
      </c>
      <c r="AY389" s="18" t="s">
        <v>240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84</v>
      </c>
      <c r="BK389" s="239">
        <f>ROUND(I389*H389,2)</f>
        <v>0</v>
      </c>
      <c r="BL389" s="18" t="s">
        <v>170</v>
      </c>
      <c r="BM389" s="238" t="s">
        <v>8340</v>
      </c>
    </row>
    <row r="390" s="2" customFormat="1" ht="24.15" customHeight="1">
      <c r="A390" s="39"/>
      <c r="B390" s="40"/>
      <c r="C390" s="289" t="s">
        <v>2263</v>
      </c>
      <c r="D390" s="289" t="s">
        <v>341</v>
      </c>
      <c r="E390" s="290" t="s">
        <v>8341</v>
      </c>
      <c r="F390" s="291" t="s">
        <v>8342</v>
      </c>
      <c r="G390" s="292" t="s">
        <v>520</v>
      </c>
      <c r="H390" s="293">
        <v>30</v>
      </c>
      <c r="I390" s="294"/>
      <c r="J390" s="295">
        <f>ROUND(I390*H390,2)</f>
        <v>0</v>
      </c>
      <c r="K390" s="291" t="s">
        <v>6781</v>
      </c>
      <c r="L390" s="296"/>
      <c r="M390" s="297" t="s">
        <v>1</v>
      </c>
      <c r="N390" s="298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532</v>
      </c>
      <c r="AT390" s="238" t="s">
        <v>341</v>
      </c>
      <c r="AU390" s="238" t="s">
        <v>87</v>
      </c>
      <c r="AY390" s="18" t="s">
        <v>240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170</v>
      </c>
      <c r="BM390" s="238" t="s">
        <v>8343</v>
      </c>
    </row>
    <row r="391" s="2" customFormat="1" ht="24.15" customHeight="1">
      <c r="A391" s="39"/>
      <c r="B391" s="40"/>
      <c r="C391" s="289" t="s">
        <v>2276</v>
      </c>
      <c r="D391" s="289" t="s">
        <v>341</v>
      </c>
      <c r="E391" s="290" t="s">
        <v>8344</v>
      </c>
      <c r="F391" s="291" t="s">
        <v>8345</v>
      </c>
      <c r="G391" s="292" t="s">
        <v>520</v>
      </c>
      <c r="H391" s="293">
        <v>5</v>
      </c>
      <c r="I391" s="294"/>
      <c r="J391" s="295">
        <f>ROUND(I391*H391,2)</f>
        <v>0</v>
      </c>
      <c r="K391" s="291" t="s">
        <v>6781</v>
      </c>
      <c r="L391" s="296"/>
      <c r="M391" s="297" t="s">
        <v>1</v>
      </c>
      <c r="N391" s="298" t="s">
        <v>41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532</v>
      </c>
      <c r="AT391" s="238" t="s">
        <v>341</v>
      </c>
      <c r="AU391" s="238" t="s">
        <v>87</v>
      </c>
      <c r="AY391" s="18" t="s">
        <v>240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84</v>
      </c>
      <c r="BK391" s="239">
        <f>ROUND(I391*H391,2)</f>
        <v>0</v>
      </c>
      <c r="BL391" s="18" t="s">
        <v>170</v>
      </c>
      <c r="BM391" s="238" t="s">
        <v>8346</v>
      </c>
    </row>
    <row r="392" s="2" customFormat="1" ht="24.15" customHeight="1">
      <c r="A392" s="39"/>
      <c r="B392" s="40"/>
      <c r="C392" s="289" t="s">
        <v>2285</v>
      </c>
      <c r="D392" s="289" t="s">
        <v>341</v>
      </c>
      <c r="E392" s="290" t="s">
        <v>8347</v>
      </c>
      <c r="F392" s="291" t="s">
        <v>8348</v>
      </c>
      <c r="G392" s="292" t="s">
        <v>520</v>
      </c>
      <c r="H392" s="293">
        <v>40</v>
      </c>
      <c r="I392" s="294"/>
      <c r="J392" s="295">
        <f>ROUND(I392*H392,2)</f>
        <v>0</v>
      </c>
      <c r="K392" s="291" t="s">
        <v>6781</v>
      </c>
      <c r="L392" s="296"/>
      <c r="M392" s="297" t="s">
        <v>1</v>
      </c>
      <c r="N392" s="298" t="s">
        <v>41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532</v>
      </c>
      <c r="AT392" s="238" t="s">
        <v>341</v>
      </c>
      <c r="AU392" s="238" t="s">
        <v>87</v>
      </c>
      <c r="AY392" s="18" t="s">
        <v>240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84</v>
      </c>
      <c r="BK392" s="239">
        <f>ROUND(I392*H392,2)</f>
        <v>0</v>
      </c>
      <c r="BL392" s="18" t="s">
        <v>170</v>
      </c>
      <c r="BM392" s="238" t="s">
        <v>394</v>
      </c>
    </row>
    <row r="393" s="2" customFormat="1" ht="24.15" customHeight="1">
      <c r="A393" s="39"/>
      <c r="B393" s="40"/>
      <c r="C393" s="289" t="s">
        <v>2298</v>
      </c>
      <c r="D393" s="289" t="s">
        <v>341</v>
      </c>
      <c r="E393" s="290" t="s">
        <v>8349</v>
      </c>
      <c r="F393" s="291" t="s">
        <v>8350</v>
      </c>
      <c r="G393" s="292" t="s">
        <v>520</v>
      </c>
      <c r="H393" s="293">
        <v>5</v>
      </c>
      <c r="I393" s="294"/>
      <c r="J393" s="295">
        <f>ROUND(I393*H393,2)</f>
        <v>0</v>
      </c>
      <c r="K393" s="291" t="s">
        <v>6781</v>
      </c>
      <c r="L393" s="296"/>
      <c r="M393" s="297" t="s">
        <v>1</v>
      </c>
      <c r="N393" s="298" t="s">
        <v>41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532</v>
      </c>
      <c r="AT393" s="238" t="s">
        <v>341</v>
      </c>
      <c r="AU393" s="238" t="s">
        <v>87</v>
      </c>
      <c r="AY393" s="18" t="s">
        <v>240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84</v>
      </c>
      <c r="BK393" s="239">
        <f>ROUND(I393*H393,2)</f>
        <v>0</v>
      </c>
      <c r="BL393" s="18" t="s">
        <v>170</v>
      </c>
      <c r="BM393" s="238" t="s">
        <v>8351</v>
      </c>
    </row>
    <row r="394" s="2" customFormat="1" ht="21.75" customHeight="1">
      <c r="A394" s="39"/>
      <c r="B394" s="40"/>
      <c r="C394" s="289" t="s">
        <v>2305</v>
      </c>
      <c r="D394" s="289" t="s">
        <v>341</v>
      </c>
      <c r="E394" s="290" t="s">
        <v>8352</v>
      </c>
      <c r="F394" s="291" t="s">
        <v>8353</v>
      </c>
      <c r="G394" s="292" t="s">
        <v>520</v>
      </c>
      <c r="H394" s="293">
        <v>20</v>
      </c>
      <c r="I394" s="294"/>
      <c r="J394" s="295">
        <f>ROUND(I394*H394,2)</f>
        <v>0</v>
      </c>
      <c r="K394" s="291" t="s">
        <v>6781</v>
      </c>
      <c r="L394" s="296"/>
      <c r="M394" s="297" t="s">
        <v>1</v>
      </c>
      <c r="N394" s="298" t="s">
        <v>41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532</v>
      </c>
      <c r="AT394" s="238" t="s">
        <v>341</v>
      </c>
      <c r="AU394" s="238" t="s">
        <v>87</v>
      </c>
      <c r="AY394" s="18" t="s">
        <v>240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84</v>
      </c>
      <c r="BK394" s="239">
        <f>ROUND(I394*H394,2)</f>
        <v>0</v>
      </c>
      <c r="BL394" s="18" t="s">
        <v>170</v>
      </c>
      <c r="BM394" s="238" t="s">
        <v>8354</v>
      </c>
    </row>
    <row r="395" s="2" customFormat="1" ht="21.75" customHeight="1">
      <c r="A395" s="39"/>
      <c r="B395" s="40"/>
      <c r="C395" s="289" t="s">
        <v>2311</v>
      </c>
      <c r="D395" s="289" t="s">
        <v>341</v>
      </c>
      <c r="E395" s="290" t="s">
        <v>8355</v>
      </c>
      <c r="F395" s="291" t="s">
        <v>8356</v>
      </c>
      <c r="G395" s="292" t="s">
        <v>520</v>
      </c>
      <c r="H395" s="293">
        <v>20</v>
      </c>
      <c r="I395" s="294"/>
      <c r="J395" s="295">
        <f>ROUND(I395*H395,2)</f>
        <v>0</v>
      </c>
      <c r="K395" s="291" t="s">
        <v>6781</v>
      </c>
      <c r="L395" s="296"/>
      <c r="M395" s="297" t="s">
        <v>1</v>
      </c>
      <c r="N395" s="298" t="s">
        <v>41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532</v>
      </c>
      <c r="AT395" s="238" t="s">
        <v>341</v>
      </c>
      <c r="AU395" s="238" t="s">
        <v>87</v>
      </c>
      <c r="AY395" s="18" t="s">
        <v>240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84</v>
      </c>
      <c r="BK395" s="239">
        <f>ROUND(I395*H395,2)</f>
        <v>0</v>
      </c>
      <c r="BL395" s="18" t="s">
        <v>170</v>
      </c>
      <c r="BM395" s="238" t="s">
        <v>8357</v>
      </c>
    </row>
    <row r="396" s="2" customFormat="1" ht="21.75" customHeight="1">
      <c r="A396" s="39"/>
      <c r="B396" s="40"/>
      <c r="C396" s="289" t="s">
        <v>2317</v>
      </c>
      <c r="D396" s="289" t="s">
        <v>341</v>
      </c>
      <c r="E396" s="290" t="s">
        <v>8358</v>
      </c>
      <c r="F396" s="291" t="s">
        <v>8359</v>
      </c>
      <c r="G396" s="292" t="s">
        <v>520</v>
      </c>
      <c r="H396" s="293">
        <v>20</v>
      </c>
      <c r="I396" s="294"/>
      <c r="J396" s="295">
        <f>ROUND(I396*H396,2)</f>
        <v>0</v>
      </c>
      <c r="K396" s="291" t="s">
        <v>6781</v>
      </c>
      <c r="L396" s="296"/>
      <c r="M396" s="297" t="s">
        <v>1</v>
      </c>
      <c r="N396" s="298" t="s">
        <v>41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532</v>
      </c>
      <c r="AT396" s="238" t="s">
        <v>341</v>
      </c>
      <c r="AU396" s="238" t="s">
        <v>87</v>
      </c>
      <c r="AY396" s="18" t="s">
        <v>240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84</v>
      </c>
      <c r="BK396" s="239">
        <f>ROUND(I396*H396,2)</f>
        <v>0</v>
      </c>
      <c r="BL396" s="18" t="s">
        <v>170</v>
      </c>
      <c r="BM396" s="238" t="s">
        <v>8360</v>
      </c>
    </row>
    <row r="397" s="2" customFormat="1" ht="21.75" customHeight="1">
      <c r="A397" s="39"/>
      <c r="B397" s="40"/>
      <c r="C397" s="289" t="s">
        <v>2324</v>
      </c>
      <c r="D397" s="289" t="s">
        <v>341</v>
      </c>
      <c r="E397" s="290" t="s">
        <v>8361</v>
      </c>
      <c r="F397" s="291" t="s">
        <v>8362</v>
      </c>
      <c r="G397" s="292" t="s">
        <v>520</v>
      </c>
      <c r="H397" s="293">
        <v>20</v>
      </c>
      <c r="I397" s="294"/>
      <c r="J397" s="295">
        <f>ROUND(I397*H397,2)</f>
        <v>0</v>
      </c>
      <c r="K397" s="291" t="s">
        <v>6781</v>
      </c>
      <c r="L397" s="296"/>
      <c r="M397" s="297" t="s">
        <v>1</v>
      </c>
      <c r="N397" s="298" t="s">
        <v>41</v>
      </c>
      <c r="O397" s="92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532</v>
      </c>
      <c r="AT397" s="238" t="s">
        <v>341</v>
      </c>
      <c r="AU397" s="238" t="s">
        <v>87</v>
      </c>
      <c r="AY397" s="18" t="s">
        <v>240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84</v>
      </c>
      <c r="BK397" s="239">
        <f>ROUND(I397*H397,2)</f>
        <v>0</v>
      </c>
      <c r="BL397" s="18" t="s">
        <v>170</v>
      </c>
      <c r="BM397" s="238" t="s">
        <v>8363</v>
      </c>
    </row>
    <row r="398" s="2" customFormat="1" ht="21.75" customHeight="1">
      <c r="A398" s="39"/>
      <c r="B398" s="40"/>
      <c r="C398" s="289" t="s">
        <v>2333</v>
      </c>
      <c r="D398" s="289" t="s">
        <v>341</v>
      </c>
      <c r="E398" s="290" t="s">
        <v>8364</v>
      </c>
      <c r="F398" s="291" t="s">
        <v>8365</v>
      </c>
      <c r="G398" s="292" t="s">
        <v>520</v>
      </c>
      <c r="H398" s="293">
        <v>20</v>
      </c>
      <c r="I398" s="294"/>
      <c r="J398" s="295">
        <f>ROUND(I398*H398,2)</f>
        <v>0</v>
      </c>
      <c r="K398" s="291" t="s">
        <v>6781</v>
      </c>
      <c r="L398" s="296"/>
      <c r="M398" s="297" t="s">
        <v>1</v>
      </c>
      <c r="N398" s="298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532</v>
      </c>
      <c r="AT398" s="238" t="s">
        <v>341</v>
      </c>
      <c r="AU398" s="238" t="s">
        <v>87</v>
      </c>
      <c r="AY398" s="18" t="s">
        <v>240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84</v>
      </c>
      <c r="BK398" s="239">
        <f>ROUND(I398*H398,2)</f>
        <v>0</v>
      </c>
      <c r="BL398" s="18" t="s">
        <v>170</v>
      </c>
      <c r="BM398" s="238" t="s">
        <v>5592</v>
      </c>
    </row>
    <row r="399" s="2" customFormat="1" ht="21.75" customHeight="1">
      <c r="A399" s="39"/>
      <c r="B399" s="40"/>
      <c r="C399" s="289" t="s">
        <v>2347</v>
      </c>
      <c r="D399" s="289" t="s">
        <v>341</v>
      </c>
      <c r="E399" s="290" t="s">
        <v>8366</v>
      </c>
      <c r="F399" s="291" t="s">
        <v>8367</v>
      </c>
      <c r="G399" s="292" t="s">
        <v>520</v>
      </c>
      <c r="H399" s="293">
        <v>20</v>
      </c>
      <c r="I399" s="294"/>
      <c r="J399" s="295">
        <f>ROUND(I399*H399,2)</f>
        <v>0</v>
      </c>
      <c r="K399" s="291" t="s">
        <v>6781</v>
      </c>
      <c r="L399" s="296"/>
      <c r="M399" s="297" t="s">
        <v>1</v>
      </c>
      <c r="N399" s="298" t="s">
        <v>41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532</v>
      </c>
      <c r="AT399" s="238" t="s">
        <v>341</v>
      </c>
      <c r="AU399" s="238" t="s">
        <v>87</v>
      </c>
      <c r="AY399" s="18" t="s">
        <v>240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84</v>
      </c>
      <c r="BK399" s="239">
        <f>ROUND(I399*H399,2)</f>
        <v>0</v>
      </c>
      <c r="BL399" s="18" t="s">
        <v>170</v>
      </c>
      <c r="BM399" s="238" t="s">
        <v>8368</v>
      </c>
    </row>
    <row r="400" s="2" customFormat="1" ht="16.5" customHeight="1">
      <c r="A400" s="39"/>
      <c r="B400" s="40"/>
      <c r="C400" s="289" t="s">
        <v>2353</v>
      </c>
      <c r="D400" s="289" t="s">
        <v>341</v>
      </c>
      <c r="E400" s="290" t="s">
        <v>8369</v>
      </c>
      <c r="F400" s="291" t="s">
        <v>8370</v>
      </c>
      <c r="G400" s="292" t="s">
        <v>520</v>
      </c>
      <c r="H400" s="293">
        <v>20</v>
      </c>
      <c r="I400" s="294"/>
      <c r="J400" s="295">
        <f>ROUND(I400*H400,2)</f>
        <v>0</v>
      </c>
      <c r="K400" s="291" t="s">
        <v>6781</v>
      </c>
      <c r="L400" s="296"/>
      <c r="M400" s="297" t="s">
        <v>1</v>
      </c>
      <c r="N400" s="298" t="s">
        <v>41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532</v>
      </c>
      <c r="AT400" s="238" t="s">
        <v>341</v>
      </c>
      <c r="AU400" s="238" t="s">
        <v>87</v>
      </c>
      <c r="AY400" s="18" t="s">
        <v>240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84</v>
      </c>
      <c r="BK400" s="239">
        <f>ROUND(I400*H400,2)</f>
        <v>0</v>
      </c>
      <c r="BL400" s="18" t="s">
        <v>170</v>
      </c>
      <c r="BM400" s="238" t="s">
        <v>8371</v>
      </c>
    </row>
    <row r="401" s="2" customFormat="1" ht="21.75" customHeight="1">
      <c r="A401" s="39"/>
      <c r="B401" s="40"/>
      <c r="C401" s="289" t="s">
        <v>2364</v>
      </c>
      <c r="D401" s="289" t="s">
        <v>341</v>
      </c>
      <c r="E401" s="290" t="s">
        <v>8372</v>
      </c>
      <c r="F401" s="291" t="s">
        <v>8373</v>
      </c>
      <c r="G401" s="292" t="s">
        <v>520</v>
      </c>
      <c r="H401" s="293">
        <v>20</v>
      </c>
      <c r="I401" s="294"/>
      <c r="J401" s="295">
        <f>ROUND(I401*H401,2)</f>
        <v>0</v>
      </c>
      <c r="K401" s="291" t="s">
        <v>6781</v>
      </c>
      <c r="L401" s="296"/>
      <c r="M401" s="297" t="s">
        <v>1</v>
      </c>
      <c r="N401" s="298" t="s">
        <v>41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532</v>
      </c>
      <c r="AT401" s="238" t="s">
        <v>341</v>
      </c>
      <c r="AU401" s="238" t="s">
        <v>87</v>
      </c>
      <c r="AY401" s="18" t="s">
        <v>240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84</v>
      </c>
      <c r="BK401" s="239">
        <f>ROUND(I401*H401,2)</f>
        <v>0</v>
      </c>
      <c r="BL401" s="18" t="s">
        <v>170</v>
      </c>
      <c r="BM401" s="238" t="s">
        <v>8374</v>
      </c>
    </row>
    <row r="402" s="2" customFormat="1" ht="21.75" customHeight="1">
      <c r="A402" s="39"/>
      <c r="B402" s="40"/>
      <c r="C402" s="289" t="s">
        <v>2373</v>
      </c>
      <c r="D402" s="289" t="s">
        <v>341</v>
      </c>
      <c r="E402" s="290" t="s">
        <v>8375</v>
      </c>
      <c r="F402" s="291" t="s">
        <v>8376</v>
      </c>
      <c r="G402" s="292" t="s">
        <v>520</v>
      </c>
      <c r="H402" s="293">
        <v>20</v>
      </c>
      <c r="I402" s="294"/>
      <c r="J402" s="295">
        <f>ROUND(I402*H402,2)</f>
        <v>0</v>
      </c>
      <c r="K402" s="291" t="s">
        <v>6781</v>
      </c>
      <c r="L402" s="296"/>
      <c r="M402" s="297" t="s">
        <v>1</v>
      </c>
      <c r="N402" s="298" t="s">
        <v>41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532</v>
      </c>
      <c r="AT402" s="238" t="s">
        <v>341</v>
      </c>
      <c r="AU402" s="238" t="s">
        <v>87</v>
      </c>
      <c r="AY402" s="18" t="s">
        <v>240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84</v>
      </c>
      <c r="BK402" s="239">
        <f>ROUND(I402*H402,2)</f>
        <v>0</v>
      </c>
      <c r="BL402" s="18" t="s">
        <v>170</v>
      </c>
      <c r="BM402" s="238" t="s">
        <v>8377</v>
      </c>
    </row>
    <row r="403" s="2" customFormat="1" ht="21.75" customHeight="1">
      <c r="A403" s="39"/>
      <c r="B403" s="40"/>
      <c r="C403" s="289" t="s">
        <v>2379</v>
      </c>
      <c r="D403" s="289" t="s">
        <v>341</v>
      </c>
      <c r="E403" s="290" t="s">
        <v>8378</v>
      </c>
      <c r="F403" s="291" t="s">
        <v>8379</v>
      </c>
      <c r="G403" s="292" t="s">
        <v>520</v>
      </c>
      <c r="H403" s="293">
        <v>20</v>
      </c>
      <c r="I403" s="294"/>
      <c r="J403" s="295">
        <f>ROUND(I403*H403,2)</f>
        <v>0</v>
      </c>
      <c r="K403" s="291" t="s">
        <v>6781</v>
      </c>
      <c r="L403" s="296"/>
      <c r="M403" s="297" t="s">
        <v>1</v>
      </c>
      <c r="N403" s="298" t="s">
        <v>41</v>
      </c>
      <c r="O403" s="92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532</v>
      </c>
      <c r="AT403" s="238" t="s">
        <v>341</v>
      </c>
      <c r="AU403" s="238" t="s">
        <v>87</v>
      </c>
      <c r="AY403" s="18" t="s">
        <v>240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84</v>
      </c>
      <c r="BK403" s="239">
        <f>ROUND(I403*H403,2)</f>
        <v>0</v>
      </c>
      <c r="BL403" s="18" t="s">
        <v>170</v>
      </c>
      <c r="BM403" s="238" t="s">
        <v>8380</v>
      </c>
    </row>
    <row r="404" s="2" customFormat="1" ht="21.75" customHeight="1">
      <c r="A404" s="39"/>
      <c r="B404" s="40"/>
      <c r="C404" s="289" t="s">
        <v>2383</v>
      </c>
      <c r="D404" s="289" t="s">
        <v>341</v>
      </c>
      <c r="E404" s="290" t="s">
        <v>8381</v>
      </c>
      <c r="F404" s="291" t="s">
        <v>8382</v>
      </c>
      <c r="G404" s="292" t="s">
        <v>520</v>
      </c>
      <c r="H404" s="293">
        <v>20</v>
      </c>
      <c r="I404" s="294"/>
      <c r="J404" s="295">
        <f>ROUND(I404*H404,2)</f>
        <v>0</v>
      </c>
      <c r="K404" s="291" t="s">
        <v>6781</v>
      </c>
      <c r="L404" s="296"/>
      <c r="M404" s="297" t="s">
        <v>1</v>
      </c>
      <c r="N404" s="298" t="s">
        <v>41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532</v>
      </c>
      <c r="AT404" s="238" t="s">
        <v>341</v>
      </c>
      <c r="AU404" s="238" t="s">
        <v>87</v>
      </c>
      <c r="AY404" s="18" t="s">
        <v>240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84</v>
      </c>
      <c r="BK404" s="239">
        <f>ROUND(I404*H404,2)</f>
        <v>0</v>
      </c>
      <c r="BL404" s="18" t="s">
        <v>170</v>
      </c>
      <c r="BM404" s="238" t="s">
        <v>8383</v>
      </c>
    </row>
    <row r="405" s="2" customFormat="1" ht="24.15" customHeight="1">
      <c r="A405" s="39"/>
      <c r="B405" s="40"/>
      <c r="C405" s="289" t="s">
        <v>2388</v>
      </c>
      <c r="D405" s="289" t="s">
        <v>341</v>
      </c>
      <c r="E405" s="290" t="s">
        <v>8384</v>
      </c>
      <c r="F405" s="291" t="s">
        <v>8385</v>
      </c>
      <c r="G405" s="292" t="s">
        <v>520</v>
      </c>
      <c r="H405" s="293">
        <v>20</v>
      </c>
      <c r="I405" s="294"/>
      <c r="J405" s="295">
        <f>ROUND(I405*H405,2)</f>
        <v>0</v>
      </c>
      <c r="K405" s="291" t="s">
        <v>6781</v>
      </c>
      <c r="L405" s="296"/>
      <c r="M405" s="297" t="s">
        <v>1</v>
      </c>
      <c r="N405" s="298" t="s">
        <v>41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532</v>
      </c>
      <c r="AT405" s="238" t="s">
        <v>341</v>
      </c>
      <c r="AU405" s="238" t="s">
        <v>87</v>
      </c>
      <c r="AY405" s="18" t="s">
        <v>240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84</v>
      </c>
      <c r="BK405" s="239">
        <f>ROUND(I405*H405,2)</f>
        <v>0</v>
      </c>
      <c r="BL405" s="18" t="s">
        <v>170</v>
      </c>
      <c r="BM405" s="238" t="s">
        <v>8386</v>
      </c>
    </row>
    <row r="406" s="2" customFormat="1" ht="24.15" customHeight="1">
      <c r="A406" s="39"/>
      <c r="B406" s="40"/>
      <c r="C406" s="289" t="s">
        <v>2394</v>
      </c>
      <c r="D406" s="289" t="s">
        <v>341</v>
      </c>
      <c r="E406" s="290" t="s">
        <v>8387</v>
      </c>
      <c r="F406" s="291" t="s">
        <v>8388</v>
      </c>
      <c r="G406" s="292" t="s">
        <v>520</v>
      </c>
      <c r="H406" s="293">
        <v>20</v>
      </c>
      <c r="I406" s="294"/>
      <c r="J406" s="295">
        <f>ROUND(I406*H406,2)</f>
        <v>0</v>
      </c>
      <c r="K406" s="291" t="s">
        <v>6781</v>
      </c>
      <c r="L406" s="296"/>
      <c r="M406" s="297" t="s">
        <v>1</v>
      </c>
      <c r="N406" s="298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532</v>
      </c>
      <c r="AT406" s="238" t="s">
        <v>341</v>
      </c>
      <c r="AU406" s="238" t="s">
        <v>87</v>
      </c>
      <c r="AY406" s="18" t="s">
        <v>240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84</v>
      </c>
      <c r="BK406" s="239">
        <f>ROUND(I406*H406,2)</f>
        <v>0</v>
      </c>
      <c r="BL406" s="18" t="s">
        <v>170</v>
      </c>
      <c r="BM406" s="238" t="s">
        <v>8389</v>
      </c>
    </row>
    <row r="407" s="2" customFormat="1" ht="24.15" customHeight="1">
      <c r="A407" s="39"/>
      <c r="B407" s="40"/>
      <c r="C407" s="289" t="s">
        <v>2400</v>
      </c>
      <c r="D407" s="289" t="s">
        <v>341</v>
      </c>
      <c r="E407" s="290" t="s">
        <v>8390</v>
      </c>
      <c r="F407" s="291" t="s">
        <v>8391</v>
      </c>
      <c r="G407" s="292" t="s">
        <v>520</v>
      </c>
      <c r="H407" s="293">
        <v>20</v>
      </c>
      <c r="I407" s="294"/>
      <c r="J407" s="295">
        <f>ROUND(I407*H407,2)</f>
        <v>0</v>
      </c>
      <c r="K407" s="291" t="s">
        <v>6781</v>
      </c>
      <c r="L407" s="296"/>
      <c r="M407" s="297" t="s">
        <v>1</v>
      </c>
      <c r="N407" s="298" t="s">
        <v>41</v>
      </c>
      <c r="O407" s="92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532</v>
      </c>
      <c r="AT407" s="238" t="s">
        <v>341</v>
      </c>
      <c r="AU407" s="238" t="s">
        <v>87</v>
      </c>
      <c r="AY407" s="18" t="s">
        <v>240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84</v>
      </c>
      <c r="BK407" s="239">
        <f>ROUND(I407*H407,2)</f>
        <v>0</v>
      </c>
      <c r="BL407" s="18" t="s">
        <v>170</v>
      </c>
      <c r="BM407" s="238" t="s">
        <v>8392</v>
      </c>
    </row>
    <row r="408" s="2" customFormat="1" ht="16.5" customHeight="1">
      <c r="A408" s="39"/>
      <c r="B408" s="40"/>
      <c r="C408" s="289" t="s">
        <v>2407</v>
      </c>
      <c r="D408" s="289" t="s">
        <v>341</v>
      </c>
      <c r="E408" s="290" t="s">
        <v>8393</v>
      </c>
      <c r="F408" s="291" t="s">
        <v>8394</v>
      </c>
      <c r="G408" s="292" t="s">
        <v>520</v>
      </c>
      <c r="H408" s="293">
        <v>20</v>
      </c>
      <c r="I408" s="294"/>
      <c r="J408" s="295">
        <f>ROUND(I408*H408,2)</f>
        <v>0</v>
      </c>
      <c r="K408" s="291" t="s">
        <v>6781</v>
      </c>
      <c r="L408" s="296"/>
      <c r="M408" s="297" t="s">
        <v>1</v>
      </c>
      <c r="N408" s="298" t="s">
        <v>41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532</v>
      </c>
      <c r="AT408" s="238" t="s">
        <v>341</v>
      </c>
      <c r="AU408" s="238" t="s">
        <v>87</v>
      </c>
      <c r="AY408" s="18" t="s">
        <v>240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84</v>
      </c>
      <c r="BK408" s="239">
        <f>ROUND(I408*H408,2)</f>
        <v>0</v>
      </c>
      <c r="BL408" s="18" t="s">
        <v>170</v>
      </c>
      <c r="BM408" s="238" t="s">
        <v>8395</v>
      </c>
    </row>
    <row r="409" s="2" customFormat="1" ht="24.15" customHeight="1">
      <c r="A409" s="39"/>
      <c r="B409" s="40"/>
      <c r="C409" s="289" t="s">
        <v>2413</v>
      </c>
      <c r="D409" s="289" t="s">
        <v>341</v>
      </c>
      <c r="E409" s="290" t="s">
        <v>8396</v>
      </c>
      <c r="F409" s="291" t="s">
        <v>8397</v>
      </c>
      <c r="G409" s="292" t="s">
        <v>520</v>
      </c>
      <c r="H409" s="293">
        <v>20</v>
      </c>
      <c r="I409" s="294"/>
      <c r="J409" s="295">
        <f>ROUND(I409*H409,2)</f>
        <v>0</v>
      </c>
      <c r="K409" s="291" t="s">
        <v>6781</v>
      </c>
      <c r="L409" s="296"/>
      <c r="M409" s="297" t="s">
        <v>1</v>
      </c>
      <c r="N409" s="298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532</v>
      </c>
      <c r="AT409" s="238" t="s">
        <v>341</v>
      </c>
      <c r="AU409" s="238" t="s">
        <v>87</v>
      </c>
      <c r="AY409" s="18" t="s">
        <v>240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84</v>
      </c>
      <c r="BK409" s="239">
        <f>ROUND(I409*H409,2)</f>
        <v>0</v>
      </c>
      <c r="BL409" s="18" t="s">
        <v>170</v>
      </c>
      <c r="BM409" s="238" t="s">
        <v>8398</v>
      </c>
    </row>
    <row r="410" s="2" customFormat="1" ht="24.15" customHeight="1">
      <c r="A410" s="39"/>
      <c r="B410" s="40"/>
      <c r="C410" s="289" t="s">
        <v>2419</v>
      </c>
      <c r="D410" s="289" t="s">
        <v>341</v>
      </c>
      <c r="E410" s="290" t="s">
        <v>8399</v>
      </c>
      <c r="F410" s="291" t="s">
        <v>8400</v>
      </c>
      <c r="G410" s="292" t="s">
        <v>520</v>
      </c>
      <c r="H410" s="293">
        <v>20</v>
      </c>
      <c r="I410" s="294"/>
      <c r="J410" s="295">
        <f>ROUND(I410*H410,2)</f>
        <v>0</v>
      </c>
      <c r="K410" s="291" t="s">
        <v>6781</v>
      </c>
      <c r="L410" s="296"/>
      <c r="M410" s="297" t="s">
        <v>1</v>
      </c>
      <c r="N410" s="298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532</v>
      </c>
      <c r="AT410" s="238" t="s">
        <v>341</v>
      </c>
      <c r="AU410" s="238" t="s">
        <v>87</v>
      </c>
      <c r="AY410" s="18" t="s">
        <v>240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84</v>
      </c>
      <c r="BK410" s="239">
        <f>ROUND(I410*H410,2)</f>
        <v>0</v>
      </c>
      <c r="BL410" s="18" t="s">
        <v>170</v>
      </c>
      <c r="BM410" s="238" t="s">
        <v>8401</v>
      </c>
    </row>
    <row r="411" s="2" customFormat="1" ht="24.15" customHeight="1">
      <c r="A411" s="39"/>
      <c r="B411" s="40"/>
      <c r="C411" s="289" t="s">
        <v>2434</v>
      </c>
      <c r="D411" s="289" t="s">
        <v>341</v>
      </c>
      <c r="E411" s="290" t="s">
        <v>8402</v>
      </c>
      <c r="F411" s="291" t="s">
        <v>8403</v>
      </c>
      <c r="G411" s="292" t="s">
        <v>520</v>
      </c>
      <c r="H411" s="293">
        <v>20</v>
      </c>
      <c r="I411" s="294"/>
      <c r="J411" s="295">
        <f>ROUND(I411*H411,2)</f>
        <v>0</v>
      </c>
      <c r="K411" s="291" t="s">
        <v>6781</v>
      </c>
      <c r="L411" s="296"/>
      <c r="M411" s="297" t="s">
        <v>1</v>
      </c>
      <c r="N411" s="298" t="s">
        <v>41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532</v>
      </c>
      <c r="AT411" s="238" t="s">
        <v>341</v>
      </c>
      <c r="AU411" s="238" t="s">
        <v>87</v>
      </c>
      <c r="AY411" s="18" t="s">
        <v>240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84</v>
      </c>
      <c r="BK411" s="239">
        <f>ROUND(I411*H411,2)</f>
        <v>0</v>
      </c>
      <c r="BL411" s="18" t="s">
        <v>170</v>
      </c>
      <c r="BM411" s="238" t="s">
        <v>8404</v>
      </c>
    </row>
    <row r="412" s="2" customFormat="1" ht="21.75" customHeight="1">
      <c r="A412" s="39"/>
      <c r="B412" s="40"/>
      <c r="C412" s="289" t="s">
        <v>2445</v>
      </c>
      <c r="D412" s="289" t="s">
        <v>341</v>
      </c>
      <c r="E412" s="290" t="s">
        <v>8405</v>
      </c>
      <c r="F412" s="291" t="s">
        <v>8406</v>
      </c>
      <c r="G412" s="292" t="s">
        <v>520</v>
      </c>
      <c r="H412" s="293">
        <v>20</v>
      </c>
      <c r="I412" s="294"/>
      <c r="J412" s="295">
        <f>ROUND(I412*H412,2)</f>
        <v>0</v>
      </c>
      <c r="K412" s="291" t="s">
        <v>6781</v>
      </c>
      <c r="L412" s="296"/>
      <c r="M412" s="297" t="s">
        <v>1</v>
      </c>
      <c r="N412" s="298" t="s">
        <v>41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532</v>
      </c>
      <c r="AT412" s="238" t="s">
        <v>341</v>
      </c>
      <c r="AU412" s="238" t="s">
        <v>87</v>
      </c>
      <c r="AY412" s="18" t="s">
        <v>240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84</v>
      </c>
      <c r="BK412" s="239">
        <f>ROUND(I412*H412,2)</f>
        <v>0</v>
      </c>
      <c r="BL412" s="18" t="s">
        <v>170</v>
      </c>
      <c r="BM412" s="238" t="s">
        <v>8407</v>
      </c>
    </row>
    <row r="413" s="2" customFormat="1" ht="21.75" customHeight="1">
      <c r="A413" s="39"/>
      <c r="B413" s="40"/>
      <c r="C413" s="289" t="s">
        <v>2450</v>
      </c>
      <c r="D413" s="289" t="s">
        <v>341</v>
      </c>
      <c r="E413" s="290" t="s">
        <v>8408</v>
      </c>
      <c r="F413" s="291" t="s">
        <v>8409</v>
      </c>
      <c r="G413" s="292" t="s">
        <v>520</v>
      </c>
      <c r="H413" s="293">
        <v>20</v>
      </c>
      <c r="I413" s="294"/>
      <c r="J413" s="295">
        <f>ROUND(I413*H413,2)</f>
        <v>0</v>
      </c>
      <c r="K413" s="291" t="s">
        <v>6781</v>
      </c>
      <c r="L413" s="296"/>
      <c r="M413" s="297" t="s">
        <v>1</v>
      </c>
      <c r="N413" s="298" t="s">
        <v>41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532</v>
      </c>
      <c r="AT413" s="238" t="s">
        <v>341</v>
      </c>
      <c r="AU413" s="238" t="s">
        <v>87</v>
      </c>
      <c r="AY413" s="18" t="s">
        <v>240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170</v>
      </c>
      <c r="BM413" s="238" t="s">
        <v>8410</v>
      </c>
    </row>
    <row r="414" s="2" customFormat="1" ht="16.5" customHeight="1">
      <c r="A414" s="39"/>
      <c r="B414" s="40"/>
      <c r="C414" s="289" t="s">
        <v>2464</v>
      </c>
      <c r="D414" s="289" t="s">
        <v>341</v>
      </c>
      <c r="E414" s="290" t="s">
        <v>8411</v>
      </c>
      <c r="F414" s="291" t="s">
        <v>8412</v>
      </c>
      <c r="G414" s="292" t="s">
        <v>520</v>
      </c>
      <c r="H414" s="293">
        <v>20</v>
      </c>
      <c r="I414" s="294"/>
      <c r="J414" s="295">
        <f>ROUND(I414*H414,2)</f>
        <v>0</v>
      </c>
      <c r="K414" s="291" t="s">
        <v>6781</v>
      </c>
      <c r="L414" s="296"/>
      <c r="M414" s="297" t="s">
        <v>1</v>
      </c>
      <c r="N414" s="298" t="s">
        <v>41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532</v>
      </c>
      <c r="AT414" s="238" t="s">
        <v>341</v>
      </c>
      <c r="AU414" s="238" t="s">
        <v>87</v>
      </c>
      <c r="AY414" s="18" t="s">
        <v>240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84</v>
      </c>
      <c r="BK414" s="239">
        <f>ROUND(I414*H414,2)</f>
        <v>0</v>
      </c>
      <c r="BL414" s="18" t="s">
        <v>170</v>
      </c>
      <c r="BM414" s="238" t="s">
        <v>8413</v>
      </c>
    </row>
    <row r="415" s="2" customFormat="1" ht="16.5" customHeight="1">
      <c r="A415" s="39"/>
      <c r="B415" s="40"/>
      <c r="C415" s="289" t="s">
        <v>2471</v>
      </c>
      <c r="D415" s="289" t="s">
        <v>341</v>
      </c>
      <c r="E415" s="290" t="s">
        <v>8414</v>
      </c>
      <c r="F415" s="291" t="s">
        <v>8415</v>
      </c>
      <c r="G415" s="292" t="s">
        <v>520</v>
      </c>
      <c r="H415" s="293">
        <v>20</v>
      </c>
      <c r="I415" s="294"/>
      <c r="J415" s="295">
        <f>ROUND(I415*H415,2)</f>
        <v>0</v>
      </c>
      <c r="K415" s="291" t="s">
        <v>6781</v>
      </c>
      <c r="L415" s="296"/>
      <c r="M415" s="297" t="s">
        <v>1</v>
      </c>
      <c r="N415" s="298" t="s">
        <v>41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532</v>
      </c>
      <c r="AT415" s="238" t="s">
        <v>341</v>
      </c>
      <c r="AU415" s="238" t="s">
        <v>87</v>
      </c>
      <c r="AY415" s="18" t="s">
        <v>240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84</v>
      </c>
      <c r="BK415" s="239">
        <f>ROUND(I415*H415,2)</f>
        <v>0</v>
      </c>
      <c r="BL415" s="18" t="s">
        <v>170</v>
      </c>
      <c r="BM415" s="238" t="s">
        <v>8416</v>
      </c>
    </row>
    <row r="416" s="2" customFormat="1" ht="21.75" customHeight="1">
      <c r="A416" s="39"/>
      <c r="B416" s="40"/>
      <c r="C416" s="289" t="s">
        <v>2478</v>
      </c>
      <c r="D416" s="289" t="s">
        <v>341</v>
      </c>
      <c r="E416" s="290" t="s">
        <v>8417</v>
      </c>
      <c r="F416" s="291" t="s">
        <v>8418</v>
      </c>
      <c r="G416" s="292" t="s">
        <v>520</v>
      </c>
      <c r="H416" s="293">
        <v>20</v>
      </c>
      <c r="I416" s="294"/>
      <c r="J416" s="295">
        <f>ROUND(I416*H416,2)</f>
        <v>0</v>
      </c>
      <c r="K416" s="291" t="s">
        <v>6781</v>
      </c>
      <c r="L416" s="296"/>
      <c r="M416" s="297" t="s">
        <v>1</v>
      </c>
      <c r="N416" s="298" t="s">
        <v>41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532</v>
      </c>
      <c r="AT416" s="238" t="s">
        <v>341</v>
      </c>
      <c r="AU416" s="238" t="s">
        <v>87</v>
      </c>
      <c r="AY416" s="18" t="s">
        <v>240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84</v>
      </c>
      <c r="BK416" s="239">
        <f>ROUND(I416*H416,2)</f>
        <v>0</v>
      </c>
      <c r="BL416" s="18" t="s">
        <v>170</v>
      </c>
      <c r="BM416" s="238" t="s">
        <v>8419</v>
      </c>
    </row>
    <row r="417" s="2" customFormat="1" ht="21.75" customHeight="1">
      <c r="A417" s="39"/>
      <c r="B417" s="40"/>
      <c r="C417" s="289" t="s">
        <v>2484</v>
      </c>
      <c r="D417" s="289" t="s">
        <v>341</v>
      </c>
      <c r="E417" s="290" t="s">
        <v>8420</v>
      </c>
      <c r="F417" s="291" t="s">
        <v>8421</v>
      </c>
      <c r="G417" s="292" t="s">
        <v>520</v>
      </c>
      <c r="H417" s="293">
        <v>20</v>
      </c>
      <c r="I417" s="294"/>
      <c r="J417" s="295">
        <f>ROUND(I417*H417,2)</f>
        <v>0</v>
      </c>
      <c r="K417" s="291" t="s">
        <v>6781</v>
      </c>
      <c r="L417" s="296"/>
      <c r="M417" s="297" t="s">
        <v>1</v>
      </c>
      <c r="N417" s="298" t="s">
        <v>41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532</v>
      </c>
      <c r="AT417" s="238" t="s">
        <v>341</v>
      </c>
      <c r="AU417" s="238" t="s">
        <v>87</v>
      </c>
      <c r="AY417" s="18" t="s">
        <v>240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84</v>
      </c>
      <c r="BK417" s="239">
        <f>ROUND(I417*H417,2)</f>
        <v>0</v>
      </c>
      <c r="BL417" s="18" t="s">
        <v>170</v>
      </c>
      <c r="BM417" s="238" t="s">
        <v>8422</v>
      </c>
    </row>
    <row r="418" s="2" customFormat="1" ht="24.15" customHeight="1">
      <c r="A418" s="39"/>
      <c r="B418" s="40"/>
      <c r="C418" s="289" t="s">
        <v>2491</v>
      </c>
      <c r="D418" s="289" t="s">
        <v>341</v>
      </c>
      <c r="E418" s="290" t="s">
        <v>8423</v>
      </c>
      <c r="F418" s="291" t="s">
        <v>8424</v>
      </c>
      <c r="G418" s="292" t="s">
        <v>520</v>
      </c>
      <c r="H418" s="293">
        <v>40</v>
      </c>
      <c r="I418" s="294"/>
      <c r="J418" s="295">
        <f>ROUND(I418*H418,2)</f>
        <v>0</v>
      </c>
      <c r="K418" s="291" t="s">
        <v>6781</v>
      </c>
      <c r="L418" s="296"/>
      <c r="M418" s="297" t="s">
        <v>1</v>
      </c>
      <c r="N418" s="298" t="s">
        <v>41</v>
      </c>
      <c r="O418" s="92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532</v>
      </c>
      <c r="AT418" s="238" t="s">
        <v>341</v>
      </c>
      <c r="AU418" s="238" t="s">
        <v>87</v>
      </c>
      <c r="AY418" s="18" t="s">
        <v>240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84</v>
      </c>
      <c r="BK418" s="239">
        <f>ROUND(I418*H418,2)</f>
        <v>0</v>
      </c>
      <c r="BL418" s="18" t="s">
        <v>170</v>
      </c>
      <c r="BM418" s="238" t="s">
        <v>8425</v>
      </c>
    </row>
    <row r="419" s="2" customFormat="1" ht="21.75" customHeight="1">
      <c r="A419" s="39"/>
      <c r="B419" s="40"/>
      <c r="C419" s="289" t="s">
        <v>2508</v>
      </c>
      <c r="D419" s="289" t="s">
        <v>341</v>
      </c>
      <c r="E419" s="290" t="s">
        <v>8426</v>
      </c>
      <c r="F419" s="291" t="s">
        <v>8427</v>
      </c>
      <c r="G419" s="292" t="s">
        <v>520</v>
      </c>
      <c r="H419" s="293">
        <v>20</v>
      </c>
      <c r="I419" s="294"/>
      <c r="J419" s="295">
        <f>ROUND(I419*H419,2)</f>
        <v>0</v>
      </c>
      <c r="K419" s="291" t="s">
        <v>6781</v>
      </c>
      <c r="L419" s="296"/>
      <c r="M419" s="297" t="s">
        <v>1</v>
      </c>
      <c r="N419" s="298" t="s">
        <v>41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532</v>
      </c>
      <c r="AT419" s="238" t="s">
        <v>341</v>
      </c>
      <c r="AU419" s="238" t="s">
        <v>87</v>
      </c>
      <c r="AY419" s="18" t="s">
        <v>240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84</v>
      </c>
      <c r="BK419" s="239">
        <f>ROUND(I419*H419,2)</f>
        <v>0</v>
      </c>
      <c r="BL419" s="18" t="s">
        <v>170</v>
      </c>
      <c r="BM419" s="238" t="s">
        <v>8428</v>
      </c>
    </row>
    <row r="420" s="2" customFormat="1" ht="24.15" customHeight="1">
      <c r="A420" s="39"/>
      <c r="B420" s="40"/>
      <c r="C420" s="289" t="s">
        <v>2518</v>
      </c>
      <c r="D420" s="289" t="s">
        <v>341</v>
      </c>
      <c r="E420" s="290" t="s">
        <v>8429</v>
      </c>
      <c r="F420" s="291" t="s">
        <v>8430</v>
      </c>
      <c r="G420" s="292" t="s">
        <v>520</v>
      </c>
      <c r="H420" s="293">
        <v>20</v>
      </c>
      <c r="I420" s="294"/>
      <c r="J420" s="295">
        <f>ROUND(I420*H420,2)</f>
        <v>0</v>
      </c>
      <c r="K420" s="291" t="s">
        <v>6781</v>
      </c>
      <c r="L420" s="296"/>
      <c r="M420" s="297" t="s">
        <v>1</v>
      </c>
      <c r="N420" s="298" t="s">
        <v>41</v>
      </c>
      <c r="O420" s="92"/>
      <c r="P420" s="236">
        <f>O420*H420</f>
        <v>0</v>
      </c>
      <c r="Q420" s="236">
        <v>0</v>
      </c>
      <c r="R420" s="236">
        <f>Q420*H420</f>
        <v>0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532</v>
      </c>
      <c r="AT420" s="238" t="s">
        <v>341</v>
      </c>
      <c r="AU420" s="238" t="s">
        <v>87</v>
      </c>
      <c r="AY420" s="18" t="s">
        <v>240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84</v>
      </c>
      <c r="BK420" s="239">
        <f>ROUND(I420*H420,2)</f>
        <v>0</v>
      </c>
      <c r="BL420" s="18" t="s">
        <v>170</v>
      </c>
      <c r="BM420" s="238" t="s">
        <v>8431</v>
      </c>
    </row>
    <row r="421" s="2" customFormat="1" ht="21.75" customHeight="1">
      <c r="A421" s="39"/>
      <c r="B421" s="40"/>
      <c r="C421" s="289" t="s">
        <v>2526</v>
      </c>
      <c r="D421" s="289" t="s">
        <v>341</v>
      </c>
      <c r="E421" s="290" t="s">
        <v>8432</v>
      </c>
      <c r="F421" s="291" t="s">
        <v>8433</v>
      </c>
      <c r="G421" s="292" t="s">
        <v>520</v>
      </c>
      <c r="H421" s="293">
        <v>20</v>
      </c>
      <c r="I421" s="294"/>
      <c r="J421" s="295">
        <f>ROUND(I421*H421,2)</f>
        <v>0</v>
      </c>
      <c r="K421" s="291" t="s">
        <v>6781</v>
      </c>
      <c r="L421" s="296"/>
      <c r="M421" s="297" t="s">
        <v>1</v>
      </c>
      <c r="N421" s="298" t="s">
        <v>41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532</v>
      </c>
      <c r="AT421" s="238" t="s">
        <v>341</v>
      </c>
      <c r="AU421" s="238" t="s">
        <v>87</v>
      </c>
      <c r="AY421" s="18" t="s">
        <v>240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84</v>
      </c>
      <c r="BK421" s="239">
        <f>ROUND(I421*H421,2)</f>
        <v>0</v>
      </c>
      <c r="BL421" s="18" t="s">
        <v>170</v>
      </c>
      <c r="BM421" s="238" t="s">
        <v>8434</v>
      </c>
    </row>
    <row r="422" s="12" customFormat="1" ht="22.8" customHeight="1">
      <c r="A422" s="12"/>
      <c r="B422" s="211"/>
      <c r="C422" s="212"/>
      <c r="D422" s="213" t="s">
        <v>75</v>
      </c>
      <c r="E422" s="225" t="s">
        <v>8435</v>
      </c>
      <c r="F422" s="225" t="s">
        <v>8436</v>
      </c>
      <c r="G422" s="212"/>
      <c r="H422" s="212"/>
      <c r="I422" s="215"/>
      <c r="J422" s="226">
        <f>BK422</f>
        <v>0</v>
      </c>
      <c r="K422" s="212"/>
      <c r="L422" s="217"/>
      <c r="M422" s="218"/>
      <c r="N422" s="219"/>
      <c r="O422" s="219"/>
      <c r="P422" s="220">
        <f>SUM(P423:P424)</f>
        <v>0</v>
      </c>
      <c r="Q422" s="219"/>
      <c r="R422" s="220">
        <f>SUM(R423:R424)</f>
        <v>0</v>
      </c>
      <c r="S422" s="219"/>
      <c r="T422" s="221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22" t="s">
        <v>87</v>
      </c>
      <c r="AT422" s="223" t="s">
        <v>75</v>
      </c>
      <c r="AU422" s="223" t="s">
        <v>84</v>
      </c>
      <c r="AY422" s="222" t="s">
        <v>240</v>
      </c>
      <c r="BK422" s="224">
        <f>SUM(BK423:BK424)</f>
        <v>0</v>
      </c>
    </row>
    <row r="423" s="2" customFormat="1" ht="21.75" customHeight="1">
      <c r="A423" s="39"/>
      <c r="B423" s="40"/>
      <c r="C423" s="289" t="s">
        <v>2532</v>
      </c>
      <c r="D423" s="289" t="s">
        <v>341</v>
      </c>
      <c r="E423" s="290" t="s">
        <v>8437</v>
      </c>
      <c r="F423" s="291" t="s">
        <v>8438</v>
      </c>
      <c r="G423" s="292" t="s">
        <v>520</v>
      </c>
      <c r="H423" s="293">
        <v>60</v>
      </c>
      <c r="I423" s="294"/>
      <c r="J423" s="295">
        <f>ROUND(I423*H423,2)</f>
        <v>0</v>
      </c>
      <c r="K423" s="291" t="s">
        <v>6781</v>
      </c>
      <c r="L423" s="296"/>
      <c r="M423" s="297" t="s">
        <v>1</v>
      </c>
      <c r="N423" s="298" t="s">
        <v>41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532</v>
      </c>
      <c r="AT423" s="238" t="s">
        <v>341</v>
      </c>
      <c r="AU423" s="238" t="s">
        <v>87</v>
      </c>
      <c r="AY423" s="18" t="s">
        <v>240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84</v>
      </c>
      <c r="BK423" s="239">
        <f>ROUND(I423*H423,2)</f>
        <v>0</v>
      </c>
      <c r="BL423" s="18" t="s">
        <v>170</v>
      </c>
      <c r="BM423" s="238" t="s">
        <v>8439</v>
      </c>
    </row>
    <row r="424" s="2" customFormat="1" ht="21.75" customHeight="1">
      <c r="A424" s="39"/>
      <c r="B424" s="40"/>
      <c r="C424" s="289" t="s">
        <v>2538</v>
      </c>
      <c r="D424" s="289" t="s">
        <v>341</v>
      </c>
      <c r="E424" s="290" t="s">
        <v>8440</v>
      </c>
      <c r="F424" s="291" t="s">
        <v>8441</v>
      </c>
      <c r="G424" s="292" t="s">
        <v>520</v>
      </c>
      <c r="H424" s="293">
        <v>30</v>
      </c>
      <c r="I424" s="294"/>
      <c r="J424" s="295">
        <f>ROUND(I424*H424,2)</f>
        <v>0</v>
      </c>
      <c r="K424" s="291" t="s">
        <v>6781</v>
      </c>
      <c r="L424" s="296"/>
      <c r="M424" s="297" t="s">
        <v>1</v>
      </c>
      <c r="N424" s="298" t="s">
        <v>41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532</v>
      </c>
      <c r="AT424" s="238" t="s">
        <v>341</v>
      </c>
      <c r="AU424" s="238" t="s">
        <v>87</v>
      </c>
      <c r="AY424" s="18" t="s">
        <v>240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84</v>
      </c>
      <c r="BK424" s="239">
        <f>ROUND(I424*H424,2)</f>
        <v>0</v>
      </c>
      <c r="BL424" s="18" t="s">
        <v>170</v>
      </c>
      <c r="BM424" s="238" t="s">
        <v>8442</v>
      </c>
    </row>
    <row r="425" s="12" customFormat="1" ht="22.8" customHeight="1">
      <c r="A425" s="12"/>
      <c r="B425" s="211"/>
      <c r="C425" s="212"/>
      <c r="D425" s="213" t="s">
        <v>75</v>
      </c>
      <c r="E425" s="225" t="s">
        <v>8443</v>
      </c>
      <c r="F425" s="225" t="s">
        <v>8444</v>
      </c>
      <c r="G425" s="212"/>
      <c r="H425" s="212"/>
      <c r="I425" s="215"/>
      <c r="J425" s="226">
        <f>BK425</f>
        <v>0</v>
      </c>
      <c r="K425" s="212"/>
      <c r="L425" s="217"/>
      <c r="M425" s="218"/>
      <c r="N425" s="219"/>
      <c r="O425" s="219"/>
      <c r="P425" s="220">
        <f>SUM(P426:P437)</f>
        <v>0</v>
      </c>
      <c r="Q425" s="219"/>
      <c r="R425" s="220">
        <f>SUM(R426:R437)</f>
        <v>0</v>
      </c>
      <c r="S425" s="219"/>
      <c r="T425" s="221">
        <f>SUM(T426:T437)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2" t="s">
        <v>87</v>
      </c>
      <c r="AT425" s="223" t="s">
        <v>75</v>
      </c>
      <c r="AU425" s="223" t="s">
        <v>84</v>
      </c>
      <c r="AY425" s="222" t="s">
        <v>240</v>
      </c>
      <c r="BK425" s="224">
        <f>SUM(BK426:BK437)</f>
        <v>0</v>
      </c>
    </row>
    <row r="426" s="2" customFormat="1" ht="24.15" customHeight="1">
      <c r="A426" s="39"/>
      <c r="B426" s="40"/>
      <c r="C426" s="227" t="s">
        <v>2544</v>
      </c>
      <c r="D426" s="227" t="s">
        <v>242</v>
      </c>
      <c r="E426" s="228" t="s">
        <v>8445</v>
      </c>
      <c r="F426" s="229" t="s">
        <v>8446</v>
      </c>
      <c r="G426" s="230" t="s">
        <v>5315</v>
      </c>
      <c r="H426" s="231">
        <v>1</v>
      </c>
      <c r="I426" s="232"/>
      <c r="J426" s="233">
        <f>ROUND(I426*H426,2)</f>
        <v>0</v>
      </c>
      <c r="K426" s="229" t="s">
        <v>6781</v>
      </c>
      <c r="L426" s="45"/>
      <c r="M426" s="234" t="s">
        <v>1</v>
      </c>
      <c r="N426" s="235" t="s">
        <v>41</v>
      </c>
      <c r="O426" s="92"/>
      <c r="P426" s="236">
        <f>O426*H426</f>
        <v>0</v>
      </c>
      <c r="Q426" s="236">
        <v>0</v>
      </c>
      <c r="R426" s="236">
        <f>Q426*H426</f>
        <v>0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170</v>
      </c>
      <c r="AT426" s="238" t="s">
        <v>242</v>
      </c>
      <c r="AU426" s="238" t="s">
        <v>87</v>
      </c>
      <c r="AY426" s="18" t="s">
        <v>240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84</v>
      </c>
      <c r="BK426" s="239">
        <f>ROUND(I426*H426,2)</f>
        <v>0</v>
      </c>
      <c r="BL426" s="18" t="s">
        <v>170</v>
      </c>
      <c r="BM426" s="238" t="s">
        <v>8447</v>
      </c>
    </row>
    <row r="427" s="2" customFormat="1" ht="16.5" customHeight="1">
      <c r="A427" s="39"/>
      <c r="B427" s="40"/>
      <c r="C427" s="227" t="s">
        <v>2549</v>
      </c>
      <c r="D427" s="227" t="s">
        <v>242</v>
      </c>
      <c r="E427" s="228" t="s">
        <v>8448</v>
      </c>
      <c r="F427" s="229" t="s">
        <v>8449</v>
      </c>
      <c r="G427" s="230" t="s">
        <v>5315</v>
      </c>
      <c r="H427" s="231">
        <v>1</v>
      </c>
      <c r="I427" s="232"/>
      <c r="J427" s="233">
        <f>ROUND(I427*H427,2)</f>
        <v>0</v>
      </c>
      <c r="K427" s="229" t="s">
        <v>6781</v>
      </c>
      <c r="L427" s="45"/>
      <c r="M427" s="234" t="s">
        <v>1</v>
      </c>
      <c r="N427" s="235" t="s">
        <v>41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170</v>
      </c>
      <c r="AT427" s="238" t="s">
        <v>242</v>
      </c>
      <c r="AU427" s="238" t="s">
        <v>87</v>
      </c>
      <c r="AY427" s="18" t="s">
        <v>240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84</v>
      </c>
      <c r="BK427" s="239">
        <f>ROUND(I427*H427,2)</f>
        <v>0</v>
      </c>
      <c r="BL427" s="18" t="s">
        <v>170</v>
      </c>
      <c r="BM427" s="238" t="s">
        <v>8450</v>
      </c>
    </row>
    <row r="428" s="2" customFormat="1" ht="16.5" customHeight="1">
      <c r="A428" s="39"/>
      <c r="B428" s="40"/>
      <c r="C428" s="227" t="s">
        <v>2555</v>
      </c>
      <c r="D428" s="227" t="s">
        <v>242</v>
      </c>
      <c r="E428" s="228" t="s">
        <v>8451</v>
      </c>
      <c r="F428" s="229" t="s">
        <v>8452</v>
      </c>
      <c r="G428" s="230" t="s">
        <v>5315</v>
      </c>
      <c r="H428" s="231">
        <v>1</v>
      </c>
      <c r="I428" s="232"/>
      <c r="J428" s="233">
        <f>ROUND(I428*H428,2)</f>
        <v>0</v>
      </c>
      <c r="K428" s="229" t="s">
        <v>6781</v>
      </c>
      <c r="L428" s="45"/>
      <c r="M428" s="234" t="s">
        <v>1</v>
      </c>
      <c r="N428" s="235" t="s">
        <v>41</v>
      </c>
      <c r="O428" s="92"/>
      <c r="P428" s="236">
        <f>O428*H428</f>
        <v>0</v>
      </c>
      <c r="Q428" s="236">
        <v>0</v>
      </c>
      <c r="R428" s="236">
        <f>Q428*H428</f>
        <v>0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170</v>
      </c>
      <c r="AT428" s="238" t="s">
        <v>242</v>
      </c>
      <c r="AU428" s="238" t="s">
        <v>87</v>
      </c>
      <c r="AY428" s="18" t="s">
        <v>240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84</v>
      </c>
      <c r="BK428" s="239">
        <f>ROUND(I428*H428,2)</f>
        <v>0</v>
      </c>
      <c r="BL428" s="18" t="s">
        <v>170</v>
      </c>
      <c r="BM428" s="238" t="s">
        <v>8453</v>
      </c>
    </row>
    <row r="429" s="2" customFormat="1" ht="16.5" customHeight="1">
      <c r="A429" s="39"/>
      <c r="B429" s="40"/>
      <c r="C429" s="227" t="s">
        <v>2567</v>
      </c>
      <c r="D429" s="227" t="s">
        <v>242</v>
      </c>
      <c r="E429" s="228" t="s">
        <v>8454</v>
      </c>
      <c r="F429" s="229" t="s">
        <v>8455</v>
      </c>
      <c r="G429" s="230" t="s">
        <v>5315</v>
      </c>
      <c r="H429" s="231">
        <v>1</v>
      </c>
      <c r="I429" s="232"/>
      <c r="J429" s="233">
        <f>ROUND(I429*H429,2)</f>
        <v>0</v>
      </c>
      <c r="K429" s="229" t="s">
        <v>6781</v>
      </c>
      <c r="L429" s="45"/>
      <c r="M429" s="234" t="s">
        <v>1</v>
      </c>
      <c r="N429" s="235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170</v>
      </c>
      <c r="AT429" s="238" t="s">
        <v>242</v>
      </c>
      <c r="AU429" s="238" t="s">
        <v>87</v>
      </c>
      <c r="AY429" s="18" t="s">
        <v>240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84</v>
      </c>
      <c r="BK429" s="239">
        <f>ROUND(I429*H429,2)</f>
        <v>0</v>
      </c>
      <c r="BL429" s="18" t="s">
        <v>170</v>
      </c>
      <c r="BM429" s="238" t="s">
        <v>8456</v>
      </c>
    </row>
    <row r="430" s="2" customFormat="1" ht="16.5" customHeight="1">
      <c r="A430" s="39"/>
      <c r="B430" s="40"/>
      <c r="C430" s="227" t="s">
        <v>2575</v>
      </c>
      <c r="D430" s="227" t="s">
        <v>242</v>
      </c>
      <c r="E430" s="228" t="s">
        <v>8457</v>
      </c>
      <c r="F430" s="229" t="s">
        <v>8458</v>
      </c>
      <c r="G430" s="230" t="s">
        <v>5315</v>
      </c>
      <c r="H430" s="231">
        <v>1</v>
      </c>
      <c r="I430" s="232"/>
      <c r="J430" s="233">
        <f>ROUND(I430*H430,2)</f>
        <v>0</v>
      </c>
      <c r="K430" s="229" t="s">
        <v>6781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170</v>
      </c>
      <c r="AT430" s="238" t="s">
        <v>242</v>
      </c>
      <c r="AU430" s="238" t="s">
        <v>87</v>
      </c>
      <c r="AY430" s="18" t="s">
        <v>240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170</v>
      </c>
      <c r="BM430" s="238" t="s">
        <v>8459</v>
      </c>
    </row>
    <row r="431" s="2" customFormat="1" ht="16.5" customHeight="1">
      <c r="A431" s="39"/>
      <c r="B431" s="40"/>
      <c r="C431" s="227" t="s">
        <v>2581</v>
      </c>
      <c r="D431" s="227" t="s">
        <v>242</v>
      </c>
      <c r="E431" s="228" t="s">
        <v>8460</v>
      </c>
      <c r="F431" s="229" t="s">
        <v>8461</v>
      </c>
      <c r="G431" s="230" t="s">
        <v>5315</v>
      </c>
      <c r="H431" s="231">
        <v>1</v>
      </c>
      <c r="I431" s="232"/>
      <c r="J431" s="233">
        <f>ROUND(I431*H431,2)</f>
        <v>0</v>
      </c>
      <c r="K431" s="229" t="s">
        <v>6781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170</v>
      </c>
      <c r="AT431" s="238" t="s">
        <v>242</v>
      </c>
      <c r="AU431" s="238" t="s">
        <v>87</v>
      </c>
      <c r="AY431" s="18" t="s">
        <v>240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84</v>
      </c>
      <c r="BK431" s="239">
        <f>ROUND(I431*H431,2)</f>
        <v>0</v>
      </c>
      <c r="BL431" s="18" t="s">
        <v>170</v>
      </c>
      <c r="BM431" s="238" t="s">
        <v>8462</v>
      </c>
    </row>
    <row r="432" s="2" customFormat="1" ht="16.5" customHeight="1">
      <c r="A432" s="39"/>
      <c r="B432" s="40"/>
      <c r="C432" s="227" t="s">
        <v>2588</v>
      </c>
      <c r="D432" s="227" t="s">
        <v>242</v>
      </c>
      <c r="E432" s="228" t="s">
        <v>8463</v>
      </c>
      <c r="F432" s="229" t="s">
        <v>8464</v>
      </c>
      <c r="G432" s="230" t="s">
        <v>5315</v>
      </c>
      <c r="H432" s="231">
        <v>1</v>
      </c>
      <c r="I432" s="232"/>
      <c r="J432" s="233">
        <f>ROUND(I432*H432,2)</f>
        <v>0</v>
      </c>
      <c r="K432" s="229" t="s">
        <v>6781</v>
      </c>
      <c r="L432" s="45"/>
      <c r="M432" s="234" t="s">
        <v>1</v>
      </c>
      <c r="N432" s="235" t="s">
        <v>41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170</v>
      </c>
      <c r="AT432" s="238" t="s">
        <v>242</v>
      </c>
      <c r="AU432" s="238" t="s">
        <v>87</v>
      </c>
      <c r="AY432" s="18" t="s">
        <v>240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84</v>
      </c>
      <c r="BK432" s="239">
        <f>ROUND(I432*H432,2)</f>
        <v>0</v>
      </c>
      <c r="BL432" s="18" t="s">
        <v>170</v>
      </c>
      <c r="BM432" s="238" t="s">
        <v>8465</v>
      </c>
    </row>
    <row r="433" s="2" customFormat="1" ht="16.5" customHeight="1">
      <c r="A433" s="39"/>
      <c r="B433" s="40"/>
      <c r="C433" s="227" t="s">
        <v>2595</v>
      </c>
      <c r="D433" s="227" t="s">
        <v>242</v>
      </c>
      <c r="E433" s="228" t="s">
        <v>8466</v>
      </c>
      <c r="F433" s="229" t="s">
        <v>8467</v>
      </c>
      <c r="G433" s="230" t="s">
        <v>5315</v>
      </c>
      <c r="H433" s="231">
        <v>1</v>
      </c>
      <c r="I433" s="232"/>
      <c r="J433" s="233">
        <f>ROUND(I433*H433,2)</f>
        <v>0</v>
      </c>
      <c r="K433" s="229" t="s">
        <v>6781</v>
      </c>
      <c r="L433" s="45"/>
      <c r="M433" s="234" t="s">
        <v>1</v>
      </c>
      <c r="N433" s="235" t="s">
        <v>41</v>
      </c>
      <c r="O433" s="92"/>
      <c r="P433" s="236">
        <f>O433*H433</f>
        <v>0</v>
      </c>
      <c r="Q433" s="236">
        <v>0</v>
      </c>
      <c r="R433" s="236">
        <f>Q433*H433</f>
        <v>0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170</v>
      </c>
      <c r="AT433" s="238" t="s">
        <v>242</v>
      </c>
      <c r="AU433" s="238" t="s">
        <v>87</v>
      </c>
      <c r="AY433" s="18" t="s">
        <v>240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84</v>
      </c>
      <c r="BK433" s="239">
        <f>ROUND(I433*H433,2)</f>
        <v>0</v>
      </c>
      <c r="BL433" s="18" t="s">
        <v>170</v>
      </c>
      <c r="BM433" s="238" t="s">
        <v>8468</v>
      </c>
    </row>
    <row r="434" s="2" customFormat="1" ht="16.5" customHeight="1">
      <c r="A434" s="39"/>
      <c r="B434" s="40"/>
      <c r="C434" s="227" t="s">
        <v>2610</v>
      </c>
      <c r="D434" s="227" t="s">
        <v>242</v>
      </c>
      <c r="E434" s="228" t="s">
        <v>8469</v>
      </c>
      <c r="F434" s="229" t="s">
        <v>8470</v>
      </c>
      <c r="G434" s="230" t="s">
        <v>5005</v>
      </c>
      <c r="H434" s="308"/>
      <c r="I434" s="232"/>
      <c r="J434" s="233">
        <f>ROUND(I434*H434,2)</f>
        <v>0</v>
      </c>
      <c r="K434" s="229" t="s">
        <v>6781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170</v>
      </c>
      <c r="AT434" s="238" t="s">
        <v>242</v>
      </c>
      <c r="AU434" s="238" t="s">
        <v>87</v>
      </c>
      <c r="AY434" s="18" t="s">
        <v>240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170</v>
      </c>
      <c r="BM434" s="238" t="s">
        <v>8471</v>
      </c>
    </row>
    <row r="435" s="2" customFormat="1" ht="16.5" customHeight="1">
      <c r="A435" s="39"/>
      <c r="B435" s="40"/>
      <c r="C435" s="227" t="s">
        <v>2616</v>
      </c>
      <c r="D435" s="227" t="s">
        <v>242</v>
      </c>
      <c r="E435" s="228" t="s">
        <v>8472</v>
      </c>
      <c r="F435" s="229" t="s">
        <v>8473</v>
      </c>
      <c r="G435" s="230" t="s">
        <v>5315</v>
      </c>
      <c r="H435" s="231">
        <v>1</v>
      </c>
      <c r="I435" s="232"/>
      <c r="J435" s="233">
        <f>ROUND(I435*H435,2)</f>
        <v>0</v>
      </c>
      <c r="K435" s="229" t="s">
        <v>6781</v>
      </c>
      <c r="L435" s="45"/>
      <c r="M435" s="234" t="s">
        <v>1</v>
      </c>
      <c r="N435" s="235" t="s">
        <v>41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170</v>
      </c>
      <c r="AT435" s="238" t="s">
        <v>242</v>
      </c>
      <c r="AU435" s="238" t="s">
        <v>87</v>
      </c>
      <c r="AY435" s="18" t="s">
        <v>240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84</v>
      </c>
      <c r="BK435" s="239">
        <f>ROUND(I435*H435,2)</f>
        <v>0</v>
      </c>
      <c r="BL435" s="18" t="s">
        <v>170</v>
      </c>
      <c r="BM435" s="238" t="s">
        <v>8474</v>
      </c>
    </row>
    <row r="436" s="2" customFormat="1" ht="16.5" customHeight="1">
      <c r="A436" s="39"/>
      <c r="B436" s="40"/>
      <c r="C436" s="227" t="s">
        <v>2622</v>
      </c>
      <c r="D436" s="227" t="s">
        <v>242</v>
      </c>
      <c r="E436" s="228" t="s">
        <v>8475</v>
      </c>
      <c r="F436" s="229" t="s">
        <v>8476</v>
      </c>
      <c r="G436" s="230" t="s">
        <v>5315</v>
      </c>
      <c r="H436" s="231">
        <v>1</v>
      </c>
      <c r="I436" s="232"/>
      <c r="J436" s="233">
        <f>ROUND(I436*H436,2)</f>
        <v>0</v>
      </c>
      <c r="K436" s="229" t="s">
        <v>6781</v>
      </c>
      <c r="L436" s="45"/>
      <c r="M436" s="234" t="s">
        <v>1</v>
      </c>
      <c r="N436" s="235" t="s">
        <v>41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170</v>
      </c>
      <c r="AT436" s="238" t="s">
        <v>242</v>
      </c>
      <c r="AU436" s="238" t="s">
        <v>87</v>
      </c>
      <c r="AY436" s="18" t="s">
        <v>240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170</v>
      </c>
      <c r="BM436" s="238" t="s">
        <v>8477</v>
      </c>
    </row>
    <row r="437" s="2" customFormat="1" ht="16.5" customHeight="1">
      <c r="A437" s="39"/>
      <c r="B437" s="40"/>
      <c r="C437" s="227" t="s">
        <v>2626</v>
      </c>
      <c r="D437" s="227" t="s">
        <v>242</v>
      </c>
      <c r="E437" s="228" t="s">
        <v>8478</v>
      </c>
      <c r="F437" s="229" t="s">
        <v>8479</v>
      </c>
      <c r="G437" s="230" t="s">
        <v>5315</v>
      </c>
      <c r="H437" s="231">
        <v>1</v>
      </c>
      <c r="I437" s="232"/>
      <c r="J437" s="233">
        <f>ROUND(I437*H437,2)</f>
        <v>0</v>
      </c>
      <c r="K437" s="229" t="s">
        <v>6781</v>
      </c>
      <c r="L437" s="45"/>
      <c r="M437" s="304" t="s">
        <v>1</v>
      </c>
      <c r="N437" s="305" t="s">
        <v>41</v>
      </c>
      <c r="O437" s="302"/>
      <c r="P437" s="306">
        <f>O437*H437</f>
        <v>0</v>
      </c>
      <c r="Q437" s="306">
        <v>0</v>
      </c>
      <c r="R437" s="306">
        <f>Q437*H437</f>
        <v>0</v>
      </c>
      <c r="S437" s="306">
        <v>0</v>
      </c>
      <c r="T437" s="30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170</v>
      </c>
      <c r="AT437" s="238" t="s">
        <v>242</v>
      </c>
      <c r="AU437" s="238" t="s">
        <v>87</v>
      </c>
      <c r="AY437" s="18" t="s">
        <v>240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84</v>
      </c>
      <c r="BK437" s="239">
        <f>ROUND(I437*H437,2)</f>
        <v>0</v>
      </c>
      <c r="BL437" s="18" t="s">
        <v>170</v>
      </c>
      <c r="BM437" s="238" t="s">
        <v>8480</v>
      </c>
    </row>
    <row r="438" s="2" customFormat="1" ht="6.96" customHeight="1">
      <c r="A438" s="39"/>
      <c r="B438" s="67"/>
      <c r="C438" s="68"/>
      <c r="D438" s="68"/>
      <c r="E438" s="68"/>
      <c r="F438" s="68"/>
      <c r="G438" s="68"/>
      <c r="H438" s="68"/>
      <c r="I438" s="68"/>
      <c r="J438" s="68"/>
      <c r="K438" s="68"/>
      <c r="L438" s="45"/>
      <c r="M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</sheetData>
  <sheetProtection sheet="1" autoFilter="0" formatColumns="0" formatRows="0" objects="1" scenarios="1" spinCount="100000" saltValue="OBuCa1UPWPiMzVZxwI+BBKGSlStKL5x8JhgD4m0DuqBU35MRHfVS4ol7jhfFDIUwvqU10/h8Y96v2j0e+Lu05w==" hashValue="D6ILN6Xb1Mh0wfNZMK/UtTmyUBoX9MKds90Bo0YMoabSQ7jy8QlAlPMlek1vvE8qzv9ruAgRmPMXkol3unriSw==" algorithmName="SHA-512" password="CC35"/>
  <autoFilter ref="C129:K43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8481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161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ROUND((SUM(BE127:BE450)),  2)</f>
        <v>0</v>
      </c>
      <c r="G33" s="39"/>
      <c r="H33" s="39"/>
      <c r="I33" s="165">
        <v>0.20999999999999999</v>
      </c>
      <c r="J33" s="164">
        <f>ROUND(((SUM(BE127:BE450))*I33),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ROUND((SUM(BF127:BF450)),  2)</f>
        <v>0</v>
      </c>
      <c r="G34" s="39"/>
      <c r="H34" s="39"/>
      <c r="I34" s="165">
        <v>0.14999999999999999</v>
      </c>
      <c r="J34" s="164">
        <f>ROUND(((SUM(BF127:BF450))*I34),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ROUND((SUM(BG127:BG450)),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ROUND((SUM(BH127:BH450)),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ROUND((SUM(BI127:BI450)),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12 - SO 254 Komunikace a zpevněné plochy -  etapa 2b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J128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J129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3660</v>
      </c>
      <c r="E99" s="197"/>
      <c r="F99" s="197"/>
      <c r="G99" s="197"/>
      <c r="H99" s="197"/>
      <c r="I99" s="197"/>
      <c r="J99" s="198">
        <f>J283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195</v>
      </c>
      <c r="E100" s="197"/>
      <c r="F100" s="197"/>
      <c r="G100" s="197"/>
      <c r="H100" s="197"/>
      <c r="I100" s="197"/>
      <c r="J100" s="198">
        <f>J288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8482</v>
      </c>
      <c r="E101" s="197"/>
      <c r="F101" s="197"/>
      <c r="G101" s="197"/>
      <c r="H101" s="197"/>
      <c r="I101" s="197"/>
      <c r="J101" s="198">
        <f>J289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8483</v>
      </c>
      <c r="E102" s="197"/>
      <c r="F102" s="197"/>
      <c r="G102" s="197"/>
      <c r="H102" s="197"/>
      <c r="I102" s="197"/>
      <c r="J102" s="198">
        <f>J306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8484</v>
      </c>
      <c r="E103" s="197"/>
      <c r="F103" s="197"/>
      <c r="G103" s="197"/>
      <c r="H103" s="197"/>
      <c r="I103" s="197"/>
      <c r="J103" s="198">
        <f>J329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8485</v>
      </c>
      <c r="E104" s="197"/>
      <c r="F104" s="197"/>
      <c r="G104" s="197"/>
      <c r="H104" s="197"/>
      <c r="I104" s="197"/>
      <c r="J104" s="198">
        <f>J352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3662</v>
      </c>
      <c r="E105" s="197"/>
      <c r="F105" s="197"/>
      <c r="G105" s="197"/>
      <c r="H105" s="197"/>
      <c r="I105" s="197"/>
      <c r="J105" s="198">
        <f>J361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8486</v>
      </c>
      <c r="E106" s="197"/>
      <c r="F106" s="197"/>
      <c r="G106" s="197"/>
      <c r="H106" s="197"/>
      <c r="I106" s="197"/>
      <c r="J106" s="198">
        <f>J389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3663</v>
      </c>
      <c r="E107" s="197"/>
      <c r="F107" s="197"/>
      <c r="G107" s="197"/>
      <c r="H107" s="197"/>
      <c r="I107" s="197"/>
      <c r="J107" s="198">
        <f>J448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Areál IZS Ostrov - stanice JSDH - revize 2022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E9</f>
        <v xml:space="preserve">12 - SO 254 Komunikace a zpevněné plochy -  etapa 2b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Ostrov</v>
      </c>
      <c r="G121" s="41"/>
      <c r="H121" s="41"/>
      <c r="I121" s="33" t="s">
        <v>22</v>
      </c>
      <c r="J121" s="80" t="str">
        <f>IF(J12="","",J12)</f>
        <v>2. 5. 2022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24</v>
      </c>
      <c r="D123" s="41"/>
      <c r="E123" s="41"/>
      <c r="F123" s="28" t="str">
        <f>E15</f>
        <v>Město Ostrov</v>
      </c>
      <c r="G123" s="41"/>
      <c r="H123" s="41"/>
      <c r="I123" s="33" t="s">
        <v>30</v>
      </c>
      <c r="J123" s="37" t="str">
        <f>E21</f>
        <v>BPO spol. s r.o.,Lidická 1239,36317 OSTROV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Tomanová Ing.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226</v>
      </c>
      <c r="D126" s="203" t="s">
        <v>61</v>
      </c>
      <c r="E126" s="203" t="s">
        <v>57</v>
      </c>
      <c r="F126" s="203" t="s">
        <v>58</v>
      </c>
      <c r="G126" s="203" t="s">
        <v>227</v>
      </c>
      <c r="H126" s="203" t="s">
        <v>228</v>
      </c>
      <c r="I126" s="203" t="s">
        <v>229</v>
      </c>
      <c r="J126" s="203" t="s">
        <v>186</v>
      </c>
      <c r="K126" s="204" t="s">
        <v>230</v>
      </c>
      <c r="L126" s="205"/>
      <c r="M126" s="101" t="s">
        <v>1</v>
      </c>
      <c r="N126" s="102" t="s">
        <v>40</v>
      </c>
      <c r="O126" s="102" t="s">
        <v>231</v>
      </c>
      <c r="P126" s="102" t="s">
        <v>232</v>
      </c>
      <c r="Q126" s="102" t="s">
        <v>233</v>
      </c>
      <c r="R126" s="102" t="s">
        <v>234</v>
      </c>
      <c r="S126" s="102" t="s">
        <v>235</v>
      </c>
      <c r="T126" s="103" t="s">
        <v>236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237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402.58436164</v>
      </c>
      <c r="S127" s="105"/>
      <c r="T127" s="209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188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238</v>
      </c>
      <c r="F128" s="214" t="s">
        <v>239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P129+P283+P288+P361+P389+P448</f>
        <v>0</v>
      </c>
      <c r="Q128" s="219"/>
      <c r="R128" s="220">
        <f>R129+R283+R288+R361+R389+R448</f>
        <v>402.58436164</v>
      </c>
      <c r="S128" s="219"/>
      <c r="T128" s="221">
        <f>T129+T283+T288+T361+T389+T448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75</v>
      </c>
      <c r="AU128" s="223" t="s">
        <v>76</v>
      </c>
      <c r="AY128" s="222" t="s">
        <v>240</v>
      </c>
      <c r="BK128" s="224">
        <f>BK129+BK283+BK288+BK361+BK389+BK448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84</v>
      </c>
      <c r="F129" s="225" t="s">
        <v>241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SUM(P130:P282)</f>
        <v>0</v>
      </c>
      <c r="Q129" s="219"/>
      <c r="R129" s="220">
        <f>SUM(R130:R282)</f>
        <v>0.20600000000000002</v>
      </c>
      <c r="S129" s="219"/>
      <c r="T129" s="221">
        <f>SUM(T130:T282)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75</v>
      </c>
      <c r="AU129" s="223" t="s">
        <v>84</v>
      </c>
      <c r="AY129" s="222" t="s">
        <v>240</v>
      </c>
      <c r="BK129" s="224">
        <f>SUM(BK130:BK282)</f>
        <v>0</v>
      </c>
    </row>
    <row r="130" s="2" customFormat="1" ht="37.8" customHeight="1">
      <c r="A130" s="39"/>
      <c r="B130" s="40"/>
      <c r="C130" s="227" t="s">
        <v>84</v>
      </c>
      <c r="D130" s="227" t="s">
        <v>242</v>
      </c>
      <c r="E130" s="228" t="s">
        <v>8487</v>
      </c>
      <c r="F130" s="229" t="s">
        <v>8488</v>
      </c>
      <c r="G130" s="230" t="s">
        <v>245</v>
      </c>
      <c r="H130" s="231">
        <v>361</v>
      </c>
      <c r="I130" s="232"/>
      <c r="J130" s="233">
        <f>ROUND(I130*H130,2)</f>
        <v>0</v>
      </c>
      <c r="K130" s="229" t="s">
        <v>246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247</v>
      </c>
      <c r="AT130" s="238" t="s">
        <v>242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247</v>
      </c>
      <c r="BM130" s="238" t="s">
        <v>8489</v>
      </c>
    </row>
    <row r="131" s="2" customFormat="1">
      <c r="A131" s="39"/>
      <c r="B131" s="40"/>
      <c r="C131" s="41"/>
      <c r="D131" s="240" t="s">
        <v>249</v>
      </c>
      <c r="E131" s="41"/>
      <c r="F131" s="241" t="s">
        <v>8490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249</v>
      </c>
      <c r="AU131" s="18" t="s">
        <v>87</v>
      </c>
    </row>
    <row r="132" s="13" customFormat="1">
      <c r="A132" s="13"/>
      <c r="B132" s="245"/>
      <c r="C132" s="246"/>
      <c r="D132" s="247" t="s">
        <v>251</v>
      </c>
      <c r="E132" s="248" t="s">
        <v>1</v>
      </c>
      <c r="F132" s="249" t="s">
        <v>8491</v>
      </c>
      <c r="G132" s="246"/>
      <c r="H132" s="248" t="s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251</v>
      </c>
      <c r="AU132" s="255" t="s">
        <v>87</v>
      </c>
      <c r="AV132" s="13" t="s">
        <v>84</v>
      </c>
      <c r="AW132" s="13" t="s">
        <v>32</v>
      </c>
      <c r="AX132" s="13" t="s">
        <v>76</v>
      </c>
      <c r="AY132" s="255" t="s">
        <v>240</v>
      </c>
    </row>
    <row r="133" s="13" customFormat="1">
      <c r="A133" s="13"/>
      <c r="B133" s="245"/>
      <c r="C133" s="246"/>
      <c r="D133" s="247" t="s">
        <v>251</v>
      </c>
      <c r="E133" s="248" t="s">
        <v>1</v>
      </c>
      <c r="F133" s="249" t="s">
        <v>8492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251</v>
      </c>
      <c r="AU133" s="255" t="s">
        <v>87</v>
      </c>
      <c r="AV133" s="13" t="s">
        <v>84</v>
      </c>
      <c r="AW133" s="13" t="s">
        <v>32</v>
      </c>
      <c r="AX133" s="13" t="s">
        <v>76</v>
      </c>
      <c r="AY133" s="255" t="s">
        <v>240</v>
      </c>
    </row>
    <row r="134" s="14" customFormat="1">
      <c r="A134" s="14"/>
      <c r="B134" s="256"/>
      <c r="C134" s="257"/>
      <c r="D134" s="247" t="s">
        <v>251</v>
      </c>
      <c r="E134" s="258" t="s">
        <v>1</v>
      </c>
      <c r="F134" s="259" t="s">
        <v>8493</v>
      </c>
      <c r="G134" s="257"/>
      <c r="H134" s="260">
        <v>361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251</v>
      </c>
      <c r="AU134" s="266" t="s">
        <v>87</v>
      </c>
      <c r="AV134" s="14" t="s">
        <v>87</v>
      </c>
      <c r="AW134" s="14" t="s">
        <v>32</v>
      </c>
      <c r="AX134" s="14" t="s">
        <v>84</v>
      </c>
      <c r="AY134" s="266" t="s">
        <v>240</v>
      </c>
    </row>
    <row r="135" s="2" customFormat="1" ht="37.8" customHeight="1">
      <c r="A135" s="39"/>
      <c r="B135" s="40"/>
      <c r="C135" s="227" t="s">
        <v>87</v>
      </c>
      <c r="D135" s="227" t="s">
        <v>242</v>
      </c>
      <c r="E135" s="228" t="s">
        <v>8494</v>
      </c>
      <c r="F135" s="229" t="s">
        <v>8495</v>
      </c>
      <c r="G135" s="230" t="s">
        <v>245</v>
      </c>
      <c r="H135" s="231">
        <v>19</v>
      </c>
      <c r="I135" s="232"/>
      <c r="J135" s="233">
        <f>ROUND(I135*H135,2)</f>
        <v>0</v>
      </c>
      <c r="K135" s="229" t="s">
        <v>246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247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247</v>
      </c>
      <c r="BM135" s="238" t="s">
        <v>8496</v>
      </c>
    </row>
    <row r="136" s="2" customFormat="1">
      <c r="A136" s="39"/>
      <c r="B136" s="40"/>
      <c r="C136" s="41"/>
      <c r="D136" s="240" t="s">
        <v>249</v>
      </c>
      <c r="E136" s="41"/>
      <c r="F136" s="241" t="s">
        <v>8497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87</v>
      </c>
    </row>
    <row r="137" s="13" customFormat="1">
      <c r="A137" s="13"/>
      <c r="B137" s="245"/>
      <c r="C137" s="246"/>
      <c r="D137" s="247" t="s">
        <v>251</v>
      </c>
      <c r="E137" s="248" t="s">
        <v>1</v>
      </c>
      <c r="F137" s="249" t="s">
        <v>8498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251</v>
      </c>
      <c r="AU137" s="255" t="s">
        <v>87</v>
      </c>
      <c r="AV137" s="13" t="s">
        <v>84</v>
      </c>
      <c r="AW137" s="13" t="s">
        <v>32</v>
      </c>
      <c r="AX137" s="13" t="s">
        <v>76</v>
      </c>
      <c r="AY137" s="255" t="s">
        <v>240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8499</v>
      </c>
      <c r="G138" s="257"/>
      <c r="H138" s="260">
        <v>19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84</v>
      </c>
      <c r="AY138" s="266" t="s">
        <v>240</v>
      </c>
    </row>
    <row r="139" s="2" customFormat="1" ht="37.8" customHeight="1">
      <c r="A139" s="39"/>
      <c r="B139" s="40"/>
      <c r="C139" s="227" t="s">
        <v>256</v>
      </c>
      <c r="D139" s="227" t="s">
        <v>242</v>
      </c>
      <c r="E139" s="228" t="s">
        <v>8500</v>
      </c>
      <c r="F139" s="229" t="s">
        <v>8501</v>
      </c>
      <c r="G139" s="230" t="s">
        <v>245</v>
      </c>
      <c r="H139" s="231">
        <v>531</v>
      </c>
      <c r="I139" s="232"/>
      <c r="J139" s="233">
        <f>ROUND(I139*H139,2)</f>
        <v>0</v>
      </c>
      <c r="K139" s="229" t="s">
        <v>246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247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247</v>
      </c>
      <c r="BM139" s="238" t="s">
        <v>8502</v>
      </c>
    </row>
    <row r="140" s="2" customFormat="1">
      <c r="A140" s="39"/>
      <c r="B140" s="40"/>
      <c r="C140" s="41"/>
      <c r="D140" s="240" t="s">
        <v>249</v>
      </c>
      <c r="E140" s="41"/>
      <c r="F140" s="241" t="s">
        <v>8503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87</v>
      </c>
    </row>
    <row r="141" s="13" customFormat="1">
      <c r="A141" s="13"/>
      <c r="B141" s="245"/>
      <c r="C141" s="246"/>
      <c r="D141" s="247" t="s">
        <v>251</v>
      </c>
      <c r="E141" s="248" t="s">
        <v>1</v>
      </c>
      <c r="F141" s="249" t="s">
        <v>8504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251</v>
      </c>
      <c r="AU141" s="255" t="s">
        <v>87</v>
      </c>
      <c r="AV141" s="13" t="s">
        <v>84</v>
      </c>
      <c r="AW141" s="13" t="s">
        <v>32</v>
      </c>
      <c r="AX141" s="13" t="s">
        <v>76</v>
      </c>
      <c r="AY141" s="255" t="s">
        <v>240</v>
      </c>
    </row>
    <row r="142" s="13" customFormat="1">
      <c r="A142" s="13"/>
      <c r="B142" s="245"/>
      <c r="C142" s="246"/>
      <c r="D142" s="247" t="s">
        <v>251</v>
      </c>
      <c r="E142" s="248" t="s">
        <v>1</v>
      </c>
      <c r="F142" s="249" t="s">
        <v>8505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251</v>
      </c>
      <c r="AU142" s="255" t="s">
        <v>87</v>
      </c>
      <c r="AV142" s="13" t="s">
        <v>84</v>
      </c>
      <c r="AW142" s="13" t="s">
        <v>32</v>
      </c>
      <c r="AX142" s="13" t="s">
        <v>76</v>
      </c>
      <c r="AY142" s="255" t="s">
        <v>240</v>
      </c>
    </row>
    <row r="143" s="13" customFormat="1">
      <c r="A143" s="13"/>
      <c r="B143" s="245"/>
      <c r="C143" s="246"/>
      <c r="D143" s="247" t="s">
        <v>251</v>
      </c>
      <c r="E143" s="248" t="s">
        <v>1</v>
      </c>
      <c r="F143" s="249" t="s">
        <v>8506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251</v>
      </c>
      <c r="AU143" s="255" t="s">
        <v>87</v>
      </c>
      <c r="AV143" s="13" t="s">
        <v>84</v>
      </c>
      <c r="AW143" s="13" t="s">
        <v>32</v>
      </c>
      <c r="AX143" s="13" t="s">
        <v>76</v>
      </c>
      <c r="AY143" s="255" t="s">
        <v>240</v>
      </c>
    </row>
    <row r="144" s="13" customFormat="1">
      <c r="A144" s="13"/>
      <c r="B144" s="245"/>
      <c r="C144" s="246"/>
      <c r="D144" s="247" t="s">
        <v>251</v>
      </c>
      <c r="E144" s="248" t="s">
        <v>1</v>
      </c>
      <c r="F144" s="249" t="s">
        <v>8507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251</v>
      </c>
      <c r="AU144" s="255" t="s">
        <v>87</v>
      </c>
      <c r="AV144" s="13" t="s">
        <v>84</v>
      </c>
      <c r="AW144" s="13" t="s">
        <v>32</v>
      </c>
      <c r="AX144" s="13" t="s">
        <v>76</v>
      </c>
      <c r="AY144" s="255" t="s">
        <v>240</v>
      </c>
    </row>
    <row r="145" s="14" customFormat="1">
      <c r="A145" s="14"/>
      <c r="B145" s="256"/>
      <c r="C145" s="257"/>
      <c r="D145" s="247" t="s">
        <v>251</v>
      </c>
      <c r="E145" s="258" t="s">
        <v>1</v>
      </c>
      <c r="F145" s="259" t="s">
        <v>8508</v>
      </c>
      <c r="G145" s="257"/>
      <c r="H145" s="260">
        <v>531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251</v>
      </c>
      <c r="AU145" s="266" t="s">
        <v>87</v>
      </c>
      <c r="AV145" s="14" t="s">
        <v>87</v>
      </c>
      <c r="AW145" s="14" t="s">
        <v>32</v>
      </c>
      <c r="AX145" s="14" t="s">
        <v>84</v>
      </c>
      <c r="AY145" s="266" t="s">
        <v>240</v>
      </c>
    </row>
    <row r="146" s="2" customFormat="1" ht="37.8" customHeight="1">
      <c r="A146" s="39"/>
      <c r="B146" s="40"/>
      <c r="C146" s="227" t="s">
        <v>247</v>
      </c>
      <c r="D146" s="227" t="s">
        <v>242</v>
      </c>
      <c r="E146" s="228" t="s">
        <v>8509</v>
      </c>
      <c r="F146" s="229" t="s">
        <v>8510</v>
      </c>
      <c r="G146" s="230" t="s">
        <v>245</v>
      </c>
      <c r="H146" s="231">
        <v>133</v>
      </c>
      <c r="I146" s="232"/>
      <c r="J146" s="233">
        <f>ROUND(I146*H146,2)</f>
        <v>0</v>
      </c>
      <c r="K146" s="229" t="s">
        <v>246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247</v>
      </c>
      <c r="AT146" s="238" t="s">
        <v>242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247</v>
      </c>
      <c r="BM146" s="238" t="s">
        <v>8511</v>
      </c>
    </row>
    <row r="147" s="2" customFormat="1">
      <c r="A147" s="39"/>
      <c r="B147" s="40"/>
      <c r="C147" s="41"/>
      <c r="D147" s="240" t="s">
        <v>249</v>
      </c>
      <c r="E147" s="41"/>
      <c r="F147" s="241" t="s">
        <v>8512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87</v>
      </c>
    </row>
    <row r="148" s="13" customFormat="1">
      <c r="A148" s="13"/>
      <c r="B148" s="245"/>
      <c r="C148" s="246"/>
      <c r="D148" s="247" t="s">
        <v>251</v>
      </c>
      <c r="E148" s="248" t="s">
        <v>1</v>
      </c>
      <c r="F148" s="249" t="s">
        <v>8504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251</v>
      </c>
      <c r="AU148" s="255" t="s">
        <v>87</v>
      </c>
      <c r="AV148" s="13" t="s">
        <v>84</v>
      </c>
      <c r="AW148" s="13" t="s">
        <v>32</v>
      </c>
      <c r="AX148" s="13" t="s">
        <v>76</v>
      </c>
      <c r="AY148" s="255" t="s">
        <v>240</v>
      </c>
    </row>
    <row r="149" s="13" customFormat="1">
      <c r="A149" s="13"/>
      <c r="B149" s="245"/>
      <c r="C149" s="246"/>
      <c r="D149" s="247" t="s">
        <v>251</v>
      </c>
      <c r="E149" s="248" t="s">
        <v>1</v>
      </c>
      <c r="F149" s="249" t="s">
        <v>8505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251</v>
      </c>
      <c r="AU149" s="255" t="s">
        <v>87</v>
      </c>
      <c r="AV149" s="13" t="s">
        <v>84</v>
      </c>
      <c r="AW149" s="13" t="s">
        <v>32</v>
      </c>
      <c r="AX149" s="13" t="s">
        <v>76</v>
      </c>
      <c r="AY149" s="255" t="s">
        <v>240</v>
      </c>
    </row>
    <row r="150" s="13" customFormat="1">
      <c r="A150" s="13"/>
      <c r="B150" s="245"/>
      <c r="C150" s="246"/>
      <c r="D150" s="247" t="s">
        <v>251</v>
      </c>
      <c r="E150" s="248" t="s">
        <v>1</v>
      </c>
      <c r="F150" s="249" t="s">
        <v>8506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251</v>
      </c>
      <c r="AU150" s="255" t="s">
        <v>87</v>
      </c>
      <c r="AV150" s="13" t="s">
        <v>84</v>
      </c>
      <c r="AW150" s="13" t="s">
        <v>32</v>
      </c>
      <c r="AX150" s="13" t="s">
        <v>76</v>
      </c>
      <c r="AY150" s="255" t="s">
        <v>240</v>
      </c>
    </row>
    <row r="151" s="13" customFormat="1">
      <c r="A151" s="13"/>
      <c r="B151" s="245"/>
      <c r="C151" s="246"/>
      <c r="D151" s="247" t="s">
        <v>251</v>
      </c>
      <c r="E151" s="248" t="s">
        <v>1</v>
      </c>
      <c r="F151" s="249" t="s">
        <v>8507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251</v>
      </c>
      <c r="AU151" s="255" t="s">
        <v>87</v>
      </c>
      <c r="AV151" s="13" t="s">
        <v>84</v>
      </c>
      <c r="AW151" s="13" t="s">
        <v>32</v>
      </c>
      <c r="AX151" s="13" t="s">
        <v>76</v>
      </c>
      <c r="AY151" s="255" t="s">
        <v>240</v>
      </c>
    </row>
    <row r="152" s="14" customFormat="1">
      <c r="A152" s="14"/>
      <c r="B152" s="256"/>
      <c r="C152" s="257"/>
      <c r="D152" s="247" t="s">
        <v>251</v>
      </c>
      <c r="E152" s="258" t="s">
        <v>1</v>
      </c>
      <c r="F152" s="259" t="s">
        <v>8513</v>
      </c>
      <c r="G152" s="257"/>
      <c r="H152" s="260">
        <v>133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251</v>
      </c>
      <c r="AU152" s="266" t="s">
        <v>87</v>
      </c>
      <c r="AV152" s="14" t="s">
        <v>87</v>
      </c>
      <c r="AW152" s="14" t="s">
        <v>32</v>
      </c>
      <c r="AX152" s="14" t="s">
        <v>84</v>
      </c>
      <c r="AY152" s="266" t="s">
        <v>240</v>
      </c>
    </row>
    <row r="153" s="2" customFormat="1" ht="24.15" customHeight="1">
      <c r="A153" s="39"/>
      <c r="B153" s="40"/>
      <c r="C153" s="227" t="s">
        <v>289</v>
      </c>
      <c r="D153" s="227" t="s">
        <v>242</v>
      </c>
      <c r="E153" s="228" t="s">
        <v>8514</v>
      </c>
      <c r="F153" s="229" t="s">
        <v>8515</v>
      </c>
      <c r="G153" s="230" t="s">
        <v>245</v>
      </c>
      <c r="H153" s="231">
        <v>2614</v>
      </c>
      <c r="I153" s="232"/>
      <c r="J153" s="233">
        <f>ROUND(I153*H153,2)</f>
        <v>0</v>
      </c>
      <c r="K153" s="229" t="s">
        <v>246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247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247</v>
      </c>
      <c r="BM153" s="238" t="s">
        <v>8516</v>
      </c>
    </row>
    <row r="154" s="2" customFormat="1">
      <c r="A154" s="39"/>
      <c r="B154" s="40"/>
      <c r="C154" s="41"/>
      <c r="D154" s="240" t="s">
        <v>249</v>
      </c>
      <c r="E154" s="41"/>
      <c r="F154" s="241" t="s">
        <v>8517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87</v>
      </c>
    </row>
    <row r="155" s="13" customFormat="1">
      <c r="A155" s="13"/>
      <c r="B155" s="245"/>
      <c r="C155" s="246"/>
      <c r="D155" s="247" t="s">
        <v>251</v>
      </c>
      <c r="E155" s="248" t="s">
        <v>1</v>
      </c>
      <c r="F155" s="249" t="s">
        <v>8491</v>
      </c>
      <c r="G155" s="246"/>
      <c r="H155" s="248" t="s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251</v>
      </c>
      <c r="AU155" s="255" t="s">
        <v>87</v>
      </c>
      <c r="AV155" s="13" t="s">
        <v>84</v>
      </c>
      <c r="AW155" s="13" t="s">
        <v>32</v>
      </c>
      <c r="AX155" s="13" t="s">
        <v>76</v>
      </c>
      <c r="AY155" s="255" t="s">
        <v>240</v>
      </c>
    </row>
    <row r="156" s="13" customFormat="1">
      <c r="A156" s="13"/>
      <c r="B156" s="245"/>
      <c r="C156" s="246"/>
      <c r="D156" s="247" t="s">
        <v>251</v>
      </c>
      <c r="E156" s="248" t="s">
        <v>1</v>
      </c>
      <c r="F156" s="249" t="s">
        <v>8518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251</v>
      </c>
      <c r="AU156" s="255" t="s">
        <v>87</v>
      </c>
      <c r="AV156" s="13" t="s">
        <v>84</v>
      </c>
      <c r="AW156" s="13" t="s">
        <v>32</v>
      </c>
      <c r="AX156" s="13" t="s">
        <v>76</v>
      </c>
      <c r="AY156" s="255" t="s">
        <v>240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8519</v>
      </c>
      <c r="G157" s="257"/>
      <c r="H157" s="260">
        <v>1950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76</v>
      </c>
      <c r="AY157" s="266" t="s">
        <v>240</v>
      </c>
    </row>
    <row r="158" s="15" customFormat="1">
      <c r="A158" s="15"/>
      <c r="B158" s="267"/>
      <c r="C158" s="268"/>
      <c r="D158" s="247" t="s">
        <v>251</v>
      </c>
      <c r="E158" s="269" t="s">
        <v>1</v>
      </c>
      <c r="F158" s="270" t="s">
        <v>255</v>
      </c>
      <c r="G158" s="268"/>
      <c r="H158" s="271">
        <v>1950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251</v>
      </c>
      <c r="AU158" s="277" t="s">
        <v>87</v>
      </c>
      <c r="AV158" s="15" t="s">
        <v>256</v>
      </c>
      <c r="AW158" s="15" t="s">
        <v>32</v>
      </c>
      <c r="AX158" s="15" t="s">
        <v>76</v>
      </c>
      <c r="AY158" s="277" t="s">
        <v>240</v>
      </c>
    </row>
    <row r="159" s="13" customFormat="1">
      <c r="A159" s="13"/>
      <c r="B159" s="245"/>
      <c r="C159" s="246"/>
      <c r="D159" s="247" t="s">
        <v>251</v>
      </c>
      <c r="E159" s="248" t="s">
        <v>1</v>
      </c>
      <c r="F159" s="249" t="s">
        <v>8504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251</v>
      </c>
      <c r="AU159" s="255" t="s">
        <v>87</v>
      </c>
      <c r="AV159" s="13" t="s">
        <v>84</v>
      </c>
      <c r="AW159" s="13" t="s">
        <v>32</v>
      </c>
      <c r="AX159" s="13" t="s">
        <v>76</v>
      </c>
      <c r="AY159" s="255" t="s">
        <v>240</v>
      </c>
    </row>
    <row r="160" s="13" customFormat="1">
      <c r="A160" s="13"/>
      <c r="B160" s="245"/>
      <c r="C160" s="246"/>
      <c r="D160" s="247" t="s">
        <v>251</v>
      </c>
      <c r="E160" s="248" t="s">
        <v>1</v>
      </c>
      <c r="F160" s="249" t="s">
        <v>8520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251</v>
      </c>
      <c r="AU160" s="255" t="s">
        <v>87</v>
      </c>
      <c r="AV160" s="13" t="s">
        <v>84</v>
      </c>
      <c r="AW160" s="13" t="s">
        <v>32</v>
      </c>
      <c r="AX160" s="13" t="s">
        <v>76</v>
      </c>
      <c r="AY160" s="255" t="s">
        <v>240</v>
      </c>
    </row>
    <row r="161" s="13" customFormat="1">
      <c r="A161" s="13"/>
      <c r="B161" s="245"/>
      <c r="C161" s="246"/>
      <c r="D161" s="247" t="s">
        <v>251</v>
      </c>
      <c r="E161" s="248" t="s">
        <v>1</v>
      </c>
      <c r="F161" s="249" t="s">
        <v>8521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251</v>
      </c>
      <c r="AU161" s="255" t="s">
        <v>87</v>
      </c>
      <c r="AV161" s="13" t="s">
        <v>84</v>
      </c>
      <c r="AW161" s="13" t="s">
        <v>32</v>
      </c>
      <c r="AX161" s="13" t="s">
        <v>76</v>
      </c>
      <c r="AY161" s="255" t="s">
        <v>240</v>
      </c>
    </row>
    <row r="162" s="14" customFormat="1">
      <c r="A162" s="14"/>
      <c r="B162" s="256"/>
      <c r="C162" s="257"/>
      <c r="D162" s="247" t="s">
        <v>251</v>
      </c>
      <c r="E162" s="258" t="s">
        <v>1</v>
      </c>
      <c r="F162" s="259" t="s">
        <v>8522</v>
      </c>
      <c r="G162" s="257"/>
      <c r="H162" s="260">
        <v>664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251</v>
      </c>
      <c r="AU162" s="266" t="s">
        <v>87</v>
      </c>
      <c r="AV162" s="14" t="s">
        <v>87</v>
      </c>
      <c r="AW162" s="14" t="s">
        <v>32</v>
      </c>
      <c r="AX162" s="14" t="s">
        <v>76</v>
      </c>
      <c r="AY162" s="266" t="s">
        <v>240</v>
      </c>
    </row>
    <row r="163" s="15" customFormat="1">
      <c r="A163" s="15"/>
      <c r="B163" s="267"/>
      <c r="C163" s="268"/>
      <c r="D163" s="247" t="s">
        <v>251</v>
      </c>
      <c r="E163" s="269" t="s">
        <v>1</v>
      </c>
      <c r="F163" s="270" t="s">
        <v>261</v>
      </c>
      <c r="G163" s="268"/>
      <c r="H163" s="271">
        <v>664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251</v>
      </c>
      <c r="AU163" s="277" t="s">
        <v>87</v>
      </c>
      <c r="AV163" s="15" t="s">
        <v>256</v>
      </c>
      <c r="AW163" s="15" t="s">
        <v>32</v>
      </c>
      <c r="AX163" s="15" t="s">
        <v>76</v>
      </c>
      <c r="AY163" s="277" t="s">
        <v>240</v>
      </c>
    </row>
    <row r="164" s="16" customFormat="1">
      <c r="A164" s="16"/>
      <c r="B164" s="278"/>
      <c r="C164" s="279"/>
      <c r="D164" s="247" t="s">
        <v>251</v>
      </c>
      <c r="E164" s="280" t="s">
        <v>1</v>
      </c>
      <c r="F164" s="281" t="s">
        <v>265</v>
      </c>
      <c r="G164" s="279"/>
      <c r="H164" s="282">
        <v>2614</v>
      </c>
      <c r="I164" s="283"/>
      <c r="J164" s="279"/>
      <c r="K164" s="279"/>
      <c r="L164" s="284"/>
      <c r="M164" s="285"/>
      <c r="N164" s="286"/>
      <c r="O164" s="286"/>
      <c r="P164" s="286"/>
      <c r="Q164" s="286"/>
      <c r="R164" s="286"/>
      <c r="S164" s="286"/>
      <c r="T164" s="28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8" t="s">
        <v>251</v>
      </c>
      <c r="AU164" s="288" t="s">
        <v>87</v>
      </c>
      <c r="AV164" s="16" t="s">
        <v>247</v>
      </c>
      <c r="AW164" s="16" t="s">
        <v>32</v>
      </c>
      <c r="AX164" s="16" t="s">
        <v>84</v>
      </c>
      <c r="AY164" s="288" t="s">
        <v>240</v>
      </c>
    </row>
    <row r="165" s="2" customFormat="1" ht="24.15" customHeight="1">
      <c r="A165" s="39"/>
      <c r="B165" s="40"/>
      <c r="C165" s="289" t="s">
        <v>300</v>
      </c>
      <c r="D165" s="289" t="s">
        <v>341</v>
      </c>
      <c r="E165" s="290" t="s">
        <v>5698</v>
      </c>
      <c r="F165" s="291" t="s">
        <v>8523</v>
      </c>
      <c r="G165" s="292" t="s">
        <v>344</v>
      </c>
      <c r="H165" s="293">
        <v>3921</v>
      </c>
      <c r="I165" s="294"/>
      <c r="J165" s="295">
        <f>ROUND(I165*H165,2)</f>
        <v>0</v>
      </c>
      <c r="K165" s="291" t="s">
        <v>1</v>
      </c>
      <c r="L165" s="296"/>
      <c r="M165" s="297" t="s">
        <v>1</v>
      </c>
      <c r="N165" s="298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320</v>
      </c>
      <c r="AT165" s="238" t="s">
        <v>341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247</v>
      </c>
      <c r="BM165" s="238" t="s">
        <v>8524</v>
      </c>
    </row>
    <row r="166" s="13" customFormat="1">
      <c r="A166" s="13"/>
      <c r="B166" s="245"/>
      <c r="C166" s="246"/>
      <c r="D166" s="247" t="s">
        <v>251</v>
      </c>
      <c r="E166" s="248" t="s">
        <v>1</v>
      </c>
      <c r="F166" s="249" t="s">
        <v>8525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251</v>
      </c>
      <c r="AU166" s="255" t="s">
        <v>87</v>
      </c>
      <c r="AV166" s="13" t="s">
        <v>84</v>
      </c>
      <c r="AW166" s="13" t="s">
        <v>32</v>
      </c>
      <c r="AX166" s="13" t="s">
        <v>76</v>
      </c>
      <c r="AY166" s="255" t="s">
        <v>240</v>
      </c>
    </row>
    <row r="167" s="14" customFormat="1">
      <c r="A167" s="14"/>
      <c r="B167" s="256"/>
      <c r="C167" s="257"/>
      <c r="D167" s="247" t="s">
        <v>251</v>
      </c>
      <c r="E167" s="258" t="s">
        <v>1</v>
      </c>
      <c r="F167" s="259" t="s">
        <v>8526</v>
      </c>
      <c r="G167" s="257"/>
      <c r="H167" s="260">
        <v>3921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251</v>
      </c>
      <c r="AU167" s="266" t="s">
        <v>87</v>
      </c>
      <c r="AV167" s="14" t="s">
        <v>87</v>
      </c>
      <c r="AW167" s="14" t="s">
        <v>32</v>
      </c>
      <c r="AX167" s="14" t="s">
        <v>84</v>
      </c>
      <c r="AY167" s="266" t="s">
        <v>240</v>
      </c>
    </row>
    <row r="168" s="13" customFormat="1">
      <c r="A168" s="13"/>
      <c r="B168" s="245"/>
      <c r="C168" s="246"/>
      <c r="D168" s="247" t="s">
        <v>251</v>
      </c>
      <c r="E168" s="248" t="s">
        <v>1</v>
      </c>
      <c r="F168" s="249" t="s">
        <v>364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251</v>
      </c>
      <c r="AU168" s="255" t="s">
        <v>87</v>
      </c>
      <c r="AV168" s="13" t="s">
        <v>84</v>
      </c>
      <c r="AW168" s="13" t="s">
        <v>32</v>
      </c>
      <c r="AX168" s="13" t="s">
        <v>76</v>
      </c>
      <c r="AY168" s="255" t="s">
        <v>240</v>
      </c>
    </row>
    <row r="169" s="2" customFormat="1" ht="33" customHeight="1">
      <c r="A169" s="39"/>
      <c r="B169" s="40"/>
      <c r="C169" s="227" t="s">
        <v>310</v>
      </c>
      <c r="D169" s="227" t="s">
        <v>242</v>
      </c>
      <c r="E169" s="228" t="s">
        <v>365</v>
      </c>
      <c r="F169" s="229" t="s">
        <v>366</v>
      </c>
      <c r="G169" s="230" t="s">
        <v>245</v>
      </c>
      <c r="H169" s="231">
        <v>2614</v>
      </c>
      <c r="I169" s="232"/>
      <c r="J169" s="233">
        <f>ROUND(I169*H169,2)</f>
        <v>0</v>
      </c>
      <c r="K169" s="229" t="s">
        <v>246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247</v>
      </c>
      <c r="AT169" s="238" t="s">
        <v>242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247</v>
      </c>
      <c r="BM169" s="238" t="s">
        <v>8527</v>
      </c>
    </row>
    <row r="170" s="2" customFormat="1">
      <c r="A170" s="39"/>
      <c r="B170" s="40"/>
      <c r="C170" s="41"/>
      <c r="D170" s="240" t="s">
        <v>249</v>
      </c>
      <c r="E170" s="41"/>
      <c r="F170" s="241" t="s">
        <v>368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87</v>
      </c>
    </row>
    <row r="171" s="13" customFormat="1">
      <c r="A171" s="13"/>
      <c r="B171" s="245"/>
      <c r="C171" s="246"/>
      <c r="D171" s="247" t="s">
        <v>251</v>
      </c>
      <c r="E171" s="248" t="s">
        <v>1</v>
      </c>
      <c r="F171" s="249" t="s">
        <v>8528</v>
      </c>
      <c r="G171" s="246"/>
      <c r="H171" s="248" t="s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251</v>
      </c>
      <c r="AU171" s="255" t="s">
        <v>87</v>
      </c>
      <c r="AV171" s="13" t="s">
        <v>84</v>
      </c>
      <c r="AW171" s="13" t="s">
        <v>32</v>
      </c>
      <c r="AX171" s="13" t="s">
        <v>76</v>
      </c>
      <c r="AY171" s="255" t="s">
        <v>240</v>
      </c>
    </row>
    <row r="172" s="13" customFormat="1">
      <c r="A172" s="13"/>
      <c r="B172" s="245"/>
      <c r="C172" s="246"/>
      <c r="D172" s="247" t="s">
        <v>251</v>
      </c>
      <c r="E172" s="248" t="s">
        <v>1</v>
      </c>
      <c r="F172" s="249" t="s">
        <v>8529</v>
      </c>
      <c r="G172" s="246"/>
      <c r="H172" s="248" t="s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251</v>
      </c>
      <c r="AU172" s="255" t="s">
        <v>87</v>
      </c>
      <c r="AV172" s="13" t="s">
        <v>84</v>
      </c>
      <c r="AW172" s="13" t="s">
        <v>32</v>
      </c>
      <c r="AX172" s="13" t="s">
        <v>76</v>
      </c>
      <c r="AY172" s="255" t="s">
        <v>240</v>
      </c>
    </row>
    <row r="173" s="14" customFormat="1">
      <c r="A173" s="14"/>
      <c r="B173" s="256"/>
      <c r="C173" s="257"/>
      <c r="D173" s="247" t="s">
        <v>251</v>
      </c>
      <c r="E173" s="258" t="s">
        <v>1</v>
      </c>
      <c r="F173" s="259" t="s">
        <v>8530</v>
      </c>
      <c r="G173" s="257"/>
      <c r="H173" s="260">
        <v>2614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251</v>
      </c>
      <c r="AU173" s="266" t="s">
        <v>87</v>
      </c>
      <c r="AV173" s="14" t="s">
        <v>87</v>
      </c>
      <c r="AW173" s="14" t="s">
        <v>32</v>
      </c>
      <c r="AX173" s="14" t="s">
        <v>84</v>
      </c>
      <c r="AY173" s="266" t="s">
        <v>240</v>
      </c>
    </row>
    <row r="174" s="2" customFormat="1" ht="33" customHeight="1">
      <c r="A174" s="39"/>
      <c r="B174" s="40"/>
      <c r="C174" s="227" t="s">
        <v>320</v>
      </c>
      <c r="D174" s="227" t="s">
        <v>242</v>
      </c>
      <c r="E174" s="228" t="s">
        <v>8531</v>
      </c>
      <c r="F174" s="229" t="s">
        <v>8532</v>
      </c>
      <c r="G174" s="230" t="s">
        <v>245</v>
      </c>
      <c r="H174" s="231">
        <v>75</v>
      </c>
      <c r="I174" s="232"/>
      <c r="J174" s="233">
        <f>ROUND(I174*H174,2)</f>
        <v>0</v>
      </c>
      <c r="K174" s="229" t="s">
        <v>246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247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247</v>
      </c>
      <c r="BM174" s="238" t="s">
        <v>8533</v>
      </c>
    </row>
    <row r="175" s="2" customFormat="1">
      <c r="A175" s="39"/>
      <c r="B175" s="40"/>
      <c r="C175" s="41"/>
      <c r="D175" s="240" t="s">
        <v>249</v>
      </c>
      <c r="E175" s="41"/>
      <c r="F175" s="241" t="s">
        <v>8534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87</v>
      </c>
    </row>
    <row r="176" s="13" customFormat="1">
      <c r="A176" s="13"/>
      <c r="B176" s="245"/>
      <c r="C176" s="246"/>
      <c r="D176" s="247" t="s">
        <v>251</v>
      </c>
      <c r="E176" s="248" t="s">
        <v>1</v>
      </c>
      <c r="F176" s="249" t="s">
        <v>8535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251</v>
      </c>
      <c r="AU176" s="255" t="s">
        <v>87</v>
      </c>
      <c r="AV176" s="13" t="s">
        <v>84</v>
      </c>
      <c r="AW176" s="13" t="s">
        <v>32</v>
      </c>
      <c r="AX176" s="13" t="s">
        <v>76</v>
      </c>
      <c r="AY176" s="255" t="s">
        <v>240</v>
      </c>
    </row>
    <row r="177" s="14" customFormat="1">
      <c r="A177" s="14"/>
      <c r="B177" s="256"/>
      <c r="C177" s="257"/>
      <c r="D177" s="247" t="s">
        <v>251</v>
      </c>
      <c r="E177" s="258" t="s">
        <v>1</v>
      </c>
      <c r="F177" s="259" t="s">
        <v>8536</v>
      </c>
      <c r="G177" s="257"/>
      <c r="H177" s="260">
        <v>75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251</v>
      </c>
      <c r="AU177" s="266" t="s">
        <v>87</v>
      </c>
      <c r="AV177" s="14" t="s">
        <v>87</v>
      </c>
      <c r="AW177" s="14" t="s">
        <v>32</v>
      </c>
      <c r="AX177" s="14" t="s">
        <v>84</v>
      </c>
      <c r="AY177" s="266" t="s">
        <v>240</v>
      </c>
    </row>
    <row r="178" s="2" customFormat="1" ht="21.75" customHeight="1">
      <c r="A178" s="39"/>
      <c r="B178" s="40"/>
      <c r="C178" s="227" t="s">
        <v>328</v>
      </c>
      <c r="D178" s="227" t="s">
        <v>242</v>
      </c>
      <c r="E178" s="228" t="s">
        <v>3716</v>
      </c>
      <c r="F178" s="229" t="s">
        <v>3717</v>
      </c>
      <c r="G178" s="230" t="s">
        <v>373</v>
      </c>
      <c r="H178" s="231">
        <v>150</v>
      </c>
      <c r="I178" s="232"/>
      <c r="J178" s="233">
        <f>ROUND(I178*H178,2)</f>
        <v>0</v>
      </c>
      <c r="K178" s="229" t="s">
        <v>246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0.00084000000000000003</v>
      </c>
      <c r="R178" s="236">
        <f>Q178*H178</f>
        <v>0.126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247</v>
      </c>
      <c r="AT178" s="238" t="s">
        <v>242</v>
      </c>
      <c r="AU178" s="238" t="s">
        <v>87</v>
      </c>
      <c r="AY178" s="18" t="s">
        <v>240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247</v>
      </c>
      <c r="BM178" s="238" t="s">
        <v>8537</v>
      </c>
    </row>
    <row r="179" s="2" customFormat="1">
      <c r="A179" s="39"/>
      <c r="B179" s="40"/>
      <c r="C179" s="41"/>
      <c r="D179" s="240" t="s">
        <v>249</v>
      </c>
      <c r="E179" s="41"/>
      <c r="F179" s="241" t="s">
        <v>3719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249</v>
      </c>
      <c r="AU179" s="18" t="s">
        <v>87</v>
      </c>
    </row>
    <row r="180" s="13" customFormat="1">
      <c r="A180" s="13"/>
      <c r="B180" s="245"/>
      <c r="C180" s="246"/>
      <c r="D180" s="247" t="s">
        <v>251</v>
      </c>
      <c r="E180" s="248" t="s">
        <v>1</v>
      </c>
      <c r="F180" s="249" t="s">
        <v>8535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251</v>
      </c>
      <c r="AU180" s="255" t="s">
        <v>87</v>
      </c>
      <c r="AV180" s="13" t="s">
        <v>84</v>
      </c>
      <c r="AW180" s="13" t="s">
        <v>32</v>
      </c>
      <c r="AX180" s="13" t="s">
        <v>76</v>
      </c>
      <c r="AY180" s="255" t="s">
        <v>240</v>
      </c>
    </row>
    <row r="181" s="14" customFormat="1">
      <c r="A181" s="14"/>
      <c r="B181" s="256"/>
      <c r="C181" s="257"/>
      <c r="D181" s="247" t="s">
        <v>251</v>
      </c>
      <c r="E181" s="258" t="s">
        <v>1</v>
      </c>
      <c r="F181" s="259" t="s">
        <v>8538</v>
      </c>
      <c r="G181" s="257"/>
      <c r="H181" s="260">
        <v>150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251</v>
      </c>
      <c r="AU181" s="266" t="s">
        <v>87</v>
      </c>
      <c r="AV181" s="14" t="s">
        <v>87</v>
      </c>
      <c r="AW181" s="14" t="s">
        <v>32</v>
      </c>
      <c r="AX181" s="14" t="s">
        <v>84</v>
      </c>
      <c r="AY181" s="266" t="s">
        <v>240</v>
      </c>
    </row>
    <row r="182" s="2" customFormat="1" ht="24.15" customHeight="1">
      <c r="A182" s="39"/>
      <c r="B182" s="40"/>
      <c r="C182" s="227" t="s">
        <v>152</v>
      </c>
      <c r="D182" s="227" t="s">
        <v>242</v>
      </c>
      <c r="E182" s="228" t="s">
        <v>3742</v>
      </c>
      <c r="F182" s="229" t="s">
        <v>3743</v>
      </c>
      <c r="G182" s="230" t="s">
        <v>373</v>
      </c>
      <c r="H182" s="231">
        <v>150</v>
      </c>
      <c r="I182" s="232"/>
      <c r="J182" s="233">
        <f>ROUND(I182*H182,2)</f>
        <v>0</v>
      </c>
      <c r="K182" s="229" t="s">
        <v>246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247</v>
      </c>
      <c r="AT182" s="238" t="s">
        <v>242</v>
      </c>
      <c r="AU182" s="238" t="s">
        <v>87</v>
      </c>
      <c r="AY182" s="18" t="s">
        <v>240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247</v>
      </c>
      <c r="BM182" s="238" t="s">
        <v>8539</v>
      </c>
    </row>
    <row r="183" s="2" customFormat="1">
      <c r="A183" s="39"/>
      <c r="B183" s="40"/>
      <c r="C183" s="41"/>
      <c r="D183" s="240" t="s">
        <v>249</v>
      </c>
      <c r="E183" s="41"/>
      <c r="F183" s="241" t="s">
        <v>3745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87</v>
      </c>
    </row>
    <row r="184" s="2" customFormat="1" ht="37.8" customHeight="1">
      <c r="A184" s="39"/>
      <c r="B184" s="40"/>
      <c r="C184" s="227" t="s">
        <v>155</v>
      </c>
      <c r="D184" s="227" t="s">
        <v>242</v>
      </c>
      <c r="E184" s="228" t="s">
        <v>311</v>
      </c>
      <c r="F184" s="229" t="s">
        <v>312</v>
      </c>
      <c r="G184" s="230" t="s">
        <v>245</v>
      </c>
      <c r="H184" s="231">
        <v>3581</v>
      </c>
      <c r="I184" s="232"/>
      <c r="J184" s="233">
        <f>ROUND(I184*H184,2)</f>
        <v>0</v>
      </c>
      <c r="K184" s="229" t="s">
        <v>246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247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247</v>
      </c>
      <c r="BM184" s="238" t="s">
        <v>8540</v>
      </c>
    </row>
    <row r="185" s="2" customFormat="1">
      <c r="A185" s="39"/>
      <c r="B185" s="40"/>
      <c r="C185" s="41"/>
      <c r="D185" s="240" t="s">
        <v>249</v>
      </c>
      <c r="E185" s="41"/>
      <c r="F185" s="241" t="s">
        <v>314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87</v>
      </c>
    </row>
    <row r="186" s="13" customFormat="1">
      <c r="A186" s="13"/>
      <c r="B186" s="245"/>
      <c r="C186" s="246"/>
      <c r="D186" s="247" t="s">
        <v>251</v>
      </c>
      <c r="E186" s="248" t="s">
        <v>1</v>
      </c>
      <c r="F186" s="249" t="s">
        <v>8541</v>
      </c>
      <c r="G186" s="246"/>
      <c r="H186" s="248" t="s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251</v>
      </c>
      <c r="AU186" s="255" t="s">
        <v>87</v>
      </c>
      <c r="AV186" s="13" t="s">
        <v>84</v>
      </c>
      <c r="AW186" s="13" t="s">
        <v>32</v>
      </c>
      <c r="AX186" s="13" t="s">
        <v>76</v>
      </c>
      <c r="AY186" s="255" t="s">
        <v>240</v>
      </c>
    </row>
    <row r="187" s="13" customFormat="1">
      <c r="A187" s="13"/>
      <c r="B187" s="245"/>
      <c r="C187" s="246"/>
      <c r="D187" s="247" t="s">
        <v>251</v>
      </c>
      <c r="E187" s="248" t="s">
        <v>1</v>
      </c>
      <c r="F187" s="249" t="s">
        <v>8542</v>
      </c>
      <c r="G187" s="246"/>
      <c r="H187" s="248" t="s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251</v>
      </c>
      <c r="AU187" s="255" t="s">
        <v>87</v>
      </c>
      <c r="AV187" s="13" t="s">
        <v>84</v>
      </c>
      <c r="AW187" s="13" t="s">
        <v>32</v>
      </c>
      <c r="AX187" s="13" t="s">
        <v>76</v>
      </c>
      <c r="AY187" s="255" t="s">
        <v>240</v>
      </c>
    </row>
    <row r="188" s="14" customFormat="1">
      <c r="A188" s="14"/>
      <c r="B188" s="256"/>
      <c r="C188" s="257"/>
      <c r="D188" s="247" t="s">
        <v>251</v>
      </c>
      <c r="E188" s="258" t="s">
        <v>1</v>
      </c>
      <c r="F188" s="259" t="s">
        <v>8543</v>
      </c>
      <c r="G188" s="257"/>
      <c r="H188" s="260">
        <v>361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251</v>
      </c>
      <c r="AU188" s="266" t="s">
        <v>87</v>
      </c>
      <c r="AV188" s="14" t="s">
        <v>87</v>
      </c>
      <c r="AW188" s="14" t="s">
        <v>32</v>
      </c>
      <c r="AX188" s="14" t="s">
        <v>76</v>
      </c>
      <c r="AY188" s="266" t="s">
        <v>240</v>
      </c>
    </row>
    <row r="189" s="13" customFormat="1">
      <c r="A189" s="13"/>
      <c r="B189" s="245"/>
      <c r="C189" s="246"/>
      <c r="D189" s="247" t="s">
        <v>251</v>
      </c>
      <c r="E189" s="248" t="s">
        <v>1</v>
      </c>
      <c r="F189" s="249" t="s">
        <v>8544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251</v>
      </c>
      <c r="AU189" s="255" t="s">
        <v>87</v>
      </c>
      <c r="AV189" s="13" t="s">
        <v>84</v>
      </c>
      <c r="AW189" s="13" t="s">
        <v>32</v>
      </c>
      <c r="AX189" s="13" t="s">
        <v>76</v>
      </c>
      <c r="AY189" s="255" t="s">
        <v>240</v>
      </c>
    </row>
    <row r="190" s="14" customFormat="1">
      <c r="A190" s="14"/>
      <c r="B190" s="256"/>
      <c r="C190" s="257"/>
      <c r="D190" s="247" t="s">
        <v>251</v>
      </c>
      <c r="E190" s="258" t="s">
        <v>1</v>
      </c>
      <c r="F190" s="259" t="s">
        <v>8545</v>
      </c>
      <c r="G190" s="257"/>
      <c r="H190" s="260">
        <v>75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251</v>
      </c>
      <c r="AU190" s="266" t="s">
        <v>87</v>
      </c>
      <c r="AV190" s="14" t="s">
        <v>87</v>
      </c>
      <c r="AW190" s="14" t="s">
        <v>32</v>
      </c>
      <c r="AX190" s="14" t="s">
        <v>76</v>
      </c>
      <c r="AY190" s="266" t="s">
        <v>240</v>
      </c>
    </row>
    <row r="191" s="13" customFormat="1">
      <c r="A191" s="13"/>
      <c r="B191" s="245"/>
      <c r="C191" s="246"/>
      <c r="D191" s="247" t="s">
        <v>251</v>
      </c>
      <c r="E191" s="248" t="s">
        <v>1</v>
      </c>
      <c r="F191" s="249" t="s">
        <v>8546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251</v>
      </c>
      <c r="AU191" s="255" t="s">
        <v>87</v>
      </c>
      <c r="AV191" s="13" t="s">
        <v>84</v>
      </c>
      <c r="AW191" s="13" t="s">
        <v>32</v>
      </c>
      <c r="AX191" s="13" t="s">
        <v>76</v>
      </c>
      <c r="AY191" s="255" t="s">
        <v>240</v>
      </c>
    </row>
    <row r="192" s="14" customFormat="1">
      <c r="A192" s="14"/>
      <c r="B192" s="256"/>
      <c r="C192" s="257"/>
      <c r="D192" s="247" t="s">
        <v>251</v>
      </c>
      <c r="E192" s="258" t="s">
        <v>1</v>
      </c>
      <c r="F192" s="259" t="s">
        <v>8547</v>
      </c>
      <c r="G192" s="257"/>
      <c r="H192" s="260">
        <v>531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251</v>
      </c>
      <c r="AU192" s="266" t="s">
        <v>87</v>
      </c>
      <c r="AV192" s="14" t="s">
        <v>87</v>
      </c>
      <c r="AW192" s="14" t="s">
        <v>32</v>
      </c>
      <c r="AX192" s="14" t="s">
        <v>76</v>
      </c>
      <c r="AY192" s="266" t="s">
        <v>240</v>
      </c>
    </row>
    <row r="193" s="15" customFormat="1">
      <c r="A193" s="15"/>
      <c r="B193" s="267"/>
      <c r="C193" s="268"/>
      <c r="D193" s="247" t="s">
        <v>251</v>
      </c>
      <c r="E193" s="269" t="s">
        <v>1</v>
      </c>
      <c r="F193" s="270" t="s">
        <v>255</v>
      </c>
      <c r="G193" s="268"/>
      <c r="H193" s="271">
        <v>967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251</v>
      </c>
      <c r="AU193" s="277" t="s">
        <v>87</v>
      </c>
      <c r="AV193" s="15" t="s">
        <v>256</v>
      </c>
      <c r="AW193" s="15" t="s">
        <v>32</v>
      </c>
      <c r="AX193" s="15" t="s">
        <v>76</v>
      </c>
      <c r="AY193" s="277" t="s">
        <v>240</v>
      </c>
    </row>
    <row r="194" s="13" customFormat="1">
      <c r="A194" s="13"/>
      <c r="B194" s="245"/>
      <c r="C194" s="246"/>
      <c r="D194" s="247" t="s">
        <v>251</v>
      </c>
      <c r="E194" s="248" t="s">
        <v>1</v>
      </c>
      <c r="F194" s="249" t="s">
        <v>8548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251</v>
      </c>
      <c r="AU194" s="255" t="s">
        <v>87</v>
      </c>
      <c r="AV194" s="13" t="s">
        <v>84</v>
      </c>
      <c r="AW194" s="13" t="s">
        <v>32</v>
      </c>
      <c r="AX194" s="13" t="s">
        <v>76</v>
      </c>
      <c r="AY194" s="255" t="s">
        <v>240</v>
      </c>
    </row>
    <row r="195" s="13" customFormat="1">
      <c r="A195" s="13"/>
      <c r="B195" s="245"/>
      <c r="C195" s="246"/>
      <c r="D195" s="247" t="s">
        <v>251</v>
      </c>
      <c r="E195" s="248" t="s">
        <v>1</v>
      </c>
      <c r="F195" s="249" t="s">
        <v>8549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251</v>
      </c>
      <c r="AU195" s="255" t="s">
        <v>87</v>
      </c>
      <c r="AV195" s="13" t="s">
        <v>84</v>
      </c>
      <c r="AW195" s="13" t="s">
        <v>32</v>
      </c>
      <c r="AX195" s="13" t="s">
        <v>76</v>
      </c>
      <c r="AY195" s="255" t="s">
        <v>240</v>
      </c>
    </row>
    <row r="196" s="14" customFormat="1">
      <c r="A196" s="14"/>
      <c r="B196" s="256"/>
      <c r="C196" s="257"/>
      <c r="D196" s="247" t="s">
        <v>251</v>
      </c>
      <c r="E196" s="258" t="s">
        <v>1</v>
      </c>
      <c r="F196" s="259" t="s">
        <v>8530</v>
      </c>
      <c r="G196" s="257"/>
      <c r="H196" s="260">
        <v>2614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251</v>
      </c>
      <c r="AU196" s="266" t="s">
        <v>87</v>
      </c>
      <c r="AV196" s="14" t="s">
        <v>87</v>
      </c>
      <c r="AW196" s="14" t="s">
        <v>32</v>
      </c>
      <c r="AX196" s="14" t="s">
        <v>76</v>
      </c>
      <c r="AY196" s="266" t="s">
        <v>240</v>
      </c>
    </row>
    <row r="197" s="15" customFormat="1">
      <c r="A197" s="15"/>
      <c r="B197" s="267"/>
      <c r="C197" s="268"/>
      <c r="D197" s="247" t="s">
        <v>251</v>
      </c>
      <c r="E197" s="269" t="s">
        <v>1</v>
      </c>
      <c r="F197" s="270" t="s">
        <v>261</v>
      </c>
      <c r="G197" s="268"/>
      <c r="H197" s="271">
        <v>2614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251</v>
      </c>
      <c r="AU197" s="277" t="s">
        <v>87</v>
      </c>
      <c r="AV197" s="15" t="s">
        <v>256</v>
      </c>
      <c r="AW197" s="15" t="s">
        <v>32</v>
      </c>
      <c r="AX197" s="15" t="s">
        <v>76</v>
      </c>
      <c r="AY197" s="277" t="s">
        <v>240</v>
      </c>
    </row>
    <row r="198" s="16" customFormat="1">
      <c r="A198" s="16"/>
      <c r="B198" s="278"/>
      <c r="C198" s="279"/>
      <c r="D198" s="247" t="s">
        <v>251</v>
      </c>
      <c r="E198" s="280" t="s">
        <v>1</v>
      </c>
      <c r="F198" s="281" t="s">
        <v>265</v>
      </c>
      <c r="G198" s="279"/>
      <c r="H198" s="282">
        <v>3581</v>
      </c>
      <c r="I198" s="283"/>
      <c r="J198" s="279"/>
      <c r="K198" s="279"/>
      <c r="L198" s="284"/>
      <c r="M198" s="285"/>
      <c r="N198" s="286"/>
      <c r="O198" s="286"/>
      <c r="P198" s="286"/>
      <c r="Q198" s="286"/>
      <c r="R198" s="286"/>
      <c r="S198" s="286"/>
      <c r="T198" s="28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8" t="s">
        <v>251</v>
      </c>
      <c r="AU198" s="288" t="s">
        <v>87</v>
      </c>
      <c r="AV198" s="16" t="s">
        <v>247</v>
      </c>
      <c r="AW198" s="16" t="s">
        <v>32</v>
      </c>
      <c r="AX198" s="16" t="s">
        <v>84</v>
      </c>
      <c r="AY198" s="288" t="s">
        <v>240</v>
      </c>
    </row>
    <row r="199" s="2" customFormat="1" ht="37.8" customHeight="1">
      <c r="A199" s="39"/>
      <c r="B199" s="40"/>
      <c r="C199" s="227" t="s">
        <v>158</v>
      </c>
      <c r="D199" s="227" t="s">
        <v>242</v>
      </c>
      <c r="E199" s="228" t="s">
        <v>321</v>
      </c>
      <c r="F199" s="229" t="s">
        <v>322</v>
      </c>
      <c r="G199" s="230" t="s">
        <v>245</v>
      </c>
      <c r="H199" s="231">
        <v>57115</v>
      </c>
      <c r="I199" s="232"/>
      <c r="J199" s="233">
        <f>ROUND(I199*H199,2)</f>
        <v>0</v>
      </c>
      <c r="K199" s="229" t="s">
        <v>246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247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247</v>
      </c>
      <c r="BM199" s="238" t="s">
        <v>8550</v>
      </c>
    </row>
    <row r="200" s="2" customFormat="1">
      <c r="A200" s="39"/>
      <c r="B200" s="40"/>
      <c r="C200" s="41"/>
      <c r="D200" s="240" t="s">
        <v>249</v>
      </c>
      <c r="E200" s="41"/>
      <c r="F200" s="241" t="s">
        <v>324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87</v>
      </c>
    </row>
    <row r="201" s="13" customFormat="1">
      <c r="A201" s="13"/>
      <c r="B201" s="245"/>
      <c r="C201" s="246"/>
      <c r="D201" s="247" t="s">
        <v>251</v>
      </c>
      <c r="E201" s="248" t="s">
        <v>1</v>
      </c>
      <c r="F201" s="249" t="s">
        <v>8541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251</v>
      </c>
      <c r="AU201" s="255" t="s">
        <v>87</v>
      </c>
      <c r="AV201" s="13" t="s">
        <v>84</v>
      </c>
      <c r="AW201" s="13" t="s">
        <v>32</v>
      </c>
      <c r="AX201" s="13" t="s">
        <v>76</v>
      </c>
      <c r="AY201" s="255" t="s">
        <v>240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8551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4" customFormat="1">
      <c r="A203" s="14"/>
      <c r="B203" s="256"/>
      <c r="C203" s="257"/>
      <c r="D203" s="247" t="s">
        <v>251</v>
      </c>
      <c r="E203" s="258" t="s">
        <v>1</v>
      </c>
      <c r="F203" s="259" t="s">
        <v>8552</v>
      </c>
      <c r="G203" s="257"/>
      <c r="H203" s="260">
        <v>4835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251</v>
      </c>
      <c r="AU203" s="266" t="s">
        <v>87</v>
      </c>
      <c r="AV203" s="14" t="s">
        <v>87</v>
      </c>
      <c r="AW203" s="14" t="s">
        <v>32</v>
      </c>
      <c r="AX203" s="14" t="s">
        <v>76</v>
      </c>
      <c r="AY203" s="266" t="s">
        <v>240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8548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8553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4" customFormat="1">
      <c r="A206" s="14"/>
      <c r="B206" s="256"/>
      <c r="C206" s="257"/>
      <c r="D206" s="247" t="s">
        <v>251</v>
      </c>
      <c r="E206" s="258" t="s">
        <v>1</v>
      </c>
      <c r="F206" s="259" t="s">
        <v>8554</v>
      </c>
      <c r="G206" s="257"/>
      <c r="H206" s="260">
        <v>52280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251</v>
      </c>
      <c r="AU206" s="266" t="s">
        <v>87</v>
      </c>
      <c r="AV206" s="14" t="s">
        <v>87</v>
      </c>
      <c r="AW206" s="14" t="s">
        <v>32</v>
      </c>
      <c r="AX206" s="14" t="s">
        <v>76</v>
      </c>
      <c r="AY206" s="266" t="s">
        <v>240</v>
      </c>
    </row>
    <row r="207" s="16" customFormat="1">
      <c r="A207" s="16"/>
      <c r="B207" s="278"/>
      <c r="C207" s="279"/>
      <c r="D207" s="247" t="s">
        <v>251</v>
      </c>
      <c r="E207" s="280" t="s">
        <v>1</v>
      </c>
      <c r="F207" s="281" t="s">
        <v>265</v>
      </c>
      <c r="G207" s="279"/>
      <c r="H207" s="282">
        <v>57115</v>
      </c>
      <c r="I207" s="283"/>
      <c r="J207" s="279"/>
      <c r="K207" s="279"/>
      <c r="L207" s="284"/>
      <c r="M207" s="285"/>
      <c r="N207" s="286"/>
      <c r="O207" s="286"/>
      <c r="P207" s="286"/>
      <c r="Q207" s="286"/>
      <c r="R207" s="286"/>
      <c r="S207" s="286"/>
      <c r="T207" s="28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8" t="s">
        <v>251</v>
      </c>
      <c r="AU207" s="288" t="s">
        <v>87</v>
      </c>
      <c r="AV207" s="16" t="s">
        <v>247</v>
      </c>
      <c r="AW207" s="16" t="s">
        <v>32</v>
      </c>
      <c r="AX207" s="16" t="s">
        <v>84</v>
      </c>
      <c r="AY207" s="288" t="s">
        <v>240</v>
      </c>
    </row>
    <row r="208" s="2" customFormat="1" ht="37.8" customHeight="1">
      <c r="A208" s="39"/>
      <c r="B208" s="40"/>
      <c r="C208" s="227" t="s">
        <v>162</v>
      </c>
      <c r="D208" s="227" t="s">
        <v>242</v>
      </c>
      <c r="E208" s="228" t="s">
        <v>3765</v>
      </c>
      <c r="F208" s="229" t="s">
        <v>3766</v>
      </c>
      <c r="G208" s="230" t="s">
        <v>245</v>
      </c>
      <c r="H208" s="231">
        <v>152</v>
      </c>
      <c r="I208" s="232"/>
      <c r="J208" s="233">
        <f>ROUND(I208*H208,2)</f>
        <v>0</v>
      </c>
      <c r="K208" s="229" t="s">
        <v>246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247</v>
      </c>
      <c r="AT208" s="238" t="s">
        <v>242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247</v>
      </c>
      <c r="BM208" s="238" t="s">
        <v>8555</v>
      </c>
    </row>
    <row r="209" s="2" customFormat="1">
      <c r="A209" s="39"/>
      <c r="B209" s="40"/>
      <c r="C209" s="41"/>
      <c r="D209" s="240" t="s">
        <v>249</v>
      </c>
      <c r="E209" s="41"/>
      <c r="F209" s="241" t="s">
        <v>3768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87</v>
      </c>
    </row>
    <row r="210" s="13" customFormat="1">
      <c r="A210" s="13"/>
      <c r="B210" s="245"/>
      <c r="C210" s="246"/>
      <c r="D210" s="247" t="s">
        <v>251</v>
      </c>
      <c r="E210" s="248" t="s">
        <v>1</v>
      </c>
      <c r="F210" s="249" t="s">
        <v>8541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251</v>
      </c>
      <c r="AU210" s="255" t="s">
        <v>87</v>
      </c>
      <c r="AV210" s="13" t="s">
        <v>84</v>
      </c>
      <c r="AW210" s="13" t="s">
        <v>32</v>
      </c>
      <c r="AX210" s="13" t="s">
        <v>76</v>
      </c>
      <c r="AY210" s="255" t="s">
        <v>240</v>
      </c>
    </row>
    <row r="211" s="13" customFormat="1">
      <c r="A211" s="13"/>
      <c r="B211" s="245"/>
      <c r="C211" s="246"/>
      <c r="D211" s="247" t="s">
        <v>251</v>
      </c>
      <c r="E211" s="248" t="s">
        <v>1</v>
      </c>
      <c r="F211" s="249" t="s">
        <v>8556</v>
      </c>
      <c r="G211" s="246"/>
      <c r="H211" s="248" t="s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251</v>
      </c>
      <c r="AU211" s="255" t="s">
        <v>87</v>
      </c>
      <c r="AV211" s="13" t="s">
        <v>84</v>
      </c>
      <c r="AW211" s="13" t="s">
        <v>32</v>
      </c>
      <c r="AX211" s="13" t="s">
        <v>76</v>
      </c>
      <c r="AY211" s="255" t="s">
        <v>240</v>
      </c>
    </row>
    <row r="212" s="14" customFormat="1">
      <c r="A212" s="14"/>
      <c r="B212" s="256"/>
      <c r="C212" s="257"/>
      <c r="D212" s="247" t="s">
        <v>251</v>
      </c>
      <c r="E212" s="258" t="s">
        <v>1</v>
      </c>
      <c r="F212" s="259" t="s">
        <v>8557</v>
      </c>
      <c r="G212" s="257"/>
      <c r="H212" s="260">
        <v>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251</v>
      </c>
      <c r="AU212" s="266" t="s">
        <v>87</v>
      </c>
      <c r="AV212" s="14" t="s">
        <v>87</v>
      </c>
      <c r="AW212" s="14" t="s">
        <v>32</v>
      </c>
      <c r="AX212" s="14" t="s">
        <v>76</v>
      </c>
      <c r="AY212" s="266" t="s">
        <v>240</v>
      </c>
    </row>
    <row r="213" s="13" customFormat="1">
      <c r="A213" s="13"/>
      <c r="B213" s="245"/>
      <c r="C213" s="246"/>
      <c r="D213" s="247" t="s">
        <v>251</v>
      </c>
      <c r="E213" s="248" t="s">
        <v>1</v>
      </c>
      <c r="F213" s="249" t="s">
        <v>8558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251</v>
      </c>
      <c r="AU213" s="255" t="s">
        <v>87</v>
      </c>
      <c r="AV213" s="13" t="s">
        <v>84</v>
      </c>
      <c r="AW213" s="13" t="s">
        <v>32</v>
      </c>
      <c r="AX213" s="13" t="s">
        <v>76</v>
      </c>
      <c r="AY213" s="255" t="s">
        <v>240</v>
      </c>
    </row>
    <row r="214" s="14" customFormat="1">
      <c r="A214" s="14"/>
      <c r="B214" s="256"/>
      <c r="C214" s="257"/>
      <c r="D214" s="247" t="s">
        <v>251</v>
      </c>
      <c r="E214" s="258" t="s">
        <v>1</v>
      </c>
      <c r="F214" s="259" t="s">
        <v>8559</v>
      </c>
      <c r="G214" s="257"/>
      <c r="H214" s="260">
        <v>133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251</v>
      </c>
      <c r="AU214" s="266" t="s">
        <v>87</v>
      </c>
      <c r="AV214" s="14" t="s">
        <v>87</v>
      </c>
      <c r="AW214" s="14" t="s">
        <v>32</v>
      </c>
      <c r="AX214" s="14" t="s">
        <v>76</v>
      </c>
      <c r="AY214" s="266" t="s">
        <v>240</v>
      </c>
    </row>
    <row r="215" s="16" customFormat="1">
      <c r="A215" s="16"/>
      <c r="B215" s="278"/>
      <c r="C215" s="279"/>
      <c r="D215" s="247" t="s">
        <v>251</v>
      </c>
      <c r="E215" s="280" t="s">
        <v>1</v>
      </c>
      <c r="F215" s="281" t="s">
        <v>265</v>
      </c>
      <c r="G215" s="279"/>
      <c r="H215" s="282">
        <v>152</v>
      </c>
      <c r="I215" s="283"/>
      <c r="J215" s="279"/>
      <c r="K215" s="279"/>
      <c r="L215" s="284"/>
      <c r="M215" s="285"/>
      <c r="N215" s="286"/>
      <c r="O215" s="286"/>
      <c r="P215" s="286"/>
      <c r="Q215" s="286"/>
      <c r="R215" s="286"/>
      <c r="S215" s="286"/>
      <c r="T215" s="28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8" t="s">
        <v>251</v>
      </c>
      <c r="AU215" s="288" t="s">
        <v>87</v>
      </c>
      <c r="AV215" s="16" t="s">
        <v>247</v>
      </c>
      <c r="AW215" s="16" t="s">
        <v>32</v>
      </c>
      <c r="AX215" s="16" t="s">
        <v>84</v>
      </c>
      <c r="AY215" s="288" t="s">
        <v>240</v>
      </c>
    </row>
    <row r="216" s="2" customFormat="1" ht="37.8" customHeight="1">
      <c r="A216" s="39"/>
      <c r="B216" s="40"/>
      <c r="C216" s="227" t="s">
        <v>165</v>
      </c>
      <c r="D216" s="227" t="s">
        <v>242</v>
      </c>
      <c r="E216" s="228" t="s">
        <v>3775</v>
      </c>
      <c r="F216" s="229" t="s">
        <v>3776</v>
      </c>
      <c r="G216" s="230" t="s">
        <v>245</v>
      </c>
      <c r="H216" s="231">
        <v>760</v>
      </c>
      <c r="I216" s="232"/>
      <c r="J216" s="233">
        <f>ROUND(I216*H216,2)</f>
        <v>0</v>
      </c>
      <c r="K216" s="229" t="s">
        <v>246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247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247</v>
      </c>
      <c r="BM216" s="238" t="s">
        <v>8560</v>
      </c>
    </row>
    <row r="217" s="2" customFormat="1">
      <c r="A217" s="39"/>
      <c r="B217" s="40"/>
      <c r="C217" s="41"/>
      <c r="D217" s="240" t="s">
        <v>249</v>
      </c>
      <c r="E217" s="41"/>
      <c r="F217" s="241" t="s">
        <v>3778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87</v>
      </c>
    </row>
    <row r="218" s="13" customFormat="1">
      <c r="A218" s="13"/>
      <c r="B218" s="245"/>
      <c r="C218" s="246"/>
      <c r="D218" s="247" t="s">
        <v>251</v>
      </c>
      <c r="E218" s="248" t="s">
        <v>1</v>
      </c>
      <c r="F218" s="249" t="s">
        <v>8541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251</v>
      </c>
      <c r="AU218" s="255" t="s">
        <v>87</v>
      </c>
      <c r="AV218" s="13" t="s">
        <v>84</v>
      </c>
      <c r="AW218" s="13" t="s">
        <v>32</v>
      </c>
      <c r="AX218" s="13" t="s">
        <v>76</v>
      </c>
      <c r="AY218" s="255" t="s">
        <v>240</v>
      </c>
    </row>
    <row r="219" s="14" customFormat="1">
      <c r="A219" s="14"/>
      <c r="B219" s="256"/>
      <c r="C219" s="257"/>
      <c r="D219" s="247" t="s">
        <v>251</v>
      </c>
      <c r="E219" s="258" t="s">
        <v>1</v>
      </c>
      <c r="F219" s="259" t="s">
        <v>8561</v>
      </c>
      <c r="G219" s="257"/>
      <c r="H219" s="260">
        <v>760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251</v>
      </c>
      <c r="AU219" s="266" t="s">
        <v>87</v>
      </c>
      <c r="AV219" s="14" t="s">
        <v>87</v>
      </c>
      <c r="AW219" s="14" t="s">
        <v>32</v>
      </c>
      <c r="AX219" s="14" t="s">
        <v>84</v>
      </c>
      <c r="AY219" s="266" t="s">
        <v>240</v>
      </c>
    </row>
    <row r="220" s="2" customFormat="1" ht="16.5" customHeight="1">
      <c r="A220" s="39"/>
      <c r="B220" s="40"/>
      <c r="C220" s="227" t="s">
        <v>8</v>
      </c>
      <c r="D220" s="227" t="s">
        <v>242</v>
      </c>
      <c r="E220" s="228" t="s">
        <v>8562</v>
      </c>
      <c r="F220" s="229" t="s">
        <v>399</v>
      </c>
      <c r="G220" s="230" t="s">
        <v>245</v>
      </c>
      <c r="H220" s="231">
        <v>1119</v>
      </c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247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247</v>
      </c>
      <c r="BM220" s="238" t="s">
        <v>8563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8564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13" customFormat="1">
      <c r="A222" s="13"/>
      <c r="B222" s="245"/>
      <c r="C222" s="246"/>
      <c r="D222" s="247" t="s">
        <v>251</v>
      </c>
      <c r="E222" s="248" t="s">
        <v>1</v>
      </c>
      <c r="F222" s="249" t="s">
        <v>8565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251</v>
      </c>
      <c r="AU222" s="255" t="s">
        <v>87</v>
      </c>
      <c r="AV222" s="13" t="s">
        <v>84</v>
      </c>
      <c r="AW222" s="13" t="s">
        <v>32</v>
      </c>
      <c r="AX222" s="13" t="s">
        <v>76</v>
      </c>
      <c r="AY222" s="255" t="s">
        <v>240</v>
      </c>
    </row>
    <row r="223" s="14" customFormat="1">
      <c r="A223" s="14"/>
      <c r="B223" s="256"/>
      <c r="C223" s="257"/>
      <c r="D223" s="247" t="s">
        <v>251</v>
      </c>
      <c r="E223" s="258" t="s">
        <v>1</v>
      </c>
      <c r="F223" s="259" t="s">
        <v>8566</v>
      </c>
      <c r="G223" s="257"/>
      <c r="H223" s="260">
        <v>1119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251</v>
      </c>
      <c r="AU223" s="266" t="s">
        <v>87</v>
      </c>
      <c r="AV223" s="14" t="s">
        <v>87</v>
      </c>
      <c r="AW223" s="14" t="s">
        <v>32</v>
      </c>
      <c r="AX223" s="14" t="s">
        <v>84</v>
      </c>
      <c r="AY223" s="266" t="s">
        <v>240</v>
      </c>
    </row>
    <row r="224" s="2" customFormat="1" ht="24.15" customHeight="1">
      <c r="A224" s="39"/>
      <c r="B224" s="40"/>
      <c r="C224" s="227" t="s">
        <v>170</v>
      </c>
      <c r="D224" s="227" t="s">
        <v>242</v>
      </c>
      <c r="E224" s="228" t="s">
        <v>5687</v>
      </c>
      <c r="F224" s="229" t="s">
        <v>5688</v>
      </c>
      <c r="G224" s="230" t="s">
        <v>344</v>
      </c>
      <c r="H224" s="231">
        <v>2238</v>
      </c>
      <c r="I224" s="232"/>
      <c r="J224" s="233">
        <f>ROUND(I224*H224,2)</f>
        <v>0</v>
      </c>
      <c r="K224" s="229" t="s">
        <v>246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247</v>
      </c>
      <c r="AT224" s="238" t="s">
        <v>242</v>
      </c>
      <c r="AU224" s="238" t="s">
        <v>87</v>
      </c>
      <c r="AY224" s="18" t="s">
        <v>240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247</v>
      </c>
      <c r="BM224" s="238" t="s">
        <v>8567</v>
      </c>
    </row>
    <row r="225" s="2" customFormat="1">
      <c r="A225" s="39"/>
      <c r="B225" s="40"/>
      <c r="C225" s="41"/>
      <c r="D225" s="240" t="s">
        <v>249</v>
      </c>
      <c r="E225" s="41"/>
      <c r="F225" s="241" t="s">
        <v>5690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87</v>
      </c>
    </row>
    <row r="226" s="13" customFormat="1">
      <c r="A226" s="13"/>
      <c r="B226" s="245"/>
      <c r="C226" s="246"/>
      <c r="D226" s="247" t="s">
        <v>251</v>
      </c>
      <c r="E226" s="248" t="s">
        <v>1</v>
      </c>
      <c r="F226" s="249" t="s">
        <v>8568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251</v>
      </c>
      <c r="AU226" s="255" t="s">
        <v>87</v>
      </c>
      <c r="AV226" s="13" t="s">
        <v>84</v>
      </c>
      <c r="AW226" s="13" t="s">
        <v>32</v>
      </c>
      <c r="AX226" s="13" t="s">
        <v>76</v>
      </c>
      <c r="AY226" s="255" t="s">
        <v>240</v>
      </c>
    </row>
    <row r="227" s="14" customFormat="1">
      <c r="A227" s="14"/>
      <c r="B227" s="256"/>
      <c r="C227" s="257"/>
      <c r="D227" s="247" t="s">
        <v>251</v>
      </c>
      <c r="E227" s="258" t="s">
        <v>1</v>
      </c>
      <c r="F227" s="259" t="s">
        <v>8569</v>
      </c>
      <c r="G227" s="257"/>
      <c r="H227" s="260">
        <v>2238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251</v>
      </c>
      <c r="AU227" s="266" t="s">
        <v>87</v>
      </c>
      <c r="AV227" s="14" t="s">
        <v>87</v>
      </c>
      <c r="AW227" s="14" t="s">
        <v>32</v>
      </c>
      <c r="AX227" s="14" t="s">
        <v>84</v>
      </c>
      <c r="AY227" s="266" t="s">
        <v>240</v>
      </c>
    </row>
    <row r="228" s="2" customFormat="1" ht="24.15" customHeight="1">
      <c r="A228" s="39"/>
      <c r="B228" s="40"/>
      <c r="C228" s="227" t="s">
        <v>173</v>
      </c>
      <c r="D228" s="227" t="s">
        <v>242</v>
      </c>
      <c r="E228" s="228" t="s">
        <v>3795</v>
      </c>
      <c r="F228" s="229" t="s">
        <v>3796</v>
      </c>
      <c r="G228" s="230" t="s">
        <v>245</v>
      </c>
      <c r="H228" s="231">
        <v>22</v>
      </c>
      <c r="I228" s="232"/>
      <c r="J228" s="233">
        <f>ROUND(I228*H228,2)</f>
        <v>0</v>
      </c>
      <c r="K228" s="229" t="s">
        <v>246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247</v>
      </c>
      <c r="AT228" s="238" t="s">
        <v>242</v>
      </c>
      <c r="AU228" s="238" t="s">
        <v>87</v>
      </c>
      <c r="AY228" s="18" t="s">
        <v>240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247</v>
      </c>
      <c r="BM228" s="238" t="s">
        <v>8570</v>
      </c>
    </row>
    <row r="229" s="2" customFormat="1">
      <c r="A229" s="39"/>
      <c r="B229" s="40"/>
      <c r="C229" s="41"/>
      <c r="D229" s="240" t="s">
        <v>249</v>
      </c>
      <c r="E229" s="41"/>
      <c r="F229" s="241" t="s">
        <v>3798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249</v>
      </c>
      <c r="AU229" s="18" t="s">
        <v>87</v>
      </c>
    </row>
    <row r="230" s="13" customFormat="1">
      <c r="A230" s="13"/>
      <c r="B230" s="245"/>
      <c r="C230" s="246"/>
      <c r="D230" s="247" t="s">
        <v>251</v>
      </c>
      <c r="E230" s="248" t="s">
        <v>1</v>
      </c>
      <c r="F230" s="249" t="s">
        <v>3799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251</v>
      </c>
      <c r="AU230" s="255" t="s">
        <v>87</v>
      </c>
      <c r="AV230" s="13" t="s">
        <v>84</v>
      </c>
      <c r="AW230" s="13" t="s">
        <v>32</v>
      </c>
      <c r="AX230" s="13" t="s">
        <v>76</v>
      </c>
      <c r="AY230" s="255" t="s">
        <v>240</v>
      </c>
    </row>
    <row r="231" s="13" customFormat="1">
      <c r="A231" s="13"/>
      <c r="B231" s="245"/>
      <c r="C231" s="246"/>
      <c r="D231" s="247" t="s">
        <v>251</v>
      </c>
      <c r="E231" s="248" t="s">
        <v>1</v>
      </c>
      <c r="F231" s="249" t="s">
        <v>8571</v>
      </c>
      <c r="G231" s="246"/>
      <c r="H231" s="248" t="s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251</v>
      </c>
      <c r="AU231" s="255" t="s">
        <v>87</v>
      </c>
      <c r="AV231" s="13" t="s">
        <v>84</v>
      </c>
      <c r="AW231" s="13" t="s">
        <v>32</v>
      </c>
      <c r="AX231" s="13" t="s">
        <v>76</v>
      </c>
      <c r="AY231" s="255" t="s">
        <v>240</v>
      </c>
    </row>
    <row r="232" s="14" customFormat="1">
      <c r="A232" s="14"/>
      <c r="B232" s="256"/>
      <c r="C232" s="257"/>
      <c r="D232" s="247" t="s">
        <v>251</v>
      </c>
      <c r="E232" s="258" t="s">
        <v>1</v>
      </c>
      <c r="F232" s="259" t="s">
        <v>8572</v>
      </c>
      <c r="G232" s="257"/>
      <c r="H232" s="260">
        <v>22.5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251</v>
      </c>
      <c r="AU232" s="266" t="s">
        <v>87</v>
      </c>
      <c r="AV232" s="14" t="s">
        <v>87</v>
      </c>
      <c r="AW232" s="14" t="s">
        <v>32</v>
      </c>
      <c r="AX232" s="14" t="s">
        <v>76</v>
      </c>
      <c r="AY232" s="266" t="s">
        <v>240</v>
      </c>
    </row>
    <row r="233" s="15" customFormat="1">
      <c r="A233" s="15"/>
      <c r="B233" s="267"/>
      <c r="C233" s="268"/>
      <c r="D233" s="247" t="s">
        <v>251</v>
      </c>
      <c r="E233" s="269" t="s">
        <v>1</v>
      </c>
      <c r="F233" s="270" t="s">
        <v>255</v>
      </c>
      <c r="G233" s="268"/>
      <c r="H233" s="271">
        <v>22.5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251</v>
      </c>
      <c r="AU233" s="277" t="s">
        <v>87</v>
      </c>
      <c r="AV233" s="15" t="s">
        <v>256</v>
      </c>
      <c r="AW233" s="15" t="s">
        <v>32</v>
      </c>
      <c r="AX233" s="15" t="s">
        <v>76</v>
      </c>
      <c r="AY233" s="277" t="s">
        <v>240</v>
      </c>
    </row>
    <row r="234" s="13" customFormat="1">
      <c r="A234" s="13"/>
      <c r="B234" s="245"/>
      <c r="C234" s="246"/>
      <c r="D234" s="247" t="s">
        <v>251</v>
      </c>
      <c r="E234" s="248" t="s">
        <v>1</v>
      </c>
      <c r="F234" s="249" t="s">
        <v>3811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251</v>
      </c>
      <c r="AU234" s="255" t="s">
        <v>87</v>
      </c>
      <c r="AV234" s="13" t="s">
        <v>84</v>
      </c>
      <c r="AW234" s="13" t="s">
        <v>32</v>
      </c>
      <c r="AX234" s="13" t="s">
        <v>76</v>
      </c>
      <c r="AY234" s="255" t="s">
        <v>240</v>
      </c>
    </row>
    <row r="235" s="14" customFormat="1">
      <c r="A235" s="14"/>
      <c r="B235" s="256"/>
      <c r="C235" s="257"/>
      <c r="D235" s="247" t="s">
        <v>251</v>
      </c>
      <c r="E235" s="258" t="s">
        <v>1</v>
      </c>
      <c r="F235" s="259" t="s">
        <v>8573</v>
      </c>
      <c r="G235" s="257"/>
      <c r="H235" s="260">
        <v>-0.88300000000000001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251</v>
      </c>
      <c r="AU235" s="266" t="s">
        <v>87</v>
      </c>
      <c r="AV235" s="14" t="s">
        <v>87</v>
      </c>
      <c r="AW235" s="14" t="s">
        <v>32</v>
      </c>
      <c r="AX235" s="14" t="s">
        <v>76</v>
      </c>
      <c r="AY235" s="266" t="s">
        <v>240</v>
      </c>
    </row>
    <row r="236" s="14" customFormat="1">
      <c r="A236" s="14"/>
      <c r="B236" s="256"/>
      <c r="C236" s="257"/>
      <c r="D236" s="247" t="s">
        <v>251</v>
      </c>
      <c r="E236" s="258" t="s">
        <v>1</v>
      </c>
      <c r="F236" s="259" t="s">
        <v>8574</v>
      </c>
      <c r="G236" s="257"/>
      <c r="H236" s="260">
        <v>0.38300000000000001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251</v>
      </c>
      <c r="AU236" s="266" t="s">
        <v>87</v>
      </c>
      <c r="AV236" s="14" t="s">
        <v>87</v>
      </c>
      <c r="AW236" s="14" t="s">
        <v>32</v>
      </c>
      <c r="AX236" s="14" t="s">
        <v>76</v>
      </c>
      <c r="AY236" s="266" t="s">
        <v>240</v>
      </c>
    </row>
    <row r="237" s="16" customFormat="1">
      <c r="A237" s="16"/>
      <c r="B237" s="278"/>
      <c r="C237" s="279"/>
      <c r="D237" s="247" t="s">
        <v>251</v>
      </c>
      <c r="E237" s="280" t="s">
        <v>1</v>
      </c>
      <c r="F237" s="281" t="s">
        <v>265</v>
      </c>
      <c r="G237" s="279"/>
      <c r="H237" s="282">
        <v>22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8" t="s">
        <v>251</v>
      </c>
      <c r="AU237" s="288" t="s">
        <v>87</v>
      </c>
      <c r="AV237" s="16" t="s">
        <v>247</v>
      </c>
      <c r="AW237" s="16" t="s">
        <v>32</v>
      </c>
      <c r="AX237" s="16" t="s">
        <v>84</v>
      </c>
      <c r="AY237" s="288" t="s">
        <v>240</v>
      </c>
    </row>
    <row r="238" s="2" customFormat="1" ht="16.5" customHeight="1">
      <c r="A238" s="39"/>
      <c r="B238" s="40"/>
      <c r="C238" s="289" t="s">
        <v>395</v>
      </c>
      <c r="D238" s="289" t="s">
        <v>341</v>
      </c>
      <c r="E238" s="290" t="s">
        <v>3816</v>
      </c>
      <c r="F238" s="291" t="s">
        <v>3817</v>
      </c>
      <c r="G238" s="292" t="s">
        <v>344</v>
      </c>
      <c r="H238" s="293">
        <v>44</v>
      </c>
      <c r="I238" s="294"/>
      <c r="J238" s="295">
        <f>ROUND(I238*H238,2)</f>
        <v>0</v>
      </c>
      <c r="K238" s="291" t="s">
        <v>246</v>
      </c>
      <c r="L238" s="296"/>
      <c r="M238" s="297" t="s">
        <v>1</v>
      </c>
      <c r="N238" s="298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320</v>
      </c>
      <c r="AT238" s="238" t="s">
        <v>341</v>
      </c>
      <c r="AU238" s="238" t="s">
        <v>87</v>
      </c>
      <c r="AY238" s="18" t="s">
        <v>240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247</v>
      </c>
      <c r="BM238" s="238" t="s">
        <v>8575</v>
      </c>
    </row>
    <row r="239" s="13" customFormat="1">
      <c r="A239" s="13"/>
      <c r="B239" s="245"/>
      <c r="C239" s="246"/>
      <c r="D239" s="247" t="s">
        <v>251</v>
      </c>
      <c r="E239" s="248" t="s">
        <v>1</v>
      </c>
      <c r="F239" s="249" t="s">
        <v>8576</v>
      </c>
      <c r="G239" s="246"/>
      <c r="H239" s="248" t="s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251</v>
      </c>
      <c r="AU239" s="255" t="s">
        <v>87</v>
      </c>
      <c r="AV239" s="13" t="s">
        <v>84</v>
      </c>
      <c r="AW239" s="13" t="s">
        <v>32</v>
      </c>
      <c r="AX239" s="13" t="s">
        <v>76</v>
      </c>
      <c r="AY239" s="255" t="s">
        <v>240</v>
      </c>
    </row>
    <row r="240" s="13" customFormat="1">
      <c r="A240" s="13"/>
      <c r="B240" s="245"/>
      <c r="C240" s="246"/>
      <c r="D240" s="247" t="s">
        <v>251</v>
      </c>
      <c r="E240" s="248" t="s">
        <v>1</v>
      </c>
      <c r="F240" s="249" t="s">
        <v>8577</v>
      </c>
      <c r="G240" s="246"/>
      <c r="H240" s="248" t="s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251</v>
      </c>
      <c r="AU240" s="255" t="s">
        <v>87</v>
      </c>
      <c r="AV240" s="13" t="s">
        <v>84</v>
      </c>
      <c r="AW240" s="13" t="s">
        <v>32</v>
      </c>
      <c r="AX240" s="13" t="s">
        <v>76</v>
      </c>
      <c r="AY240" s="255" t="s">
        <v>240</v>
      </c>
    </row>
    <row r="241" s="14" customFormat="1">
      <c r="A241" s="14"/>
      <c r="B241" s="256"/>
      <c r="C241" s="257"/>
      <c r="D241" s="247" t="s">
        <v>251</v>
      </c>
      <c r="E241" s="258" t="s">
        <v>1</v>
      </c>
      <c r="F241" s="259" t="s">
        <v>8578</v>
      </c>
      <c r="G241" s="257"/>
      <c r="H241" s="260">
        <v>44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251</v>
      </c>
      <c r="AU241" s="266" t="s">
        <v>87</v>
      </c>
      <c r="AV241" s="14" t="s">
        <v>87</v>
      </c>
      <c r="AW241" s="14" t="s">
        <v>32</v>
      </c>
      <c r="AX241" s="14" t="s">
        <v>84</v>
      </c>
      <c r="AY241" s="266" t="s">
        <v>240</v>
      </c>
    </row>
    <row r="242" s="2" customFormat="1" ht="24.15" customHeight="1">
      <c r="A242" s="39"/>
      <c r="B242" s="40"/>
      <c r="C242" s="227" t="s">
        <v>397</v>
      </c>
      <c r="D242" s="227" t="s">
        <v>242</v>
      </c>
      <c r="E242" s="228" t="s">
        <v>348</v>
      </c>
      <c r="F242" s="229" t="s">
        <v>349</v>
      </c>
      <c r="G242" s="230" t="s">
        <v>245</v>
      </c>
      <c r="H242" s="231">
        <v>47.5</v>
      </c>
      <c r="I242" s="232"/>
      <c r="J242" s="233">
        <f>ROUND(I242*H242,2)</f>
        <v>0</v>
      </c>
      <c r="K242" s="229" t="s">
        <v>246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247</v>
      </c>
      <c r="AT242" s="238" t="s">
        <v>242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247</v>
      </c>
      <c r="BM242" s="238" t="s">
        <v>8579</v>
      </c>
    </row>
    <row r="243" s="2" customFormat="1">
      <c r="A243" s="39"/>
      <c r="B243" s="40"/>
      <c r="C243" s="41"/>
      <c r="D243" s="240" t="s">
        <v>249</v>
      </c>
      <c r="E243" s="41"/>
      <c r="F243" s="241" t="s">
        <v>351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249</v>
      </c>
      <c r="AU243" s="18" t="s">
        <v>87</v>
      </c>
    </row>
    <row r="244" s="13" customFormat="1">
      <c r="A244" s="13"/>
      <c r="B244" s="245"/>
      <c r="C244" s="246"/>
      <c r="D244" s="247" t="s">
        <v>251</v>
      </c>
      <c r="E244" s="248" t="s">
        <v>1</v>
      </c>
      <c r="F244" s="249" t="s">
        <v>8580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251</v>
      </c>
      <c r="AU244" s="255" t="s">
        <v>87</v>
      </c>
      <c r="AV244" s="13" t="s">
        <v>84</v>
      </c>
      <c r="AW244" s="13" t="s">
        <v>32</v>
      </c>
      <c r="AX244" s="13" t="s">
        <v>76</v>
      </c>
      <c r="AY244" s="255" t="s">
        <v>240</v>
      </c>
    </row>
    <row r="245" s="13" customFormat="1">
      <c r="A245" s="13"/>
      <c r="B245" s="245"/>
      <c r="C245" s="246"/>
      <c r="D245" s="247" t="s">
        <v>251</v>
      </c>
      <c r="E245" s="248" t="s">
        <v>1</v>
      </c>
      <c r="F245" s="249" t="s">
        <v>8581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251</v>
      </c>
      <c r="AU245" s="255" t="s">
        <v>87</v>
      </c>
      <c r="AV245" s="13" t="s">
        <v>84</v>
      </c>
      <c r="AW245" s="13" t="s">
        <v>32</v>
      </c>
      <c r="AX245" s="13" t="s">
        <v>76</v>
      </c>
      <c r="AY245" s="255" t="s">
        <v>240</v>
      </c>
    </row>
    <row r="246" s="14" customFormat="1">
      <c r="A246" s="14"/>
      <c r="B246" s="256"/>
      <c r="C246" s="257"/>
      <c r="D246" s="247" t="s">
        <v>251</v>
      </c>
      <c r="E246" s="258" t="s">
        <v>1</v>
      </c>
      <c r="F246" s="259" t="s">
        <v>8545</v>
      </c>
      <c r="G246" s="257"/>
      <c r="H246" s="260">
        <v>75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251</v>
      </c>
      <c r="AU246" s="266" t="s">
        <v>87</v>
      </c>
      <c r="AV246" s="14" t="s">
        <v>87</v>
      </c>
      <c r="AW246" s="14" t="s">
        <v>32</v>
      </c>
      <c r="AX246" s="14" t="s">
        <v>76</v>
      </c>
      <c r="AY246" s="266" t="s">
        <v>240</v>
      </c>
    </row>
    <row r="247" s="13" customFormat="1">
      <c r="A247" s="13"/>
      <c r="B247" s="245"/>
      <c r="C247" s="246"/>
      <c r="D247" s="247" t="s">
        <v>251</v>
      </c>
      <c r="E247" s="248" t="s">
        <v>1</v>
      </c>
      <c r="F247" s="249" t="s">
        <v>8582</v>
      </c>
      <c r="G247" s="246"/>
      <c r="H247" s="248" t="s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251</v>
      </c>
      <c r="AU247" s="255" t="s">
        <v>87</v>
      </c>
      <c r="AV247" s="13" t="s">
        <v>84</v>
      </c>
      <c r="AW247" s="13" t="s">
        <v>32</v>
      </c>
      <c r="AX247" s="13" t="s">
        <v>76</v>
      </c>
      <c r="AY247" s="255" t="s">
        <v>240</v>
      </c>
    </row>
    <row r="248" s="13" customFormat="1">
      <c r="A248" s="13"/>
      <c r="B248" s="245"/>
      <c r="C248" s="246"/>
      <c r="D248" s="247" t="s">
        <v>251</v>
      </c>
      <c r="E248" s="248" t="s">
        <v>1</v>
      </c>
      <c r="F248" s="249" t="s">
        <v>8583</v>
      </c>
      <c r="G248" s="246"/>
      <c r="H248" s="248" t="s">
        <v>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251</v>
      </c>
      <c r="AU248" s="255" t="s">
        <v>87</v>
      </c>
      <c r="AV248" s="13" t="s">
        <v>84</v>
      </c>
      <c r="AW248" s="13" t="s">
        <v>32</v>
      </c>
      <c r="AX248" s="13" t="s">
        <v>76</v>
      </c>
      <c r="AY248" s="255" t="s">
        <v>240</v>
      </c>
    </row>
    <row r="249" s="14" customFormat="1">
      <c r="A249" s="14"/>
      <c r="B249" s="256"/>
      <c r="C249" s="257"/>
      <c r="D249" s="247" t="s">
        <v>251</v>
      </c>
      <c r="E249" s="258" t="s">
        <v>1</v>
      </c>
      <c r="F249" s="259" t="s">
        <v>8584</v>
      </c>
      <c r="G249" s="257"/>
      <c r="H249" s="260">
        <v>-5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251</v>
      </c>
      <c r="AU249" s="266" t="s">
        <v>87</v>
      </c>
      <c r="AV249" s="14" t="s">
        <v>87</v>
      </c>
      <c r="AW249" s="14" t="s">
        <v>32</v>
      </c>
      <c r="AX249" s="14" t="s">
        <v>76</v>
      </c>
      <c r="AY249" s="266" t="s">
        <v>240</v>
      </c>
    </row>
    <row r="250" s="13" customFormat="1">
      <c r="A250" s="13"/>
      <c r="B250" s="245"/>
      <c r="C250" s="246"/>
      <c r="D250" s="247" t="s">
        <v>251</v>
      </c>
      <c r="E250" s="248" t="s">
        <v>1</v>
      </c>
      <c r="F250" s="249" t="s">
        <v>8585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251</v>
      </c>
      <c r="AU250" s="255" t="s">
        <v>87</v>
      </c>
      <c r="AV250" s="13" t="s">
        <v>84</v>
      </c>
      <c r="AW250" s="13" t="s">
        <v>32</v>
      </c>
      <c r="AX250" s="13" t="s">
        <v>76</v>
      </c>
      <c r="AY250" s="255" t="s">
        <v>240</v>
      </c>
    </row>
    <row r="251" s="13" customFormat="1">
      <c r="A251" s="13"/>
      <c r="B251" s="245"/>
      <c r="C251" s="246"/>
      <c r="D251" s="247" t="s">
        <v>251</v>
      </c>
      <c r="E251" s="248" t="s">
        <v>1</v>
      </c>
      <c r="F251" s="249" t="s">
        <v>8586</v>
      </c>
      <c r="G251" s="246"/>
      <c r="H251" s="248" t="s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251</v>
      </c>
      <c r="AU251" s="255" t="s">
        <v>87</v>
      </c>
      <c r="AV251" s="13" t="s">
        <v>84</v>
      </c>
      <c r="AW251" s="13" t="s">
        <v>32</v>
      </c>
      <c r="AX251" s="13" t="s">
        <v>76</v>
      </c>
      <c r="AY251" s="255" t="s">
        <v>240</v>
      </c>
    </row>
    <row r="252" s="14" customFormat="1">
      <c r="A252" s="14"/>
      <c r="B252" s="256"/>
      <c r="C252" s="257"/>
      <c r="D252" s="247" t="s">
        <v>251</v>
      </c>
      <c r="E252" s="258" t="s">
        <v>1</v>
      </c>
      <c r="F252" s="259" t="s">
        <v>8587</v>
      </c>
      <c r="G252" s="257"/>
      <c r="H252" s="260">
        <v>-22.5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251</v>
      </c>
      <c r="AU252" s="266" t="s">
        <v>87</v>
      </c>
      <c r="AV252" s="14" t="s">
        <v>87</v>
      </c>
      <c r="AW252" s="14" t="s">
        <v>32</v>
      </c>
      <c r="AX252" s="14" t="s">
        <v>76</v>
      </c>
      <c r="AY252" s="266" t="s">
        <v>240</v>
      </c>
    </row>
    <row r="253" s="16" customFormat="1">
      <c r="A253" s="16"/>
      <c r="B253" s="278"/>
      <c r="C253" s="279"/>
      <c r="D253" s="247" t="s">
        <v>251</v>
      </c>
      <c r="E253" s="280" t="s">
        <v>1</v>
      </c>
      <c r="F253" s="281" t="s">
        <v>265</v>
      </c>
      <c r="G253" s="279"/>
      <c r="H253" s="282">
        <v>47.5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8" t="s">
        <v>251</v>
      </c>
      <c r="AU253" s="288" t="s">
        <v>87</v>
      </c>
      <c r="AV253" s="16" t="s">
        <v>247</v>
      </c>
      <c r="AW253" s="16" t="s">
        <v>32</v>
      </c>
      <c r="AX253" s="16" t="s">
        <v>84</v>
      </c>
      <c r="AY253" s="288" t="s">
        <v>240</v>
      </c>
    </row>
    <row r="254" s="2" customFormat="1" ht="16.5" customHeight="1">
      <c r="A254" s="39"/>
      <c r="B254" s="40"/>
      <c r="C254" s="289" t="s">
        <v>402</v>
      </c>
      <c r="D254" s="289" t="s">
        <v>341</v>
      </c>
      <c r="E254" s="290" t="s">
        <v>8588</v>
      </c>
      <c r="F254" s="291" t="s">
        <v>8589</v>
      </c>
      <c r="G254" s="292" t="s">
        <v>344</v>
      </c>
      <c r="H254" s="293">
        <v>85.5</v>
      </c>
      <c r="I254" s="294"/>
      <c r="J254" s="295">
        <f>ROUND(I254*H254,2)</f>
        <v>0</v>
      </c>
      <c r="K254" s="291" t="s">
        <v>246</v>
      </c>
      <c r="L254" s="296"/>
      <c r="M254" s="297" t="s">
        <v>1</v>
      </c>
      <c r="N254" s="298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320</v>
      </c>
      <c r="AT254" s="238" t="s">
        <v>341</v>
      </c>
      <c r="AU254" s="238" t="s">
        <v>87</v>
      </c>
      <c r="AY254" s="18" t="s">
        <v>240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247</v>
      </c>
      <c r="BM254" s="238" t="s">
        <v>8590</v>
      </c>
    </row>
    <row r="255" s="13" customFormat="1">
      <c r="A255" s="13"/>
      <c r="B255" s="245"/>
      <c r="C255" s="246"/>
      <c r="D255" s="247" t="s">
        <v>251</v>
      </c>
      <c r="E255" s="248" t="s">
        <v>1</v>
      </c>
      <c r="F255" s="249" t="s">
        <v>8591</v>
      </c>
      <c r="G255" s="246"/>
      <c r="H255" s="248" t="s">
        <v>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251</v>
      </c>
      <c r="AU255" s="255" t="s">
        <v>87</v>
      </c>
      <c r="AV255" s="13" t="s">
        <v>84</v>
      </c>
      <c r="AW255" s="13" t="s">
        <v>32</v>
      </c>
      <c r="AX255" s="13" t="s">
        <v>76</v>
      </c>
      <c r="AY255" s="255" t="s">
        <v>240</v>
      </c>
    </row>
    <row r="256" s="13" customFormat="1">
      <c r="A256" s="13"/>
      <c r="B256" s="245"/>
      <c r="C256" s="246"/>
      <c r="D256" s="247" t="s">
        <v>251</v>
      </c>
      <c r="E256" s="248" t="s">
        <v>1</v>
      </c>
      <c r="F256" s="249" t="s">
        <v>8592</v>
      </c>
      <c r="G256" s="246"/>
      <c r="H256" s="248" t="s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251</v>
      </c>
      <c r="AU256" s="255" t="s">
        <v>87</v>
      </c>
      <c r="AV256" s="13" t="s">
        <v>84</v>
      </c>
      <c r="AW256" s="13" t="s">
        <v>32</v>
      </c>
      <c r="AX256" s="13" t="s">
        <v>76</v>
      </c>
      <c r="AY256" s="255" t="s">
        <v>240</v>
      </c>
    </row>
    <row r="257" s="14" customFormat="1">
      <c r="A257" s="14"/>
      <c r="B257" s="256"/>
      <c r="C257" s="257"/>
      <c r="D257" s="247" t="s">
        <v>251</v>
      </c>
      <c r="E257" s="258" t="s">
        <v>1</v>
      </c>
      <c r="F257" s="259" t="s">
        <v>8593</v>
      </c>
      <c r="G257" s="257"/>
      <c r="H257" s="260">
        <v>85.5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251</v>
      </c>
      <c r="AU257" s="266" t="s">
        <v>87</v>
      </c>
      <c r="AV257" s="14" t="s">
        <v>87</v>
      </c>
      <c r="AW257" s="14" t="s">
        <v>32</v>
      </c>
      <c r="AX257" s="14" t="s">
        <v>84</v>
      </c>
      <c r="AY257" s="266" t="s">
        <v>240</v>
      </c>
    </row>
    <row r="258" s="2" customFormat="1" ht="24.15" customHeight="1">
      <c r="A258" s="39"/>
      <c r="B258" s="40"/>
      <c r="C258" s="227" t="s">
        <v>7</v>
      </c>
      <c r="D258" s="227" t="s">
        <v>242</v>
      </c>
      <c r="E258" s="228" t="s">
        <v>371</v>
      </c>
      <c r="F258" s="229" t="s">
        <v>372</v>
      </c>
      <c r="G258" s="230" t="s">
        <v>373</v>
      </c>
      <c r="H258" s="231">
        <v>2212</v>
      </c>
      <c r="I258" s="232"/>
      <c r="J258" s="233">
        <f>ROUND(I258*H258,2)</f>
        <v>0</v>
      </c>
      <c r="K258" s="229" t="s">
        <v>246</v>
      </c>
      <c r="L258" s="45"/>
      <c r="M258" s="234" t="s">
        <v>1</v>
      </c>
      <c r="N258" s="235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247</v>
      </c>
      <c r="AT258" s="238" t="s">
        <v>242</v>
      </c>
      <c r="AU258" s="238" t="s">
        <v>87</v>
      </c>
      <c r="AY258" s="18" t="s">
        <v>240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247</v>
      </c>
      <c r="BM258" s="238" t="s">
        <v>8594</v>
      </c>
    </row>
    <row r="259" s="2" customFormat="1">
      <c r="A259" s="39"/>
      <c r="B259" s="40"/>
      <c r="C259" s="41"/>
      <c r="D259" s="240" t="s">
        <v>249</v>
      </c>
      <c r="E259" s="41"/>
      <c r="F259" s="241" t="s">
        <v>375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249</v>
      </c>
      <c r="AU259" s="18" t="s">
        <v>87</v>
      </c>
    </row>
    <row r="260" s="13" customFormat="1">
      <c r="A260" s="13"/>
      <c r="B260" s="245"/>
      <c r="C260" s="246"/>
      <c r="D260" s="247" t="s">
        <v>251</v>
      </c>
      <c r="E260" s="248" t="s">
        <v>1</v>
      </c>
      <c r="F260" s="249" t="s">
        <v>8595</v>
      </c>
      <c r="G260" s="246"/>
      <c r="H260" s="248" t="s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251</v>
      </c>
      <c r="AU260" s="255" t="s">
        <v>87</v>
      </c>
      <c r="AV260" s="13" t="s">
        <v>84</v>
      </c>
      <c r="AW260" s="13" t="s">
        <v>32</v>
      </c>
      <c r="AX260" s="13" t="s">
        <v>76</v>
      </c>
      <c r="AY260" s="255" t="s">
        <v>240</v>
      </c>
    </row>
    <row r="261" s="14" customFormat="1">
      <c r="A261" s="14"/>
      <c r="B261" s="256"/>
      <c r="C261" s="257"/>
      <c r="D261" s="247" t="s">
        <v>251</v>
      </c>
      <c r="E261" s="258" t="s">
        <v>1</v>
      </c>
      <c r="F261" s="259" t="s">
        <v>8596</v>
      </c>
      <c r="G261" s="257"/>
      <c r="H261" s="260">
        <v>2212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251</v>
      </c>
      <c r="AU261" s="266" t="s">
        <v>87</v>
      </c>
      <c r="AV261" s="14" t="s">
        <v>87</v>
      </c>
      <c r="AW261" s="14" t="s">
        <v>32</v>
      </c>
      <c r="AX261" s="14" t="s">
        <v>84</v>
      </c>
      <c r="AY261" s="266" t="s">
        <v>240</v>
      </c>
    </row>
    <row r="262" s="2" customFormat="1" ht="24.15" customHeight="1">
      <c r="A262" s="39"/>
      <c r="B262" s="40"/>
      <c r="C262" s="227" t="s">
        <v>427</v>
      </c>
      <c r="D262" s="227" t="s">
        <v>242</v>
      </c>
      <c r="E262" s="228" t="s">
        <v>8597</v>
      </c>
      <c r="F262" s="229" t="s">
        <v>8598</v>
      </c>
      <c r="G262" s="230" t="s">
        <v>373</v>
      </c>
      <c r="H262" s="231">
        <v>1550</v>
      </c>
      <c r="I262" s="232"/>
      <c r="J262" s="233">
        <f>ROUND(I262*H262,2)</f>
        <v>0</v>
      </c>
      <c r="K262" s="229" t="s">
        <v>246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247</v>
      </c>
      <c r="AT262" s="238" t="s">
        <v>242</v>
      </c>
      <c r="AU262" s="238" t="s">
        <v>87</v>
      </c>
      <c r="AY262" s="18" t="s">
        <v>240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247</v>
      </c>
      <c r="BM262" s="238" t="s">
        <v>8599</v>
      </c>
    </row>
    <row r="263" s="2" customFormat="1">
      <c r="A263" s="39"/>
      <c r="B263" s="40"/>
      <c r="C263" s="41"/>
      <c r="D263" s="240" t="s">
        <v>249</v>
      </c>
      <c r="E263" s="41"/>
      <c r="F263" s="241" t="s">
        <v>8600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249</v>
      </c>
      <c r="AU263" s="18" t="s">
        <v>87</v>
      </c>
    </row>
    <row r="264" s="13" customFormat="1">
      <c r="A264" s="13"/>
      <c r="B264" s="245"/>
      <c r="C264" s="246"/>
      <c r="D264" s="247" t="s">
        <v>251</v>
      </c>
      <c r="E264" s="248" t="s">
        <v>1</v>
      </c>
      <c r="F264" s="249" t="s">
        <v>8601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251</v>
      </c>
      <c r="AU264" s="255" t="s">
        <v>87</v>
      </c>
      <c r="AV264" s="13" t="s">
        <v>84</v>
      </c>
      <c r="AW264" s="13" t="s">
        <v>32</v>
      </c>
      <c r="AX264" s="13" t="s">
        <v>76</v>
      </c>
      <c r="AY264" s="255" t="s">
        <v>240</v>
      </c>
    </row>
    <row r="265" s="14" customFormat="1">
      <c r="A265" s="14"/>
      <c r="B265" s="256"/>
      <c r="C265" s="257"/>
      <c r="D265" s="247" t="s">
        <v>251</v>
      </c>
      <c r="E265" s="258" t="s">
        <v>1</v>
      </c>
      <c r="F265" s="259" t="s">
        <v>8602</v>
      </c>
      <c r="G265" s="257"/>
      <c r="H265" s="260">
        <v>1550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251</v>
      </c>
      <c r="AU265" s="266" t="s">
        <v>87</v>
      </c>
      <c r="AV265" s="14" t="s">
        <v>87</v>
      </c>
      <c r="AW265" s="14" t="s">
        <v>32</v>
      </c>
      <c r="AX265" s="14" t="s">
        <v>84</v>
      </c>
      <c r="AY265" s="266" t="s">
        <v>240</v>
      </c>
    </row>
    <row r="266" s="2" customFormat="1" ht="33" customHeight="1">
      <c r="A266" s="39"/>
      <c r="B266" s="40"/>
      <c r="C266" s="227" t="s">
        <v>442</v>
      </c>
      <c r="D266" s="227" t="s">
        <v>242</v>
      </c>
      <c r="E266" s="228" t="s">
        <v>8603</v>
      </c>
      <c r="F266" s="229" t="s">
        <v>8604</v>
      </c>
      <c r="G266" s="230" t="s">
        <v>373</v>
      </c>
      <c r="H266" s="231">
        <v>1550</v>
      </c>
      <c r="I266" s="232"/>
      <c r="J266" s="233">
        <f>ROUND(I266*H266,2)</f>
        <v>0</v>
      </c>
      <c r="K266" s="229" t="s">
        <v>246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247</v>
      </c>
      <c r="AT266" s="238" t="s">
        <v>242</v>
      </c>
      <c r="AU266" s="238" t="s">
        <v>87</v>
      </c>
      <c r="AY266" s="18" t="s">
        <v>240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84</v>
      </c>
      <c r="BK266" s="239">
        <f>ROUND(I266*H266,2)</f>
        <v>0</v>
      </c>
      <c r="BL266" s="18" t="s">
        <v>247</v>
      </c>
      <c r="BM266" s="238" t="s">
        <v>8605</v>
      </c>
    </row>
    <row r="267" s="2" customFormat="1">
      <c r="A267" s="39"/>
      <c r="B267" s="40"/>
      <c r="C267" s="41"/>
      <c r="D267" s="240" t="s">
        <v>249</v>
      </c>
      <c r="E267" s="41"/>
      <c r="F267" s="241" t="s">
        <v>8606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249</v>
      </c>
      <c r="AU267" s="18" t="s">
        <v>87</v>
      </c>
    </row>
    <row r="268" s="13" customFormat="1">
      <c r="A268" s="13"/>
      <c r="B268" s="245"/>
      <c r="C268" s="246"/>
      <c r="D268" s="247" t="s">
        <v>251</v>
      </c>
      <c r="E268" s="248" t="s">
        <v>1</v>
      </c>
      <c r="F268" s="249" t="s">
        <v>8607</v>
      </c>
      <c r="G268" s="246"/>
      <c r="H268" s="248" t="s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251</v>
      </c>
      <c r="AU268" s="255" t="s">
        <v>87</v>
      </c>
      <c r="AV268" s="13" t="s">
        <v>84</v>
      </c>
      <c r="AW268" s="13" t="s">
        <v>32</v>
      </c>
      <c r="AX268" s="13" t="s">
        <v>76</v>
      </c>
      <c r="AY268" s="255" t="s">
        <v>240</v>
      </c>
    </row>
    <row r="269" s="14" customFormat="1">
      <c r="A269" s="14"/>
      <c r="B269" s="256"/>
      <c r="C269" s="257"/>
      <c r="D269" s="247" t="s">
        <v>251</v>
      </c>
      <c r="E269" s="258" t="s">
        <v>1</v>
      </c>
      <c r="F269" s="259" t="s">
        <v>8602</v>
      </c>
      <c r="G269" s="257"/>
      <c r="H269" s="260">
        <v>1550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251</v>
      </c>
      <c r="AU269" s="266" t="s">
        <v>87</v>
      </c>
      <c r="AV269" s="14" t="s">
        <v>87</v>
      </c>
      <c r="AW269" s="14" t="s">
        <v>32</v>
      </c>
      <c r="AX269" s="14" t="s">
        <v>84</v>
      </c>
      <c r="AY269" s="266" t="s">
        <v>240</v>
      </c>
    </row>
    <row r="270" s="2" customFormat="1" ht="16.5" customHeight="1">
      <c r="A270" s="39"/>
      <c r="B270" s="40"/>
      <c r="C270" s="289" t="s">
        <v>455</v>
      </c>
      <c r="D270" s="289" t="s">
        <v>341</v>
      </c>
      <c r="E270" s="290" t="s">
        <v>8608</v>
      </c>
      <c r="F270" s="291" t="s">
        <v>8609</v>
      </c>
      <c r="G270" s="292" t="s">
        <v>344</v>
      </c>
      <c r="H270" s="293">
        <v>232.5</v>
      </c>
      <c r="I270" s="294"/>
      <c r="J270" s="295">
        <f>ROUND(I270*H270,2)</f>
        <v>0</v>
      </c>
      <c r="K270" s="291" t="s">
        <v>246</v>
      </c>
      <c r="L270" s="296"/>
      <c r="M270" s="297" t="s">
        <v>1</v>
      </c>
      <c r="N270" s="298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320</v>
      </c>
      <c r="AT270" s="238" t="s">
        <v>341</v>
      </c>
      <c r="AU270" s="238" t="s">
        <v>87</v>
      </c>
      <c r="AY270" s="18" t="s">
        <v>240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84</v>
      </c>
      <c r="BK270" s="239">
        <f>ROUND(I270*H270,2)</f>
        <v>0</v>
      </c>
      <c r="BL270" s="18" t="s">
        <v>247</v>
      </c>
      <c r="BM270" s="238" t="s">
        <v>8610</v>
      </c>
    </row>
    <row r="271" s="13" customFormat="1">
      <c r="A271" s="13"/>
      <c r="B271" s="245"/>
      <c r="C271" s="246"/>
      <c r="D271" s="247" t="s">
        <v>251</v>
      </c>
      <c r="E271" s="248" t="s">
        <v>1</v>
      </c>
      <c r="F271" s="249" t="s">
        <v>8611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251</v>
      </c>
      <c r="AU271" s="255" t="s">
        <v>87</v>
      </c>
      <c r="AV271" s="13" t="s">
        <v>84</v>
      </c>
      <c r="AW271" s="13" t="s">
        <v>32</v>
      </c>
      <c r="AX271" s="13" t="s">
        <v>76</v>
      </c>
      <c r="AY271" s="255" t="s">
        <v>240</v>
      </c>
    </row>
    <row r="272" s="14" customFormat="1">
      <c r="A272" s="14"/>
      <c r="B272" s="256"/>
      <c r="C272" s="257"/>
      <c r="D272" s="247" t="s">
        <v>251</v>
      </c>
      <c r="E272" s="258" t="s">
        <v>1</v>
      </c>
      <c r="F272" s="259" t="s">
        <v>8612</v>
      </c>
      <c r="G272" s="257"/>
      <c r="H272" s="260">
        <v>232.5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251</v>
      </c>
      <c r="AU272" s="266" t="s">
        <v>87</v>
      </c>
      <c r="AV272" s="14" t="s">
        <v>87</v>
      </c>
      <c r="AW272" s="14" t="s">
        <v>32</v>
      </c>
      <c r="AX272" s="14" t="s">
        <v>84</v>
      </c>
      <c r="AY272" s="266" t="s">
        <v>240</v>
      </c>
    </row>
    <row r="273" s="2" customFormat="1" ht="24.15" customHeight="1">
      <c r="A273" s="39"/>
      <c r="B273" s="40"/>
      <c r="C273" s="227" t="s">
        <v>460</v>
      </c>
      <c r="D273" s="227" t="s">
        <v>242</v>
      </c>
      <c r="E273" s="228" t="s">
        <v>8613</v>
      </c>
      <c r="F273" s="229" t="s">
        <v>8614</v>
      </c>
      <c r="G273" s="230" t="s">
        <v>373</v>
      </c>
      <c r="H273" s="231">
        <v>1550</v>
      </c>
      <c r="I273" s="232"/>
      <c r="J273" s="233">
        <f>ROUND(I273*H273,2)</f>
        <v>0</v>
      </c>
      <c r="K273" s="229" t="s">
        <v>246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247</v>
      </c>
      <c r="AT273" s="238" t="s">
        <v>242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247</v>
      </c>
      <c r="BM273" s="238" t="s">
        <v>8615</v>
      </c>
    </row>
    <row r="274" s="2" customFormat="1">
      <c r="A274" s="39"/>
      <c r="B274" s="40"/>
      <c r="C274" s="41"/>
      <c r="D274" s="240" t="s">
        <v>249</v>
      </c>
      <c r="E274" s="41"/>
      <c r="F274" s="241" t="s">
        <v>8616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87</v>
      </c>
    </row>
    <row r="275" s="2" customFormat="1" ht="16.5" customHeight="1">
      <c r="A275" s="39"/>
      <c r="B275" s="40"/>
      <c r="C275" s="289" t="s">
        <v>476</v>
      </c>
      <c r="D275" s="289" t="s">
        <v>341</v>
      </c>
      <c r="E275" s="290" t="s">
        <v>8617</v>
      </c>
      <c r="F275" s="291" t="s">
        <v>8618</v>
      </c>
      <c r="G275" s="292" t="s">
        <v>787</v>
      </c>
      <c r="H275" s="293">
        <v>80</v>
      </c>
      <c r="I275" s="294"/>
      <c r="J275" s="295">
        <f>ROUND(I275*H275,2)</f>
        <v>0</v>
      </c>
      <c r="K275" s="291" t="s">
        <v>246</v>
      </c>
      <c r="L275" s="296"/>
      <c r="M275" s="297" t="s">
        <v>1</v>
      </c>
      <c r="N275" s="298" t="s">
        <v>41</v>
      </c>
      <c r="O275" s="92"/>
      <c r="P275" s="236">
        <f>O275*H275</f>
        <v>0</v>
      </c>
      <c r="Q275" s="236">
        <v>0.001</v>
      </c>
      <c r="R275" s="236">
        <f>Q275*H275</f>
        <v>0.080000000000000002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320</v>
      </c>
      <c r="AT275" s="238" t="s">
        <v>341</v>
      </c>
      <c r="AU275" s="238" t="s">
        <v>87</v>
      </c>
      <c r="AY275" s="18" t="s">
        <v>240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247</v>
      </c>
      <c r="BM275" s="238" t="s">
        <v>8619</v>
      </c>
    </row>
    <row r="276" s="14" customFormat="1">
      <c r="A276" s="14"/>
      <c r="B276" s="256"/>
      <c r="C276" s="257"/>
      <c r="D276" s="247" t="s">
        <v>251</v>
      </c>
      <c r="E276" s="258" t="s">
        <v>1</v>
      </c>
      <c r="F276" s="259" t="s">
        <v>8620</v>
      </c>
      <c r="G276" s="257"/>
      <c r="H276" s="260">
        <v>80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251</v>
      </c>
      <c r="AU276" s="266" t="s">
        <v>87</v>
      </c>
      <c r="AV276" s="14" t="s">
        <v>87</v>
      </c>
      <c r="AW276" s="14" t="s">
        <v>32</v>
      </c>
      <c r="AX276" s="14" t="s">
        <v>84</v>
      </c>
      <c r="AY276" s="266" t="s">
        <v>240</v>
      </c>
    </row>
    <row r="277" s="2" customFormat="1" ht="16.5" customHeight="1">
      <c r="A277" s="39"/>
      <c r="B277" s="40"/>
      <c r="C277" s="227" t="s">
        <v>489</v>
      </c>
      <c r="D277" s="227" t="s">
        <v>242</v>
      </c>
      <c r="E277" s="228" t="s">
        <v>8621</v>
      </c>
      <c r="F277" s="229" t="s">
        <v>8622</v>
      </c>
      <c r="G277" s="230" t="s">
        <v>245</v>
      </c>
      <c r="H277" s="231">
        <v>15.5</v>
      </c>
      <c r="I277" s="232"/>
      <c r="J277" s="233">
        <f>ROUND(I277*H277,2)</f>
        <v>0</v>
      </c>
      <c r="K277" s="229" t="s">
        <v>246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247</v>
      </c>
      <c r="AT277" s="238" t="s">
        <v>242</v>
      </c>
      <c r="AU277" s="238" t="s">
        <v>87</v>
      </c>
      <c r="AY277" s="18" t="s">
        <v>240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84</v>
      </c>
      <c r="BK277" s="239">
        <f>ROUND(I277*H277,2)</f>
        <v>0</v>
      </c>
      <c r="BL277" s="18" t="s">
        <v>247</v>
      </c>
      <c r="BM277" s="238" t="s">
        <v>8623</v>
      </c>
    </row>
    <row r="278" s="2" customFormat="1">
      <c r="A278" s="39"/>
      <c r="B278" s="40"/>
      <c r="C278" s="41"/>
      <c r="D278" s="240" t="s">
        <v>249</v>
      </c>
      <c r="E278" s="41"/>
      <c r="F278" s="241" t="s">
        <v>8624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87</v>
      </c>
    </row>
    <row r="279" s="13" customFormat="1">
      <c r="A279" s="13"/>
      <c r="B279" s="245"/>
      <c r="C279" s="246"/>
      <c r="D279" s="247" t="s">
        <v>251</v>
      </c>
      <c r="E279" s="248" t="s">
        <v>1</v>
      </c>
      <c r="F279" s="249" t="s">
        <v>8625</v>
      </c>
      <c r="G279" s="246"/>
      <c r="H279" s="248" t="s">
        <v>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251</v>
      </c>
      <c r="AU279" s="255" t="s">
        <v>87</v>
      </c>
      <c r="AV279" s="13" t="s">
        <v>84</v>
      </c>
      <c r="AW279" s="13" t="s">
        <v>32</v>
      </c>
      <c r="AX279" s="13" t="s">
        <v>76</v>
      </c>
      <c r="AY279" s="255" t="s">
        <v>240</v>
      </c>
    </row>
    <row r="280" s="14" customFormat="1">
      <c r="A280" s="14"/>
      <c r="B280" s="256"/>
      <c r="C280" s="257"/>
      <c r="D280" s="247" t="s">
        <v>251</v>
      </c>
      <c r="E280" s="258" t="s">
        <v>1</v>
      </c>
      <c r="F280" s="259" t="s">
        <v>8626</v>
      </c>
      <c r="G280" s="257"/>
      <c r="H280" s="260">
        <v>15.5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251</v>
      </c>
      <c r="AU280" s="266" t="s">
        <v>87</v>
      </c>
      <c r="AV280" s="14" t="s">
        <v>87</v>
      </c>
      <c r="AW280" s="14" t="s">
        <v>32</v>
      </c>
      <c r="AX280" s="14" t="s">
        <v>84</v>
      </c>
      <c r="AY280" s="266" t="s">
        <v>240</v>
      </c>
    </row>
    <row r="281" s="2" customFormat="1" ht="21.75" customHeight="1">
      <c r="A281" s="39"/>
      <c r="B281" s="40"/>
      <c r="C281" s="227" t="s">
        <v>494</v>
      </c>
      <c r="D281" s="227" t="s">
        <v>242</v>
      </c>
      <c r="E281" s="228" t="s">
        <v>8627</v>
      </c>
      <c r="F281" s="229" t="s">
        <v>8628</v>
      </c>
      <c r="G281" s="230" t="s">
        <v>245</v>
      </c>
      <c r="H281" s="231">
        <v>15.5</v>
      </c>
      <c r="I281" s="232"/>
      <c r="J281" s="233">
        <f>ROUND(I281*H281,2)</f>
        <v>0</v>
      </c>
      <c r="K281" s="229" t="s">
        <v>246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247</v>
      </c>
      <c r="AT281" s="238" t="s">
        <v>242</v>
      </c>
      <c r="AU281" s="238" t="s">
        <v>87</v>
      </c>
      <c r="AY281" s="18" t="s">
        <v>240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84</v>
      </c>
      <c r="BK281" s="239">
        <f>ROUND(I281*H281,2)</f>
        <v>0</v>
      </c>
      <c r="BL281" s="18" t="s">
        <v>247</v>
      </c>
      <c r="BM281" s="238" t="s">
        <v>8629</v>
      </c>
    </row>
    <row r="282" s="2" customFormat="1">
      <c r="A282" s="39"/>
      <c r="B282" s="40"/>
      <c r="C282" s="41"/>
      <c r="D282" s="240" t="s">
        <v>249</v>
      </c>
      <c r="E282" s="41"/>
      <c r="F282" s="241" t="s">
        <v>8630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249</v>
      </c>
      <c r="AU282" s="18" t="s">
        <v>87</v>
      </c>
    </row>
    <row r="283" s="12" customFormat="1" ht="22.8" customHeight="1">
      <c r="A283" s="12"/>
      <c r="B283" s="211"/>
      <c r="C283" s="212"/>
      <c r="D283" s="213" t="s">
        <v>75</v>
      </c>
      <c r="E283" s="225" t="s">
        <v>656</v>
      </c>
      <c r="F283" s="225" t="s">
        <v>3845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SUM(P284:P287)</f>
        <v>0</v>
      </c>
      <c r="Q283" s="219"/>
      <c r="R283" s="220">
        <f>SUM(R284:R287)</f>
        <v>0</v>
      </c>
      <c r="S283" s="219"/>
      <c r="T283" s="221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84</v>
      </c>
      <c r="AT283" s="223" t="s">
        <v>75</v>
      </c>
      <c r="AU283" s="223" t="s">
        <v>84</v>
      </c>
      <c r="AY283" s="222" t="s">
        <v>240</v>
      </c>
      <c r="BK283" s="224">
        <f>SUM(BK284:BK287)</f>
        <v>0</v>
      </c>
    </row>
    <row r="284" s="2" customFormat="1" ht="24.15" customHeight="1">
      <c r="A284" s="39"/>
      <c r="B284" s="40"/>
      <c r="C284" s="227" t="s">
        <v>502</v>
      </c>
      <c r="D284" s="227" t="s">
        <v>242</v>
      </c>
      <c r="E284" s="228" t="s">
        <v>3846</v>
      </c>
      <c r="F284" s="229" t="s">
        <v>3847</v>
      </c>
      <c r="G284" s="230" t="s">
        <v>245</v>
      </c>
      <c r="H284" s="231">
        <v>5.5</v>
      </c>
      <c r="I284" s="232"/>
      <c r="J284" s="233">
        <f>ROUND(I284*H284,2)</f>
        <v>0</v>
      </c>
      <c r="K284" s="229" t="s">
        <v>246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247</v>
      </c>
      <c r="AT284" s="238" t="s">
        <v>242</v>
      </c>
      <c r="AU284" s="238" t="s">
        <v>87</v>
      </c>
      <c r="AY284" s="18" t="s">
        <v>240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84</v>
      </c>
      <c r="BK284" s="239">
        <f>ROUND(I284*H284,2)</f>
        <v>0</v>
      </c>
      <c r="BL284" s="18" t="s">
        <v>247</v>
      </c>
      <c r="BM284" s="238" t="s">
        <v>8631</v>
      </c>
    </row>
    <row r="285" s="2" customFormat="1">
      <c r="A285" s="39"/>
      <c r="B285" s="40"/>
      <c r="C285" s="41"/>
      <c r="D285" s="240" t="s">
        <v>249</v>
      </c>
      <c r="E285" s="41"/>
      <c r="F285" s="241" t="s">
        <v>3849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249</v>
      </c>
      <c r="AU285" s="18" t="s">
        <v>87</v>
      </c>
    </row>
    <row r="286" s="13" customFormat="1">
      <c r="A286" s="13"/>
      <c r="B286" s="245"/>
      <c r="C286" s="246"/>
      <c r="D286" s="247" t="s">
        <v>251</v>
      </c>
      <c r="E286" s="248" t="s">
        <v>1</v>
      </c>
      <c r="F286" s="249" t="s">
        <v>8632</v>
      </c>
      <c r="G286" s="246"/>
      <c r="H286" s="248" t="s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251</v>
      </c>
      <c r="AU286" s="255" t="s">
        <v>87</v>
      </c>
      <c r="AV286" s="13" t="s">
        <v>84</v>
      </c>
      <c r="AW286" s="13" t="s">
        <v>32</v>
      </c>
      <c r="AX286" s="13" t="s">
        <v>76</v>
      </c>
      <c r="AY286" s="255" t="s">
        <v>240</v>
      </c>
    </row>
    <row r="287" s="14" customFormat="1">
      <c r="A287" s="14"/>
      <c r="B287" s="256"/>
      <c r="C287" s="257"/>
      <c r="D287" s="247" t="s">
        <v>251</v>
      </c>
      <c r="E287" s="258" t="s">
        <v>1</v>
      </c>
      <c r="F287" s="259" t="s">
        <v>8633</v>
      </c>
      <c r="G287" s="257"/>
      <c r="H287" s="260">
        <v>5.5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251</v>
      </c>
      <c r="AU287" s="266" t="s">
        <v>87</v>
      </c>
      <c r="AV287" s="14" t="s">
        <v>87</v>
      </c>
      <c r="AW287" s="14" t="s">
        <v>32</v>
      </c>
      <c r="AX287" s="14" t="s">
        <v>84</v>
      </c>
      <c r="AY287" s="266" t="s">
        <v>240</v>
      </c>
    </row>
    <row r="288" s="12" customFormat="1" ht="22.8" customHeight="1">
      <c r="A288" s="12"/>
      <c r="B288" s="211"/>
      <c r="C288" s="212"/>
      <c r="D288" s="213" t="s">
        <v>75</v>
      </c>
      <c r="E288" s="225" t="s">
        <v>289</v>
      </c>
      <c r="F288" s="225" t="s">
        <v>882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P289+P306+P329+P352</f>
        <v>0</v>
      </c>
      <c r="Q288" s="219"/>
      <c r="R288" s="220">
        <f>R289+R306+R329+R352</f>
        <v>239.77134000000001</v>
      </c>
      <c r="S288" s="219"/>
      <c r="T288" s="221">
        <f>T289+T306+T329+T352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84</v>
      </c>
      <c r="AT288" s="223" t="s">
        <v>75</v>
      </c>
      <c r="AU288" s="223" t="s">
        <v>84</v>
      </c>
      <c r="AY288" s="222" t="s">
        <v>240</v>
      </c>
      <c r="BK288" s="224">
        <f>BK289+BK306+BK329+BK352</f>
        <v>0</v>
      </c>
    </row>
    <row r="289" s="12" customFormat="1" ht="20.88" customHeight="1">
      <c r="A289" s="12"/>
      <c r="B289" s="211"/>
      <c r="C289" s="212"/>
      <c r="D289" s="213" t="s">
        <v>75</v>
      </c>
      <c r="E289" s="225" t="s">
        <v>8634</v>
      </c>
      <c r="F289" s="225" t="s">
        <v>8635</v>
      </c>
      <c r="G289" s="212"/>
      <c r="H289" s="212"/>
      <c r="I289" s="215"/>
      <c r="J289" s="226">
        <f>BK289</f>
        <v>0</v>
      </c>
      <c r="K289" s="212"/>
      <c r="L289" s="217"/>
      <c r="M289" s="218"/>
      <c r="N289" s="219"/>
      <c r="O289" s="219"/>
      <c r="P289" s="220">
        <f>SUM(P290:P305)</f>
        <v>0</v>
      </c>
      <c r="Q289" s="219"/>
      <c r="R289" s="220">
        <f>SUM(R290:R305)</f>
        <v>0</v>
      </c>
      <c r="S289" s="219"/>
      <c r="T289" s="221">
        <f>SUM(T290:T305)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84</v>
      </c>
      <c r="AT289" s="223" t="s">
        <v>75</v>
      </c>
      <c r="AU289" s="223" t="s">
        <v>87</v>
      </c>
      <c r="AY289" s="222" t="s">
        <v>240</v>
      </c>
      <c r="BK289" s="224">
        <f>SUM(BK290:BK305)</f>
        <v>0</v>
      </c>
    </row>
    <row r="290" s="2" customFormat="1" ht="33" customHeight="1">
      <c r="A290" s="39"/>
      <c r="B290" s="40"/>
      <c r="C290" s="227" t="s">
        <v>511</v>
      </c>
      <c r="D290" s="227" t="s">
        <v>242</v>
      </c>
      <c r="E290" s="228" t="s">
        <v>8636</v>
      </c>
      <c r="F290" s="229" t="s">
        <v>8637</v>
      </c>
      <c r="G290" s="230" t="s">
        <v>373</v>
      </c>
      <c r="H290" s="231">
        <v>1685</v>
      </c>
      <c r="I290" s="232"/>
      <c r="J290" s="233">
        <f>ROUND(I290*H290,2)</f>
        <v>0</v>
      </c>
      <c r="K290" s="229" t="s">
        <v>246</v>
      </c>
      <c r="L290" s="45"/>
      <c r="M290" s="234" t="s">
        <v>1</v>
      </c>
      <c r="N290" s="235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247</v>
      </c>
      <c r="AT290" s="238" t="s">
        <v>242</v>
      </c>
      <c r="AU290" s="238" t="s">
        <v>256</v>
      </c>
      <c r="AY290" s="18" t="s">
        <v>240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247</v>
      </c>
      <c r="BM290" s="238" t="s">
        <v>8638</v>
      </c>
    </row>
    <row r="291" s="2" customFormat="1">
      <c r="A291" s="39"/>
      <c r="B291" s="40"/>
      <c r="C291" s="41"/>
      <c r="D291" s="240" t="s">
        <v>249</v>
      </c>
      <c r="E291" s="41"/>
      <c r="F291" s="241" t="s">
        <v>8639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256</v>
      </c>
    </row>
    <row r="292" s="2" customFormat="1" ht="24.15" customHeight="1">
      <c r="A292" s="39"/>
      <c r="B292" s="40"/>
      <c r="C292" s="227" t="s">
        <v>517</v>
      </c>
      <c r="D292" s="227" t="s">
        <v>242</v>
      </c>
      <c r="E292" s="228" t="s">
        <v>8640</v>
      </c>
      <c r="F292" s="229" t="s">
        <v>8641</v>
      </c>
      <c r="G292" s="230" t="s">
        <v>373</v>
      </c>
      <c r="H292" s="231">
        <v>1685</v>
      </c>
      <c r="I292" s="232"/>
      <c r="J292" s="233">
        <f>ROUND(I292*H292,2)</f>
        <v>0</v>
      </c>
      <c r="K292" s="229" t="s">
        <v>246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247</v>
      </c>
      <c r="AT292" s="238" t="s">
        <v>242</v>
      </c>
      <c r="AU292" s="238" t="s">
        <v>256</v>
      </c>
      <c r="AY292" s="18" t="s">
        <v>240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247</v>
      </c>
      <c r="BM292" s="238" t="s">
        <v>8642</v>
      </c>
    </row>
    <row r="293" s="2" customFormat="1">
      <c r="A293" s="39"/>
      <c r="B293" s="40"/>
      <c r="C293" s="41"/>
      <c r="D293" s="240" t="s">
        <v>249</v>
      </c>
      <c r="E293" s="41"/>
      <c r="F293" s="241" t="s">
        <v>8643</v>
      </c>
      <c r="G293" s="41"/>
      <c r="H293" s="41"/>
      <c r="I293" s="242"/>
      <c r="J293" s="41"/>
      <c r="K293" s="41"/>
      <c r="L293" s="45"/>
      <c r="M293" s="243"/>
      <c r="N293" s="244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249</v>
      </c>
      <c r="AU293" s="18" t="s">
        <v>256</v>
      </c>
    </row>
    <row r="294" s="2" customFormat="1" ht="33" customHeight="1">
      <c r="A294" s="39"/>
      <c r="B294" s="40"/>
      <c r="C294" s="227" t="s">
        <v>532</v>
      </c>
      <c r="D294" s="227" t="s">
        <v>242</v>
      </c>
      <c r="E294" s="228" t="s">
        <v>8644</v>
      </c>
      <c r="F294" s="229" t="s">
        <v>8645</v>
      </c>
      <c r="G294" s="230" t="s">
        <v>373</v>
      </c>
      <c r="H294" s="231">
        <v>1685</v>
      </c>
      <c r="I294" s="232"/>
      <c r="J294" s="233">
        <f>ROUND(I294*H294,2)</f>
        <v>0</v>
      </c>
      <c r="K294" s="229" t="s">
        <v>246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247</v>
      </c>
      <c r="AT294" s="238" t="s">
        <v>242</v>
      </c>
      <c r="AU294" s="238" t="s">
        <v>256</v>
      </c>
      <c r="AY294" s="18" t="s">
        <v>240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247</v>
      </c>
      <c r="BM294" s="238" t="s">
        <v>8646</v>
      </c>
    </row>
    <row r="295" s="2" customFormat="1">
      <c r="A295" s="39"/>
      <c r="B295" s="40"/>
      <c r="C295" s="41"/>
      <c r="D295" s="240" t="s">
        <v>249</v>
      </c>
      <c r="E295" s="41"/>
      <c r="F295" s="241" t="s">
        <v>8647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256</v>
      </c>
    </row>
    <row r="296" s="2" customFormat="1" ht="24.15" customHeight="1">
      <c r="A296" s="39"/>
      <c r="B296" s="40"/>
      <c r="C296" s="227" t="s">
        <v>538</v>
      </c>
      <c r="D296" s="227" t="s">
        <v>242</v>
      </c>
      <c r="E296" s="228" t="s">
        <v>8648</v>
      </c>
      <c r="F296" s="229" t="s">
        <v>8649</v>
      </c>
      <c r="G296" s="230" t="s">
        <v>373</v>
      </c>
      <c r="H296" s="231">
        <v>1685</v>
      </c>
      <c r="I296" s="232"/>
      <c r="J296" s="233">
        <f>ROUND(I296*H296,2)</f>
        <v>0</v>
      </c>
      <c r="K296" s="229" t="s">
        <v>246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247</v>
      </c>
      <c r="AT296" s="238" t="s">
        <v>242</v>
      </c>
      <c r="AU296" s="238" t="s">
        <v>256</v>
      </c>
      <c r="AY296" s="18" t="s">
        <v>240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247</v>
      </c>
      <c r="BM296" s="238" t="s">
        <v>8650</v>
      </c>
    </row>
    <row r="297" s="2" customFormat="1">
      <c r="A297" s="39"/>
      <c r="B297" s="40"/>
      <c r="C297" s="41"/>
      <c r="D297" s="240" t="s">
        <v>249</v>
      </c>
      <c r="E297" s="41"/>
      <c r="F297" s="241" t="s">
        <v>8651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249</v>
      </c>
      <c r="AU297" s="18" t="s">
        <v>256</v>
      </c>
    </row>
    <row r="298" s="2" customFormat="1" ht="24.15" customHeight="1">
      <c r="A298" s="39"/>
      <c r="B298" s="40"/>
      <c r="C298" s="227" t="s">
        <v>542</v>
      </c>
      <c r="D298" s="227" t="s">
        <v>242</v>
      </c>
      <c r="E298" s="228" t="s">
        <v>8652</v>
      </c>
      <c r="F298" s="229" t="s">
        <v>8653</v>
      </c>
      <c r="G298" s="230" t="s">
        <v>373</v>
      </c>
      <c r="H298" s="231">
        <v>1685</v>
      </c>
      <c r="I298" s="232"/>
      <c r="J298" s="233">
        <f>ROUND(I298*H298,2)</f>
        <v>0</v>
      </c>
      <c r="K298" s="229" t="s">
        <v>246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247</v>
      </c>
      <c r="AT298" s="238" t="s">
        <v>242</v>
      </c>
      <c r="AU298" s="238" t="s">
        <v>256</v>
      </c>
      <c r="AY298" s="18" t="s">
        <v>240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84</v>
      </c>
      <c r="BK298" s="239">
        <f>ROUND(I298*H298,2)</f>
        <v>0</v>
      </c>
      <c r="BL298" s="18" t="s">
        <v>247</v>
      </c>
      <c r="BM298" s="238" t="s">
        <v>8654</v>
      </c>
    </row>
    <row r="299" s="2" customFormat="1">
      <c r="A299" s="39"/>
      <c r="B299" s="40"/>
      <c r="C299" s="41"/>
      <c r="D299" s="240" t="s">
        <v>249</v>
      </c>
      <c r="E299" s="41"/>
      <c r="F299" s="241" t="s">
        <v>8655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249</v>
      </c>
      <c r="AU299" s="18" t="s">
        <v>256</v>
      </c>
    </row>
    <row r="300" s="2" customFormat="1" ht="24.15" customHeight="1">
      <c r="A300" s="39"/>
      <c r="B300" s="40"/>
      <c r="C300" s="227" t="s">
        <v>547</v>
      </c>
      <c r="D300" s="227" t="s">
        <v>242</v>
      </c>
      <c r="E300" s="228" t="s">
        <v>8656</v>
      </c>
      <c r="F300" s="229" t="s">
        <v>8657</v>
      </c>
      <c r="G300" s="230" t="s">
        <v>373</v>
      </c>
      <c r="H300" s="231">
        <v>1685</v>
      </c>
      <c r="I300" s="232"/>
      <c r="J300" s="233">
        <f>ROUND(I300*H300,2)</f>
        <v>0</v>
      </c>
      <c r="K300" s="229" t="s">
        <v>246</v>
      </c>
      <c r="L300" s="45"/>
      <c r="M300" s="234" t="s">
        <v>1</v>
      </c>
      <c r="N300" s="235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247</v>
      </c>
      <c r="AT300" s="238" t="s">
        <v>242</v>
      </c>
      <c r="AU300" s="238" t="s">
        <v>256</v>
      </c>
      <c r="AY300" s="18" t="s">
        <v>240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247</v>
      </c>
      <c r="BM300" s="238" t="s">
        <v>8658</v>
      </c>
    </row>
    <row r="301" s="2" customFormat="1">
      <c r="A301" s="39"/>
      <c r="B301" s="40"/>
      <c r="C301" s="41"/>
      <c r="D301" s="240" t="s">
        <v>249</v>
      </c>
      <c r="E301" s="41"/>
      <c r="F301" s="241" t="s">
        <v>8659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249</v>
      </c>
      <c r="AU301" s="18" t="s">
        <v>256</v>
      </c>
    </row>
    <row r="302" s="2" customFormat="1" ht="24.15" customHeight="1">
      <c r="A302" s="39"/>
      <c r="B302" s="40"/>
      <c r="C302" s="227" t="s">
        <v>554</v>
      </c>
      <c r="D302" s="227" t="s">
        <v>242</v>
      </c>
      <c r="E302" s="228" t="s">
        <v>8660</v>
      </c>
      <c r="F302" s="229" t="s">
        <v>8661</v>
      </c>
      <c r="G302" s="230" t="s">
        <v>373</v>
      </c>
      <c r="H302" s="231">
        <v>1685</v>
      </c>
      <c r="I302" s="232"/>
      <c r="J302" s="233">
        <f>ROUND(I302*H302,2)</f>
        <v>0</v>
      </c>
      <c r="K302" s="229" t="s">
        <v>246</v>
      </c>
      <c r="L302" s="45"/>
      <c r="M302" s="234" t="s">
        <v>1</v>
      </c>
      <c r="N302" s="235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247</v>
      </c>
      <c r="AT302" s="238" t="s">
        <v>242</v>
      </c>
      <c r="AU302" s="238" t="s">
        <v>256</v>
      </c>
      <c r="AY302" s="18" t="s">
        <v>240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247</v>
      </c>
      <c r="BM302" s="238" t="s">
        <v>8662</v>
      </c>
    </row>
    <row r="303" s="2" customFormat="1">
      <c r="A303" s="39"/>
      <c r="B303" s="40"/>
      <c r="C303" s="41"/>
      <c r="D303" s="240" t="s">
        <v>249</v>
      </c>
      <c r="E303" s="41"/>
      <c r="F303" s="241" t="s">
        <v>8663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249</v>
      </c>
      <c r="AU303" s="18" t="s">
        <v>256</v>
      </c>
    </row>
    <row r="304" s="13" customFormat="1">
      <c r="A304" s="13"/>
      <c r="B304" s="245"/>
      <c r="C304" s="246"/>
      <c r="D304" s="247" t="s">
        <v>251</v>
      </c>
      <c r="E304" s="248" t="s">
        <v>1</v>
      </c>
      <c r="F304" s="249" t="s">
        <v>8664</v>
      </c>
      <c r="G304" s="246"/>
      <c r="H304" s="248" t="s">
        <v>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251</v>
      </c>
      <c r="AU304" s="255" t="s">
        <v>256</v>
      </c>
      <c r="AV304" s="13" t="s">
        <v>84</v>
      </c>
      <c r="AW304" s="13" t="s">
        <v>32</v>
      </c>
      <c r="AX304" s="13" t="s">
        <v>76</v>
      </c>
      <c r="AY304" s="255" t="s">
        <v>240</v>
      </c>
    </row>
    <row r="305" s="14" customFormat="1">
      <c r="A305" s="14"/>
      <c r="B305" s="256"/>
      <c r="C305" s="257"/>
      <c r="D305" s="247" t="s">
        <v>251</v>
      </c>
      <c r="E305" s="258" t="s">
        <v>1</v>
      </c>
      <c r="F305" s="259" t="s">
        <v>8665</v>
      </c>
      <c r="G305" s="257"/>
      <c r="H305" s="260">
        <v>1685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251</v>
      </c>
      <c r="AU305" s="266" t="s">
        <v>256</v>
      </c>
      <c r="AV305" s="14" t="s">
        <v>87</v>
      </c>
      <c r="AW305" s="14" t="s">
        <v>32</v>
      </c>
      <c r="AX305" s="14" t="s">
        <v>84</v>
      </c>
      <c r="AY305" s="266" t="s">
        <v>240</v>
      </c>
    </row>
    <row r="306" s="12" customFormat="1" ht="20.88" customHeight="1">
      <c r="A306" s="12"/>
      <c r="B306" s="211"/>
      <c r="C306" s="212"/>
      <c r="D306" s="213" t="s">
        <v>75</v>
      </c>
      <c r="E306" s="225" t="s">
        <v>8666</v>
      </c>
      <c r="F306" s="225" t="s">
        <v>8667</v>
      </c>
      <c r="G306" s="212"/>
      <c r="H306" s="212"/>
      <c r="I306" s="215"/>
      <c r="J306" s="226">
        <f>BK306</f>
        <v>0</v>
      </c>
      <c r="K306" s="212"/>
      <c r="L306" s="217"/>
      <c r="M306" s="218"/>
      <c r="N306" s="219"/>
      <c r="O306" s="219"/>
      <c r="P306" s="220">
        <f>SUM(P307:P328)</f>
        <v>0</v>
      </c>
      <c r="Q306" s="219"/>
      <c r="R306" s="220">
        <f>SUM(R307:R328)</f>
        <v>184.37978000000001</v>
      </c>
      <c r="S306" s="219"/>
      <c r="T306" s="221">
        <f>SUM(T307:T328)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2" t="s">
        <v>84</v>
      </c>
      <c r="AT306" s="223" t="s">
        <v>75</v>
      </c>
      <c r="AU306" s="223" t="s">
        <v>87</v>
      </c>
      <c r="AY306" s="222" t="s">
        <v>240</v>
      </c>
      <c r="BK306" s="224">
        <f>SUM(BK307:BK328)</f>
        <v>0</v>
      </c>
    </row>
    <row r="307" s="2" customFormat="1" ht="33" customHeight="1">
      <c r="A307" s="39"/>
      <c r="B307" s="40"/>
      <c r="C307" s="227" t="s">
        <v>569</v>
      </c>
      <c r="D307" s="227" t="s">
        <v>242</v>
      </c>
      <c r="E307" s="228" t="s">
        <v>8668</v>
      </c>
      <c r="F307" s="229" t="s">
        <v>8669</v>
      </c>
      <c r="G307" s="230" t="s">
        <v>373</v>
      </c>
      <c r="H307" s="231">
        <v>219</v>
      </c>
      <c r="I307" s="232"/>
      <c r="J307" s="233">
        <f>ROUND(I307*H307,2)</f>
        <v>0</v>
      </c>
      <c r="K307" s="229" t="s">
        <v>246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0.11162</v>
      </c>
      <c r="R307" s="236">
        <f>Q307*H307</f>
        <v>24.444779999999998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247</v>
      </c>
      <c r="AT307" s="238" t="s">
        <v>242</v>
      </c>
      <c r="AU307" s="238" t="s">
        <v>256</v>
      </c>
      <c r="AY307" s="18" t="s">
        <v>240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84</v>
      </c>
      <c r="BK307" s="239">
        <f>ROUND(I307*H307,2)</f>
        <v>0</v>
      </c>
      <c r="BL307" s="18" t="s">
        <v>247</v>
      </c>
      <c r="BM307" s="238" t="s">
        <v>8670</v>
      </c>
    </row>
    <row r="308" s="2" customFormat="1">
      <c r="A308" s="39"/>
      <c r="B308" s="40"/>
      <c r="C308" s="41"/>
      <c r="D308" s="240" t="s">
        <v>249</v>
      </c>
      <c r="E308" s="41"/>
      <c r="F308" s="241" t="s">
        <v>8671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249</v>
      </c>
      <c r="AU308" s="18" t="s">
        <v>256</v>
      </c>
    </row>
    <row r="309" s="13" customFormat="1">
      <c r="A309" s="13"/>
      <c r="B309" s="245"/>
      <c r="C309" s="246"/>
      <c r="D309" s="247" t="s">
        <v>251</v>
      </c>
      <c r="E309" s="248" t="s">
        <v>1</v>
      </c>
      <c r="F309" s="249" t="s">
        <v>8672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251</v>
      </c>
      <c r="AU309" s="255" t="s">
        <v>256</v>
      </c>
      <c r="AV309" s="13" t="s">
        <v>84</v>
      </c>
      <c r="AW309" s="13" t="s">
        <v>32</v>
      </c>
      <c r="AX309" s="13" t="s">
        <v>76</v>
      </c>
      <c r="AY309" s="255" t="s">
        <v>240</v>
      </c>
    </row>
    <row r="310" s="14" customFormat="1">
      <c r="A310" s="14"/>
      <c r="B310" s="256"/>
      <c r="C310" s="257"/>
      <c r="D310" s="247" t="s">
        <v>251</v>
      </c>
      <c r="E310" s="258" t="s">
        <v>1</v>
      </c>
      <c r="F310" s="259" t="s">
        <v>8673</v>
      </c>
      <c r="G310" s="257"/>
      <c r="H310" s="260">
        <v>210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251</v>
      </c>
      <c r="AU310" s="266" t="s">
        <v>256</v>
      </c>
      <c r="AV310" s="14" t="s">
        <v>87</v>
      </c>
      <c r="AW310" s="14" t="s">
        <v>32</v>
      </c>
      <c r="AX310" s="14" t="s">
        <v>76</v>
      </c>
      <c r="AY310" s="266" t="s">
        <v>240</v>
      </c>
    </row>
    <row r="311" s="15" customFormat="1">
      <c r="A311" s="15"/>
      <c r="B311" s="267"/>
      <c r="C311" s="268"/>
      <c r="D311" s="247" t="s">
        <v>251</v>
      </c>
      <c r="E311" s="269" t="s">
        <v>1</v>
      </c>
      <c r="F311" s="270" t="s">
        <v>255</v>
      </c>
      <c r="G311" s="268"/>
      <c r="H311" s="271">
        <v>210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251</v>
      </c>
      <c r="AU311" s="277" t="s">
        <v>256</v>
      </c>
      <c r="AV311" s="15" t="s">
        <v>256</v>
      </c>
      <c r="AW311" s="15" t="s">
        <v>32</v>
      </c>
      <c r="AX311" s="15" t="s">
        <v>76</v>
      </c>
      <c r="AY311" s="277" t="s">
        <v>240</v>
      </c>
    </row>
    <row r="312" s="13" customFormat="1">
      <c r="A312" s="13"/>
      <c r="B312" s="245"/>
      <c r="C312" s="246"/>
      <c r="D312" s="247" t="s">
        <v>251</v>
      </c>
      <c r="E312" s="248" t="s">
        <v>1</v>
      </c>
      <c r="F312" s="249" t="s">
        <v>8674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251</v>
      </c>
      <c r="AU312" s="255" t="s">
        <v>256</v>
      </c>
      <c r="AV312" s="13" t="s">
        <v>84</v>
      </c>
      <c r="AW312" s="13" t="s">
        <v>32</v>
      </c>
      <c r="AX312" s="13" t="s">
        <v>76</v>
      </c>
      <c r="AY312" s="255" t="s">
        <v>240</v>
      </c>
    </row>
    <row r="313" s="14" customFormat="1">
      <c r="A313" s="14"/>
      <c r="B313" s="256"/>
      <c r="C313" s="257"/>
      <c r="D313" s="247" t="s">
        <v>251</v>
      </c>
      <c r="E313" s="258" t="s">
        <v>1</v>
      </c>
      <c r="F313" s="259" t="s">
        <v>8675</v>
      </c>
      <c r="G313" s="257"/>
      <c r="H313" s="260">
        <v>9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251</v>
      </c>
      <c r="AU313" s="266" t="s">
        <v>256</v>
      </c>
      <c r="AV313" s="14" t="s">
        <v>87</v>
      </c>
      <c r="AW313" s="14" t="s">
        <v>32</v>
      </c>
      <c r="AX313" s="14" t="s">
        <v>76</v>
      </c>
      <c r="AY313" s="266" t="s">
        <v>240</v>
      </c>
    </row>
    <row r="314" s="15" customFormat="1">
      <c r="A314" s="15"/>
      <c r="B314" s="267"/>
      <c r="C314" s="268"/>
      <c r="D314" s="247" t="s">
        <v>251</v>
      </c>
      <c r="E314" s="269" t="s">
        <v>1</v>
      </c>
      <c r="F314" s="270" t="s">
        <v>261</v>
      </c>
      <c r="G314" s="268"/>
      <c r="H314" s="271">
        <v>9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251</v>
      </c>
      <c r="AU314" s="277" t="s">
        <v>256</v>
      </c>
      <c r="AV314" s="15" t="s">
        <v>256</v>
      </c>
      <c r="AW314" s="15" t="s">
        <v>32</v>
      </c>
      <c r="AX314" s="15" t="s">
        <v>76</v>
      </c>
      <c r="AY314" s="277" t="s">
        <v>240</v>
      </c>
    </row>
    <row r="315" s="16" customFormat="1">
      <c r="A315" s="16"/>
      <c r="B315" s="278"/>
      <c r="C315" s="279"/>
      <c r="D315" s="247" t="s">
        <v>251</v>
      </c>
      <c r="E315" s="280" t="s">
        <v>1</v>
      </c>
      <c r="F315" s="281" t="s">
        <v>265</v>
      </c>
      <c r="G315" s="279"/>
      <c r="H315" s="282">
        <v>219</v>
      </c>
      <c r="I315" s="283"/>
      <c r="J315" s="279"/>
      <c r="K315" s="279"/>
      <c r="L315" s="284"/>
      <c r="M315" s="285"/>
      <c r="N315" s="286"/>
      <c r="O315" s="286"/>
      <c r="P315" s="286"/>
      <c r="Q315" s="286"/>
      <c r="R315" s="286"/>
      <c r="S315" s="286"/>
      <c r="T315" s="28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8" t="s">
        <v>251</v>
      </c>
      <c r="AU315" s="288" t="s">
        <v>256</v>
      </c>
      <c r="AV315" s="16" t="s">
        <v>247</v>
      </c>
      <c r="AW315" s="16" t="s">
        <v>32</v>
      </c>
      <c r="AX315" s="16" t="s">
        <v>84</v>
      </c>
      <c r="AY315" s="288" t="s">
        <v>240</v>
      </c>
    </row>
    <row r="316" s="2" customFormat="1" ht="16.5" customHeight="1">
      <c r="A316" s="39"/>
      <c r="B316" s="40"/>
      <c r="C316" s="289" t="s">
        <v>579</v>
      </c>
      <c r="D316" s="289" t="s">
        <v>341</v>
      </c>
      <c r="E316" s="290" t="s">
        <v>8676</v>
      </c>
      <c r="F316" s="291" t="s">
        <v>8677</v>
      </c>
      <c r="G316" s="292" t="s">
        <v>373</v>
      </c>
      <c r="H316" s="293">
        <v>215</v>
      </c>
      <c r="I316" s="294"/>
      <c r="J316" s="295">
        <f>ROUND(I316*H316,2)</f>
        <v>0</v>
      </c>
      <c r="K316" s="291" t="s">
        <v>1</v>
      </c>
      <c r="L316" s="296"/>
      <c r="M316" s="297" t="s">
        <v>1</v>
      </c>
      <c r="N316" s="298" t="s">
        <v>41</v>
      </c>
      <c r="O316" s="92"/>
      <c r="P316" s="236">
        <f>O316*H316</f>
        <v>0</v>
      </c>
      <c r="Q316" s="236">
        <v>0.14999999999999999</v>
      </c>
      <c r="R316" s="236">
        <f>Q316*H316</f>
        <v>32.25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320</v>
      </c>
      <c r="AT316" s="238" t="s">
        <v>341</v>
      </c>
      <c r="AU316" s="238" t="s">
        <v>256</v>
      </c>
      <c r="AY316" s="18" t="s">
        <v>240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247</v>
      </c>
      <c r="BM316" s="238" t="s">
        <v>8678</v>
      </c>
    </row>
    <row r="317" s="13" customFormat="1">
      <c r="A317" s="13"/>
      <c r="B317" s="245"/>
      <c r="C317" s="246"/>
      <c r="D317" s="247" t="s">
        <v>251</v>
      </c>
      <c r="E317" s="248" t="s">
        <v>1</v>
      </c>
      <c r="F317" s="249" t="s">
        <v>8679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251</v>
      </c>
      <c r="AU317" s="255" t="s">
        <v>256</v>
      </c>
      <c r="AV317" s="13" t="s">
        <v>84</v>
      </c>
      <c r="AW317" s="13" t="s">
        <v>32</v>
      </c>
      <c r="AX317" s="13" t="s">
        <v>76</v>
      </c>
      <c r="AY317" s="255" t="s">
        <v>240</v>
      </c>
    </row>
    <row r="318" s="14" customFormat="1">
      <c r="A318" s="14"/>
      <c r="B318" s="256"/>
      <c r="C318" s="257"/>
      <c r="D318" s="247" t="s">
        <v>251</v>
      </c>
      <c r="E318" s="258" t="s">
        <v>1</v>
      </c>
      <c r="F318" s="259" t="s">
        <v>8680</v>
      </c>
      <c r="G318" s="257"/>
      <c r="H318" s="260">
        <v>215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251</v>
      </c>
      <c r="AU318" s="266" t="s">
        <v>256</v>
      </c>
      <c r="AV318" s="14" t="s">
        <v>87</v>
      </c>
      <c r="AW318" s="14" t="s">
        <v>32</v>
      </c>
      <c r="AX318" s="14" t="s">
        <v>84</v>
      </c>
      <c r="AY318" s="266" t="s">
        <v>240</v>
      </c>
    </row>
    <row r="319" s="13" customFormat="1">
      <c r="A319" s="13"/>
      <c r="B319" s="245"/>
      <c r="C319" s="246"/>
      <c r="D319" s="247" t="s">
        <v>251</v>
      </c>
      <c r="E319" s="248" t="s">
        <v>1</v>
      </c>
      <c r="F319" s="249" t="s">
        <v>1566</v>
      </c>
      <c r="G319" s="246"/>
      <c r="H319" s="248" t="s">
        <v>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251</v>
      </c>
      <c r="AU319" s="255" t="s">
        <v>256</v>
      </c>
      <c r="AV319" s="13" t="s">
        <v>84</v>
      </c>
      <c r="AW319" s="13" t="s">
        <v>32</v>
      </c>
      <c r="AX319" s="13" t="s">
        <v>76</v>
      </c>
      <c r="AY319" s="255" t="s">
        <v>240</v>
      </c>
    </row>
    <row r="320" s="13" customFormat="1">
      <c r="A320" s="13"/>
      <c r="B320" s="245"/>
      <c r="C320" s="246"/>
      <c r="D320" s="247" t="s">
        <v>251</v>
      </c>
      <c r="E320" s="248" t="s">
        <v>1</v>
      </c>
      <c r="F320" s="249" t="s">
        <v>8681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251</v>
      </c>
      <c r="AU320" s="255" t="s">
        <v>256</v>
      </c>
      <c r="AV320" s="13" t="s">
        <v>84</v>
      </c>
      <c r="AW320" s="13" t="s">
        <v>32</v>
      </c>
      <c r="AX320" s="13" t="s">
        <v>76</v>
      </c>
      <c r="AY320" s="255" t="s">
        <v>240</v>
      </c>
    </row>
    <row r="321" s="2" customFormat="1" ht="16.5" customHeight="1">
      <c r="A321" s="39"/>
      <c r="B321" s="40"/>
      <c r="C321" s="289" t="s">
        <v>591</v>
      </c>
      <c r="D321" s="289" t="s">
        <v>341</v>
      </c>
      <c r="E321" s="290" t="s">
        <v>8682</v>
      </c>
      <c r="F321" s="291" t="s">
        <v>8683</v>
      </c>
      <c r="G321" s="292" t="s">
        <v>373</v>
      </c>
      <c r="H321" s="293">
        <v>10</v>
      </c>
      <c r="I321" s="294"/>
      <c r="J321" s="295">
        <f>ROUND(I321*H321,2)</f>
        <v>0</v>
      </c>
      <c r="K321" s="291" t="s">
        <v>1</v>
      </c>
      <c r="L321" s="296"/>
      <c r="M321" s="297" t="s">
        <v>1</v>
      </c>
      <c r="N321" s="298" t="s">
        <v>41</v>
      </c>
      <c r="O321" s="92"/>
      <c r="P321" s="236">
        <f>O321*H321</f>
        <v>0</v>
      </c>
      <c r="Q321" s="236">
        <v>0.17599999999999999</v>
      </c>
      <c r="R321" s="236">
        <f>Q321*H321</f>
        <v>1.7599999999999998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320</v>
      </c>
      <c r="AT321" s="238" t="s">
        <v>341</v>
      </c>
      <c r="AU321" s="238" t="s">
        <v>256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247</v>
      </c>
      <c r="BM321" s="238" t="s">
        <v>8684</v>
      </c>
    </row>
    <row r="322" s="13" customFormat="1">
      <c r="A322" s="13"/>
      <c r="B322" s="245"/>
      <c r="C322" s="246"/>
      <c r="D322" s="247" t="s">
        <v>251</v>
      </c>
      <c r="E322" s="248" t="s">
        <v>1</v>
      </c>
      <c r="F322" s="249" t="s">
        <v>8685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251</v>
      </c>
      <c r="AU322" s="255" t="s">
        <v>256</v>
      </c>
      <c r="AV322" s="13" t="s">
        <v>84</v>
      </c>
      <c r="AW322" s="13" t="s">
        <v>32</v>
      </c>
      <c r="AX322" s="13" t="s">
        <v>76</v>
      </c>
      <c r="AY322" s="255" t="s">
        <v>240</v>
      </c>
    </row>
    <row r="323" s="13" customFormat="1">
      <c r="A323" s="13"/>
      <c r="B323" s="245"/>
      <c r="C323" s="246"/>
      <c r="D323" s="247" t="s">
        <v>251</v>
      </c>
      <c r="E323" s="248" t="s">
        <v>1</v>
      </c>
      <c r="F323" s="249" t="s">
        <v>8686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251</v>
      </c>
      <c r="AU323" s="255" t="s">
        <v>256</v>
      </c>
      <c r="AV323" s="13" t="s">
        <v>84</v>
      </c>
      <c r="AW323" s="13" t="s">
        <v>32</v>
      </c>
      <c r="AX323" s="13" t="s">
        <v>76</v>
      </c>
      <c r="AY323" s="255" t="s">
        <v>240</v>
      </c>
    </row>
    <row r="324" s="14" customFormat="1">
      <c r="A324" s="14"/>
      <c r="B324" s="256"/>
      <c r="C324" s="257"/>
      <c r="D324" s="247" t="s">
        <v>251</v>
      </c>
      <c r="E324" s="258" t="s">
        <v>1</v>
      </c>
      <c r="F324" s="259" t="s">
        <v>8687</v>
      </c>
      <c r="G324" s="257"/>
      <c r="H324" s="260">
        <v>10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251</v>
      </c>
      <c r="AU324" s="266" t="s">
        <v>256</v>
      </c>
      <c r="AV324" s="14" t="s">
        <v>87</v>
      </c>
      <c r="AW324" s="14" t="s">
        <v>32</v>
      </c>
      <c r="AX324" s="14" t="s">
        <v>84</v>
      </c>
      <c r="AY324" s="266" t="s">
        <v>240</v>
      </c>
    </row>
    <row r="325" s="13" customFormat="1">
      <c r="A325" s="13"/>
      <c r="B325" s="245"/>
      <c r="C325" s="246"/>
      <c r="D325" s="247" t="s">
        <v>251</v>
      </c>
      <c r="E325" s="248" t="s">
        <v>1</v>
      </c>
      <c r="F325" s="249" t="s">
        <v>1566</v>
      </c>
      <c r="G325" s="246"/>
      <c r="H325" s="248" t="s">
        <v>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251</v>
      </c>
      <c r="AU325" s="255" t="s">
        <v>256</v>
      </c>
      <c r="AV325" s="13" t="s">
        <v>84</v>
      </c>
      <c r="AW325" s="13" t="s">
        <v>32</v>
      </c>
      <c r="AX325" s="13" t="s">
        <v>76</v>
      </c>
      <c r="AY325" s="255" t="s">
        <v>240</v>
      </c>
    </row>
    <row r="326" s="13" customFormat="1">
      <c r="A326" s="13"/>
      <c r="B326" s="245"/>
      <c r="C326" s="246"/>
      <c r="D326" s="247" t="s">
        <v>251</v>
      </c>
      <c r="E326" s="248" t="s">
        <v>1</v>
      </c>
      <c r="F326" s="249" t="s">
        <v>8681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251</v>
      </c>
      <c r="AU326" s="255" t="s">
        <v>256</v>
      </c>
      <c r="AV326" s="13" t="s">
        <v>84</v>
      </c>
      <c r="AW326" s="13" t="s">
        <v>32</v>
      </c>
      <c r="AX326" s="13" t="s">
        <v>76</v>
      </c>
      <c r="AY326" s="255" t="s">
        <v>240</v>
      </c>
    </row>
    <row r="327" s="2" customFormat="1" ht="24.15" customHeight="1">
      <c r="A327" s="39"/>
      <c r="B327" s="40"/>
      <c r="C327" s="227" t="s">
        <v>605</v>
      </c>
      <c r="D327" s="227" t="s">
        <v>242</v>
      </c>
      <c r="E327" s="228" t="s">
        <v>884</v>
      </c>
      <c r="F327" s="229" t="s">
        <v>885</v>
      </c>
      <c r="G327" s="230" t="s">
        <v>373</v>
      </c>
      <c r="H327" s="231">
        <v>219</v>
      </c>
      <c r="I327" s="232"/>
      <c r="J327" s="233">
        <f>ROUND(I327*H327,2)</f>
        <v>0</v>
      </c>
      <c r="K327" s="229" t="s">
        <v>246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0.57499999999999996</v>
      </c>
      <c r="R327" s="236">
        <f>Q327*H327</f>
        <v>125.925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247</v>
      </c>
      <c r="AT327" s="238" t="s">
        <v>242</v>
      </c>
      <c r="AU327" s="238" t="s">
        <v>256</v>
      </c>
      <c r="AY327" s="18" t="s">
        <v>240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247</v>
      </c>
      <c r="BM327" s="238" t="s">
        <v>8688</v>
      </c>
    </row>
    <row r="328" s="2" customFormat="1">
      <c r="A328" s="39"/>
      <c r="B328" s="40"/>
      <c r="C328" s="41"/>
      <c r="D328" s="240" t="s">
        <v>249</v>
      </c>
      <c r="E328" s="41"/>
      <c r="F328" s="241" t="s">
        <v>887</v>
      </c>
      <c r="G328" s="41"/>
      <c r="H328" s="41"/>
      <c r="I328" s="242"/>
      <c r="J328" s="41"/>
      <c r="K328" s="41"/>
      <c r="L328" s="45"/>
      <c r="M328" s="243"/>
      <c r="N328" s="24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249</v>
      </c>
      <c r="AU328" s="18" t="s">
        <v>256</v>
      </c>
    </row>
    <row r="329" s="12" customFormat="1" ht="20.88" customHeight="1">
      <c r="A329" s="12"/>
      <c r="B329" s="211"/>
      <c r="C329" s="212"/>
      <c r="D329" s="213" t="s">
        <v>75</v>
      </c>
      <c r="E329" s="225" t="s">
        <v>8689</v>
      </c>
      <c r="F329" s="225" t="s">
        <v>8690</v>
      </c>
      <c r="G329" s="212"/>
      <c r="H329" s="212"/>
      <c r="I329" s="215"/>
      <c r="J329" s="226">
        <f>BK329</f>
        <v>0</v>
      </c>
      <c r="K329" s="212"/>
      <c r="L329" s="217"/>
      <c r="M329" s="218"/>
      <c r="N329" s="219"/>
      <c r="O329" s="219"/>
      <c r="P329" s="220">
        <f>SUM(P330:P351)</f>
        <v>0</v>
      </c>
      <c r="Q329" s="219"/>
      <c r="R329" s="220">
        <f>SUM(R330:R351)</f>
        <v>55.391559999999998</v>
      </c>
      <c r="S329" s="219"/>
      <c r="T329" s="221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2" t="s">
        <v>84</v>
      </c>
      <c r="AT329" s="223" t="s">
        <v>75</v>
      </c>
      <c r="AU329" s="223" t="s">
        <v>87</v>
      </c>
      <c r="AY329" s="222" t="s">
        <v>240</v>
      </c>
      <c r="BK329" s="224">
        <f>SUM(BK330:BK351)</f>
        <v>0</v>
      </c>
    </row>
    <row r="330" s="2" customFormat="1" ht="33" customHeight="1">
      <c r="A330" s="39"/>
      <c r="B330" s="40"/>
      <c r="C330" s="227" t="s">
        <v>612</v>
      </c>
      <c r="D330" s="227" t="s">
        <v>242</v>
      </c>
      <c r="E330" s="228" t="s">
        <v>8691</v>
      </c>
      <c r="F330" s="229" t="s">
        <v>8692</v>
      </c>
      <c r="G330" s="230" t="s">
        <v>373</v>
      </c>
      <c r="H330" s="231">
        <v>248</v>
      </c>
      <c r="I330" s="232"/>
      <c r="J330" s="233">
        <f>ROUND(I330*H330,2)</f>
        <v>0</v>
      </c>
      <c r="K330" s="229" t="s">
        <v>246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0.089219999999999994</v>
      </c>
      <c r="R330" s="236">
        <f>Q330*H330</f>
        <v>22.126559999999998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247</v>
      </c>
      <c r="AT330" s="238" t="s">
        <v>242</v>
      </c>
      <c r="AU330" s="238" t="s">
        <v>256</v>
      </c>
      <c r="AY330" s="18" t="s">
        <v>240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84</v>
      </c>
      <c r="BK330" s="239">
        <f>ROUND(I330*H330,2)</f>
        <v>0</v>
      </c>
      <c r="BL330" s="18" t="s">
        <v>247</v>
      </c>
      <c r="BM330" s="238" t="s">
        <v>8693</v>
      </c>
    </row>
    <row r="331" s="2" customFormat="1">
      <c r="A331" s="39"/>
      <c r="B331" s="40"/>
      <c r="C331" s="41"/>
      <c r="D331" s="240" t="s">
        <v>249</v>
      </c>
      <c r="E331" s="41"/>
      <c r="F331" s="241" t="s">
        <v>8694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249</v>
      </c>
      <c r="AU331" s="18" t="s">
        <v>256</v>
      </c>
    </row>
    <row r="332" s="13" customFormat="1">
      <c r="A332" s="13"/>
      <c r="B332" s="245"/>
      <c r="C332" s="246"/>
      <c r="D332" s="247" t="s">
        <v>251</v>
      </c>
      <c r="E332" s="248" t="s">
        <v>1</v>
      </c>
      <c r="F332" s="249" t="s">
        <v>8672</v>
      </c>
      <c r="G332" s="246"/>
      <c r="H332" s="248" t="s">
        <v>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251</v>
      </c>
      <c r="AU332" s="255" t="s">
        <v>256</v>
      </c>
      <c r="AV332" s="13" t="s">
        <v>84</v>
      </c>
      <c r="AW332" s="13" t="s">
        <v>32</v>
      </c>
      <c r="AX332" s="13" t="s">
        <v>76</v>
      </c>
      <c r="AY332" s="255" t="s">
        <v>240</v>
      </c>
    </row>
    <row r="333" s="14" customFormat="1">
      <c r="A333" s="14"/>
      <c r="B333" s="256"/>
      <c r="C333" s="257"/>
      <c r="D333" s="247" t="s">
        <v>251</v>
      </c>
      <c r="E333" s="258" t="s">
        <v>1</v>
      </c>
      <c r="F333" s="259" t="s">
        <v>8695</v>
      </c>
      <c r="G333" s="257"/>
      <c r="H333" s="260">
        <v>240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251</v>
      </c>
      <c r="AU333" s="266" t="s">
        <v>256</v>
      </c>
      <c r="AV333" s="14" t="s">
        <v>87</v>
      </c>
      <c r="AW333" s="14" t="s">
        <v>32</v>
      </c>
      <c r="AX333" s="14" t="s">
        <v>76</v>
      </c>
      <c r="AY333" s="266" t="s">
        <v>240</v>
      </c>
    </row>
    <row r="334" s="15" customFormat="1">
      <c r="A334" s="15"/>
      <c r="B334" s="267"/>
      <c r="C334" s="268"/>
      <c r="D334" s="247" t="s">
        <v>251</v>
      </c>
      <c r="E334" s="269" t="s">
        <v>1</v>
      </c>
      <c r="F334" s="270" t="s">
        <v>255</v>
      </c>
      <c r="G334" s="268"/>
      <c r="H334" s="271">
        <v>240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251</v>
      </c>
      <c r="AU334" s="277" t="s">
        <v>256</v>
      </c>
      <c r="AV334" s="15" t="s">
        <v>256</v>
      </c>
      <c r="AW334" s="15" t="s">
        <v>32</v>
      </c>
      <c r="AX334" s="15" t="s">
        <v>76</v>
      </c>
      <c r="AY334" s="277" t="s">
        <v>240</v>
      </c>
    </row>
    <row r="335" s="13" customFormat="1">
      <c r="A335" s="13"/>
      <c r="B335" s="245"/>
      <c r="C335" s="246"/>
      <c r="D335" s="247" t="s">
        <v>251</v>
      </c>
      <c r="E335" s="248" t="s">
        <v>1</v>
      </c>
      <c r="F335" s="249" t="s">
        <v>8696</v>
      </c>
      <c r="G335" s="246"/>
      <c r="H335" s="248" t="s">
        <v>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251</v>
      </c>
      <c r="AU335" s="255" t="s">
        <v>256</v>
      </c>
      <c r="AV335" s="13" t="s">
        <v>84</v>
      </c>
      <c r="AW335" s="13" t="s">
        <v>32</v>
      </c>
      <c r="AX335" s="13" t="s">
        <v>76</v>
      </c>
      <c r="AY335" s="255" t="s">
        <v>240</v>
      </c>
    </row>
    <row r="336" s="14" customFormat="1">
      <c r="A336" s="14"/>
      <c r="B336" s="256"/>
      <c r="C336" s="257"/>
      <c r="D336" s="247" t="s">
        <v>251</v>
      </c>
      <c r="E336" s="258" t="s">
        <v>1</v>
      </c>
      <c r="F336" s="259" t="s">
        <v>1994</v>
      </c>
      <c r="G336" s="257"/>
      <c r="H336" s="260">
        <v>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251</v>
      </c>
      <c r="AU336" s="266" t="s">
        <v>256</v>
      </c>
      <c r="AV336" s="14" t="s">
        <v>87</v>
      </c>
      <c r="AW336" s="14" t="s">
        <v>32</v>
      </c>
      <c r="AX336" s="14" t="s">
        <v>76</v>
      </c>
      <c r="AY336" s="266" t="s">
        <v>240</v>
      </c>
    </row>
    <row r="337" s="15" customFormat="1">
      <c r="A337" s="15"/>
      <c r="B337" s="267"/>
      <c r="C337" s="268"/>
      <c r="D337" s="247" t="s">
        <v>251</v>
      </c>
      <c r="E337" s="269" t="s">
        <v>1</v>
      </c>
      <c r="F337" s="270" t="s">
        <v>261</v>
      </c>
      <c r="G337" s="268"/>
      <c r="H337" s="271">
        <v>8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7" t="s">
        <v>251</v>
      </c>
      <c r="AU337" s="277" t="s">
        <v>256</v>
      </c>
      <c r="AV337" s="15" t="s">
        <v>256</v>
      </c>
      <c r="AW337" s="15" t="s">
        <v>32</v>
      </c>
      <c r="AX337" s="15" t="s">
        <v>76</v>
      </c>
      <c r="AY337" s="277" t="s">
        <v>240</v>
      </c>
    </row>
    <row r="338" s="16" customFormat="1">
      <c r="A338" s="16"/>
      <c r="B338" s="278"/>
      <c r="C338" s="279"/>
      <c r="D338" s="247" t="s">
        <v>251</v>
      </c>
      <c r="E338" s="280" t="s">
        <v>1</v>
      </c>
      <c r="F338" s="281" t="s">
        <v>265</v>
      </c>
      <c r="G338" s="279"/>
      <c r="H338" s="282">
        <v>248</v>
      </c>
      <c r="I338" s="283"/>
      <c r="J338" s="279"/>
      <c r="K338" s="279"/>
      <c r="L338" s="284"/>
      <c r="M338" s="285"/>
      <c r="N338" s="286"/>
      <c r="O338" s="286"/>
      <c r="P338" s="286"/>
      <c r="Q338" s="286"/>
      <c r="R338" s="286"/>
      <c r="S338" s="286"/>
      <c r="T338" s="28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8" t="s">
        <v>251</v>
      </c>
      <c r="AU338" s="288" t="s">
        <v>256</v>
      </c>
      <c r="AV338" s="16" t="s">
        <v>247</v>
      </c>
      <c r="AW338" s="16" t="s">
        <v>32</v>
      </c>
      <c r="AX338" s="16" t="s">
        <v>84</v>
      </c>
      <c r="AY338" s="288" t="s">
        <v>240</v>
      </c>
    </row>
    <row r="339" s="2" customFormat="1" ht="16.5" customHeight="1">
      <c r="A339" s="39"/>
      <c r="B339" s="40"/>
      <c r="C339" s="289" t="s">
        <v>628</v>
      </c>
      <c r="D339" s="289" t="s">
        <v>341</v>
      </c>
      <c r="E339" s="290" t="s">
        <v>8697</v>
      </c>
      <c r="F339" s="291" t="s">
        <v>8698</v>
      </c>
      <c r="G339" s="292" t="s">
        <v>373</v>
      </c>
      <c r="H339" s="293">
        <v>245</v>
      </c>
      <c r="I339" s="294"/>
      <c r="J339" s="295">
        <f>ROUND(I339*H339,2)</f>
        <v>0</v>
      </c>
      <c r="K339" s="291" t="s">
        <v>1</v>
      </c>
      <c r="L339" s="296"/>
      <c r="M339" s="297" t="s">
        <v>1</v>
      </c>
      <c r="N339" s="298" t="s">
        <v>41</v>
      </c>
      <c r="O339" s="92"/>
      <c r="P339" s="236">
        <f>O339*H339</f>
        <v>0</v>
      </c>
      <c r="Q339" s="236">
        <v>0.13100000000000001</v>
      </c>
      <c r="R339" s="236">
        <f>Q339*H339</f>
        <v>32.094999999999999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320</v>
      </c>
      <c r="AT339" s="238" t="s">
        <v>341</v>
      </c>
      <c r="AU339" s="238" t="s">
        <v>256</v>
      </c>
      <c r="AY339" s="18" t="s">
        <v>240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84</v>
      </c>
      <c r="BK339" s="239">
        <f>ROUND(I339*H339,2)</f>
        <v>0</v>
      </c>
      <c r="BL339" s="18" t="s">
        <v>247</v>
      </c>
      <c r="BM339" s="238" t="s">
        <v>8699</v>
      </c>
    </row>
    <row r="340" s="13" customFormat="1">
      <c r="A340" s="13"/>
      <c r="B340" s="245"/>
      <c r="C340" s="246"/>
      <c r="D340" s="247" t="s">
        <v>251</v>
      </c>
      <c r="E340" s="248" t="s">
        <v>1</v>
      </c>
      <c r="F340" s="249" t="s">
        <v>8700</v>
      </c>
      <c r="G340" s="246"/>
      <c r="H340" s="248" t="s">
        <v>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251</v>
      </c>
      <c r="AU340" s="255" t="s">
        <v>256</v>
      </c>
      <c r="AV340" s="13" t="s">
        <v>84</v>
      </c>
      <c r="AW340" s="13" t="s">
        <v>32</v>
      </c>
      <c r="AX340" s="13" t="s">
        <v>76</v>
      </c>
      <c r="AY340" s="255" t="s">
        <v>240</v>
      </c>
    </row>
    <row r="341" s="14" customFormat="1">
      <c r="A341" s="14"/>
      <c r="B341" s="256"/>
      <c r="C341" s="257"/>
      <c r="D341" s="247" t="s">
        <v>251</v>
      </c>
      <c r="E341" s="258" t="s">
        <v>1</v>
      </c>
      <c r="F341" s="259" t="s">
        <v>8701</v>
      </c>
      <c r="G341" s="257"/>
      <c r="H341" s="260">
        <v>245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251</v>
      </c>
      <c r="AU341" s="266" t="s">
        <v>256</v>
      </c>
      <c r="AV341" s="14" t="s">
        <v>87</v>
      </c>
      <c r="AW341" s="14" t="s">
        <v>32</v>
      </c>
      <c r="AX341" s="14" t="s">
        <v>84</v>
      </c>
      <c r="AY341" s="266" t="s">
        <v>240</v>
      </c>
    </row>
    <row r="342" s="13" customFormat="1">
      <c r="A342" s="13"/>
      <c r="B342" s="245"/>
      <c r="C342" s="246"/>
      <c r="D342" s="247" t="s">
        <v>251</v>
      </c>
      <c r="E342" s="248" t="s">
        <v>1</v>
      </c>
      <c r="F342" s="249" t="s">
        <v>1566</v>
      </c>
      <c r="G342" s="246"/>
      <c r="H342" s="248" t="s">
        <v>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251</v>
      </c>
      <c r="AU342" s="255" t="s">
        <v>256</v>
      </c>
      <c r="AV342" s="13" t="s">
        <v>84</v>
      </c>
      <c r="AW342" s="13" t="s">
        <v>32</v>
      </c>
      <c r="AX342" s="13" t="s">
        <v>76</v>
      </c>
      <c r="AY342" s="255" t="s">
        <v>240</v>
      </c>
    </row>
    <row r="343" s="13" customFormat="1">
      <c r="A343" s="13"/>
      <c r="B343" s="245"/>
      <c r="C343" s="246"/>
      <c r="D343" s="247" t="s">
        <v>251</v>
      </c>
      <c r="E343" s="248" t="s">
        <v>1</v>
      </c>
      <c r="F343" s="249" t="s">
        <v>8681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251</v>
      </c>
      <c r="AU343" s="255" t="s">
        <v>256</v>
      </c>
      <c r="AV343" s="13" t="s">
        <v>84</v>
      </c>
      <c r="AW343" s="13" t="s">
        <v>32</v>
      </c>
      <c r="AX343" s="13" t="s">
        <v>76</v>
      </c>
      <c r="AY343" s="255" t="s">
        <v>240</v>
      </c>
    </row>
    <row r="344" s="2" customFormat="1" ht="16.5" customHeight="1">
      <c r="A344" s="39"/>
      <c r="B344" s="40"/>
      <c r="C344" s="289" t="s">
        <v>644</v>
      </c>
      <c r="D344" s="289" t="s">
        <v>341</v>
      </c>
      <c r="E344" s="290" t="s">
        <v>8702</v>
      </c>
      <c r="F344" s="291" t="s">
        <v>8703</v>
      </c>
      <c r="G344" s="292" t="s">
        <v>373</v>
      </c>
      <c r="H344" s="293">
        <v>9</v>
      </c>
      <c r="I344" s="294"/>
      <c r="J344" s="295">
        <f>ROUND(I344*H344,2)</f>
        <v>0</v>
      </c>
      <c r="K344" s="291" t="s">
        <v>1</v>
      </c>
      <c r="L344" s="296"/>
      <c r="M344" s="297" t="s">
        <v>1</v>
      </c>
      <c r="N344" s="298" t="s">
        <v>41</v>
      </c>
      <c r="O344" s="92"/>
      <c r="P344" s="236">
        <f>O344*H344</f>
        <v>0</v>
      </c>
      <c r="Q344" s="236">
        <v>0.13</v>
      </c>
      <c r="R344" s="236">
        <f>Q344*H344</f>
        <v>1.1699999999999999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320</v>
      </c>
      <c r="AT344" s="238" t="s">
        <v>341</v>
      </c>
      <c r="AU344" s="238" t="s">
        <v>256</v>
      </c>
      <c r="AY344" s="18" t="s">
        <v>240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84</v>
      </c>
      <c r="BK344" s="239">
        <f>ROUND(I344*H344,2)</f>
        <v>0</v>
      </c>
      <c r="BL344" s="18" t="s">
        <v>247</v>
      </c>
      <c r="BM344" s="238" t="s">
        <v>8704</v>
      </c>
    </row>
    <row r="345" s="13" customFormat="1">
      <c r="A345" s="13"/>
      <c r="B345" s="245"/>
      <c r="C345" s="246"/>
      <c r="D345" s="247" t="s">
        <v>251</v>
      </c>
      <c r="E345" s="248" t="s">
        <v>1</v>
      </c>
      <c r="F345" s="249" t="s">
        <v>8685</v>
      </c>
      <c r="G345" s="246"/>
      <c r="H345" s="248" t="s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251</v>
      </c>
      <c r="AU345" s="255" t="s">
        <v>256</v>
      </c>
      <c r="AV345" s="13" t="s">
        <v>84</v>
      </c>
      <c r="AW345" s="13" t="s">
        <v>32</v>
      </c>
      <c r="AX345" s="13" t="s">
        <v>76</v>
      </c>
      <c r="AY345" s="255" t="s">
        <v>240</v>
      </c>
    </row>
    <row r="346" s="13" customFormat="1">
      <c r="A346" s="13"/>
      <c r="B346" s="245"/>
      <c r="C346" s="246"/>
      <c r="D346" s="247" t="s">
        <v>251</v>
      </c>
      <c r="E346" s="248" t="s">
        <v>1</v>
      </c>
      <c r="F346" s="249" t="s">
        <v>8705</v>
      </c>
      <c r="G346" s="246"/>
      <c r="H346" s="248" t="s">
        <v>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251</v>
      </c>
      <c r="AU346" s="255" t="s">
        <v>256</v>
      </c>
      <c r="AV346" s="13" t="s">
        <v>84</v>
      </c>
      <c r="AW346" s="13" t="s">
        <v>32</v>
      </c>
      <c r="AX346" s="13" t="s">
        <v>76</v>
      </c>
      <c r="AY346" s="255" t="s">
        <v>240</v>
      </c>
    </row>
    <row r="347" s="14" customFormat="1">
      <c r="A347" s="14"/>
      <c r="B347" s="256"/>
      <c r="C347" s="257"/>
      <c r="D347" s="247" t="s">
        <v>251</v>
      </c>
      <c r="E347" s="258" t="s">
        <v>1</v>
      </c>
      <c r="F347" s="259" t="s">
        <v>8706</v>
      </c>
      <c r="G347" s="257"/>
      <c r="H347" s="260">
        <v>9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251</v>
      </c>
      <c r="AU347" s="266" t="s">
        <v>256</v>
      </c>
      <c r="AV347" s="14" t="s">
        <v>87</v>
      </c>
      <c r="AW347" s="14" t="s">
        <v>32</v>
      </c>
      <c r="AX347" s="14" t="s">
        <v>84</v>
      </c>
      <c r="AY347" s="266" t="s">
        <v>240</v>
      </c>
    </row>
    <row r="348" s="13" customFormat="1">
      <c r="A348" s="13"/>
      <c r="B348" s="245"/>
      <c r="C348" s="246"/>
      <c r="D348" s="247" t="s">
        <v>251</v>
      </c>
      <c r="E348" s="248" t="s">
        <v>1</v>
      </c>
      <c r="F348" s="249" t="s">
        <v>1566</v>
      </c>
      <c r="G348" s="246"/>
      <c r="H348" s="248" t="s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251</v>
      </c>
      <c r="AU348" s="255" t="s">
        <v>256</v>
      </c>
      <c r="AV348" s="13" t="s">
        <v>84</v>
      </c>
      <c r="AW348" s="13" t="s">
        <v>32</v>
      </c>
      <c r="AX348" s="13" t="s">
        <v>76</v>
      </c>
      <c r="AY348" s="255" t="s">
        <v>240</v>
      </c>
    </row>
    <row r="349" s="13" customFormat="1">
      <c r="A349" s="13"/>
      <c r="B349" s="245"/>
      <c r="C349" s="246"/>
      <c r="D349" s="247" t="s">
        <v>251</v>
      </c>
      <c r="E349" s="248" t="s">
        <v>1</v>
      </c>
      <c r="F349" s="249" t="s">
        <v>8681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251</v>
      </c>
      <c r="AU349" s="255" t="s">
        <v>256</v>
      </c>
      <c r="AV349" s="13" t="s">
        <v>84</v>
      </c>
      <c r="AW349" s="13" t="s">
        <v>32</v>
      </c>
      <c r="AX349" s="13" t="s">
        <v>76</v>
      </c>
      <c r="AY349" s="255" t="s">
        <v>240</v>
      </c>
    </row>
    <row r="350" s="2" customFormat="1" ht="24.15" customHeight="1">
      <c r="A350" s="39"/>
      <c r="B350" s="40"/>
      <c r="C350" s="227" t="s">
        <v>652</v>
      </c>
      <c r="D350" s="227" t="s">
        <v>242</v>
      </c>
      <c r="E350" s="228" t="s">
        <v>8660</v>
      </c>
      <c r="F350" s="229" t="s">
        <v>8661</v>
      </c>
      <c r="G350" s="230" t="s">
        <v>373</v>
      </c>
      <c r="H350" s="231">
        <v>248</v>
      </c>
      <c r="I350" s="232"/>
      <c r="J350" s="233">
        <f>ROUND(I350*H350,2)</f>
        <v>0</v>
      </c>
      <c r="K350" s="229" t="s">
        <v>246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247</v>
      </c>
      <c r="AT350" s="238" t="s">
        <v>242</v>
      </c>
      <c r="AU350" s="238" t="s">
        <v>256</v>
      </c>
      <c r="AY350" s="18" t="s">
        <v>240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84</v>
      </c>
      <c r="BK350" s="239">
        <f>ROUND(I350*H350,2)</f>
        <v>0</v>
      </c>
      <c r="BL350" s="18" t="s">
        <v>247</v>
      </c>
      <c r="BM350" s="238" t="s">
        <v>8707</v>
      </c>
    </row>
    <row r="351" s="2" customFormat="1">
      <c r="A351" s="39"/>
      <c r="B351" s="40"/>
      <c r="C351" s="41"/>
      <c r="D351" s="240" t="s">
        <v>249</v>
      </c>
      <c r="E351" s="41"/>
      <c r="F351" s="241" t="s">
        <v>8663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249</v>
      </c>
      <c r="AU351" s="18" t="s">
        <v>256</v>
      </c>
    </row>
    <row r="352" s="12" customFormat="1" ht="20.88" customHeight="1">
      <c r="A352" s="12"/>
      <c r="B352" s="211"/>
      <c r="C352" s="212"/>
      <c r="D352" s="213" t="s">
        <v>75</v>
      </c>
      <c r="E352" s="225" t="s">
        <v>8708</v>
      </c>
      <c r="F352" s="225" t="s">
        <v>8709</v>
      </c>
      <c r="G352" s="212"/>
      <c r="H352" s="212"/>
      <c r="I352" s="215"/>
      <c r="J352" s="226">
        <f>BK352</f>
        <v>0</v>
      </c>
      <c r="K352" s="212"/>
      <c r="L352" s="217"/>
      <c r="M352" s="218"/>
      <c r="N352" s="219"/>
      <c r="O352" s="219"/>
      <c r="P352" s="220">
        <f>SUM(P353:P360)</f>
        <v>0</v>
      </c>
      <c r="Q352" s="219"/>
      <c r="R352" s="220">
        <f>SUM(R353:R360)</f>
        <v>0</v>
      </c>
      <c r="S352" s="219"/>
      <c r="T352" s="221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2" t="s">
        <v>84</v>
      </c>
      <c r="AT352" s="223" t="s">
        <v>75</v>
      </c>
      <c r="AU352" s="223" t="s">
        <v>87</v>
      </c>
      <c r="AY352" s="222" t="s">
        <v>240</v>
      </c>
      <c r="BK352" s="224">
        <f>SUM(BK353:BK360)</f>
        <v>0</v>
      </c>
    </row>
    <row r="353" s="2" customFormat="1" ht="24.15" customHeight="1">
      <c r="A353" s="39"/>
      <c r="B353" s="40"/>
      <c r="C353" s="227" t="s">
        <v>656</v>
      </c>
      <c r="D353" s="227" t="s">
        <v>242</v>
      </c>
      <c r="E353" s="228" t="s">
        <v>8710</v>
      </c>
      <c r="F353" s="229" t="s">
        <v>8711</v>
      </c>
      <c r="G353" s="230" t="s">
        <v>373</v>
      </c>
      <c r="H353" s="231">
        <v>60</v>
      </c>
      <c r="I353" s="232"/>
      <c r="J353" s="233">
        <f>ROUND(I353*H353,2)</f>
        <v>0</v>
      </c>
      <c r="K353" s="229" t="s">
        <v>246</v>
      </c>
      <c r="L353" s="45"/>
      <c r="M353" s="234" t="s">
        <v>1</v>
      </c>
      <c r="N353" s="235" t="s">
        <v>41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247</v>
      </c>
      <c r="AT353" s="238" t="s">
        <v>242</v>
      </c>
      <c r="AU353" s="238" t="s">
        <v>256</v>
      </c>
      <c r="AY353" s="18" t="s">
        <v>240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247</v>
      </c>
      <c r="BM353" s="238" t="s">
        <v>8712</v>
      </c>
    </row>
    <row r="354" s="2" customFormat="1">
      <c r="A354" s="39"/>
      <c r="B354" s="40"/>
      <c r="C354" s="41"/>
      <c r="D354" s="240" t="s">
        <v>249</v>
      </c>
      <c r="E354" s="41"/>
      <c r="F354" s="241" t="s">
        <v>8713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249</v>
      </c>
      <c r="AU354" s="18" t="s">
        <v>256</v>
      </c>
    </row>
    <row r="355" s="13" customFormat="1">
      <c r="A355" s="13"/>
      <c r="B355" s="245"/>
      <c r="C355" s="246"/>
      <c r="D355" s="247" t="s">
        <v>251</v>
      </c>
      <c r="E355" s="248" t="s">
        <v>1</v>
      </c>
      <c r="F355" s="249" t="s">
        <v>8714</v>
      </c>
      <c r="G355" s="246"/>
      <c r="H355" s="248" t="s">
        <v>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251</v>
      </c>
      <c r="AU355" s="255" t="s">
        <v>256</v>
      </c>
      <c r="AV355" s="13" t="s">
        <v>84</v>
      </c>
      <c r="AW355" s="13" t="s">
        <v>32</v>
      </c>
      <c r="AX355" s="13" t="s">
        <v>76</v>
      </c>
      <c r="AY355" s="255" t="s">
        <v>240</v>
      </c>
    </row>
    <row r="356" s="14" customFormat="1">
      <c r="A356" s="14"/>
      <c r="B356" s="256"/>
      <c r="C356" s="257"/>
      <c r="D356" s="247" t="s">
        <v>251</v>
      </c>
      <c r="E356" s="258" t="s">
        <v>1</v>
      </c>
      <c r="F356" s="259" t="s">
        <v>746</v>
      </c>
      <c r="G356" s="257"/>
      <c r="H356" s="260">
        <v>60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251</v>
      </c>
      <c r="AU356" s="266" t="s">
        <v>256</v>
      </c>
      <c r="AV356" s="14" t="s">
        <v>87</v>
      </c>
      <c r="AW356" s="14" t="s">
        <v>32</v>
      </c>
      <c r="AX356" s="14" t="s">
        <v>84</v>
      </c>
      <c r="AY356" s="266" t="s">
        <v>240</v>
      </c>
    </row>
    <row r="357" s="2" customFormat="1" ht="24.15" customHeight="1">
      <c r="A357" s="39"/>
      <c r="B357" s="40"/>
      <c r="C357" s="227" t="s">
        <v>666</v>
      </c>
      <c r="D357" s="227" t="s">
        <v>242</v>
      </c>
      <c r="E357" s="228" t="s">
        <v>8715</v>
      </c>
      <c r="F357" s="229" t="s">
        <v>8716</v>
      </c>
      <c r="G357" s="230" t="s">
        <v>373</v>
      </c>
      <c r="H357" s="231">
        <v>60</v>
      </c>
      <c r="I357" s="232"/>
      <c r="J357" s="233">
        <f>ROUND(I357*H357,2)</f>
        <v>0</v>
      </c>
      <c r="K357" s="229" t="s">
        <v>246</v>
      </c>
      <c r="L357" s="45"/>
      <c r="M357" s="234" t="s">
        <v>1</v>
      </c>
      <c r="N357" s="235" t="s">
        <v>41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247</v>
      </c>
      <c r="AT357" s="238" t="s">
        <v>242</v>
      </c>
      <c r="AU357" s="238" t="s">
        <v>256</v>
      </c>
      <c r="AY357" s="18" t="s">
        <v>240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84</v>
      </c>
      <c r="BK357" s="239">
        <f>ROUND(I357*H357,2)</f>
        <v>0</v>
      </c>
      <c r="BL357" s="18" t="s">
        <v>247</v>
      </c>
      <c r="BM357" s="238" t="s">
        <v>8717</v>
      </c>
    </row>
    <row r="358" s="2" customFormat="1">
      <c r="A358" s="39"/>
      <c r="B358" s="40"/>
      <c r="C358" s="41"/>
      <c r="D358" s="240" t="s">
        <v>249</v>
      </c>
      <c r="E358" s="41"/>
      <c r="F358" s="241" t="s">
        <v>8718</v>
      </c>
      <c r="G358" s="41"/>
      <c r="H358" s="41"/>
      <c r="I358" s="242"/>
      <c r="J358" s="41"/>
      <c r="K358" s="41"/>
      <c r="L358" s="45"/>
      <c r="M358" s="243"/>
      <c r="N358" s="24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249</v>
      </c>
      <c r="AU358" s="18" t="s">
        <v>256</v>
      </c>
    </row>
    <row r="359" s="2" customFormat="1" ht="24.15" customHeight="1">
      <c r="A359" s="39"/>
      <c r="B359" s="40"/>
      <c r="C359" s="227" t="s">
        <v>672</v>
      </c>
      <c r="D359" s="227" t="s">
        <v>242</v>
      </c>
      <c r="E359" s="228" t="s">
        <v>8660</v>
      </c>
      <c r="F359" s="229" t="s">
        <v>8661</v>
      </c>
      <c r="G359" s="230" t="s">
        <v>373</v>
      </c>
      <c r="H359" s="231">
        <v>60</v>
      </c>
      <c r="I359" s="232"/>
      <c r="J359" s="233">
        <f>ROUND(I359*H359,2)</f>
        <v>0</v>
      </c>
      <c r="K359" s="229" t="s">
        <v>246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247</v>
      </c>
      <c r="AT359" s="238" t="s">
        <v>242</v>
      </c>
      <c r="AU359" s="238" t="s">
        <v>256</v>
      </c>
      <c r="AY359" s="18" t="s">
        <v>240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84</v>
      </c>
      <c r="BK359" s="239">
        <f>ROUND(I359*H359,2)</f>
        <v>0</v>
      </c>
      <c r="BL359" s="18" t="s">
        <v>247</v>
      </c>
      <c r="BM359" s="238" t="s">
        <v>8719</v>
      </c>
    </row>
    <row r="360" s="2" customFormat="1">
      <c r="A360" s="39"/>
      <c r="B360" s="40"/>
      <c r="C360" s="41"/>
      <c r="D360" s="240" t="s">
        <v>249</v>
      </c>
      <c r="E360" s="41"/>
      <c r="F360" s="241" t="s">
        <v>8663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249</v>
      </c>
      <c r="AU360" s="18" t="s">
        <v>256</v>
      </c>
    </row>
    <row r="361" s="12" customFormat="1" ht="22.8" customHeight="1">
      <c r="A361" s="12"/>
      <c r="B361" s="211"/>
      <c r="C361" s="212"/>
      <c r="D361" s="213" t="s">
        <v>75</v>
      </c>
      <c r="E361" s="225" t="s">
        <v>1031</v>
      </c>
      <c r="F361" s="225" t="s">
        <v>3938</v>
      </c>
      <c r="G361" s="212"/>
      <c r="H361" s="212"/>
      <c r="I361" s="215"/>
      <c r="J361" s="226">
        <f>BK361</f>
        <v>0</v>
      </c>
      <c r="K361" s="212"/>
      <c r="L361" s="217"/>
      <c r="M361" s="218"/>
      <c r="N361" s="219"/>
      <c r="O361" s="219"/>
      <c r="P361" s="220">
        <f>SUM(P362:P388)</f>
        <v>0</v>
      </c>
      <c r="Q361" s="219"/>
      <c r="R361" s="220">
        <f>SUM(R362:R388)</f>
        <v>9.5597699999999985</v>
      </c>
      <c r="S361" s="219"/>
      <c r="T361" s="221">
        <f>SUM(T362:T388)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2" t="s">
        <v>84</v>
      </c>
      <c r="AT361" s="223" t="s">
        <v>75</v>
      </c>
      <c r="AU361" s="223" t="s">
        <v>84</v>
      </c>
      <c r="AY361" s="222" t="s">
        <v>240</v>
      </c>
      <c r="BK361" s="224">
        <f>SUM(BK362:BK388)</f>
        <v>0</v>
      </c>
    </row>
    <row r="362" s="2" customFormat="1" ht="24.15" customHeight="1">
      <c r="A362" s="39"/>
      <c r="B362" s="40"/>
      <c r="C362" s="227" t="s">
        <v>678</v>
      </c>
      <c r="D362" s="227" t="s">
        <v>242</v>
      </c>
      <c r="E362" s="228" t="s">
        <v>8720</v>
      </c>
      <c r="F362" s="229" t="s">
        <v>8721</v>
      </c>
      <c r="G362" s="230" t="s">
        <v>520</v>
      </c>
      <c r="H362" s="231">
        <v>50</v>
      </c>
      <c r="I362" s="232"/>
      <c r="J362" s="233">
        <f>ROUND(I362*H362,2)</f>
        <v>0</v>
      </c>
      <c r="K362" s="229" t="s">
        <v>246</v>
      </c>
      <c r="L362" s="45"/>
      <c r="M362" s="234" t="s">
        <v>1</v>
      </c>
      <c r="N362" s="235" t="s">
        <v>41</v>
      </c>
      <c r="O362" s="92"/>
      <c r="P362" s="236">
        <f>O362*H362</f>
        <v>0</v>
      </c>
      <c r="Q362" s="236">
        <v>0.0027599999999999999</v>
      </c>
      <c r="R362" s="236">
        <f>Q362*H362</f>
        <v>0.13799999999999998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247</v>
      </c>
      <c r="AT362" s="238" t="s">
        <v>242</v>
      </c>
      <c r="AU362" s="238" t="s">
        <v>87</v>
      </c>
      <c r="AY362" s="18" t="s">
        <v>240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84</v>
      </c>
      <c r="BK362" s="239">
        <f>ROUND(I362*H362,2)</f>
        <v>0</v>
      </c>
      <c r="BL362" s="18" t="s">
        <v>247</v>
      </c>
      <c r="BM362" s="238" t="s">
        <v>8722</v>
      </c>
    </row>
    <row r="363" s="2" customFormat="1">
      <c r="A363" s="39"/>
      <c r="B363" s="40"/>
      <c r="C363" s="41"/>
      <c r="D363" s="240" t="s">
        <v>249</v>
      </c>
      <c r="E363" s="41"/>
      <c r="F363" s="241" t="s">
        <v>8723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249</v>
      </c>
      <c r="AU363" s="18" t="s">
        <v>87</v>
      </c>
    </row>
    <row r="364" s="13" customFormat="1">
      <c r="A364" s="13"/>
      <c r="B364" s="245"/>
      <c r="C364" s="246"/>
      <c r="D364" s="247" t="s">
        <v>251</v>
      </c>
      <c r="E364" s="248" t="s">
        <v>1</v>
      </c>
      <c r="F364" s="249" t="s">
        <v>8724</v>
      </c>
      <c r="G364" s="246"/>
      <c r="H364" s="248" t="s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251</v>
      </c>
      <c r="AU364" s="255" t="s">
        <v>87</v>
      </c>
      <c r="AV364" s="13" t="s">
        <v>84</v>
      </c>
      <c r="AW364" s="13" t="s">
        <v>32</v>
      </c>
      <c r="AX364" s="13" t="s">
        <v>76</v>
      </c>
      <c r="AY364" s="255" t="s">
        <v>240</v>
      </c>
    </row>
    <row r="365" s="14" customFormat="1">
      <c r="A365" s="14"/>
      <c r="B365" s="256"/>
      <c r="C365" s="257"/>
      <c r="D365" s="247" t="s">
        <v>251</v>
      </c>
      <c r="E365" s="258" t="s">
        <v>1</v>
      </c>
      <c r="F365" s="259" t="s">
        <v>335</v>
      </c>
      <c r="G365" s="257"/>
      <c r="H365" s="260">
        <v>50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251</v>
      </c>
      <c r="AU365" s="266" t="s">
        <v>87</v>
      </c>
      <c r="AV365" s="14" t="s">
        <v>87</v>
      </c>
      <c r="AW365" s="14" t="s">
        <v>32</v>
      </c>
      <c r="AX365" s="14" t="s">
        <v>84</v>
      </c>
      <c r="AY365" s="266" t="s">
        <v>240</v>
      </c>
    </row>
    <row r="366" s="2" customFormat="1" ht="24.15" customHeight="1">
      <c r="A366" s="39"/>
      <c r="B366" s="40"/>
      <c r="C366" s="227" t="s">
        <v>683</v>
      </c>
      <c r="D366" s="227" t="s">
        <v>242</v>
      </c>
      <c r="E366" s="228" t="s">
        <v>8725</v>
      </c>
      <c r="F366" s="229" t="s">
        <v>8726</v>
      </c>
      <c r="G366" s="230" t="s">
        <v>675</v>
      </c>
      <c r="H366" s="231">
        <v>3</v>
      </c>
      <c r="I366" s="232"/>
      <c r="J366" s="233">
        <f>ROUND(I366*H366,2)</f>
        <v>0</v>
      </c>
      <c r="K366" s="229" t="s">
        <v>246</v>
      </c>
      <c r="L366" s="45"/>
      <c r="M366" s="234" t="s">
        <v>1</v>
      </c>
      <c r="N366" s="235" t="s">
        <v>41</v>
      </c>
      <c r="O366" s="92"/>
      <c r="P366" s="236">
        <f>O366*H366</f>
        <v>0</v>
      </c>
      <c r="Q366" s="236">
        <v>6.9999999999999994E-05</v>
      </c>
      <c r="R366" s="236">
        <f>Q366*H366</f>
        <v>0.00020999999999999998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247</v>
      </c>
      <c r="AT366" s="238" t="s">
        <v>242</v>
      </c>
      <c r="AU366" s="238" t="s">
        <v>87</v>
      </c>
      <c r="AY366" s="18" t="s">
        <v>240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247</v>
      </c>
      <c r="BM366" s="238" t="s">
        <v>8727</v>
      </c>
    </row>
    <row r="367" s="2" customFormat="1">
      <c r="A367" s="39"/>
      <c r="B367" s="40"/>
      <c r="C367" s="41"/>
      <c r="D367" s="240" t="s">
        <v>249</v>
      </c>
      <c r="E367" s="41"/>
      <c r="F367" s="241" t="s">
        <v>8728</v>
      </c>
      <c r="G367" s="41"/>
      <c r="H367" s="41"/>
      <c r="I367" s="242"/>
      <c r="J367" s="41"/>
      <c r="K367" s="41"/>
      <c r="L367" s="45"/>
      <c r="M367" s="243"/>
      <c r="N367" s="244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249</v>
      </c>
      <c r="AU367" s="18" t="s">
        <v>87</v>
      </c>
    </row>
    <row r="368" s="13" customFormat="1">
      <c r="A368" s="13"/>
      <c r="B368" s="245"/>
      <c r="C368" s="246"/>
      <c r="D368" s="247" t="s">
        <v>251</v>
      </c>
      <c r="E368" s="248" t="s">
        <v>1</v>
      </c>
      <c r="F368" s="249" t="s">
        <v>8729</v>
      </c>
      <c r="G368" s="246"/>
      <c r="H368" s="248" t="s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251</v>
      </c>
      <c r="AU368" s="255" t="s">
        <v>87</v>
      </c>
      <c r="AV368" s="13" t="s">
        <v>84</v>
      </c>
      <c r="AW368" s="13" t="s">
        <v>32</v>
      </c>
      <c r="AX368" s="13" t="s">
        <v>76</v>
      </c>
      <c r="AY368" s="255" t="s">
        <v>240</v>
      </c>
    </row>
    <row r="369" s="14" customFormat="1">
      <c r="A369" s="14"/>
      <c r="B369" s="256"/>
      <c r="C369" s="257"/>
      <c r="D369" s="247" t="s">
        <v>251</v>
      </c>
      <c r="E369" s="258" t="s">
        <v>1</v>
      </c>
      <c r="F369" s="259" t="s">
        <v>256</v>
      </c>
      <c r="G369" s="257"/>
      <c r="H369" s="260">
        <v>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251</v>
      </c>
      <c r="AU369" s="266" t="s">
        <v>87</v>
      </c>
      <c r="AV369" s="14" t="s">
        <v>87</v>
      </c>
      <c r="AW369" s="14" t="s">
        <v>32</v>
      </c>
      <c r="AX369" s="14" t="s">
        <v>84</v>
      </c>
      <c r="AY369" s="266" t="s">
        <v>240</v>
      </c>
    </row>
    <row r="370" s="2" customFormat="1" ht="16.5" customHeight="1">
      <c r="A370" s="39"/>
      <c r="B370" s="40"/>
      <c r="C370" s="227" t="s">
        <v>688</v>
      </c>
      <c r="D370" s="227" t="s">
        <v>242</v>
      </c>
      <c r="E370" s="228" t="s">
        <v>8730</v>
      </c>
      <c r="F370" s="229" t="s">
        <v>8731</v>
      </c>
      <c r="G370" s="230" t="s">
        <v>520</v>
      </c>
      <c r="H370" s="231">
        <v>50</v>
      </c>
      <c r="I370" s="232"/>
      <c r="J370" s="233">
        <f>ROUND(I370*H370,2)</f>
        <v>0</v>
      </c>
      <c r="K370" s="229" t="s">
        <v>1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247</v>
      </c>
      <c r="AT370" s="238" t="s">
        <v>242</v>
      </c>
      <c r="AU370" s="238" t="s">
        <v>87</v>
      </c>
      <c r="AY370" s="18" t="s">
        <v>240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247</v>
      </c>
      <c r="BM370" s="238" t="s">
        <v>8732</v>
      </c>
    </row>
    <row r="371" s="2" customFormat="1" ht="24.15" customHeight="1">
      <c r="A371" s="39"/>
      <c r="B371" s="40"/>
      <c r="C371" s="227" t="s">
        <v>693</v>
      </c>
      <c r="D371" s="227" t="s">
        <v>242</v>
      </c>
      <c r="E371" s="228" t="s">
        <v>3972</v>
      </c>
      <c r="F371" s="229" t="s">
        <v>3973</v>
      </c>
      <c r="G371" s="230" t="s">
        <v>3974</v>
      </c>
      <c r="H371" s="231">
        <v>9</v>
      </c>
      <c r="I371" s="232"/>
      <c r="J371" s="233">
        <f>ROUND(I371*H371,2)</f>
        <v>0</v>
      </c>
      <c r="K371" s="229" t="s">
        <v>246</v>
      </c>
      <c r="L371" s="45"/>
      <c r="M371" s="234" t="s">
        <v>1</v>
      </c>
      <c r="N371" s="235" t="s">
        <v>41</v>
      </c>
      <c r="O371" s="92"/>
      <c r="P371" s="236">
        <f>O371*H371</f>
        <v>0</v>
      </c>
      <c r="Q371" s="236">
        <v>0.00010000000000000001</v>
      </c>
      <c r="R371" s="236">
        <f>Q371*H371</f>
        <v>0.00090000000000000008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247</v>
      </c>
      <c r="AT371" s="238" t="s">
        <v>242</v>
      </c>
      <c r="AU371" s="238" t="s">
        <v>87</v>
      </c>
      <c r="AY371" s="18" t="s">
        <v>240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84</v>
      </c>
      <c r="BK371" s="239">
        <f>ROUND(I371*H371,2)</f>
        <v>0</v>
      </c>
      <c r="BL371" s="18" t="s">
        <v>247</v>
      </c>
      <c r="BM371" s="238" t="s">
        <v>8733</v>
      </c>
    </row>
    <row r="372" s="2" customFormat="1">
      <c r="A372" s="39"/>
      <c r="B372" s="40"/>
      <c r="C372" s="41"/>
      <c r="D372" s="240" t="s">
        <v>249</v>
      </c>
      <c r="E372" s="41"/>
      <c r="F372" s="241" t="s">
        <v>3976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249</v>
      </c>
      <c r="AU372" s="18" t="s">
        <v>87</v>
      </c>
    </row>
    <row r="373" s="2" customFormat="1" ht="24.15" customHeight="1">
      <c r="A373" s="39"/>
      <c r="B373" s="40"/>
      <c r="C373" s="227" t="s">
        <v>698</v>
      </c>
      <c r="D373" s="227" t="s">
        <v>242</v>
      </c>
      <c r="E373" s="228" t="s">
        <v>8734</v>
      </c>
      <c r="F373" s="229" t="s">
        <v>8735</v>
      </c>
      <c r="G373" s="230" t="s">
        <v>675</v>
      </c>
      <c r="H373" s="231">
        <v>9</v>
      </c>
      <c r="I373" s="232"/>
      <c r="J373" s="233">
        <f>ROUND(I373*H373,2)</f>
        <v>0</v>
      </c>
      <c r="K373" s="229" t="s">
        <v>5454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0.34089999999999998</v>
      </c>
      <c r="R373" s="236">
        <f>Q373*H373</f>
        <v>3.0680999999999998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247</v>
      </c>
      <c r="AT373" s="238" t="s">
        <v>242</v>
      </c>
      <c r="AU373" s="238" t="s">
        <v>87</v>
      </c>
      <c r="AY373" s="18" t="s">
        <v>240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84</v>
      </c>
      <c r="BK373" s="239">
        <f>ROUND(I373*H373,2)</f>
        <v>0</v>
      </c>
      <c r="BL373" s="18" t="s">
        <v>247</v>
      </c>
      <c r="BM373" s="238" t="s">
        <v>8736</v>
      </c>
    </row>
    <row r="374" s="13" customFormat="1">
      <c r="A374" s="13"/>
      <c r="B374" s="245"/>
      <c r="C374" s="246"/>
      <c r="D374" s="247" t="s">
        <v>251</v>
      </c>
      <c r="E374" s="248" t="s">
        <v>1</v>
      </c>
      <c r="F374" s="249" t="s">
        <v>8737</v>
      </c>
      <c r="G374" s="246"/>
      <c r="H374" s="248" t="s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251</v>
      </c>
      <c r="AU374" s="255" t="s">
        <v>87</v>
      </c>
      <c r="AV374" s="13" t="s">
        <v>84</v>
      </c>
      <c r="AW374" s="13" t="s">
        <v>32</v>
      </c>
      <c r="AX374" s="13" t="s">
        <v>76</v>
      </c>
      <c r="AY374" s="255" t="s">
        <v>240</v>
      </c>
    </row>
    <row r="375" s="14" customFormat="1">
      <c r="A375" s="14"/>
      <c r="B375" s="256"/>
      <c r="C375" s="257"/>
      <c r="D375" s="247" t="s">
        <v>251</v>
      </c>
      <c r="E375" s="258" t="s">
        <v>1</v>
      </c>
      <c r="F375" s="259" t="s">
        <v>328</v>
      </c>
      <c r="G375" s="257"/>
      <c r="H375" s="260">
        <v>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251</v>
      </c>
      <c r="AU375" s="266" t="s">
        <v>87</v>
      </c>
      <c r="AV375" s="14" t="s">
        <v>87</v>
      </c>
      <c r="AW375" s="14" t="s">
        <v>32</v>
      </c>
      <c r="AX375" s="14" t="s">
        <v>84</v>
      </c>
      <c r="AY375" s="266" t="s">
        <v>240</v>
      </c>
    </row>
    <row r="376" s="2" customFormat="1" ht="33" customHeight="1">
      <c r="A376" s="39"/>
      <c r="B376" s="40"/>
      <c r="C376" s="289" t="s">
        <v>703</v>
      </c>
      <c r="D376" s="289" t="s">
        <v>341</v>
      </c>
      <c r="E376" s="290" t="s">
        <v>8738</v>
      </c>
      <c r="F376" s="291" t="s">
        <v>8739</v>
      </c>
      <c r="G376" s="292" t="s">
        <v>675</v>
      </c>
      <c r="H376" s="293">
        <v>9</v>
      </c>
      <c r="I376" s="294"/>
      <c r="J376" s="295">
        <f>ROUND(I376*H376,2)</f>
        <v>0</v>
      </c>
      <c r="K376" s="291" t="s">
        <v>1</v>
      </c>
      <c r="L376" s="296"/>
      <c r="M376" s="297" t="s">
        <v>1</v>
      </c>
      <c r="N376" s="298" t="s">
        <v>41</v>
      </c>
      <c r="O376" s="92"/>
      <c r="P376" s="236">
        <f>O376*H376</f>
        <v>0</v>
      </c>
      <c r="Q376" s="236">
        <v>0.41999999999999998</v>
      </c>
      <c r="R376" s="236">
        <f>Q376*H376</f>
        <v>3.7799999999999998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320</v>
      </c>
      <c r="AT376" s="238" t="s">
        <v>341</v>
      </c>
      <c r="AU376" s="238" t="s">
        <v>87</v>
      </c>
      <c r="AY376" s="18" t="s">
        <v>240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247</v>
      </c>
      <c r="BM376" s="238" t="s">
        <v>8740</v>
      </c>
    </row>
    <row r="377" s="13" customFormat="1">
      <c r="A377" s="13"/>
      <c r="B377" s="245"/>
      <c r="C377" s="246"/>
      <c r="D377" s="247" t="s">
        <v>251</v>
      </c>
      <c r="E377" s="248" t="s">
        <v>1</v>
      </c>
      <c r="F377" s="249" t="s">
        <v>8741</v>
      </c>
      <c r="G377" s="246"/>
      <c r="H377" s="248" t="s">
        <v>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251</v>
      </c>
      <c r="AU377" s="255" t="s">
        <v>87</v>
      </c>
      <c r="AV377" s="13" t="s">
        <v>84</v>
      </c>
      <c r="AW377" s="13" t="s">
        <v>32</v>
      </c>
      <c r="AX377" s="13" t="s">
        <v>76</v>
      </c>
      <c r="AY377" s="255" t="s">
        <v>240</v>
      </c>
    </row>
    <row r="378" s="14" customFormat="1">
      <c r="A378" s="14"/>
      <c r="B378" s="256"/>
      <c r="C378" s="257"/>
      <c r="D378" s="247" t="s">
        <v>251</v>
      </c>
      <c r="E378" s="258" t="s">
        <v>1</v>
      </c>
      <c r="F378" s="259" t="s">
        <v>328</v>
      </c>
      <c r="G378" s="257"/>
      <c r="H378" s="260">
        <v>9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251</v>
      </c>
      <c r="AU378" s="266" t="s">
        <v>87</v>
      </c>
      <c r="AV378" s="14" t="s">
        <v>87</v>
      </c>
      <c r="AW378" s="14" t="s">
        <v>32</v>
      </c>
      <c r="AX378" s="14" t="s">
        <v>84</v>
      </c>
      <c r="AY378" s="266" t="s">
        <v>240</v>
      </c>
    </row>
    <row r="379" s="2" customFormat="1" ht="24.15" customHeight="1">
      <c r="A379" s="39"/>
      <c r="B379" s="40"/>
      <c r="C379" s="227" t="s">
        <v>708</v>
      </c>
      <c r="D379" s="227" t="s">
        <v>242</v>
      </c>
      <c r="E379" s="228" t="s">
        <v>8742</v>
      </c>
      <c r="F379" s="229" t="s">
        <v>8743</v>
      </c>
      <c r="G379" s="230" t="s">
        <v>675</v>
      </c>
      <c r="H379" s="231">
        <v>9</v>
      </c>
      <c r="I379" s="232"/>
      <c r="J379" s="233">
        <f>ROUND(I379*H379,2)</f>
        <v>0</v>
      </c>
      <c r="K379" s="229" t="s">
        <v>246</v>
      </c>
      <c r="L379" s="45"/>
      <c r="M379" s="234" t="s">
        <v>1</v>
      </c>
      <c r="N379" s="235" t="s">
        <v>41</v>
      </c>
      <c r="O379" s="92"/>
      <c r="P379" s="236">
        <f>O379*H379</f>
        <v>0</v>
      </c>
      <c r="Q379" s="236">
        <v>0.21734000000000001</v>
      </c>
      <c r="R379" s="236">
        <f>Q379*H379</f>
        <v>1.9560600000000001</v>
      </c>
      <c r="S379" s="236">
        <v>0</v>
      </c>
      <c r="T379" s="237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8" t="s">
        <v>247</v>
      </c>
      <c r="AT379" s="238" t="s">
        <v>242</v>
      </c>
      <c r="AU379" s="238" t="s">
        <v>87</v>
      </c>
      <c r="AY379" s="18" t="s">
        <v>240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8" t="s">
        <v>84</v>
      </c>
      <c r="BK379" s="239">
        <f>ROUND(I379*H379,2)</f>
        <v>0</v>
      </c>
      <c r="BL379" s="18" t="s">
        <v>247</v>
      </c>
      <c r="BM379" s="238" t="s">
        <v>8744</v>
      </c>
    </row>
    <row r="380" s="2" customFormat="1">
      <c r="A380" s="39"/>
      <c r="B380" s="40"/>
      <c r="C380" s="41"/>
      <c r="D380" s="240" t="s">
        <v>249</v>
      </c>
      <c r="E380" s="41"/>
      <c r="F380" s="241" t="s">
        <v>8745</v>
      </c>
      <c r="G380" s="41"/>
      <c r="H380" s="41"/>
      <c r="I380" s="242"/>
      <c r="J380" s="41"/>
      <c r="K380" s="41"/>
      <c r="L380" s="45"/>
      <c r="M380" s="243"/>
      <c r="N380" s="244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249</v>
      </c>
      <c r="AU380" s="18" t="s">
        <v>87</v>
      </c>
    </row>
    <row r="381" s="13" customFormat="1">
      <c r="A381" s="13"/>
      <c r="B381" s="245"/>
      <c r="C381" s="246"/>
      <c r="D381" s="247" t="s">
        <v>251</v>
      </c>
      <c r="E381" s="248" t="s">
        <v>1</v>
      </c>
      <c r="F381" s="249" t="s">
        <v>8746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251</v>
      </c>
      <c r="AU381" s="255" t="s">
        <v>87</v>
      </c>
      <c r="AV381" s="13" t="s">
        <v>84</v>
      </c>
      <c r="AW381" s="13" t="s">
        <v>32</v>
      </c>
      <c r="AX381" s="13" t="s">
        <v>76</v>
      </c>
      <c r="AY381" s="255" t="s">
        <v>240</v>
      </c>
    </row>
    <row r="382" s="14" customFormat="1">
      <c r="A382" s="14"/>
      <c r="B382" s="256"/>
      <c r="C382" s="257"/>
      <c r="D382" s="247" t="s">
        <v>251</v>
      </c>
      <c r="E382" s="258" t="s">
        <v>1</v>
      </c>
      <c r="F382" s="259" t="s">
        <v>328</v>
      </c>
      <c r="G382" s="257"/>
      <c r="H382" s="260">
        <v>9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251</v>
      </c>
      <c r="AU382" s="266" t="s">
        <v>87</v>
      </c>
      <c r="AV382" s="14" t="s">
        <v>87</v>
      </c>
      <c r="AW382" s="14" t="s">
        <v>32</v>
      </c>
      <c r="AX382" s="14" t="s">
        <v>84</v>
      </c>
      <c r="AY382" s="266" t="s">
        <v>240</v>
      </c>
    </row>
    <row r="383" s="2" customFormat="1" ht="16.5" customHeight="1">
      <c r="A383" s="39"/>
      <c r="B383" s="40"/>
      <c r="C383" s="289" t="s">
        <v>713</v>
      </c>
      <c r="D383" s="289" t="s">
        <v>341</v>
      </c>
      <c r="E383" s="290" t="s">
        <v>8747</v>
      </c>
      <c r="F383" s="291" t="s">
        <v>8748</v>
      </c>
      <c r="G383" s="292" t="s">
        <v>675</v>
      </c>
      <c r="H383" s="293">
        <v>9</v>
      </c>
      <c r="I383" s="294"/>
      <c r="J383" s="295">
        <f>ROUND(I383*H383,2)</f>
        <v>0</v>
      </c>
      <c r="K383" s="291" t="s">
        <v>246</v>
      </c>
      <c r="L383" s="296"/>
      <c r="M383" s="297" t="s">
        <v>1</v>
      </c>
      <c r="N383" s="298" t="s">
        <v>41</v>
      </c>
      <c r="O383" s="92"/>
      <c r="P383" s="236">
        <f>O383*H383</f>
        <v>0</v>
      </c>
      <c r="Q383" s="236">
        <v>0.059999999999999998</v>
      </c>
      <c r="R383" s="236">
        <f>Q383*H383</f>
        <v>0.54000000000000004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320</v>
      </c>
      <c r="AT383" s="238" t="s">
        <v>341</v>
      </c>
      <c r="AU383" s="238" t="s">
        <v>87</v>
      </c>
      <c r="AY383" s="18" t="s">
        <v>240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247</v>
      </c>
      <c r="BM383" s="238" t="s">
        <v>8749</v>
      </c>
    </row>
    <row r="384" s="13" customFormat="1">
      <c r="A384" s="13"/>
      <c r="B384" s="245"/>
      <c r="C384" s="246"/>
      <c r="D384" s="247" t="s">
        <v>251</v>
      </c>
      <c r="E384" s="248" t="s">
        <v>1</v>
      </c>
      <c r="F384" s="249" t="s">
        <v>8750</v>
      </c>
      <c r="G384" s="246"/>
      <c r="H384" s="248" t="s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251</v>
      </c>
      <c r="AU384" s="255" t="s">
        <v>87</v>
      </c>
      <c r="AV384" s="13" t="s">
        <v>84</v>
      </c>
      <c r="AW384" s="13" t="s">
        <v>32</v>
      </c>
      <c r="AX384" s="13" t="s">
        <v>76</v>
      </c>
      <c r="AY384" s="255" t="s">
        <v>240</v>
      </c>
    </row>
    <row r="385" s="14" customFormat="1">
      <c r="A385" s="14"/>
      <c r="B385" s="256"/>
      <c r="C385" s="257"/>
      <c r="D385" s="247" t="s">
        <v>251</v>
      </c>
      <c r="E385" s="258" t="s">
        <v>1</v>
      </c>
      <c r="F385" s="259" t="s">
        <v>328</v>
      </c>
      <c r="G385" s="257"/>
      <c r="H385" s="260">
        <v>9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251</v>
      </c>
      <c r="AU385" s="266" t="s">
        <v>87</v>
      </c>
      <c r="AV385" s="14" t="s">
        <v>87</v>
      </c>
      <c r="AW385" s="14" t="s">
        <v>32</v>
      </c>
      <c r="AX385" s="14" t="s">
        <v>84</v>
      </c>
      <c r="AY385" s="266" t="s">
        <v>240</v>
      </c>
    </row>
    <row r="386" s="2" customFormat="1" ht="21.75" customHeight="1">
      <c r="A386" s="39"/>
      <c r="B386" s="40"/>
      <c r="C386" s="289" t="s">
        <v>718</v>
      </c>
      <c r="D386" s="289" t="s">
        <v>341</v>
      </c>
      <c r="E386" s="290" t="s">
        <v>8751</v>
      </c>
      <c r="F386" s="291" t="s">
        <v>8752</v>
      </c>
      <c r="G386" s="292" t="s">
        <v>675</v>
      </c>
      <c r="H386" s="293">
        <v>9</v>
      </c>
      <c r="I386" s="294"/>
      <c r="J386" s="295">
        <f>ROUND(I386*H386,2)</f>
        <v>0</v>
      </c>
      <c r="K386" s="291" t="s">
        <v>246</v>
      </c>
      <c r="L386" s="296"/>
      <c r="M386" s="297" t="s">
        <v>1</v>
      </c>
      <c r="N386" s="298" t="s">
        <v>41</v>
      </c>
      <c r="O386" s="92"/>
      <c r="P386" s="236">
        <f>O386*H386</f>
        <v>0</v>
      </c>
      <c r="Q386" s="236">
        <v>0.0085000000000000006</v>
      </c>
      <c r="R386" s="236">
        <f>Q386*H386</f>
        <v>0.076500000000000012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320</v>
      </c>
      <c r="AT386" s="238" t="s">
        <v>341</v>
      </c>
      <c r="AU386" s="238" t="s">
        <v>87</v>
      </c>
      <c r="AY386" s="18" t="s">
        <v>240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84</v>
      </c>
      <c r="BK386" s="239">
        <f>ROUND(I386*H386,2)</f>
        <v>0</v>
      </c>
      <c r="BL386" s="18" t="s">
        <v>247</v>
      </c>
      <c r="BM386" s="238" t="s">
        <v>8753</v>
      </c>
    </row>
    <row r="387" s="13" customFormat="1">
      <c r="A387" s="13"/>
      <c r="B387" s="245"/>
      <c r="C387" s="246"/>
      <c r="D387" s="247" t="s">
        <v>251</v>
      </c>
      <c r="E387" s="248" t="s">
        <v>1</v>
      </c>
      <c r="F387" s="249" t="s">
        <v>8750</v>
      </c>
      <c r="G387" s="246"/>
      <c r="H387" s="248" t="s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251</v>
      </c>
      <c r="AU387" s="255" t="s">
        <v>87</v>
      </c>
      <c r="AV387" s="13" t="s">
        <v>84</v>
      </c>
      <c r="AW387" s="13" t="s">
        <v>32</v>
      </c>
      <c r="AX387" s="13" t="s">
        <v>76</v>
      </c>
      <c r="AY387" s="255" t="s">
        <v>240</v>
      </c>
    </row>
    <row r="388" s="14" customFormat="1">
      <c r="A388" s="14"/>
      <c r="B388" s="256"/>
      <c r="C388" s="257"/>
      <c r="D388" s="247" t="s">
        <v>251</v>
      </c>
      <c r="E388" s="258" t="s">
        <v>1</v>
      </c>
      <c r="F388" s="259" t="s">
        <v>328</v>
      </c>
      <c r="G388" s="257"/>
      <c r="H388" s="260">
        <v>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251</v>
      </c>
      <c r="AU388" s="266" t="s">
        <v>87</v>
      </c>
      <c r="AV388" s="14" t="s">
        <v>87</v>
      </c>
      <c r="AW388" s="14" t="s">
        <v>32</v>
      </c>
      <c r="AX388" s="14" t="s">
        <v>84</v>
      </c>
      <c r="AY388" s="266" t="s">
        <v>240</v>
      </c>
    </row>
    <row r="389" s="12" customFormat="1" ht="22.8" customHeight="1">
      <c r="A389" s="12"/>
      <c r="B389" s="211"/>
      <c r="C389" s="212"/>
      <c r="D389" s="213" t="s">
        <v>75</v>
      </c>
      <c r="E389" s="225" t="s">
        <v>1050</v>
      </c>
      <c r="F389" s="225" t="s">
        <v>8754</v>
      </c>
      <c r="G389" s="212"/>
      <c r="H389" s="212"/>
      <c r="I389" s="215"/>
      <c r="J389" s="226">
        <f>BK389</f>
        <v>0</v>
      </c>
      <c r="K389" s="212"/>
      <c r="L389" s="217"/>
      <c r="M389" s="218"/>
      <c r="N389" s="219"/>
      <c r="O389" s="219"/>
      <c r="P389" s="220">
        <f>SUM(P390:P447)</f>
        <v>0</v>
      </c>
      <c r="Q389" s="219"/>
      <c r="R389" s="220">
        <f>SUM(R390:R447)</f>
        <v>153.04725163999999</v>
      </c>
      <c r="S389" s="219"/>
      <c r="T389" s="221">
        <f>SUM(T390:T447)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2" t="s">
        <v>84</v>
      </c>
      <c r="AT389" s="223" t="s">
        <v>75</v>
      </c>
      <c r="AU389" s="223" t="s">
        <v>84</v>
      </c>
      <c r="AY389" s="222" t="s">
        <v>240</v>
      </c>
      <c r="BK389" s="224">
        <f>SUM(BK390:BK447)</f>
        <v>0</v>
      </c>
    </row>
    <row r="390" s="2" customFormat="1" ht="24.15" customHeight="1">
      <c r="A390" s="39"/>
      <c r="B390" s="40"/>
      <c r="C390" s="227" t="s">
        <v>723</v>
      </c>
      <c r="D390" s="227" t="s">
        <v>242</v>
      </c>
      <c r="E390" s="228" t="s">
        <v>8755</v>
      </c>
      <c r="F390" s="229" t="s">
        <v>8756</v>
      </c>
      <c r="G390" s="230" t="s">
        <v>520</v>
      </c>
      <c r="H390" s="231">
        <v>170</v>
      </c>
      <c r="I390" s="232"/>
      <c r="J390" s="233">
        <f>ROUND(I390*H390,2)</f>
        <v>0</v>
      </c>
      <c r="K390" s="229" t="s">
        <v>246</v>
      </c>
      <c r="L390" s="45"/>
      <c r="M390" s="234" t="s">
        <v>1</v>
      </c>
      <c r="N390" s="235" t="s">
        <v>41</v>
      </c>
      <c r="O390" s="92"/>
      <c r="P390" s="236">
        <f>O390*H390</f>
        <v>0</v>
      </c>
      <c r="Q390" s="236">
        <v>0.10095</v>
      </c>
      <c r="R390" s="236">
        <f>Q390*H390</f>
        <v>17.1615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247</v>
      </c>
      <c r="AT390" s="238" t="s">
        <v>242</v>
      </c>
      <c r="AU390" s="238" t="s">
        <v>87</v>
      </c>
      <c r="AY390" s="18" t="s">
        <v>240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247</v>
      </c>
      <c r="BM390" s="238" t="s">
        <v>8757</v>
      </c>
    </row>
    <row r="391" s="2" customFormat="1">
      <c r="A391" s="39"/>
      <c r="B391" s="40"/>
      <c r="C391" s="41"/>
      <c r="D391" s="240" t="s">
        <v>249</v>
      </c>
      <c r="E391" s="41"/>
      <c r="F391" s="241" t="s">
        <v>8758</v>
      </c>
      <c r="G391" s="41"/>
      <c r="H391" s="41"/>
      <c r="I391" s="242"/>
      <c r="J391" s="41"/>
      <c r="K391" s="41"/>
      <c r="L391" s="45"/>
      <c r="M391" s="243"/>
      <c r="N391" s="24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249</v>
      </c>
      <c r="AU391" s="18" t="s">
        <v>87</v>
      </c>
    </row>
    <row r="392" s="13" customFormat="1">
      <c r="A392" s="13"/>
      <c r="B392" s="245"/>
      <c r="C392" s="246"/>
      <c r="D392" s="247" t="s">
        <v>251</v>
      </c>
      <c r="E392" s="248" t="s">
        <v>1</v>
      </c>
      <c r="F392" s="249" t="s">
        <v>8759</v>
      </c>
      <c r="G392" s="246"/>
      <c r="H392" s="248" t="s">
        <v>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251</v>
      </c>
      <c r="AU392" s="255" t="s">
        <v>87</v>
      </c>
      <c r="AV392" s="13" t="s">
        <v>84</v>
      </c>
      <c r="AW392" s="13" t="s">
        <v>32</v>
      </c>
      <c r="AX392" s="13" t="s">
        <v>76</v>
      </c>
      <c r="AY392" s="255" t="s">
        <v>240</v>
      </c>
    </row>
    <row r="393" s="14" customFormat="1">
      <c r="A393" s="14"/>
      <c r="B393" s="256"/>
      <c r="C393" s="257"/>
      <c r="D393" s="247" t="s">
        <v>251</v>
      </c>
      <c r="E393" s="258" t="s">
        <v>1</v>
      </c>
      <c r="F393" s="259" t="s">
        <v>8545</v>
      </c>
      <c r="G393" s="257"/>
      <c r="H393" s="260">
        <v>75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251</v>
      </c>
      <c r="AU393" s="266" t="s">
        <v>87</v>
      </c>
      <c r="AV393" s="14" t="s">
        <v>87</v>
      </c>
      <c r="AW393" s="14" t="s">
        <v>32</v>
      </c>
      <c r="AX393" s="14" t="s">
        <v>76</v>
      </c>
      <c r="AY393" s="266" t="s">
        <v>240</v>
      </c>
    </row>
    <row r="394" s="15" customFormat="1">
      <c r="A394" s="15"/>
      <c r="B394" s="267"/>
      <c r="C394" s="268"/>
      <c r="D394" s="247" t="s">
        <v>251</v>
      </c>
      <c r="E394" s="269" t="s">
        <v>1</v>
      </c>
      <c r="F394" s="270" t="s">
        <v>255</v>
      </c>
      <c r="G394" s="268"/>
      <c r="H394" s="271">
        <v>75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251</v>
      </c>
      <c r="AU394" s="277" t="s">
        <v>87</v>
      </c>
      <c r="AV394" s="15" t="s">
        <v>256</v>
      </c>
      <c r="AW394" s="15" t="s">
        <v>32</v>
      </c>
      <c r="AX394" s="15" t="s">
        <v>76</v>
      </c>
      <c r="AY394" s="277" t="s">
        <v>240</v>
      </c>
    </row>
    <row r="395" s="13" customFormat="1">
      <c r="A395" s="13"/>
      <c r="B395" s="245"/>
      <c r="C395" s="246"/>
      <c r="D395" s="247" t="s">
        <v>251</v>
      </c>
      <c r="E395" s="248" t="s">
        <v>1</v>
      </c>
      <c r="F395" s="249" t="s">
        <v>8760</v>
      </c>
      <c r="G395" s="246"/>
      <c r="H395" s="248" t="s">
        <v>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251</v>
      </c>
      <c r="AU395" s="255" t="s">
        <v>87</v>
      </c>
      <c r="AV395" s="13" t="s">
        <v>84</v>
      </c>
      <c r="AW395" s="13" t="s">
        <v>32</v>
      </c>
      <c r="AX395" s="13" t="s">
        <v>76</v>
      </c>
      <c r="AY395" s="255" t="s">
        <v>240</v>
      </c>
    </row>
    <row r="396" s="14" customFormat="1">
      <c r="A396" s="14"/>
      <c r="B396" s="256"/>
      <c r="C396" s="257"/>
      <c r="D396" s="247" t="s">
        <v>251</v>
      </c>
      <c r="E396" s="258" t="s">
        <v>1</v>
      </c>
      <c r="F396" s="259" t="s">
        <v>8761</v>
      </c>
      <c r="G396" s="257"/>
      <c r="H396" s="260">
        <v>95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251</v>
      </c>
      <c r="AU396" s="266" t="s">
        <v>87</v>
      </c>
      <c r="AV396" s="14" t="s">
        <v>87</v>
      </c>
      <c r="AW396" s="14" t="s">
        <v>32</v>
      </c>
      <c r="AX396" s="14" t="s">
        <v>76</v>
      </c>
      <c r="AY396" s="266" t="s">
        <v>240</v>
      </c>
    </row>
    <row r="397" s="15" customFormat="1">
      <c r="A397" s="15"/>
      <c r="B397" s="267"/>
      <c r="C397" s="268"/>
      <c r="D397" s="247" t="s">
        <v>251</v>
      </c>
      <c r="E397" s="269" t="s">
        <v>1</v>
      </c>
      <c r="F397" s="270" t="s">
        <v>261</v>
      </c>
      <c r="G397" s="268"/>
      <c r="H397" s="271">
        <v>95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251</v>
      </c>
      <c r="AU397" s="277" t="s">
        <v>87</v>
      </c>
      <c r="AV397" s="15" t="s">
        <v>256</v>
      </c>
      <c r="AW397" s="15" t="s">
        <v>32</v>
      </c>
      <c r="AX397" s="15" t="s">
        <v>76</v>
      </c>
      <c r="AY397" s="277" t="s">
        <v>240</v>
      </c>
    </row>
    <row r="398" s="16" customFormat="1">
      <c r="A398" s="16"/>
      <c r="B398" s="278"/>
      <c r="C398" s="279"/>
      <c r="D398" s="247" t="s">
        <v>251</v>
      </c>
      <c r="E398" s="280" t="s">
        <v>1</v>
      </c>
      <c r="F398" s="281" t="s">
        <v>265</v>
      </c>
      <c r="G398" s="279"/>
      <c r="H398" s="282">
        <v>170</v>
      </c>
      <c r="I398" s="283"/>
      <c r="J398" s="279"/>
      <c r="K398" s="279"/>
      <c r="L398" s="284"/>
      <c r="M398" s="285"/>
      <c r="N398" s="286"/>
      <c r="O398" s="286"/>
      <c r="P398" s="286"/>
      <c r="Q398" s="286"/>
      <c r="R398" s="286"/>
      <c r="S398" s="286"/>
      <c r="T398" s="28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8" t="s">
        <v>251</v>
      </c>
      <c r="AU398" s="288" t="s">
        <v>87</v>
      </c>
      <c r="AV398" s="16" t="s">
        <v>247</v>
      </c>
      <c r="AW398" s="16" t="s">
        <v>32</v>
      </c>
      <c r="AX398" s="16" t="s">
        <v>84</v>
      </c>
      <c r="AY398" s="288" t="s">
        <v>240</v>
      </c>
    </row>
    <row r="399" s="2" customFormat="1" ht="16.5" customHeight="1">
      <c r="A399" s="39"/>
      <c r="B399" s="40"/>
      <c r="C399" s="289" t="s">
        <v>728</v>
      </c>
      <c r="D399" s="289" t="s">
        <v>341</v>
      </c>
      <c r="E399" s="290" t="s">
        <v>8762</v>
      </c>
      <c r="F399" s="291" t="s">
        <v>8763</v>
      </c>
      <c r="G399" s="292" t="s">
        <v>520</v>
      </c>
      <c r="H399" s="293">
        <v>76</v>
      </c>
      <c r="I399" s="294"/>
      <c r="J399" s="295">
        <f>ROUND(I399*H399,2)</f>
        <v>0</v>
      </c>
      <c r="K399" s="291" t="s">
        <v>246</v>
      </c>
      <c r="L399" s="296"/>
      <c r="M399" s="297" t="s">
        <v>1</v>
      </c>
      <c r="N399" s="298" t="s">
        <v>41</v>
      </c>
      <c r="O399" s="92"/>
      <c r="P399" s="236">
        <f>O399*H399</f>
        <v>0</v>
      </c>
      <c r="Q399" s="236">
        <v>0.045999999999999999</v>
      </c>
      <c r="R399" s="236">
        <f>Q399*H399</f>
        <v>3.496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320</v>
      </c>
      <c r="AT399" s="238" t="s">
        <v>341</v>
      </c>
      <c r="AU399" s="238" t="s">
        <v>87</v>
      </c>
      <c r="AY399" s="18" t="s">
        <v>240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84</v>
      </c>
      <c r="BK399" s="239">
        <f>ROUND(I399*H399,2)</f>
        <v>0</v>
      </c>
      <c r="BL399" s="18" t="s">
        <v>247</v>
      </c>
      <c r="BM399" s="238" t="s">
        <v>8764</v>
      </c>
    </row>
    <row r="400" s="13" customFormat="1">
      <c r="A400" s="13"/>
      <c r="B400" s="245"/>
      <c r="C400" s="246"/>
      <c r="D400" s="247" t="s">
        <v>251</v>
      </c>
      <c r="E400" s="248" t="s">
        <v>1</v>
      </c>
      <c r="F400" s="249" t="s">
        <v>8765</v>
      </c>
      <c r="G400" s="246"/>
      <c r="H400" s="248" t="s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251</v>
      </c>
      <c r="AU400" s="255" t="s">
        <v>87</v>
      </c>
      <c r="AV400" s="13" t="s">
        <v>84</v>
      </c>
      <c r="AW400" s="13" t="s">
        <v>32</v>
      </c>
      <c r="AX400" s="13" t="s">
        <v>76</v>
      </c>
      <c r="AY400" s="255" t="s">
        <v>240</v>
      </c>
    </row>
    <row r="401" s="14" customFormat="1">
      <c r="A401" s="14"/>
      <c r="B401" s="256"/>
      <c r="C401" s="257"/>
      <c r="D401" s="247" t="s">
        <v>251</v>
      </c>
      <c r="E401" s="258" t="s">
        <v>1</v>
      </c>
      <c r="F401" s="259" t="s">
        <v>8766</v>
      </c>
      <c r="G401" s="257"/>
      <c r="H401" s="260">
        <v>76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251</v>
      </c>
      <c r="AU401" s="266" t="s">
        <v>87</v>
      </c>
      <c r="AV401" s="14" t="s">
        <v>87</v>
      </c>
      <c r="AW401" s="14" t="s">
        <v>32</v>
      </c>
      <c r="AX401" s="14" t="s">
        <v>84</v>
      </c>
      <c r="AY401" s="266" t="s">
        <v>240</v>
      </c>
    </row>
    <row r="402" s="2" customFormat="1" ht="16.5" customHeight="1">
      <c r="A402" s="39"/>
      <c r="B402" s="40"/>
      <c r="C402" s="289" t="s">
        <v>738</v>
      </c>
      <c r="D402" s="289" t="s">
        <v>341</v>
      </c>
      <c r="E402" s="290" t="s">
        <v>8767</v>
      </c>
      <c r="F402" s="291" t="s">
        <v>8768</v>
      </c>
      <c r="G402" s="292" t="s">
        <v>520</v>
      </c>
      <c r="H402" s="293">
        <v>96</v>
      </c>
      <c r="I402" s="294"/>
      <c r="J402" s="295">
        <f>ROUND(I402*H402,2)</f>
        <v>0</v>
      </c>
      <c r="K402" s="291" t="s">
        <v>246</v>
      </c>
      <c r="L402" s="296"/>
      <c r="M402" s="297" t="s">
        <v>1</v>
      </c>
      <c r="N402" s="298" t="s">
        <v>41</v>
      </c>
      <c r="O402" s="92"/>
      <c r="P402" s="236">
        <f>O402*H402</f>
        <v>0</v>
      </c>
      <c r="Q402" s="236">
        <v>0.021999999999999999</v>
      </c>
      <c r="R402" s="236">
        <f>Q402*H402</f>
        <v>2.1120000000000001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320</v>
      </c>
      <c r="AT402" s="238" t="s">
        <v>341</v>
      </c>
      <c r="AU402" s="238" t="s">
        <v>87</v>
      </c>
      <c r="AY402" s="18" t="s">
        <v>240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84</v>
      </c>
      <c r="BK402" s="239">
        <f>ROUND(I402*H402,2)</f>
        <v>0</v>
      </c>
      <c r="BL402" s="18" t="s">
        <v>247</v>
      </c>
      <c r="BM402" s="238" t="s">
        <v>8769</v>
      </c>
    </row>
    <row r="403" s="13" customFormat="1">
      <c r="A403" s="13"/>
      <c r="B403" s="245"/>
      <c r="C403" s="246"/>
      <c r="D403" s="247" t="s">
        <v>251</v>
      </c>
      <c r="E403" s="248" t="s">
        <v>1</v>
      </c>
      <c r="F403" s="249" t="s">
        <v>8770</v>
      </c>
      <c r="G403" s="246"/>
      <c r="H403" s="248" t="s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251</v>
      </c>
      <c r="AU403" s="255" t="s">
        <v>87</v>
      </c>
      <c r="AV403" s="13" t="s">
        <v>84</v>
      </c>
      <c r="AW403" s="13" t="s">
        <v>32</v>
      </c>
      <c r="AX403" s="13" t="s">
        <v>76</v>
      </c>
      <c r="AY403" s="255" t="s">
        <v>240</v>
      </c>
    </row>
    <row r="404" s="14" customFormat="1">
      <c r="A404" s="14"/>
      <c r="B404" s="256"/>
      <c r="C404" s="257"/>
      <c r="D404" s="247" t="s">
        <v>251</v>
      </c>
      <c r="E404" s="258" t="s">
        <v>1</v>
      </c>
      <c r="F404" s="259" t="s">
        <v>8771</v>
      </c>
      <c r="G404" s="257"/>
      <c r="H404" s="260">
        <v>96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251</v>
      </c>
      <c r="AU404" s="266" t="s">
        <v>87</v>
      </c>
      <c r="AV404" s="14" t="s">
        <v>87</v>
      </c>
      <c r="AW404" s="14" t="s">
        <v>32</v>
      </c>
      <c r="AX404" s="14" t="s">
        <v>84</v>
      </c>
      <c r="AY404" s="266" t="s">
        <v>240</v>
      </c>
    </row>
    <row r="405" s="2" customFormat="1" ht="33" customHeight="1">
      <c r="A405" s="39"/>
      <c r="B405" s="40"/>
      <c r="C405" s="227" t="s">
        <v>746</v>
      </c>
      <c r="D405" s="227" t="s">
        <v>242</v>
      </c>
      <c r="E405" s="228" t="s">
        <v>8772</v>
      </c>
      <c r="F405" s="229" t="s">
        <v>8773</v>
      </c>
      <c r="G405" s="230" t="s">
        <v>520</v>
      </c>
      <c r="H405" s="231">
        <v>437</v>
      </c>
      <c r="I405" s="232"/>
      <c r="J405" s="233">
        <f>ROUND(I405*H405,2)</f>
        <v>0</v>
      </c>
      <c r="K405" s="229" t="s">
        <v>246</v>
      </c>
      <c r="L405" s="45"/>
      <c r="M405" s="234" t="s">
        <v>1</v>
      </c>
      <c r="N405" s="235" t="s">
        <v>41</v>
      </c>
      <c r="O405" s="92"/>
      <c r="P405" s="236">
        <f>O405*H405</f>
        <v>0</v>
      </c>
      <c r="Q405" s="236">
        <v>0.15540000000000001</v>
      </c>
      <c r="R405" s="236">
        <f>Q405*H405</f>
        <v>67.909800000000004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247</v>
      </c>
      <c r="AT405" s="238" t="s">
        <v>242</v>
      </c>
      <c r="AU405" s="238" t="s">
        <v>87</v>
      </c>
      <c r="AY405" s="18" t="s">
        <v>240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84</v>
      </c>
      <c r="BK405" s="239">
        <f>ROUND(I405*H405,2)</f>
        <v>0</v>
      </c>
      <c r="BL405" s="18" t="s">
        <v>247</v>
      </c>
      <c r="BM405" s="238" t="s">
        <v>8774</v>
      </c>
    </row>
    <row r="406" s="2" customFormat="1">
      <c r="A406" s="39"/>
      <c r="B406" s="40"/>
      <c r="C406" s="41"/>
      <c r="D406" s="240" t="s">
        <v>249</v>
      </c>
      <c r="E406" s="41"/>
      <c r="F406" s="241" t="s">
        <v>8775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249</v>
      </c>
      <c r="AU406" s="18" t="s">
        <v>87</v>
      </c>
    </row>
    <row r="407" s="13" customFormat="1">
      <c r="A407" s="13"/>
      <c r="B407" s="245"/>
      <c r="C407" s="246"/>
      <c r="D407" s="247" t="s">
        <v>251</v>
      </c>
      <c r="E407" s="248" t="s">
        <v>1</v>
      </c>
      <c r="F407" s="249" t="s">
        <v>8776</v>
      </c>
      <c r="G407" s="246"/>
      <c r="H407" s="248" t="s">
        <v>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251</v>
      </c>
      <c r="AU407" s="255" t="s">
        <v>87</v>
      </c>
      <c r="AV407" s="13" t="s">
        <v>84</v>
      </c>
      <c r="AW407" s="13" t="s">
        <v>32</v>
      </c>
      <c r="AX407" s="13" t="s">
        <v>76</v>
      </c>
      <c r="AY407" s="255" t="s">
        <v>240</v>
      </c>
    </row>
    <row r="408" s="14" customFormat="1">
      <c r="A408" s="14"/>
      <c r="B408" s="256"/>
      <c r="C408" s="257"/>
      <c r="D408" s="247" t="s">
        <v>251</v>
      </c>
      <c r="E408" s="258" t="s">
        <v>1</v>
      </c>
      <c r="F408" s="259" t="s">
        <v>8777</v>
      </c>
      <c r="G408" s="257"/>
      <c r="H408" s="260">
        <v>325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251</v>
      </c>
      <c r="AU408" s="266" t="s">
        <v>87</v>
      </c>
      <c r="AV408" s="14" t="s">
        <v>87</v>
      </c>
      <c r="AW408" s="14" t="s">
        <v>32</v>
      </c>
      <c r="AX408" s="14" t="s">
        <v>76</v>
      </c>
      <c r="AY408" s="266" t="s">
        <v>240</v>
      </c>
    </row>
    <row r="409" s="15" customFormat="1">
      <c r="A409" s="15"/>
      <c r="B409" s="267"/>
      <c r="C409" s="268"/>
      <c r="D409" s="247" t="s">
        <v>251</v>
      </c>
      <c r="E409" s="269" t="s">
        <v>1</v>
      </c>
      <c r="F409" s="270" t="s">
        <v>255</v>
      </c>
      <c r="G409" s="268"/>
      <c r="H409" s="271">
        <v>325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251</v>
      </c>
      <c r="AU409" s="277" t="s">
        <v>87</v>
      </c>
      <c r="AV409" s="15" t="s">
        <v>256</v>
      </c>
      <c r="AW409" s="15" t="s">
        <v>32</v>
      </c>
      <c r="AX409" s="15" t="s">
        <v>76</v>
      </c>
      <c r="AY409" s="277" t="s">
        <v>240</v>
      </c>
    </row>
    <row r="410" s="13" customFormat="1">
      <c r="A410" s="13"/>
      <c r="B410" s="245"/>
      <c r="C410" s="246"/>
      <c r="D410" s="247" t="s">
        <v>251</v>
      </c>
      <c r="E410" s="248" t="s">
        <v>1</v>
      </c>
      <c r="F410" s="249" t="s">
        <v>8778</v>
      </c>
      <c r="G410" s="246"/>
      <c r="H410" s="248" t="s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251</v>
      </c>
      <c r="AU410" s="255" t="s">
        <v>87</v>
      </c>
      <c r="AV410" s="13" t="s">
        <v>84</v>
      </c>
      <c r="AW410" s="13" t="s">
        <v>32</v>
      </c>
      <c r="AX410" s="13" t="s">
        <v>76</v>
      </c>
      <c r="AY410" s="255" t="s">
        <v>240</v>
      </c>
    </row>
    <row r="411" s="14" customFormat="1">
      <c r="A411" s="14"/>
      <c r="B411" s="256"/>
      <c r="C411" s="257"/>
      <c r="D411" s="247" t="s">
        <v>251</v>
      </c>
      <c r="E411" s="258" t="s">
        <v>1</v>
      </c>
      <c r="F411" s="259" t="s">
        <v>8779</v>
      </c>
      <c r="G411" s="257"/>
      <c r="H411" s="260">
        <v>80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251</v>
      </c>
      <c r="AU411" s="266" t="s">
        <v>87</v>
      </c>
      <c r="AV411" s="14" t="s">
        <v>87</v>
      </c>
      <c r="AW411" s="14" t="s">
        <v>32</v>
      </c>
      <c r="AX411" s="14" t="s">
        <v>76</v>
      </c>
      <c r="AY411" s="266" t="s">
        <v>240</v>
      </c>
    </row>
    <row r="412" s="15" customFormat="1">
      <c r="A412" s="15"/>
      <c r="B412" s="267"/>
      <c r="C412" s="268"/>
      <c r="D412" s="247" t="s">
        <v>251</v>
      </c>
      <c r="E412" s="269" t="s">
        <v>1</v>
      </c>
      <c r="F412" s="270" t="s">
        <v>261</v>
      </c>
      <c r="G412" s="268"/>
      <c r="H412" s="271">
        <v>80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251</v>
      </c>
      <c r="AU412" s="277" t="s">
        <v>87</v>
      </c>
      <c r="AV412" s="15" t="s">
        <v>256</v>
      </c>
      <c r="AW412" s="15" t="s">
        <v>32</v>
      </c>
      <c r="AX412" s="15" t="s">
        <v>76</v>
      </c>
      <c r="AY412" s="277" t="s">
        <v>240</v>
      </c>
    </row>
    <row r="413" s="13" customFormat="1">
      <c r="A413" s="13"/>
      <c r="B413" s="245"/>
      <c r="C413" s="246"/>
      <c r="D413" s="247" t="s">
        <v>251</v>
      </c>
      <c r="E413" s="248" t="s">
        <v>1</v>
      </c>
      <c r="F413" s="249" t="s">
        <v>8780</v>
      </c>
      <c r="G413" s="246"/>
      <c r="H413" s="248" t="s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251</v>
      </c>
      <c r="AU413" s="255" t="s">
        <v>87</v>
      </c>
      <c r="AV413" s="13" t="s">
        <v>84</v>
      </c>
      <c r="AW413" s="13" t="s">
        <v>32</v>
      </c>
      <c r="AX413" s="13" t="s">
        <v>76</v>
      </c>
      <c r="AY413" s="255" t="s">
        <v>240</v>
      </c>
    </row>
    <row r="414" s="14" customFormat="1">
      <c r="A414" s="14"/>
      <c r="B414" s="256"/>
      <c r="C414" s="257"/>
      <c r="D414" s="247" t="s">
        <v>251</v>
      </c>
      <c r="E414" s="258" t="s">
        <v>1</v>
      </c>
      <c r="F414" s="259" t="s">
        <v>1779</v>
      </c>
      <c r="G414" s="257"/>
      <c r="H414" s="260">
        <v>4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251</v>
      </c>
      <c r="AU414" s="266" t="s">
        <v>87</v>
      </c>
      <c r="AV414" s="14" t="s">
        <v>87</v>
      </c>
      <c r="AW414" s="14" t="s">
        <v>32</v>
      </c>
      <c r="AX414" s="14" t="s">
        <v>76</v>
      </c>
      <c r="AY414" s="266" t="s">
        <v>240</v>
      </c>
    </row>
    <row r="415" s="15" customFormat="1">
      <c r="A415" s="15"/>
      <c r="B415" s="267"/>
      <c r="C415" s="268"/>
      <c r="D415" s="247" t="s">
        <v>251</v>
      </c>
      <c r="E415" s="269" t="s">
        <v>1</v>
      </c>
      <c r="F415" s="270" t="s">
        <v>264</v>
      </c>
      <c r="G415" s="268"/>
      <c r="H415" s="271">
        <v>4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7" t="s">
        <v>251</v>
      </c>
      <c r="AU415" s="277" t="s">
        <v>87</v>
      </c>
      <c r="AV415" s="15" t="s">
        <v>256</v>
      </c>
      <c r="AW415" s="15" t="s">
        <v>32</v>
      </c>
      <c r="AX415" s="15" t="s">
        <v>76</v>
      </c>
      <c r="AY415" s="277" t="s">
        <v>240</v>
      </c>
    </row>
    <row r="416" s="13" customFormat="1">
      <c r="A416" s="13"/>
      <c r="B416" s="245"/>
      <c r="C416" s="246"/>
      <c r="D416" s="247" t="s">
        <v>251</v>
      </c>
      <c r="E416" s="248" t="s">
        <v>1</v>
      </c>
      <c r="F416" s="249" t="s">
        <v>8781</v>
      </c>
      <c r="G416" s="246"/>
      <c r="H416" s="248" t="s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251</v>
      </c>
      <c r="AU416" s="255" t="s">
        <v>87</v>
      </c>
      <c r="AV416" s="13" t="s">
        <v>84</v>
      </c>
      <c r="AW416" s="13" t="s">
        <v>32</v>
      </c>
      <c r="AX416" s="13" t="s">
        <v>76</v>
      </c>
      <c r="AY416" s="255" t="s">
        <v>240</v>
      </c>
    </row>
    <row r="417" s="14" customFormat="1">
      <c r="A417" s="14"/>
      <c r="B417" s="256"/>
      <c r="C417" s="257"/>
      <c r="D417" s="247" t="s">
        <v>251</v>
      </c>
      <c r="E417" s="258" t="s">
        <v>1</v>
      </c>
      <c r="F417" s="259" t="s">
        <v>906</v>
      </c>
      <c r="G417" s="257"/>
      <c r="H417" s="260">
        <v>12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251</v>
      </c>
      <c r="AU417" s="266" t="s">
        <v>87</v>
      </c>
      <c r="AV417" s="14" t="s">
        <v>87</v>
      </c>
      <c r="AW417" s="14" t="s">
        <v>32</v>
      </c>
      <c r="AX417" s="14" t="s">
        <v>76</v>
      </c>
      <c r="AY417" s="266" t="s">
        <v>240</v>
      </c>
    </row>
    <row r="418" s="15" customFormat="1">
      <c r="A418" s="15"/>
      <c r="B418" s="267"/>
      <c r="C418" s="268"/>
      <c r="D418" s="247" t="s">
        <v>251</v>
      </c>
      <c r="E418" s="269" t="s">
        <v>1</v>
      </c>
      <c r="F418" s="270" t="s">
        <v>1077</v>
      </c>
      <c r="G418" s="268"/>
      <c r="H418" s="271">
        <v>12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7" t="s">
        <v>251</v>
      </c>
      <c r="AU418" s="277" t="s">
        <v>87</v>
      </c>
      <c r="AV418" s="15" t="s">
        <v>256</v>
      </c>
      <c r="AW418" s="15" t="s">
        <v>32</v>
      </c>
      <c r="AX418" s="15" t="s">
        <v>76</v>
      </c>
      <c r="AY418" s="277" t="s">
        <v>240</v>
      </c>
    </row>
    <row r="419" s="13" customFormat="1">
      <c r="A419" s="13"/>
      <c r="B419" s="245"/>
      <c r="C419" s="246"/>
      <c r="D419" s="247" t="s">
        <v>251</v>
      </c>
      <c r="E419" s="248" t="s">
        <v>1</v>
      </c>
      <c r="F419" s="249" t="s">
        <v>8782</v>
      </c>
      <c r="G419" s="246"/>
      <c r="H419" s="248" t="s">
        <v>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251</v>
      </c>
      <c r="AU419" s="255" t="s">
        <v>87</v>
      </c>
      <c r="AV419" s="13" t="s">
        <v>84</v>
      </c>
      <c r="AW419" s="13" t="s">
        <v>32</v>
      </c>
      <c r="AX419" s="13" t="s">
        <v>76</v>
      </c>
      <c r="AY419" s="255" t="s">
        <v>240</v>
      </c>
    </row>
    <row r="420" s="14" customFormat="1">
      <c r="A420" s="14"/>
      <c r="B420" s="256"/>
      <c r="C420" s="257"/>
      <c r="D420" s="247" t="s">
        <v>251</v>
      </c>
      <c r="E420" s="258" t="s">
        <v>1</v>
      </c>
      <c r="F420" s="259" t="s">
        <v>8783</v>
      </c>
      <c r="G420" s="257"/>
      <c r="H420" s="260">
        <v>16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251</v>
      </c>
      <c r="AU420" s="266" t="s">
        <v>87</v>
      </c>
      <c r="AV420" s="14" t="s">
        <v>87</v>
      </c>
      <c r="AW420" s="14" t="s">
        <v>32</v>
      </c>
      <c r="AX420" s="14" t="s">
        <v>76</v>
      </c>
      <c r="AY420" s="266" t="s">
        <v>240</v>
      </c>
    </row>
    <row r="421" s="15" customFormat="1">
      <c r="A421" s="15"/>
      <c r="B421" s="267"/>
      <c r="C421" s="268"/>
      <c r="D421" s="247" t="s">
        <v>251</v>
      </c>
      <c r="E421" s="269" t="s">
        <v>1</v>
      </c>
      <c r="F421" s="270" t="s">
        <v>1190</v>
      </c>
      <c r="G421" s="268"/>
      <c r="H421" s="271">
        <v>16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251</v>
      </c>
      <c r="AU421" s="277" t="s">
        <v>87</v>
      </c>
      <c r="AV421" s="15" t="s">
        <v>256</v>
      </c>
      <c r="AW421" s="15" t="s">
        <v>32</v>
      </c>
      <c r="AX421" s="15" t="s">
        <v>76</v>
      </c>
      <c r="AY421" s="277" t="s">
        <v>240</v>
      </c>
    </row>
    <row r="422" s="16" customFormat="1">
      <c r="A422" s="16"/>
      <c r="B422" s="278"/>
      <c r="C422" s="279"/>
      <c r="D422" s="247" t="s">
        <v>251</v>
      </c>
      <c r="E422" s="280" t="s">
        <v>1</v>
      </c>
      <c r="F422" s="281" t="s">
        <v>265</v>
      </c>
      <c r="G422" s="279"/>
      <c r="H422" s="282">
        <v>437</v>
      </c>
      <c r="I422" s="283"/>
      <c r="J422" s="279"/>
      <c r="K422" s="279"/>
      <c r="L422" s="284"/>
      <c r="M422" s="285"/>
      <c r="N422" s="286"/>
      <c r="O422" s="286"/>
      <c r="P422" s="286"/>
      <c r="Q422" s="286"/>
      <c r="R422" s="286"/>
      <c r="S422" s="286"/>
      <c r="T422" s="28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8" t="s">
        <v>251</v>
      </c>
      <c r="AU422" s="288" t="s">
        <v>87</v>
      </c>
      <c r="AV422" s="16" t="s">
        <v>247</v>
      </c>
      <c r="AW422" s="16" t="s">
        <v>32</v>
      </c>
      <c r="AX422" s="16" t="s">
        <v>84</v>
      </c>
      <c r="AY422" s="288" t="s">
        <v>240</v>
      </c>
    </row>
    <row r="423" s="13" customFormat="1">
      <c r="A423" s="13"/>
      <c r="B423" s="245"/>
      <c r="C423" s="246"/>
      <c r="D423" s="247" t="s">
        <v>251</v>
      </c>
      <c r="E423" s="248" t="s">
        <v>1</v>
      </c>
      <c r="F423" s="249" t="s">
        <v>1566</v>
      </c>
      <c r="G423" s="246"/>
      <c r="H423" s="248" t="s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251</v>
      </c>
      <c r="AU423" s="255" t="s">
        <v>87</v>
      </c>
      <c r="AV423" s="13" t="s">
        <v>84</v>
      </c>
      <c r="AW423" s="13" t="s">
        <v>32</v>
      </c>
      <c r="AX423" s="13" t="s">
        <v>76</v>
      </c>
      <c r="AY423" s="255" t="s">
        <v>240</v>
      </c>
    </row>
    <row r="424" s="13" customFormat="1">
      <c r="A424" s="13"/>
      <c r="B424" s="245"/>
      <c r="C424" s="246"/>
      <c r="D424" s="247" t="s">
        <v>251</v>
      </c>
      <c r="E424" s="248" t="s">
        <v>1</v>
      </c>
      <c r="F424" s="249" t="s">
        <v>8784</v>
      </c>
      <c r="G424" s="246"/>
      <c r="H424" s="248" t="s">
        <v>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251</v>
      </c>
      <c r="AU424" s="255" t="s">
        <v>87</v>
      </c>
      <c r="AV424" s="13" t="s">
        <v>84</v>
      </c>
      <c r="AW424" s="13" t="s">
        <v>32</v>
      </c>
      <c r="AX424" s="13" t="s">
        <v>76</v>
      </c>
      <c r="AY424" s="255" t="s">
        <v>240</v>
      </c>
    </row>
    <row r="425" s="2" customFormat="1" ht="24.15" customHeight="1">
      <c r="A425" s="39"/>
      <c r="B425" s="40"/>
      <c r="C425" s="227" t="s">
        <v>755</v>
      </c>
      <c r="D425" s="227" t="s">
        <v>242</v>
      </c>
      <c r="E425" s="228" t="s">
        <v>8785</v>
      </c>
      <c r="F425" s="229" t="s">
        <v>8786</v>
      </c>
      <c r="G425" s="230" t="s">
        <v>245</v>
      </c>
      <c r="H425" s="231">
        <v>9.0459999999999994</v>
      </c>
      <c r="I425" s="232"/>
      <c r="J425" s="233">
        <f>ROUND(I425*H425,2)</f>
        <v>0</v>
      </c>
      <c r="K425" s="229" t="s">
        <v>246</v>
      </c>
      <c r="L425" s="45"/>
      <c r="M425" s="234" t="s">
        <v>1</v>
      </c>
      <c r="N425" s="235" t="s">
        <v>41</v>
      </c>
      <c r="O425" s="92"/>
      <c r="P425" s="236">
        <f>O425*H425</f>
        <v>0</v>
      </c>
      <c r="Q425" s="236">
        <v>2.2563399999999998</v>
      </c>
      <c r="R425" s="236">
        <f>Q425*H425</f>
        <v>20.410851639999997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247</v>
      </c>
      <c r="AT425" s="238" t="s">
        <v>242</v>
      </c>
      <c r="AU425" s="238" t="s">
        <v>87</v>
      </c>
      <c r="AY425" s="18" t="s">
        <v>240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84</v>
      </c>
      <c r="BK425" s="239">
        <f>ROUND(I425*H425,2)</f>
        <v>0</v>
      </c>
      <c r="BL425" s="18" t="s">
        <v>247</v>
      </c>
      <c r="BM425" s="238" t="s">
        <v>8787</v>
      </c>
    </row>
    <row r="426" s="2" customFormat="1">
      <c r="A426" s="39"/>
      <c r="B426" s="40"/>
      <c r="C426" s="41"/>
      <c r="D426" s="240" t="s">
        <v>249</v>
      </c>
      <c r="E426" s="41"/>
      <c r="F426" s="241" t="s">
        <v>8788</v>
      </c>
      <c r="G426" s="41"/>
      <c r="H426" s="41"/>
      <c r="I426" s="242"/>
      <c r="J426" s="41"/>
      <c r="K426" s="41"/>
      <c r="L426" s="45"/>
      <c r="M426" s="243"/>
      <c r="N426" s="244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249</v>
      </c>
      <c r="AU426" s="18" t="s">
        <v>87</v>
      </c>
    </row>
    <row r="427" s="13" customFormat="1">
      <c r="A427" s="13"/>
      <c r="B427" s="245"/>
      <c r="C427" s="246"/>
      <c r="D427" s="247" t="s">
        <v>251</v>
      </c>
      <c r="E427" s="248" t="s">
        <v>1</v>
      </c>
      <c r="F427" s="249" t="s">
        <v>8789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251</v>
      </c>
      <c r="AU427" s="255" t="s">
        <v>87</v>
      </c>
      <c r="AV427" s="13" t="s">
        <v>84</v>
      </c>
      <c r="AW427" s="13" t="s">
        <v>32</v>
      </c>
      <c r="AX427" s="13" t="s">
        <v>76</v>
      </c>
      <c r="AY427" s="255" t="s">
        <v>240</v>
      </c>
    </row>
    <row r="428" s="13" customFormat="1">
      <c r="A428" s="13"/>
      <c r="B428" s="245"/>
      <c r="C428" s="246"/>
      <c r="D428" s="247" t="s">
        <v>251</v>
      </c>
      <c r="E428" s="248" t="s">
        <v>1</v>
      </c>
      <c r="F428" s="249" t="s">
        <v>8790</v>
      </c>
      <c r="G428" s="246"/>
      <c r="H428" s="248" t="s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251</v>
      </c>
      <c r="AU428" s="255" t="s">
        <v>87</v>
      </c>
      <c r="AV428" s="13" t="s">
        <v>84</v>
      </c>
      <c r="AW428" s="13" t="s">
        <v>32</v>
      </c>
      <c r="AX428" s="13" t="s">
        <v>76</v>
      </c>
      <c r="AY428" s="255" t="s">
        <v>240</v>
      </c>
    </row>
    <row r="429" s="14" customFormat="1">
      <c r="A429" s="14"/>
      <c r="B429" s="256"/>
      <c r="C429" s="257"/>
      <c r="D429" s="247" t="s">
        <v>251</v>
      </c>
      <c r="E429" s="258" t="s">
        <v>1</v>
      </c>
      <c r="F429" s="259" t="s">
        <v>8791</v>
      </c>
      <c r="G429" s="257"/>
      <c r="H429" s="260">
        <v>9.0459999999999994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251</v>
      </c>
      <c r="AU429" s="266" t="s">
        <v>87</v>
      </c>
      <c r="AV429" s="14" t="s">
        <v>87</v>
      </c>
      <c r="AW429" s="14" t="s">
        <v>32</v>
      </c>
      <c r="AX429" s="14" t="s">
        <v>84</v>
      </c>
      <c r="AY429" s="266" t="s">
        <v>240</v>
      </c>
    </row>
    <row r="430" s="2" customFormat="1" ht="16.5" customHeight="1">
      <c r="A430" s="39"/>
      <c r="B430" s="40"/>
      <c r="C430" s="289" t="s">
        <v>762</v>
      </c>
      <c r="D430" s="289" t="s">
        <v>341</v>
      </c>
      <c r="E430" s="290" t="s">
        <v>8792</v>
      </c>
      <c r="F430" s="291" t="s">
        <v>8793</v>
      </c>
      <c r="G430" s="292" t="s">
        <v>520</v>
      </c>
      <c r="H430" s="293">
        <v>329</v>
      </c>
      <c r="I430" s="294"/>
      <c r="J430" s="295">
        <f>ROUND(I430*H430,2)</f>
        <v>0</v>
      </c>
      <c r="K430" s="291" t="s">
        <v>246</v>
      </c>
      <c r="L430" s="296"/>
      <c r="M430" s="297" t="s">
        <v>1</v>
      </c>
      <c r="N430" s="298" t="s">
        <v>41</v>
      </c>
      <c r="O430" s="92"/>
      <c r="P430" s="236">
        <f>O430*H430</f>
        <v>0</v>
      </c>
      <c r="Q430" s="236">
        <v>0.10199999999999999</v>
      </c>
      <c r="R430" s="236">
        <f>Q430*H430</f>
        <v>33.558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320</v>
      </c>
      <c r="AT430" s="238" t="s">
        <v>341</v>
      </c>
      <c r="AU430" s="238" t="s">
        <v>87</v>
      </c>
      <c r="AY430" s="18" t="s">
        <v>240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84</v>
      </c>
      <c r="BK430" s="239">
        <f>ROUND(I430*H430,2)</f>
        <v>0</v>
      </c>
      <c r="BL430" s="18" t="s">
        <v>247</v>
      </c>
      <c r="BM430" s="238" t="s">
        <v>8794</v>
      </c>
    </row>
    <row r="431" s="13" customFormat="1">
      <c r="A431" s="13"/>
      <c r="B431" s="245"/>
      <c r="C431" s="246"/>
      <c r="D431" s="247" t="s">
        <v>251</v>
      </c>
      <c r="E431" s="248" t="s">
        <v>1</v>
      </c>
      <c r="F431" s="249" t="s">
        <v>8795</v>
      </c>
      <c r="G431" s="246"/>
      <c r="H431" s="248" t="s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251</v>
      </c>
      <c r="AU431" s="255" t="s">
        <v>87</v>
      </c>
      <c r="AV431" s="13" t="s">
        <v>84</v>
      </c>
      <c r="AW431" s="13" t="s">
        <v>32</v>
      </c>
      <c r="AX431" s="13" t="s">
        <v>76</v>
      </c>
      <c r="AY431" s="255" t="s">
        <v>240</v>
      </c>
    </row>
    <row r="432" s="14" customFormat="1">
      <c r="A432" s="14"/>
      <c r="B432" s="256"/>
      <c r="C432" s="257"/>
      <c r="D432" s="247" t="s">
        <v>251</v>
      </c>
      <c r="E432" s="258" t="s">
        <v>1</v>
      </c>
      <c r="F432" s="259" t="s">
        <v>8796</v>
      </c>
      <c r="G432" s="257"/>
      <c r="H432" s="260">
        <v>329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251</v>
      </c>
      <c r="AU432" s="266" t="s">
        <v>87</v>
      </c>
      <c r="AV432" s="14" t="s">
        <v>87</v>
      </c>
      <c r="AW432" s="14" t="s">
        <v>32</v>
      </c>
      <c r="AX432" s="14" t="s">
        <v>84</v>
      </c>
      <c r="AY432" s="266" t="s">
        <v>240</v>
      </c>
    </row>
    <row r="433" s="2" customFormat="1" ht="16.5" customHeight="1">
      <c r="A433" s="39"/>
      <c r="B433" s="40"/>
      <c r="C433" s="289" t="s">
        <v>770</v>
      </c>
      <c r="D433" s="289" t="s">
        <v>341</v>
      </c>
      <c r="E433" s="290" t="s">
        <v>8797</v>
      </c>
      <c r="F433" s="291" t="s">
        <v>8798</v>
      </c>
      <c r="G433" s="292" t="s">
        <v>520</v>
      </c>
      <c r="H433" s="293">
        <v>81</v>
      </c>
      <c r="I433" s="294"/>
      <c r="J433" s="295">
        <f>ROUND(I433*H433,2)</f>
        <v>0</v>
      </c>
      <c r="K433" s="291" t="s">
        <v>246</v>
      </c>
      <c r="L433" s="296"/>
      <c r="M433" s="297" t="s">
        <v>1</v>
      </c>
      <c r="N433" s="298" t="s">
        <v>41</v>
      </c>
      <c r="O433" s="92"/>
      <c r="P433" s="236">
        <f>O433*H433</f>
        <v>0</v>
      </c>
      <c r="Q433" s="236">
        <v>0.080000000000000002</v>
      </c>
      <c r="R433" s="236">
        <f>Q433*H433</f>
        <v>6.4800000000000004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320</v>
      </c>
      <c r="AT433" s="238" t="s">
        <v>341</v>
      </c>
      <c r="AU433" s="238" t="s">
        <v>87</v>
      </c>
      <c r="AY433" s="18" t="s">
        <v>240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84</v>
      </c>
      <c r="BK433" s="239">
        <f>ROUND(I433*H433,2)</f>
        <v>0</v>
      </c>
      <c r="BL433" s="18" t="s">
        <v>247</v>
      </c>
      <c r="BM433" s="238" t="s">
        <v>8799</v>
      </c>
    </row>
    <row r="434" s="13" customFormat="1">
      <c r="A434" s="13"/>
      <c r="B434" s="245"/>
      <c r="C434" s="246"/>
      <c r="D434" s="247" t="s">
        <v>251</v>
      </c>
      <c r="E434" s="248" t="s">
        <v>1</v>
      </c>
      <c r="F434" s="249" t="s">
        <v>8800</v>
      </c>
      <c r="G434" s="246"/>
      <c r="H434" s="248" t="s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251</v>
      </c>
      <c r="AU434" s="255" t="s">
        <v>87</v>
      </c>
      <c r="AV434" s="13" t="s">
        <v>84</v>
      </c>
      <c r="AW434" s="13" t="s">
        <v>32</v>
      </c>
      <c r="AX434" s="13" t="s">
        <v>76</v>
      </c>
      <c r="AY434" s="255" t="s">
        <v>240</v>
      </c>
    </row>
    <row r="435" s="14" customFormat="1">
      <c r="A435" s="14"/>
      <c r="B435" s="256"/>
      <c r="C435" s="257"/>
      <c r="D435" s="247" t="s">
        <v>251</v>
      </c>
      <c r="E435" s="258" t="s">
        <v>1</v>
      </c>
      <c r="F435" s="259" t="s">
        <v>8801</v>
      </c>
      <c r="G435" s="257"/>
      <c r="H435" s="260">
        <v>81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251</v>
      </c>
      <c r="AU435" s="266" t="s">
        <v>87</v>
      </c>
      <c r="AV435" s="14" t="s">
        <v>87</v>
      </c>
      <c r="AW435" s="14" t="s">
        <v>32</v>
      </c>
      <c r="AX435" s="14" t="s">
        <v>84</v>
      </c>
      <c r="AY435" s="266" t="s">
        <v>240</v>
      </c>
    </row>
    <row r="436" s="2" customFormat="1" ht="21.75" customHeight="1">
      <c r="A436" s="39"/>
      <c r="B436" s="40"/>
      <c r="C436" s="289" t="s">
        <v>778</v>
      </c>
      <c r="D436" s="289" t="s">
        <v>341</v>
      </c>
      <c r="E436" s="290" t="s">
        <v>8802</v>
      </c>
      <c r="F436" s="291" t="s">
        <v>8803</v>
      </c>
      <c r="G436" s="292" t="s">
        <v>520</v>
      </c>
      <c r="H436" s="293">
        <v>13</v>
      </c>
      <c r="I436" s="294"/>
      <c r="J436" s="295">
        <f>ROUND(I436*H436,2)</f>
        <v>0</v>
      </c>
      <c r="K436" s="291" t="s">
        <v>246</v>
      </c>
      <c r="L436" s="296"/>
      <c r="M436" s="297" t="s">
        <v>1</v>
      </c>
      <c r="N436" s="298" t="s">
        <v>41</v>
      </c>
      <c r="O436" s="92"/>
      <c r="P436" s="236">
        <f>O436*H436</f>
        <v>0</v>
      </c>
      <c r="Q436" s="236">
        <v>0.060999999999999999</v>
      </c>
      <c r="R436" s="236">
        <f>Q436*H436</f>
        <v>0.79299999999999993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320</v>
      </c>
      <c r="AT436" s="238" t="s">
        <v>341</v>
      </c>
      <c r="AU436" s="238" t="s">
        <v>87</v>
      </c>
      <c r="AY436" s="18" t="s">
        <v>240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247</v>
      </c>
      <c r="BM436" s="238" t="s">
        <v>8804</v>
      </c>
    </row>
    <row r="437" s="13" customFormat="1">
      <c r="A437" s="13"/>
      <c r="B437" s="245"/>
      <c r="C437" s="246"/>
      <c r="D437" s="247" t="s">
        <v>251</v>
      </c>
      <c r="E437" s="248" t="s">
        <v>1</v>
      </c>
      <c r="F437" s="249" t="s">
        <v>8805</v>
      </c>
      <c r="G437" s="246"/>
      <c r="H437" s="248" t="s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251</v>
      </c>
      <c r="AU437" s="255" t="s">
        <v>87</v>
      </c>
      <c r="AV437" s="13" t="s">
        <v>84</v>
      </c>
      <c r="AW437" s="13" t="s">
        <v>32</v>
      </c>
      <c r="AX437" s="13" t="s">
        <v>76</v>
      </c>
      <c r="AY437" s="255" t="s">
        <v>240</v>
      </c>
    </row>
    <row r="438" s="14" customFormat="1">
      <c r="A438" s="14"/>
      <c r="B438" s="256"/>
      <c r="C438" s="257"/>
      <c r="D438" s="247" t="s">
        <v>251</v>
      </c>
      <c r="E438" s="258" t="s">
        <v>1</v>
      </c>
      <c r="F438" s="259" t="s">
        <v>8806</v>
      </c>
      <c r="G438" s="257"/>
      <c r="H438" s="260">
        <v>13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251</v>
      </c>
      <c r="AU438" s="266" t="s">
        <v>87</v>
      </c>
      <c r="AV438" s="14" t="s">
        <v>87</v>
      </c>
      <c r="AW438" s="14" t="s">
        <v>32</v>
      </c>
      <c r="AX438" s="14" t="s">
        <v>84</v>
      </c>
      <c r="AY438" s="266" t="s">
        <v>240</v>
      </c>
    </row>
    <row r="439" s="2" customFormat="1" ht="21.75" customHeight="1">
      <c r="A439" s="39"/>
      <c r="B439" s="40"/>
      <c r="C439" s="289" t="s">
        <v>784</v>
      </c>
      <c r="D439" s="289" t="s">
        <v>341</v>
      </c>
      <c r="E439" s="290" t="s">
        <v>8807</v>
      </c>
      <c r="F439" s="291" t="s">
        <v>8808</v>
      </c>
      <c r="G439" s="292" t="s">
        <v>675</v>
      </c>
      <c r="H439" s="293">
        <v>5</v>
      </c>
      <c r="I439" s="294"/>
      <c r="J439" s="295">
        <f>ROUND(I439*H439,2)</f>
        <v>0</v>
      </c>
      <c r="K439" s="291" t="s">
        <v>1</v>
      </c>
      <c r="L439" s="296"/>
      <c r="M439" s="297" t="s">
        <v>1</v>
      </c>
      <c r="N439" s="298" t="s">
        <v>41</v>
      </c>
      <c r="O439" s="92"/>
      <c r="P439" s="236">
        <f>O439*H439</f>
        <v>0</v>
      </c>
      <c r="Q439" s="236">
        <v>0.060999999999999999</v>
      </c>
      <c r="R439" s="236">
        <f>Q439*H439</f>
        <v>0.30499999999999999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320</v>
      </c>
      <c r="AT439" s="238" t="s">
        <v>341</v>
      </c>
      <c r="AU439" s="238" t="s">
        <v>87</v>
      </c>
      <c r="AY439" s="18" t="s">
        <v>240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84</v>
      </c>
      <c r="BK439" s="239">
        <f>ROUND(I439*H439,2)</f>
        <v>0</v>
      </c>
      <c r="BL439" s="18" t="s">
        <v>247</v>
      </c>
      <c r="BM439" s="238" t="s">
        <v>8809</v>
      </c>
    </row>
    <row r="440" s="13" customFormat="1">
      <c r="A440" s="13"/>
      <c r="B440" s="245"/>
      <c r="C440" s="246"/>
      <c r="D440" s="247" t="s">
        <v>251</v>
      </c>
      <c r="E440" s="248" t="s">
        <v>1</v>
      </c>
      <c r="F440" s="249" t="s">
        <v>8810</v>
      </c>
      <c r="G440" s="246"/>
      <c r="H440" s="248" t="s">
        <v>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251</v>
      </c>
      <c r="AU440" s="255" t="s">
        <v>87</v>
      </c>
      <c r="AV440" s="13" t="s">
        <v>84</v>
      </c>
      <c r="AW440" s="13" t="s">
        <v>32</v>
      </c>
      <c r="AX440" s="13" t="s">
        <v>76</v>
      </c>
      <c r="AY440" s="255" t="s">
        <v>240</v>
      </c>
    </row>
    <row r="441" s="14" customFormat="1">
      <c r="A441" s="14"/>
      <c r="B441" s="256"/>
      <c r="C441" s="257"/>
      <c r="D441" s="247" t="s">
        <v>251</v>
      </c>
      <c r="E441" s="258" t="s">
        <v>1</v>
      </c>
      <c r="F441" s="259" t="s">
        <v>8811</v>
      </c>
      <c r="G441" s="257"/>
      <c r="H441" s="260">
        <v>5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251</v>
      </c>
      <c r="AU441" s="266" t="s">
        <v>87</v>
      </c>
      <c r="AV441" s="14" t="s">
        <v>87</v>
      </c>
      <c r="AW441" s="14" t="s">
        <v>32</v>
      </c>
      <c r="AX441" s="14" t="s">
        <v>84</v>
      </c>
      <c r="AY441" s="266" t="s">
        <v>240</v>
      </c>
    </row>
    <row r="442" s="2" customFormat="1" ht="24.15" customHeight="1">
      <c r="A442" s="39"/>
      <c r="B442" s="40"/>
      <c r="C442" s="289" t="s">
        <v>790</v>
      </c>
      <c r="D442" s="289" t="s">
        <v>341</v>
      </c>
      <c r="E442" s="290" t="s">
        <v>8812</v>
      </c>
      <c r="F442" s="291" t="s">
        <v>8813</v>
      </c>
      <c r="G442" s="292" t="s">
        <v>520</v>
      </c>
      <c r="H442" s="293">
        <v>17</v>
      </c>
      <c r="I442" s="294"/>
      <c r="J442" s="295">
        <f>ROUND(I442*H442,2)</f>
        <v>0</v>
      </c>
      <c r="K442" s="291" t="s">
        <v>246</v>
      </c>
      <c r="L442" s="296"/>
      <c r="M442" s="297" t="s">
        <v>1</v>
      </c>
      <c r="N442" s="298" t="s">
        <v>41</v>
      </c>
      <c r="O442" s="92"/>
      <c r="P442" s="236">
        <f>O442*H442</f>
        <v>0</v>
      </c>
      <c r="Q442" s="236">
        <v>0.048300000000000003</v>
      </c>
      <c r="R442" s="236">
        <f>Q442*H442</f>
        <v>0.82110000000000005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320</v>
      </c>
      <c r="AT442" s="238" t="s">
        <v>341</v>
      </c>
      <c r="AU442" s="238" t="s">
        <v>87</v>
      </c>
      <c r="AY442" s="18" t="s">
        <v>240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247</v>
      </c>
      <c r="BM442" s="238" t="s">
        <v>8814</v>
      </c>
    </row>
    <row r="443" s="13" customFormat="1">
      <c r="A443" s="13"/>
      <c r="B443" s="245"/>
      <c r="C443" s="246"/>
      <c r="D443" s="247" t="s">
        <v>251</v>
      </c>
      <c r="E443" s="248" t="s">
        <v>1</v>
      </c>
      <c r="F443" s="249" t="s">
        <v>8815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251</v>
      </c>
      <c r="AU443" s="255" t="s">
        <v>87</v>
      </c>
      <c r="AV443" s="13" t="s">
        <v>84</v>
      </c>
      <c r="AW443" s="13" t="s">
        <v>32</v>
      </c>
      <c r="AX443" s="13" t="s">
        <v>76</v>
      </c>
      <c r="AY443" s="255" t="s">
        <v>240</v>
      </c>
    </row>
    <row r="444" s="14" customFormat="1">
      <c r="A444" s="14"/>
      <c r="B444" s="256"/>
      <c r="C444" s="257"/>
      <c r="D444" s="247" t="s">
        <v>251</v>
      </c>
      <c r="E444" s="258" t="s">
        <v>1</v>
      </c>
      <c r="F444" s="259" t="s">
        <v>8816</v>
      </c>
      <c r="G444" s="257"/>
      <c r="H444" s="260">
        <v>17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251</v>
      </c>
      <c r="AU444" s="266" t="s">
        <v>87</v>
      </c>
      <c r="AV444" s="14" t="s">
        <v>87</v>
      </c>
      <c r="AW444" s="14" t="s">
        <v>32</v>
      </c>
      <c r="AX444" s="14" t="s">
        <v>84</v>
      </c>
      <c r="AY444" s="266" t="s">
        <v>240</v>
      </c>
    </row>
    <row r="445" s="2" customFormat="1" ht="24.15" customHeight="1">
      <c r="A445" s="39"/>
      <c r="B445" s="40"/>
      <c r="C445" s="227" t="s">
        <v>796</v>
      </c>
      <c r="D445" s="227" t="s">
        <v>242</v>
      </c>
      <c r="E445" s="228" t="s">
        <v>8817</v>
      </c>
      <c r="F445" s="229" t="s">
        <v>8818</v>
      </c>
      <c r="G445" s="230" t="s">
        <v>520</v>
      </c>
      <c r="H445" s="231">
        <v>56</v>
      </c>
      <c r="I445" s="232"/>
      <c r="J445" s="233">
        <f>ROUND(I445*H445,2)</f>
        <v>0</v>
      </c>
      <c r="K445" s="229" t="s">
        <v>1</v>
      </c>
      <c r="L445" s="45"/>
      <c r="M445" s="234" t="s">
        <v>1</v>
      </c>
      <c r="N445" s="235" t="s">
        <v>41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247</v>
      </c>
      <c r="AT445" s="238" t="s">
        <v>242</v>
      </c>
      <c r="AU445" s="238" t="s">
        <v>87</v>
      </c>
      <c r="AY445" s="18" t="s">
        <v>240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84</v>
      </c>
      <c r="BK445" s="239">
        <f>ROUND(I445*H445,2)</f>
        <v>0</v>
      </c>
      <c r="BL445" s="18" t="s">
        <v>247</v>
      </c>
      <c r="BM445" s="238" t="s">
        <v>8819</v>
      </c>
    </row>
    <row r="446" s="2" customFormat="1" ht="24.15" customHeight="1">
      <c r="A446" s="39"/>
      <c r="B446" s="40"/>
      <c r="C446" s="227" t="s">
        <v>801</v>
      </c>
      <c r="D446" s="227" t="s">
        <v>242</v>
      </c>
      <c r="E446" s="228" t="s">
        <v>8820</v>
      </c>
      <c r="F446" s="229" t="s">
        <v>8821</v>
      </c>
      <c r="G446" s="230" t="s">
        <v>520</v>
      </c>
      <c r="H446" s="231">
        <v>214</v>
      </c>
      <c r="I446" s="232"/>
      <c r="J446" s="233">
        <f>ROUND(I446*H446,2)</f>
        <v>0</v>
      </c>
      <c r="K446" s="229" t="s">
        <v>1</v>
      </c>
      <c r="L446" s="45"/>
      <c r="M446" s="234" t="s">
        <v>1</v>
      </c>
      <c r="N446" s="235" t="s">
        <v>41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247</v>
      </c>
      <c r="AT446" s="238" t="s">
        <v>242</v>
      </c>
      <c r="AU446" s="238" t="s">
        <v>87</v>
      </c>
      <c r="AY446" s="18" t="s">
        <v>240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84</v>
      </c>
      <c r="BK446" s="239">
        <f>ROUND(I446*H446,2)</f>
        <v>0</v>
      </c>
      <c r="BL446" s="18" t="s">
        <v>247</v>
      </c>
      <c r="BM446" s="238" t="s">
        <v>8822</v>
      </c>
    </row>
    <row r="447" s="14" customFormat="1">
      <c r="A447" s="14"/>
      <c r="B447" s="256"/>
      <c r="C447" s="257"/>
      <c r="D447" s="247" t="s">
        <v>251</v>
      </c>
      <c r="E447" s="258" t="s">
        <v>1</v>
      </c>
      <c r="F447" s="259" t="s">
        <v>8823</v>
      </c>
      <c r="G447" s="257"/>
      <c r="H447" s="260">
        <v>214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251</v>
      </c>
      <c r="AU447" s="266" t="s">
        <v>87</v>
      </c>
      <c r="AV447" s="14" t="s">
        <v>87</v>
      </c>
      <c r="AW447" s="14" t="s">
        <v>32</v>
      </c>
      <c r="AX447" s="14" t="s">
        <v>84</v>
      </c>
      <c r="AY447" s="266" t="s">
        <v>240</v>
      </c>
    </row>
    <row r="448" s="12" customFormat="1" ht="22.8" customHeight="1">
      <c r="A448" s="12"/>
      <c r="B448" s="211"/>
      <c r="C448" s="212"/>
      <c r="D448" s="213" t="s">
        <v>75</v>
      </c>
      <c r="E448" s="225" t="s">
        <v>1130</v>
      </c>
      <c r="F448" s="225" t="s">
        <v>3984</v>
      </c>
      <c r="G448" s="212"/>
      <c r="H448" s="212"/>
      <c r="I448" s="215"/>
      <c r="J448" s="226">
        <f>BK448</f>
        <v>0</v>
      </c>
      <c r="K448" s="212"/>
      <c r="L448" s="217"/>
      <c r="M448" s="218"/>
      <c r="N448" s="219"/>
      <c r="O448" s="219"/>
      <c r="P448" s="220">
        <f>SUM(P449:P450)</f>
        <v>0</v>
      </c>
      <c r="Q448" s="219"/>
      <c r="R448" s="220">
        <f>SUM(R449:R450)</f>
        <v>0</v>
      </c>
      <c r="S448" s="219"/>
      <c r="T448" s="221">
        <f>SUM(T449:T450)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2" t="s">
        <v>84</v>
      </c>
      <c r="AT448" s="223" t="s">
        <v>75</v>
      </c>
      <c r="AU448" s="223" t="s">
        <v>84</v>
      </c>
      <c r="AY448" s="222" t="s">
        <v>240</v>
      </c>
      <c r="BK448" s="224">
        <f>SUM(BK449:BK450)</f>
        <v>0</v>
      </c>
    </row>
    <row r="449" s="2" customFormat="1" ht="24.15" customHeight="1">
      <c r="A449" s="39"/>
      <c r="B449" s="40"/>
      <c r="C449" s="227" t="s">
        <v>808</v>
      </c>
      <c r="D449" s="227" t="s">
        <v>242</v>
      </c>
      <c r="E449" s="228" t="s">
        <v>8824</v>
      </c>
      <c r="F449" s="229" t="s">
        <v>8825</v>
      </c>
      <c r="G449" s="230" t="s">
        <v>344</v>
      </c>
      <c r="H449" s="231">
        <v>402.584</v>
      </c>
      <c r="I449" s="232"/>
      <c r="J449" s="233">
        <f>ROUND(I449*H449,2)</f>
        <v>0</v>
      </c>
      <c r="K449" s="229" t="s">
        <v>246</v>
      </c>
      <c r="L449" s="45"/>
      <c r="M449" s="234" t="s">
        <v>1</v>
      </c>
      <c r="N449" s="235" t="s">
        <v>41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247</v>
      </c>
      <c r="AT449" s="238" t="s">
        <v>242</v>
      </c>
      <c r="AU449" s="238" t="s">
        <v>87</v>
      </c>
      <c r="AY449" s="18" t="s">
        <v>240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84</v>
      </c>
      <c r="BK449" s="239">
        <f>ROUND(I449*H449,2)</f>
        <v>0</v>
      </c>
      <c r="BL449" s="18" t="s">
        <v>247</v>
      </c>
      <c r="BM449" s="238" t="s">
        <v>8826</v>
      </c>
    </row>
    <row r="450" s="2" customFormat="1">
      <c r="A450" s="39"/>
      <c r="B450" s="40"/>
      <c r="C450" s="41"/>
      <c r="D450" s="240" t="s">
        <v>249</v>
      </c>
      <c r="E450" s="41"/>
      <c r="F450" s="241" t="s">
        <v>8827</v>
      </c>
      <c r="G450" s="41"/>
      <c r="H450" s="41"/>
      <c r="I450" s="242"/>
      <c r="J450" s="41"/>
      <c r="K450" s="41"/>
      <c r="L450" s="45"/>
      <c r="M450" s="300"/>
      <c r="N450" s="301"/>
      <c r="O450" s="302"/>
      <c r="P450" s="302"/>
      <c r="Q450" s="302"/>
      <c r="R450" s="302"/>
      <c r="S450" s="302"/>
      <c r="T450" s="30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249</v>
      </c>
      <c r="AU450" s="18" t="s">
        <v>87</v>
      </c>
    </row>
    <row r="451" s="2" customFormat="1" ht="6.96" customHeight="1">
      <c r="A451" s="39"/>
      <c r="B451" s="67"/>
      <c r="C451" s="68"/>
      <c r="D451" s="68"/>
      <c r="E451" s="68"/>
      <c r="F451" s="68"/>
      <c r="G451" s="68"/>
      <c r="H451" s="68"/>
      <c r="I451" s="68"/>
      <c r="J451" s="68"/>
      <c r="K451" s="68"/>
      <c r="L451" s="45"/>
      <c r="M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</sheetData>
  <sheetProtection sheet="1" autoFilter="0" formatColumns="0" formatRows="0" objects="1" scenarios="1" spinCount="100000" saltValue="yaEKf5JAsdXMX5ZAhu51tsHR4Bb7uKdgQjcarh52nBRwcwtNcN0Yz0/+PXOLLz2ucrC+t73QSnOHT2fXa2Q4Aw==" hashValue="DJY937fDhVWiP13JpAWMOo13P5Aflj5X/g/lHobe6XsKFaWpa9dmTLaFyJfDDxCVMnRGP6sUFZq1amD3NW/beA==" algorithmName="SHA-512" password="CC35"/>
  <autoFilter ref="C126:K45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2_01/122252204"/>
    <hyperlink ref="F136" r:id="rId2" display="https://podminky.urs.cz/item/CS_URS_2022_01/122452204"/>
    <hyperlink ref="F140" r:id="rId3" display="https://podminky.urs.cz/item/CS_URS_2022_01/122252205"/>
    <hyperlink ref="F147" r:id="rId4" display="https://podminky.urs.cz/item/CS_URS_2022_01/122452205"/>
    <hyperlink ref="F154" r:id="rId5" display="https://podminky.urs.cz/item/CS_URS_2022_01/171152101"/>
    <hyperlink ref="F170" r:id="rId6" display="https://podminky.urs.cz/item/CS_URS_2022_01/122251407"/>
    <hyperlink ref="F175" r:id="rId7" display="https://podminky.urs.cz/item/CS_URS_2022_01/132254203"/>
    <hyperlink ref="F179" r:id="rId8" display="https://podminky.urs.cz/item/CS_URS_2022_01/151101101"/>
    <hyperlink ref="F183" r:id="rId9" display="https://podminky.urs.cz/item/CS_URS_2022_01/151101111"/>
    <hyperlink ref="F185" r:id="rId10" display="https://podminky.urs.cz/item/CS_URS_2022_01/162751117"/>
    <hyperlink ref="F200" r:id="rId11" display="https://podminky.urs.cz/item/CS_URS_2022_01/162751119"/>
    <hyperlink ref="F209" r:id="rId12" display="https://podminky.urs.cz/item/CS_URS_2022_01/162751137"/>
    <hyperlink ref="F217" r:id="rId13" display="https://podminky.urs.cz/item/CS_URS_2022_01/162751139"/>
    <hyperlink ref="F221" r:id="rId14" display="https://podminky.urs.cz/item/CS_URS_2022_01/171201201"/>
    <hyperlink ref="F225" r:id="rId15" display="https://podminky.urs.cz/item/CS_URS_2022_01/17120122R"/>
    <hyperlink ref="F229" r:id="rId16" display="https://podminky.urs.cz/item/CS_URS_2022_01/175151101"/>
    <hyperlink ref="F243" r:id="rId17" display="https://podminky.urs.cz/item/CS_URS_2022_01/174101101"/>
    <hyperlink ref="F259" r:id="rId18" display="https://podminky.urs.cz/item/CS_URS_2022_01/181951112"/>
    <hyperlink ref="F263" r:id="rId19" display="https://podminky.urs.cz/item/CS_URS_2022_01/181951111"/>
    <hyperlink ref="F267" r:id="rId20" display="https://podminky.urs.cz/item/CS_URS_2022_01/181351113"/>
    <hyperlink ref="F274" r:id="rId21" display="https://podminky.urs.cz/item/CS_URS_2022_01/181451121"/>
    <hyperlink ref="F278" r:id="rId22" display="https://podminky.urs.cz/item/CS_URS_2022_01/185804312"/>
    <hyperlink ref="F282" r:id="rId23" display="https://podminky.urs.cz/item/CS_URS_2022_01/185851121"/>
    <hyperlink ref="F285" r:id="rId24" display="https://podminky.urs.cz/item/CS_URS_2022_01/451572111"/>
    <hyperlink ref="F291" r:id="rId25" display="https://podminky.urs.cz/item/CS_URS_2022_01/577134121"/>
    <hyperlink ref="F293" r:id="rId26" display="https://podminky.urs.cz/item/CS_URS_2022_01/573231108"/>
    <hyperlink ref="F295" r:id="rId27" display="https://podminky.urs.cz/item/CS_URS_2022_01/565165121"/>
    <hyperlink ref="F297" r:id="rId28" display="https://podminky.urs.cz/item/CS_URS_2022_01/573111113"/>
    <hyperlink ref="F299" r:id="rId29" display="https://podminky.urs.cz/item/CS_URS_2022_01/564952111"/>
    <hyperlink ref="F301" r:id="rId30" display="https://podminky.urs.cz/item/CS_URS_2022_01/564861111"/>
    <hyperlink ref="F303" r:id="rId31" display="https://podminky.urs.cz/item/CS_URS_2022_01/564851111"/>
    <hyperlink ref="F308" r:id="rId32" display="https://podminky.urs.cz/item/CS_URS_2022_01/596212212"/>
    <hyperlink ref="F328" r:id="rId33" display="https://podminky.urs.cz/item/CS_URS_2022_01/564871111"/>
    <hyperlink ref="F331" r:id="rId34" display="https://podminky.urs.cz/item/CS_URS_2022_01/596211112"/>
    <hyperlink ref="F351" r:id="rId35" display="https://podminky.urs.cz/item/CS_URS_2022_01/564851111"/>
    <hyperlink ref="F354" r:id="rId36" display="https://podminky.urs.cz/item/CS_URS_2022_01/577133111"/>
    <hyperlink ref="F358" r:id="rId37" display="https://podminky.urs.cz/item/CS_URS_2022_01/564911411"/>
    <hyperlink ref="F360" r:id="rId38" display="https://podminky.urs.cz/item/CS_URS_2022_01/564851111"/>
    <hyperlink ref="F363" r:id="rId39" display="https://podminky.urs.cz/item/CS_URS_2022_01/871315221"/>
    <hyperlink ref="F367" r:id="rId40" display="https://podminky.urs.cz/item/CS_URS_2022_01/877355121"/>
    <hyperlink ref="F372" r:id="rId41" display="https://podminky.urs.cz/item/CS_URS_2022_01/892312121"/>
    <hyperlink ref="F380" r:id="rId42" display="https://podminky.urs.cz/item/CS_URS_2022_01/899204112"/>
    <hyperlink ref="F391" r:id="rId43" display="https://podminky.urs.cz/item/CS_URS_2022_01/916331112"/>
    <hyperlink ref="F406" r:id="rId44" display="https://podminky.urs.cz/item/CS_URS_2022_01/916131213"/>
    <hyperlink ref="F426" r:id="rId45" display="https://podminky.urs.cz/item/CS_URS_2022_01/916991121"/>
    <hyperlink ref="F450" r:id="rId46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161</v>
      </c>
      <c r="G11" s="39"/>
      <c r="H11" s="39"/>
      <c r="I11" s="151" t="s">
        <v>19</v>
      </c>
      <c r="J11" s="142" t="s">
        <v>179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ROUND((SUM(BE123:BE326)),  2)</f>
        <v>0</v>
      </c>
      <c r="G33" s="39"/>
      <c r="H33" s="39"/>
      <c r="I33" s="165">
        <v>0.20999999999999999</v>
      </c>
      <c r="J33" s="164">
        <f>ROUND(((SUM(BE123:BE326))*I33),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ROUND((SUM(BF123:BF326)),  2)</f>
        <v>0</v>
      </c>
      <c r="G34" s="39"/>
      <c r="H34" s="39"/>
      <c r="I34" s="165">
        <v>0.14999999999999999</v>
      </c>
      <c r="J34" s="164">
        <f>ROUND(((SUM(BF123:BF326))*I34),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ROUND((SUM(BG123:BG326)),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ROUND((SUM(BH123:BH326)),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ROUND((SUM(BI123:BI326)),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13 - SO 255 Dešťová kanalizace -  etapa 2b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8829</v>
      </c>
      <c r="E99" s="197"/>
      <c r="F99" s="197"/>
      <c r="G99" s="197"/>
      <c r="H99" s="197"/>
      <c r="I99" s="197"/>
      <c r="J99" s="198">
        <f>J226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3660</v>
      </c>
      <c r="E100" s="197"/>
      <c r="F100" s="197"/>
      <c r="G100" s="197"/>
      <c r="H100" s="197"/>
      <c r="I100" s="197"/>
      <c r="J100" s="198">
        <f>J231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3661</v>
      </c>
      <c r="E101" s="197"/>
      <c r="F101" s="197"/>
      <c r="G101" s="197"/>
      <c r="H101" s="197"/>
      <c r="I101" s="197"/>
      <c r="J101" s="198">
        <f>J259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3662</v>
      </c>
      <c r="E102" s="197"/>
      <c r="F102" s="197"/>
      <c r="G102" s="197"/>
      <c r="H102" s="197"/>
      <c r="I102" s="197"/>
      <c r="J102" s="198">
        <f>J290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3663</v>
      </c>
      <c r="E103" s="197"/>
      <c r="F103" s="197"/>
      <c r="G103" s="197"/>
      <c r="H103" s="197"/>
      <c r="I103" s="197"/>
      <c r="J103" s="198">
        <f>J323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Areál IZS Ostrov - stanice JSDH - revize 2022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13 - SO 255 Dešťová kanalizace -  etapa 2b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Ostrov</v>
      </c>
      <c r="G117" s="41"/>
      <c r="H117" s="41"/>
      <c r="I117" s="33" t="s">
        <v>22</v>
      </c>
      <c r="J117" s="80" t="str">
        <f>IF(J12="","",J12)</f>
        <v>2. 5. 2022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Město Ostrov</v>
      </c>
      <c r="G119" s="41"/>
      <c r="H119" s="41"/>
      <c r="I119" s="33" t="s">
        <v>30</v>
      </c>
      <c r="J119" s="37" t="str">
        <f>E21</f>
        <v>BPO spol. s r.o.,Lidická 1239,36317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Tomanová Ing.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226</v>
      </c>
      <c r="D122" s="203" t="s">
        <v>61</v>
      </c>
      <c r="E122" s="203" t="s">
        <v>57</v>
      </c>
      <c r="F122" s="203" t="s">
        <v>58</v>
      </c>
      <c r="G122" s="203" t="s">
        <v>227</v>
      </c>
      <c r="H122" s="203" t="s">
        <v>228</v>
      </c>
      <c r="I122" s="203" t="s">
        <v>229</v>
      </c>
      <c r="J122" s="203" t="s">
        <v>186</v>
      </c>
      <c r="K122" s="204" t="s">
        <v>230</v>
      </c>
      <c r="L122" s="205"/>
      <c r="M122" s="101" t="s">
        <v>1</v>
      </c>
      <c r="N122" s="102" t="s">
        <v>40</v>
      </c>
      <c r="O122" s="102" t="s">
        <v>231</v>
      </c>
      <c r="P122" s="102" t="s">
        <v>232</v>
      </c>
      <c r="Q122" s="102" t="s">
        <v>233</v>
      </c>
      <c r="R122" s="102" t="s">
        <v>234</v>
      </c>
      <c r="S122" s="102" t="s">
        <v>235</v>
      </c>
      <c r="T122" s="103" t="s">
        <v>236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237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19.589930000000003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188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238</v>
      </c>
      <c r="F124" s="214" t="s">
        <v>239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P125+P226+P231+P259+P290+P323</f>
        <v>0</v>
      </c>
      <c r="Q124" s="219"/>
      <c r="R124" s="220">
        <f>R125+R226+R231+R259+R290+R323</f>
        <v>19.589930000000003</v>
      </c>
      <c r="S124" s="219"/>
      <c r="T124" s="221">
        <f>T125+T226+T231+T259+T290+T323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75</v>
      </c>
      <c r="AU124" s="223" t="s">
        <v>76</v>
      </c>
      <c r="AY124" s="222" t="s">
        <v>240</v>
      </c>
      <c r="BK124" s="224">
        <f>BK125+BK226+BK231+BK259+BK290+BK323</f>
        <v>0</v>
      </c>
    </row>
    <row r="125" s="12" customFormat="1" ht="22.8" customHeight="1">
      <c r="A125" s="12"/>
      <c r="B125" s="211"/>
      <c r="C125" s="212"/>
      <c r="D125" s="213" t="s">
        <v>75</v>
      </c>
      <c r="E125" s="225" t="s">
        <v>84</v>
      </c>
      <c r="F125" s="225" t="s">
        <v>241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SUM(P126:P225)</f>
        <v>0</v>
      </c>
      <c r="Q125" s="219"/>
      <c r="R125" s="220">
        <f>SUM(R126:R225)</f>
        <v>0.24696000000000001</v>
      </c>
      <c r="S125" s="219"/>
      <c r="T125" s="221">
        <f>SUM(T126:T225)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84</v>
      </c>
      <c r="AY125" s="222" t="s">
        <v>240</v>
      </c>
      <c r="BK125" s="224">
        <f>SUM(BK126:BK225)</f>
        <v>0</v>
      </c>
    </row>
    <row r="126" s="2" customFormat="1" ht="33" customHeight="1">
      <c r="A126" s="39"/>
      <c r="B126" s="40"/>
      <c r="C126" s="227" t="s">
        <v>84</v>
      </c>
      <c r="D126" s="227" t="s">
        <v>242</v>
      </c>
      <c r="E126" s="228" t="s">
        <v>8830</v>
      </c>
      <c r="F126" s="229" t="s">
        <v>8831</v>
      </c>
      <c r="G126" s="230" t="s">
        <v>245</v>
      </c>
      <c r="H126" s="231">
        <v>118</v>
      </c>
      <c r="I126" s="232"/>
      <c r="J126" s="233">
        <f>ROUND(I126*H126,2)</f>
        <v>0</v>
      </c>
      <c r="K126" s="229" t="s">
        <v>246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247</v>
      </c>
      <c r="AT126" s="238" t="s">
        <v>242</v>
      </c>
      <c r="AU126" s="238" t="s">
        <v>87</v>
      </c>
      <c r="AY126" s="18" t="s">
        <v>240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247</v>
      </c>
      <c r="BM126" s="238" t="s">
        <v>8832</v>
      </c>
    </row>
    <row r="127" s="2" customFormat="1">
      <c r="A127" s="39"/>
      <c r="B127" s="40"/>
      <c r="C127" s="41"/>
      <c r="D127" s="240" t="s">
        <v>249</v>
      </c>
      <c r="E127" s="41"/>
      <c r="F127" s="241" t="s">
        <v>8833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249</v>
      </c>
      <c r="AU127" s="18" t="s">
        <v>87</v>
      </c>
    </row>
    <row r="128" s="13" customFormat="1">
      <c r="A128" s="13"/>
      <c r="B128" s="245"/>
      <c r="C128" s="246"/>
      <c r="D128" s="247" t="s">
        <v>251</v>
      </c>
      <c r="E128" s="248" t="s">
        <v>1</v>
      </c>
      <c r="F128" s="249" t="s">
        <v>8834</v>
      </c>
      <c r="G128" s="246"/>
      <c r="H128" s="248" t="s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251</v>
      </c>
      <c r="AU128" s="255" t="s">
        <v>87</v>
      </c>
      <c r="AV128" s="13" t="s">
        <v>84</v>
      </c>
      <c r="AW128" s="13" t="s">
        <v>32</v>
      </c>
      <c r="AX128" s="13" t="s">
        <v>76</v>
      </c>
      <c r="AY128" s="255" t="s">
        <v>240</v>
      </c>
    </row>
    <row r="129" s="13" customFormat="1">
      <c r="A129" s="13"/>
      <c r="B129" s="245"/>
      <c r="C129" s="246"/>
      <c r="D129" s="247" t="s">
        <v>251</v>
      </c>
      <c r="E129" s="248" t="s">
        <v>1</v>
      </c>
      <c r="F129" s="249" t="s">
        <v>8835</v>
      </c>
      <c r="G129" s="246"/>
      <c r="H129" s="248" t="s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251</v>
      </c>
      <c r="AU129" s="255" t="s">
        <v>87</v>
      </c>
      <c r="AV129" s="13" t="s">
        <v>84</v>
      </c>
      <c r="AW129" s="13" t="s">
        <v>32</v>
      </c>
      <c r="AX129" s="13" t="s">
        <v>76</v>
      </c>
      <c r="AY129" s="255" t="s">
        <v>240</v>
      </c>
    </row>
    <row r="130" s="14" customFormat="1">
      <c r="A130" s="14"/>
      <c r="B130" s="256"/>
      <c r="C130" s="257"/>
      <c r="D130" s="247" t="s">
        <v>251</v>
      </c>
      <c r="E130" s="258" t="s">
        <v>1</v>
      </c>
      <c r="F130" s="259" t="s">
        <v>8836</v>
      </c>
      <c r="G130" s="257"/>
      <c r="H130" s="260">
        <v>99.680000000000007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251</v>
      </c>
      <c r="AU130" s="266" t="s">
        <v>87</v>
      </c>
      <c r="AV130" s="14" t="s">
        <v>87</v>
      </c>
      <c r="AW130" s="14" t="s">
        <v>32</v>
      </c>
      <c r="AX130" s="14" t="s">
        <v>76</v>
      </c>
      <c r="AY130" s="266" t="s">
        <v>240</v>
      </c>
    </row>
    <row r="131" s="13" customFormat="1">
      <c r="A131" s="13"/>
      <c r="B131" s="245"/>
      <c r="C131" s="246"/>
      <c r="D131" s="247" t="s">
        <v>251</v>
      </c>
      <c r="E131" s="248" t="s">
        <v>1</v>
      </c>
      <c r="F131" s="249" t="s">
        <v>3695</v>
      </c>
      <c r="G131" s="246"/>
      <c r="H131" s="248" t="s">
        <v>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251</v>
      </c>
      <c r="AU131" s="255" t="s">
        <v>87</v>
      </c>
      <c r="AV131" s="13" t="s">
        <v>84</v>
      </c>
      <c r="AW131" s="13" t="s">
        <v>32</v>
      </c>
      <c r="AX131" s="13" t="s">
        <v>76</v>
      </c>
      <c r="AY131" s="255" t="s">
        <v>240</v>
      </c>
    </row>
    <row r="132" s="14" customFormat="1">
      <c r="A132" s="14"/>
      <c r="B132" s="256"/>
      <c r="C132" s="257"/>
      <c r="D132" s="247" t="s">
        <v>251</v>
      </c>
      <c r="E132" s="258" t="s">
        <v>1</v>
      </c>
      <c r="F132" s="259" t="s">
        <v>8837</v>
      </c>
      <c r="G132" s="257"/>
      <c r="H132" s="260">
        <v>9.8000000000000007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251</v>
      </c>
      <c r="AU132" s="266" t="s">
        <v>87</v>
      </c>
      <c r="AV132" s="14" t="s">
        <v>87</v>
      </c>
      <c r="AW132" s="14" t="s">
        <v>32</v>
      </c>
      <c r="AX132" s="14" t="s">
        <v>76</v>
      </c>
      <c r="AY132" s="266" t="s">
        <v>240</v>
      </c>
    </row>
    <row r="133" s="13" customFormat="1">
      <c r="A133" s="13"/>
      <c r="B133" s="245"/>
      <c r="C133" s="246"/>
      <c r="D133" s="247" t="s">
        <v>251</v>
      </c>
      <c r="E133" s="248" t="s">
        <v>1</v>
      </c>
      <c r="F133" s="249" t="s">
        <v>8838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251</v>
      </c>
      <c r="AU133" s="255" t="s">
        <v>87</v>
      </c>
      <c r="AV133" s="13" t="s">
        <v>84</v>
      </c>
      <c r="AW133" s="13" t="s">
        <v>32</v>
      </c>
      <c r="AX133" s="13" t="s">
        <v>76</v>
      </c>
      <c r="AY133" s="255" t="s">
        <v>240</v>
      </c>
    </row>
    <row r="134" s="14" customFormat="1">
      <c r="A134" s="14"/>
      <c r="B134" s="256"/>
      <c r="C134" s="257"/>
      <c r="D134" s="247" t="s">
        <v>251</v>
      </c>
      <c r="E134" s="258" t="s">
        <v>1</v>
      </c>
      <c r="F134" s="259" t="s">
        <v>8839</v>
      </c>
      <c r="G134" s="257"/>
      <c r="H134" s="260">
        <v>2.52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251</v>
      </c>
      <c r="AU134" s="266" t="s">
        <v>87</v>
      </c>
      <c r="AV134" s="14" t="s">
        <v>87</v>
      </c>
      <c r="AW134" s="14" t="s">
        <v>32</v>
      </c>
      <c r="AX134" s="14" t="s">
        <v>76</v>
      </c>
      <c r="AY134" s="266" t="s">
        <v>240</v>
      </c>
    </row>
    <row r="135" s="14" customFormat="1">
      <c r="A135" s="14"/>
      <c r="B135" s="256"/>
      <c r="C135" s="257"/>
      <c r="D135" s="247" t="s">
        <v>251</v>
      </c>
      <c r="E135" s="258" t="s">
        <v>1</v>
      </c>
      <c r="F135" s="259" t="s">
        <v>8840</v>
      </c>
      <c r="G135" s="257"/>
      <c r="H135" s="260">
        <v>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251</v>
      </c>
      <c r="AU135" s="266" t="s">
        <v>87</v>
      </c>
      <c r="AV135" s="14" t="s">
        <v>87</v>
      </c>
      <c r="AW135" s="14" t="s">
        <v>32</v>
      </c>
      <c r="AX135" s="14" t="s">
        <v>76</v>
      </c>
      <c r="AY135" s="266" t="s">
        <v>240</v>
      </c>
    </row>
    <row r="136" s="16" customFormat="1">
      <c r="A136" s="16"/>
      <c r="B136" s="278"/>
      <c r="C136" s="279"/>
      <c r="D136" s="247" t="s">
        <v>251</v>
      </c>
      <c r="E136" s="280" t="s">
        <v>1</v>
      </c>
      <c r="F136" s="281" t="s">
        <v>265</v>
      </c>
      <c r="G136" s="279"/>
      <c r="H136" s="282">
        <v>118</v>
      </c>
      <c r="I136" s="283"/>
      <c r="J136" s="279"/>
      <c r="K136" s="279"/>
      <c r="L136" s="284"/>
      <c r="M136" s="285"/>
      <c r="N136" s="286"/>
      <c r="O136" s="286"/>
      <c r="P136" s="286"/>
      <c r="Q136" s="286"/>
      <c r="R136" s="286"/>
      <c r="S136" s="286"/>
      <c r="T136" s="28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8" t="s">
        <v>251</v>
      </c>
      <c r="AU136" s="288" t="s">
        <v>87</v>
      </c>
      <c r="AV136" s="16" t="s">
        <v>247</v>
      </c>
      <c r="AW136" s="16" t="s">
        <v>32</v>
      </c>
      <c r="AX136" s="16" t="s">
        <v>84</v>
      </c>
      <c r="AY136" s="288" t="s">
        <v>240</v>
      </c>
    </row>
    <row r="137" s="13" customFormat="1">
      <c r="A137" s="13"/>
      <c r="B137" s="245"/>
      <c r="C137" s="246"/>
      <c r="D137" s="247" t="s">
        <v>251</v>
      </c>
      <c r="E137" s="248" t="s">
        <v>1</v>
      </c>
      <c r="F137" s="249" t="s">
        <v>1566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251</v>
      </c>
      <c r="AU137" s="255" t="s">
        <v>87</v>
      </c>
      <c r="AV137" s="13" t="s">
        <v>84</v>
      </c>
      <c r="AW137" s="13" t="s">
        <v>32</v>
      </c>
      <c r="AX137" s="13" t="s">
        <v>76</v>
      </c>
      <c r="AY137" s="255" t="s">
        <v>240</v>
      </c>
    </row>
    <row r="138" s="13" customFormat="1">
      <c r="A138" s="13"/>
      <c r="B138" s="245"/>
      <c r="C138" s="246"/>
      <c r="D138" s="247" t="s">
        <v>251</v>
      </c>
      <c r="E138" s="248" t="s">
        <v>1</v>
      </c>
      <c r="F138" s="249" t="s">
        <v>8841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251</v>
      </c>
      <c r="AU138" s="255" t="s">
        <v>87</v>
      </c>
      <c r="AV138" s="13" t="s">
        <v>84</v>
      </c>
      <c r="AW138" s="13" t="s">
        <v>32</v>
      </c>
      <c r="AX138" s="13" t="s">
        <v>76</v>
      </c>
      <c r="AY138" s="255" t="s">
        <v>240</v>
      </c>
    </row>
    <row r="139" s="2" customFormat="1" ht="33" customHeight="1">
      <c r="A139" s="39"/>
      <c r="B139" s="40"/>
      <c r="C139" s="227" t="s">
        <v>87</v>
      </c>
      <c r="D139" s="227" t="s">
        <v>242</v>
      </c>
      <c r="E139" s="228" t="s">
        <v>8842</v>
      </c>
      <c r="F139" s="229" t="s">
        <v>8843</v>
      </c>
      <c r="G139" s="230" t="s">
        <v>245</v>
      </c>
      <c r="H139" s="231">
        <v>51</v>
      </c>
      <c r="I139" s="232"/>
      <c r="J139" s="233">
        <f>ROUND(I139*H139,2)</f>
        <v>0</v>
      </c>
      <c r="K139" s="229" t="s">
        <v>246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247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247</v>
      </c>
      <c r="BM139" s="238" t="s">
        <v>8844</v>
      </c>
    </row>
    <row r="140" s="2" customFormat="1">
      <c r="A140" s="39"/>
      <c r="B140" s="40"/>
      <c r="C140" s="41"/>
      <c r="D140" s="240" t="s">
        <v>249</v>
      </c>
      <c r="E140" s="41"/>
      <c r="F140" s="241" t="s">
        <v>8845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87</v>
      </c>
    </row>
    <row r="141" s="13" customFormat="1">
      <c r="A141" s="13"/>
      <c r="B141" s="245"/>
      <c r="C141" s="246"/>
      <c r="D141" s="247" t="s">
        <v>251</v>
      </c>
      <c r="E141" s="248" t="s">
        <v>1</v>
      </c>
      <c r="F141" s="249" t="s">
        <v>8834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251</v>
      </c>
      <c r="AU141" s="255" t="s">
        <v>87</v>
      </c>
      <c r="AV141" s="13" t="s">
        <v>84</v>
      </c>
      <c r="AW141" s="13" t="s">
        <v>32</v>
      </c>
      <c r="AX141" s="13" t="s">
        <v>76</v>
      </c>
      <c r="AY141" s="255" t="s">
        <v>240</v>
      </c>
    </row>
    <row r="142" s="13" customFormat="1">
      <c r="A142" s="13"/>
      <c r="B142" s="245"/>
      <c r="C142" s="246"/>
      <c r="D142" s="247" t="s">
        <v>251</v>
      </c>
      <c r="E142" s="248" t="s">
        <v>1</v>
      </c>
      <c r="F142" s="249" t="s">
        <v>8846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251</v>
      </c>
      <c r="AU142" s="255" t="s">
        <v>87</v>
      </c>
      <c r="AV142" s="13" t="s">
        <v>84</v>
      </c>
      <c r="AW142" s="13" t="s">
        <v>32</v>
      </c>
      <c r="AX142" s="13" t="s">
        <v>76</v>
      </c>
      <c r="AY142" s="255" t="s">
        <v>240</v>
      </c>
    </row>
    <row r="143" s="14" customFormat="1">
      <c r="A143" s="14"/>
      <c r="B143" s="256"/>
      <c r="C143" s="257"/>
      <c r="D143" s="247" t="s">
        <v>251</v>
      </c>
      <c r="E143" s="258" t="s">
        <v>1</v>
      </c>
      <c r="F143" s="259" t="s">
        <v>8847</v>
      </c>
      <c r="G143" s="257"/>
      <c r="H143" s="260">
        <v>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251</v>
      </c>
      <c r="AU143" s="266" t="s">
        <v>87</v>
      </c>
      <c r="AV143" s="14" t="s">
        <v>87</v>
      </c>
      <c r="AW143" s="14" t="s">
        <v>32</v>
      </c>
      <c r="AX143" s="14" t="s">
        <v>84</v>
      </c>
      <c r="AY143" s="266" t="s">
        <v>240</v>
      </c>
    </row>
    <row r="144" s="13" customFormat="1">
      <c r="A144" s="13"/>
      <c r="B144" s="245"/>
      <c r="C144" s="246"/>
      <c r="D144" s="247" t="s">
        <v>251</v>
      </c>
      <c r="E144" s="248" t="s">
        <v>1</v>
      </c>
      <c r="F144" s="249" t="s">
        <v>1566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251</v>
      </c>
      <c r="AU144" s="255" t="s">
        <v>87</v>
      </c>
      <c r="AV144" s="13" t="s">
        <v>84</v>
      </c>
      <c r="AW144" s="13" t="s">
        <v>32</v>
      </c>
      <c r="AX144" s="13" t="s">
        <v>76</v>
      </c>
      <c r="AY144" s="255" t="s">
        <v>240</v>
      </c>
    </row>
    <row r="145" s="13" customFormat="1">
      <c r="A145" s="13"/>
      <c r="B145" s="245"/>
      <c r="C145" s="246"/>
      <c r="D145" s="247" t="s">
        <v>251</v>
      </c>
      <c r="E145" s="248" t="s">
        <v>1</v>
      </c>
      <c r="F145" s="249" t="s">
        <v>8841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251</v>
      </c>
      <c r="AU145" s="255" t="s">
        <v>87</v>
      </c>
      <c r="AV145" s="13" t="s">
        <v>84</v>
      </c>
      <c r="AW145" s="13" t="s">
        <v>32</v>
      </c>
      <c r="AX145" s="13" t="s">
        <v>76</v>
      </c>
      <c r="AY145" s="255" t="s">
        <v>240</v>
      </c>
    </row>
    <row r="146" s="2" customFormat="1" ht="21.75" customHeight="1">
      <c r="A146" s="39"/>
      <c r="B146" s="40"/>
      <c r="C146" s="227" t="s">
        <v>256</v>
      </c>
      <c r="D146" s="227" t="s">
        <v>242</v>
      </c>
      <c r="E146" s="228" t="s">
        <v>3716</v>
      </c>
      <c r="F146" s="229" t="s">
        <v>3717</v>
      </c>
      <c r="G146" s="230" t="s">
        <v>373</v>
      </c>
      <c r="H146" s="231">
        <v>294</v>
      </c>
      <c r="I146" s="232"/>
      <c r="J146" s="233">
        <f>ROUND(I146*H146,2)</f>
        <v>0</v>
      </c>
      <c r="K146" s="229" t="s">
        <v>246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0.00084000000000000003</v>
      </c>
      <c r="R146" s="236">
        <f>Q146*H146</f>
        <v>0.24696000000000001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247</v>
      </c>
      <c r="AT146" s="238" t="s">
        <v>242</v>
      </c>
      <c r="AU146" s="238" t="s">
        <v>87</v>
      </c>
      <c r="AY146" s="18" t="s">
        <v>240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247</v>
      </c>
      <c r="BM146" s="238" t="s">
        <v>8848</v>
      </c>
    </row>
    <row r="147" s="2" customFormat="1">
      <c r="A147" s="39"/>
      <c r="B147" s="40"/>
      <c r="C147" s="41"/>
      <c r="D147" s="240" t="s">
        <v>249</v>
      </c>
      <c r="E147" s="41"/>
      <c r="F147" s="241" t="s">
        <v>3719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87</v>
      </c>
    </row>
    <row r="148" s="14" customFormat="1">
      <c r="A148" s="14"/>
      <c r="B148" s="256"/>
      <c r="C148" s="257"/>
      <c r="D148" s="247" t="s">
        <v>251</v>
      </c>
      <c r="E148" s="258" t="s">
        <v>1</v>
      </c>
      <c r="F148" s="259" t="s">
        <v>8849</v>
      </c>
      <c r="G148" s="257"/>
      <c r="H148" s="260">
        <v>284.80000000000001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251</v>
      </c>
      <c r="AU148" s="266" t="s">
        <v>87</v>
      </c>
      <c r="AV148" s="14" t="s">
        <v>87</v>
      </c>
      <c r="AW148" s="14" t="s">
        <v>32</v>
      </c>
      <c r="AX148" s="14" t="s">
        <v>76</v>
      </c>
      <c r="AY148" s="266" t="s">
        <v>240</v>
      </c>
    </row>
    <row r="149" s="14" customFormat="1">
      <c r="A149" s="14"/>
      <c r="B149" s="256"/>
      <c r="C149" s="257"/>
      <c r="D149" s="247" t="s">
        <v>251</v>
      </c>
      <c r="E149" s="258" t="s">
        <v>1</v>
      </c>
      <c r="F149" s="259" t="s">
        <v>8850</v>
      </c>
      <c r="G149" s="257"/>
      <c r="H149" s="260">
        <v>9.1999999999999993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251</v>
      </c>
      <c r="AU149" s="266" t="s">
        <v>87</v>
      </c>
      <c r="AV149" s="14" t="s">
        <v>87</v>
      </c>
      <c r="AW149" s="14" t="s">
        <v>32</v>
      </c>
      <c r="AX149" s="14" t="s">
        <v>76</v>
      </c>
      <c r="AY149" s="266" t="s">
        <v>240</v>
      </c>
    </row>
    <row r="150" s="16" customFormat="1">
      <c r="A150" s="16"/>
      <c r="B150" s="278"/>
      <c r="C150" s="279"/>
      <c r="D150" s="247" t="s">
        <v>251</v>
      </c>
      <c r="E150" s="280" t="s">
        <v>1</v>
      </c>
      <c r="F150" s="281" t="s">
        <v>265</v>
      </c>
      <c r="G150" s="279"/>
      <c r="H150" s="282">
        <v>294</v>
      </c>
      <c r="I150" s="283"/>
      <c r="J150" s="279"/>
      <c r="K150" s="279"/>
      <c r="L150" s="284"/>
      <c r="M150" s="285"/>
      <c r="N150" s="286"/>
      <c r="O150" s="286"/>
      <c r="P150" s="286"/>
      <c r="Q150" s="286"/>
      <c r="R150" s="286"/>
      <c r="S150" s="286"/>
      <c r="T150" s="28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8" t="s">
        <v>251</v>
      </c>
      <c r="AU150" s="288" t="s">
        <v>87</v>
      </c>
      <c r="AV150" s="16" t="s">
        <v>247</v>
      </c>
      <c r="AW150" s="16" t="s">
        <v>32</v>
      </c>
      <c r="AX150" s="16" t="s">
        <v>84</v>
      </c>
      <c r="AY150" s="288" t="s">
        <v>240</v>
      </c>
    </row>
    <row r="151" s="2" customFormat="1" ht="24.15" customHeight="1">
      <c r="A151" s="39"/>
      <c r="B151" s="40"/>
      <c r="C151" s="227" t="s">
        <v>247</v>
      </c>
      <c r="D151" s="227" t="s">
        <v>242</v>
      </c>
      <c r="E151" s="228" t="s">
        <v>3742</v>
      </c>
      <c r="F151" s="229" t="s">
        <v>3743</v>
      </c>
      <c r="G151" s="230" t="s">
        <v>373</v>
      </c>
      <c r="H151" s="231">
        <v>294</v>
      </c>
      <c r="I151" s="232"/>
      <c r="J151" s="233">
        <f>ROUND(I151*H151,2)</f>
        <v>0</v>
      </c>
      <c r="K151" s="229" t="s">
        <v>246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247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247</v>
      </c>
      <c r="BM151" s="238" t="s">
        <v>8851</v>
      </c>
    </row>
    <row r="152" s="2" customFormat="1">
      <c r="A152" s="39"/>
      <c r="B152" s="40"/>
      <c r="C152" s="41"/>
      <c r="D152" s="240" t="s">
        <v>249</v>
      </c>
      <c r="E152" s="41"/>
      <c r="F152" s="241" t="s">
        <v>3745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249</v>
      </c>
      <c r="AU152" s="18" t="s">
        <v>87</v>
      </c>
    </row>
    <row r="153" s="2" customFormat="1" ht="24.15" customHeight="1">
      <c r="A153" s="39"/>
      <c r="B153" s="40"/>
      <c r="C153" s="227" t="s">
        <v>289</v>
      </c>
      <c r="D153" s="227" t="s">
        <v>242</v>
      </c>
      <c r="E153" s="228" t="s">
        <v>3795</v>
      </c>
      <c r="F153" s="229" t="s">
        <v>3796</v>
      </c>
      <c r="G153" s="230" t="s">
        <v>245</v>
      </c>
      <c r="H153" s="231">
        <v>54.700000000000003</v>
      </c>
      <c r="I153" s="232"/>
      <c r="J153" s="233">
        <f>ROUND(I153*H153,2)</f>
        <v>0</v>
      </c>
      <c r="K153" s="229" t="s">
        <v>246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247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247</v>
      </c>
      <c r="BM153" s="238" t="s">
        <v>8852</v>
      </c>
    </row>
    <row r="154" s="2" customFormat="1">
      <c r="A154" s="39"/>
      <c r="B154" s="40"/>
      <c r="C154" s="41"/>
      <c r="D154" s="240" t="s">
        <v>249</v>
      </c>
      <c r="E154" s="41"/>
      <c r="F154" s="241" t="s">
        <v>3798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87</v>
      </c>
    </row>
    <row r="155" s="13" customFormat="1">
      <c r="A155" s="13"/>
      <c r="B155" s="245"/>
      <c r="C155" s="246"/>
      <c r="D155" s="247" t="s">
        <v>251</v>
      </c>
      <c r="E155" s="248" t="s">
        <v>1</v>
      </c>
      <c r="F155" s="249" t="s">
        <v>3799</v>
      </c>
      <c r="G155" s="246"/>
      <c r="H155" s="248" t="s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251</v>
      </c>
      <c r="AU155" s="255" t="s">
        <v>87</v>
      </c>
      <c r="AV155" s="13" t="s">
        <v>84</v>
      </c>
      <c r="AW155" s="13" t="s">
        <v>32</v>
      </c>
      <c r="AX155" s="13" t="s">
        <v>76</v>
      </c>
      <c r="AY155" s="255" t="s">
        <v>240</v>
      </c>
    </row>
    <row r="156" s="14" customFormat="1">
      <c r="A156" s="14"/>
      <c r="B156" s="256"/>
      <c r="C156" s="257"/>
      <c r="D156" s="247" t="s">
        <v>251</v>
      </c>
      <c r="E156" s="258" t="s">
        <v>1</v>
      </c>
      <c r="F156" s="259" t="s">
        <v>8853</v>
      </c>
      <c r="G156" s="257"/>
      <c r="H156" s="260">
        <v>59.142000000000003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251</v>
      </c>
      <c r="AU156" s="266" t="s">
        <v>87</v>
      </c>
      <c r="AV156" s="14" t="s">
        <v>87</v>
      </c>
      <c r="AW156" s="14" t="s">
        <v>32</v>
      </c>
      <c r="AX156" s="14" t="s">
        <v>76</v>
      </c>
      <c r="AY156" s="266" t="s">
        <v>240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8854</v>
      </c>
      <c r="G157" s="257"/>
      <c r="H157" s="260">
        <v>0.85799999999999998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76</v>
      </c>
      <c r="AY157" s="266" t="s">
        <v>240</v>
      </c>
    </row>
    <row r="158" s="15" customFormat="1">
      <c r="A158" s="15"/>
      <c r="B158" s="267"/>
      <c r="C158" s="268"/>
      <c r="D158" s="247" t="s">
        <v>251</v>
      </c>
      <c r="E158" s="269" t="s">
        <v>1</v>
      </c>
      <c r="F158" s="270" t="s">
        <v>255</v>
      </c>
      <c r="G158" s="268"/>
      <c r="H158" s="271">
        <v>60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251</v>
      </c>
      <c r="AU158" s="277" t="s">
        <v>87</v>
      </c>
      <c r="AV158" s="15" t="s">
        <v>256</v>
      </c>
      <c r="AW158" s="15" t="s">
        <v>32</v>
      </c>
      <c r="AX158" s="15" t="s">
        <v>76</v>
      </c>
      <c r="AY158" s="277" t="s">
        <v>240</v>
      </c>
    </row>
    <row r="159" s="14" customFormat="1">
      <c r="A159" s="14"/>
      <c r="B159" s="256"/>
      <c r="C159" s="257"/>
      <c r="D159" s="247" t="s">
        <v>251</v>
      </c>
      <c r="E159" s="258" t="s">
        <v>1</v>
      </c>
      <c r="F159" s="259" t="s">
        <v>8855</v>
      </c>
      <c r="G159" s="257"/>
      <c r="H159" s="260">
        <v>-5.3070000000000004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251</v>
      </c>
      <c r="AU159" s="266" t="s">
        <v>87</v>
      </c>
      <c r="AV159" s="14" t="s">
        <v>87</v>
      </c>
      <c r="AW159" s="14" t="s">
        <v>32</v>
      </c>
      <c r="AX159" s="14" t="s">
        <v>76</v>
      </c>
      <c r="AY159" s="266" t="s">
        <v>240</v>
      </c>
    </row>
    <row r="160" s="14" customFormat="1">
      <c r="A160" s="14"/>
      <c r="B160" s="256"/>
      <c r="C160" s="257"/>
      <c r="D160" s="247" t="s">
        <v>251</v>
      </c>
      <c r="E160" s="258" t="s">
        <v>1</v>
      </c>
      <c r="F160" s="259" t="s">
        <v>8856</v>
      </c>
      <c r="G160" s="257"/>
      <c r="H160" s="260">
        <v>0.0070000000000000001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251</v>
      </c>
      <c r="AU160" s="266" t="s">
        <v>87</v>
      </c>
      <c r="AV160" s="14" t="s">
        <v>87</v>
      </c>
      <c r="AW160" s="14" t="s">
        <v>32</v>
      </c>
      <c r="AX160" s="14" t="s">
        <v>76</v>
      </c>
      <c r="AY160" s="266" t="s">
        <v>240</v>
      </c>
    </row>
    <row r="161" s="16" customFormat="1">
      <c r="A161" s="16"/>
      <c r="B161" s="278"/>
      <c r="C161" s="279"/>
      <c r="D161" s="247" t="s">
        <v>251</v>
      </c>
      <c r="E161" s="280" t="s">
        <v>1</v>
      </c>
      <c r="F161" s="281" t="s">
        <v>265</v>
      </c>
      <c r="G161" s="279"/>
      <c r="H161" s="282">
        <v>54.699999999999996</v>
      </c>
      <c r="I161" s="283"/>
      <c r="J161" s="279"/>
      <c r="K161" s="279"/>
      <c r="L161" s="284"/>
      <c r="M161" s="285"/>
      <c r="N161" s="286"/>
      <c r="O161" s="286"/>
      <c r="P161" s="286"/>
      <c r="Q161" s="286"/>
      <c r="R161" s="286"/>
      <c r="S161" s="286"/>
      <c r="T161" s="28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8" t="s">
        <v>251</v>
      </c>
      <c r="AU161" s="288" t="s">
        <v>87</v>
      </c>
      <c r="AV161" s="16" t="s">
        <v>247</v>
      </c>
      <c r="AW161" s="16" t="s">
        <v>32</v>
      </c>
      <c r="AX161" s="16" t="s">
        <v>84</v>
      </c>
      <c r="AY161" s="288" t="s">
        <v>240</v>
      </c>
    </row>
    <row r="162" s="2" customFormat="1" ht="16.5" customHeight="1">
      <c r="A162" s="39"/>
      <c r="B162" s="40"/>
      <c r="C162" s="289" t="s">
        <v>300</v>
      </c>
      <c r="D162" s="289" t="s">
        <v>341</v>
      </c>
      <c r="E162" s="290" t="s">
        <v>3816</v>
      </c>
      <c r="F162" s="291" t="s">
        <v>3817</v>
      </c>
      <c r="G162" s="292" t="s">
        <v>344</v>
      </c>
      <c r="H162" s="293">
        <v>109.40000000000001</v>
      </c>
      <c r="I162" s="294"/>
      <c r="J162" s="295">
        <f>ROUND(I162*H162,2)</f>
        <v>0</v>
      </c>
      <c r="K162" s="291" t="s">
        <v>246</v>
      </c>
      <c r="L162" s="296"/>
      <c r="M162" s="297" t="s">
        <v>1</v>
      </c>
      <c r="N162" s="298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320</v>
      </c>
      <c r="AT162" s="238" t="s">
        <v>341</v>
      </c>
      <c r="AU162" s="238" t="s">
        <v>87</v>
      </c>
      <c r="AY162" s="18" t="s">
        <v>240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247</v>
      </c>
      <c r="BM162" s="238" t="s">
        <v>8857</v>
      </c>
    </row>
    <row r="163" s="13" customFormat="1">
      <c r="A163" s="13"/>
      <c r="B163" s="245"/>
      <c r="C163" s="246"/>
      <c r="D163" s="247" t="s">
        <v>251</v>
      </c>
      <c r="E163" s="248" t="s">
        <v>1</v>
      </c>
      <c r="F163" s="249" t="s">
        <v>8577</v>
      </c>
      <c r="G163" s="246"/>
      <c r="H163" s="248" t="s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251</v>
      </c>
      <c r="AU163" s="255" t="s">
        <v>87</v>
      </c>
      <c r="AV163" s="13" t="s">
        <v>84</v>
      </c>
      <c r="AW163" s="13" t="s">
        <v>32</v>
      </c>
      <c r="AX163" s="13" t="s">
        <v>76</v>
      </c>
      <c r="AY163" s="255" t="s">
        <v>240</v>
      </c>
    </row>
    <row r="164" s="13" customFormat="1">
      <c r="A164" s="13"/>
      <c r="B164" s="245"/>
      <c r="C164" s="246"/>
      <c r="D164" s="247" t="s">
        <v>251</v>
      </c>
      <c r="E164" s="248" t="s">
        <v>1</v>
      </c>
      <c r="F164" s="249" t="s">
        <v>8858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251</v>
      </c>
      <c r="AU164" s="255" t="s">
        <v>87</v>
      </c>
      <c r="AV164" s="13" t="s">
        <v>84</v>
      </c>
      <c r="AW164" s="13" t="s">
        <v>32</v>
      </c>
      <c r="AX164" s="13" t="s">
        <v>76</v>
      </c>
      <c r="AY164" s="255" t="s">
        <v>240</v>
      </c>
    </row>
    <row r="165" s="13" customFormat="1">
      <c r="A165" s="13"/>
      <c r="B165" s="245"/>
      <c r="C165" s="246"/>
      <c r="D165" s="247" t="s">
        <v>251</v>
      </c>
      <c r="E165" s="248" t="s">
        <v>1</v>
      </c>
      <c r="F165" s="249" t="s">
        <v>8859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251</v>
      </c>
      <c r="AU165" s="255" t="s">
        <v>87</v>
      </c>
      <c r="AV165" s="13" t="s">
        <v>84</v>
      </c>
      <c r="AW165" s="13" t="s">
        <v>32</v>
      </c>
      <c r="AX165" s="13" t="s">
        <v>76</v>
      </c>
      <c r="AY165" s="255" t="s">
        <v>240</v>
      </c>
    </row>
    <row r="166" s="14" customFormat="1">
      <c r="A166" s="14"/>
      <c r="B166" s="256"/>
      <c r="C166" s="257"/>
      <c r="D166" s="247" t="s">
        <v>251</v>
      </c>
      <c r="E166" s="258" t="s">
        <v>1</v>
      </c>
      <c r="F166" s="259" t="s">
        <v>8860</v>
      </c>
      <c r="G166" s="257"/>
      <c r="H166" s="260">
        <v>109.40000000000001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251</v>
      </c>
      <c r="AU166" s="266" t="s">
        <v>87</v>
      </c>
      <c r="AV166" s="14" t="s">
        <v>87</v>
      </c>
      <c r="AW166" s="14" t="s">
        <v>32</v>
      </c>
      <c r="AX166" s="14" t="s">
        <v>84</v>
      </c>
      <c r="AY166" s="266" t="s">
        <v>240</v>
      </c>
    </row>
    <row r="167" s="2" customFormat="1" ht="24.15" customHeight="1">
      <c r="A167" s="39"/>
      <c r="B167" s="40"/>
      <c r="C167" s="227" t="s">
        <v>310</v>
      </c>
      <c r="D167" s="227" t="s">
        <v>242</v>
      </c>
      <c r="E167" s="228" t="s">
        <v>348</v>
      </c>
      <c r="F167" s="229" t="s">
        <v>349</v>
      </c>
      <c r="G167" s="230" t="s">
        <v>245</v>
      </c>
      <c r="H167" s="231">
        <v>90</v>
      </c>
      <c r="I167" s="232"/>
      <c r="J167" s="233">
        <f>ROUND(I167*H167,2)</f>
        <v>0</v>
      </c>
      <c r="K167" s="229" t="s">
        <v>246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247</v>
      </c>
      <c r="AT167" s="238" t="s">
        <v>242</v>
      </c>
      <c r="AU167" s="238" t="s">
        <v>87</v>
      </c>
      <c r="AY167" s="18" t="s">
        <v>240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247</v>
      </c>
      <c r="BM167" s="238" t="s">
        <v>8861</v>
      </c>
    </row>
    <row r="168" s="2" customFormat="1">
      <c r="A168" s="39"/>
      <c r="B168" s="40"/>
      <c r="C168" s="41"/>
      <c r="D168" s="240" t="s">
        <v>249</v>
      </c>
      <c r="E168" s="41"/>
      <c r="F168" s="241" t="s">
        <v>351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87</v>
      </c>
    </row>
    <row r="169" s="13" customFormat="1">
      <c r="A169" s="13"/>
      <c r="B169" s="245"/>
      <c r="C169" s="246"/>
      <c r="D169" s="247" t="s">
        <v>251</v>
      </c>
      <c r="E169" s="248" t="s">
        <v>1</v>
      </c>
      <c r="F169" s="249" t="s">
        <v>8862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251</v>
      </c>
      <c r="AU169" s="255" t="s">
        <v>87</v>
      </c>
      <c r="AV169" s="13" t="s">
        <v>84</v>
      </c>
      <c r="AW169" s="13" t="s">
        <v>32</v>
      </c>
      <c r="AX169" s="13" t="s">
        <v>76</v>
      </c>
      <c r="AY169" s="255" t="s">
        <v>240</v>
      </c>
    </row>
    <row r="170" s="13" customFormat="1">
      <c r="A170" s="13"/>
      <c r="B170" s="245"/>
      <c r="C170" s="246"/>
      <c r="D170" s="247" t="s">
        <v>251</v>
      </c>
      <c r="E170" s="248" t="s">
        <v>1</v>
      </c>
      <c r="F170" s="249" t="s">
        <v>8863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251</v>
      </c>
      <c r="AU170" s="255" t="s">
        <v>87</v>
      </c>
      <c r="AV170" s="13" t="s">
        <v>84</v>
      </c>
      <c r="AW170" s="13" t="s">
        <v>32</v>
      </c>
      <c r="AX170" s="13" t="s">
        <v>76</v>
      </c>
      <c r="AY170" s="255" t="s">
        <v>240</v>
      </c>
    </row>
    <row r="171" s="13" customFormat="1">
      <c r="A171" s="13"/>
      <c r="B171" s="245"/>
      <c r="C171" s="246"/>
      <c r="D171" s="247" t="s">
        <v>251</v>
      </c>
      <c r="E171" s="248" t="s">
        <v>1</v>
      </c>
      <c r="F171" s="249" t="s">
        <v>8864</v>
      </c>
      <c r="G171" s="246"/>
      <c r="H171" s="248" t="s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251</v>
      </c>
      <c r="AU171" s="255" t="s">
        <v>87</v>
      </c>
      <c r="AV171" s="13" t="s">
        <v>84</v>
      </c>
      <c r="AW171" s="13" t="s">
        <v>32</v>
      </c>
      <c r="AX171" s="13" t="s">
        <v>76</v>
      </c>
      <c r="AY171" s="255" t="s">
        <v>240</v>
      </c>
    </row>
    <row r="172" s="14" customFormat="1">
      <c r="A172" s="14"/>
      <c r="B172" s="256"/>
      <c r="C172" s="257"/>
      <c r="D172" s="247" t="s">
        <v>251</v>
      </c>
      <c r="E172" s="258" t="s">
        <v>1</v>
      </c>
      <c r="F172" s="259" t="s">
        <v>8865</v>
      </c>
      <c r="G172" s="257"/>
      <c r="H172" s="260">
        <v>169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251</v>
      </c>
      <c r="AU172" s="266" t="s">
        <v>87</v>
      </c>
      <c r="AV172" s="14" t="s">
        <v>87</v>
      </c>
      <c r="AW172" s="14" t="s">
        <v>32</v>
      </c>
      <c r="AX172" s="14" t="s">
        <v>76</v>
      </c>
      <c r="AY172" s="266" t="s">
        <v>240</v>
      </c>
    </row>
    <row r="173" s="13" customFormat="1">
      <c r="A173" s="13"/>
      <c r="B173" s="245"/>
      <c r="C173" s="246"/>
      <c r="D173" s="247" t="s">
        <v>251</v>
      </c>
      <c r="E173" s="248" t="s">
        <v>1</v>
      </c>
      <c r="F173" s="249" t="s">
        <v>8866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251</v>
      </c>
      <c r="AU173" s="255" t="s">
        <v>87</v>
      </c>
      <c r="AV173" s="13" t="s">
        <v>84</v>
      </c>
      <c r="AW173" s="13" t="s">
        <v>32</v>
      </c>
      <c r="AX173" s="13" t="s">
        <v>76</v>
      </c>
      <c r="AY173" s="255" t="s">
        <v>240</v>
      </c>
    </row>
    <row r="174" s="14" customFormat="1">
      <c r="A174" s="14"/>
      <c r="B174" s="256"/>
      <c r="C174" s="257"/>
      <c r="D174" s="247" t="s">
        <v>251</v>
      </c>
      <c r="E174" s="258" t="s">
        <v>1</v>
      </c>
      <c r="F174" s="259" t="s">
        <v>8867</v>
      </c>
      <c r="G174" s="257"/>
      <c r="H174" s="260">
        <v>-70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251</v>
      </c>
      <c r="AU174" s="266" t="s">
        <v>87</v>
      </c>
      <c r="AV174" s="14" t="s">
        <v>87</v>
      </c>
      <c r="AW174" s="14" t="s">
        <v>32</v>
      </c>
      <c r="AX174" s="14" t="s">
        <v>76</v>
      </c>
      <c r="AY174" s="266" t="s">
        <v>240</v>
      </c>
    </row>
    <row r="175" s="13" customFormat="1">
      <c r="A175" s="13"/>
      <c r="B175" s="245"/>
      <c r="C175" s="246"/>
      <c r="D175" s="247" t="s">
        <v>251</v>
      </c>
      <c r="E175" s="248" t="s">
        <v>1</v>
      </c>
      <c r="F175" s="249" t="s">
        <v>8868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251</v>
      </c>
      <c r="AU175" s="255" t="s">
        <v>87</v>
      </c>
      <c r="AV175" s="13" t="s">
        <v>84</v>
      </c>
      <c r="AW175" s="13" t="s">
        <v>32</v>
      </c>
      <c r="AX175" s="13" t="s">
        <v>76</v>
      </c>
      <c r="AY175" s="255" t="s">
        <v>240</v>
      </c>
    </row>
    <row r="176" s="14" customFormat="1">
      <c r="A176" s="14"/>
      <c r="B176" s="256"/>
      <c r="C176" s="257"/>
      <c r="D176" s="247" t="s">
        <v>251</v>
      </c>
      <c r="E176" s="258" t="s">
        <v>1</v>
      </c>
      <c r="F176" s="259" t="s">
        <v>8869</v>
      </c>
      <c r="G176" s="257"/>
      <c r="H176" s="260">
        <v>-9.6080000000000005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251</v>
      </c>
      <c r="AU176" s="266" t="s">
        <v>87</v>
      </c>
      <c r="AV176" s="14" t="s">
        <v>87</v>
      </c>
      <c r="AW176" s="14" t="s">
        <v>32</v>
      </c>
      <c r="AX176" s="14" t="s">
        <v>76</v>
      </c>
      <c r="AY176" s="266" t="s">
        <v>240</v>
      </c>
    </row>
    <row r="177" s="14" customFormat="1">
      <c r="A177" s="14"/>
      <c r="B177" s="256"/>
      <c r="C177" s="257"/>
      <c r="D177" s="247" t="s">
        <v>251</v>
      </c>
      <c r="E177" s="258" t="s">
        <v>1</v>
      </c>
      <c r="F177" s="259" t="s">
        <v>8870</v>
      </c>
      <c r="G177" s="257"/>
      <c r="H177" s="260">
        <v>0.60799999999999998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251</v>
      </c>
      <c r="AU177" s="266" t="s">
        <v>87</v>
      </c>
      <c r="AV177" s="14" t="s">
        <v>87</v>
      </c>
      <c r="AW177" s="14" t="s">
        <v>32</v>
      </c>
      <c r="AX177" s="14" t="s">
        <v>76</v>
      </c>
      <c r="AY177" s="266" t="s">
        <v>240</v>
      </c>
    </row>
    <row r="178" s="16" customFormat="1">
      <c r="A178" s="16"/>
      <c r="B178" s="278"/>
      <c r="C178" s="279"/>
      <c r="D178" s="247" t="s">
        <v>251</v>
      </c>
      <c r="E178" s="280" t="s">
        <v>1</v>
      </c>
      <c r="F178" s="281" t="s">
        <v>265</v>
      </c>
      <c r="G178" s="279"/>
      <c r="H178" s="282">
        <v>90</v>
      </c>
      <c r="I178" s="283"/>
      <c r="J178" s="279"/>
      <c r="K178" s="279"/>
      <c r="L178" s="284"/>
      <c r="M178" s="285"/>
      <c r="N178" s="286"/>
      <c r="O178" s="286"/>
      <c r="P178" s="286"/>
      <c r="Q178" s="286"/>
      <c r="R178" s="286"/>
      <c r="S178" s="286"/>
      <c r="T178" s="28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8" t="s">
        <v>251</v>
      </c>
      <c r="AU178" s="288" t="s">
        <v>87</v>
      </c>
      <c r="AV178" s="16" t="s">
        <v>247</v>
      </c>
      <c r="AW178" s="16" t="s">
        <v>32</v>
      </c>
      <c r="AX178" s="16" t="s">
        <v>84</v>
      </c>
      <c r="AY178" s="288" t="s">
        <v>240</v>
      </c>
    </row>
    <row r="179" s="2" customFormat="1" ht="24.15" customHeight="1">
      <c r="A179" s="39"/>
      <c r="B179" s="40"/>
      <c r="C179" s="289" t="s">
        <v>320</v>
      </c>
      <c r="D179" s="289" t="s">
        <v>341</v>
      </c>
      <c r="E179" s="290" t="s">
        <v>5698</v>
      </c>
      <c r="F179" s="291" t="s">
        <v>5699</v>
      </c>
      <c r="G179" s="292" t="s">
        <v>344</v>
      </c>
      <c r="H179" s="293">
        <v>14.85</v>
      </c>
      <c r="I179" s="294"/>
      <c r="J179" s="295">
        <f>ROUND(I179*H179,2)</f>
        <v>0</v>
      </c>
      <c r="K179" s="291" t="s">
        <v>1</v>
      </c>
      <c r="L179" s="296"/>
      <c r="M179" s="297" t="s">
        <v>1</v>
      </c>
      <c r="N179" s="298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320</v>
      </c>
      <c r="AT179" s="238" t="s">
        <v>341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247</v>
      </c>
      <c r="BM179" s="238" t="s">
        <v>8871</v>
      </c>
    </row>
    <row r="180" s="13" customFormat="1">
      <c r="A180" s="13"/>
      <c r="B180" s="245"/>
      <c r="C180" s="246"/>
      <c r="D180" s="247" t="s">
        <v>251</v>
      </c>
      <c r="E180" s="248" t="s">
        <v>1</v>
      </c>
      <c r="F180" s="249" t="s">
        <v>8872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251</v>
      </c>
      <c r="AU180" s="255" t="s">
        <v>87</v>
      </c>
      <c r="AV180" s="13" t="s">
        <v>84</v>
      </c>
      <c r="AW180" s="13" t="s">
        <v>32</v>
      </c>
      <c r="AX180" s="13" t="s">
        <v>76</v>
      </c>
      <c r="AY180" s="255" t="s">
        <v>240</v>
      </c>
    </row>
    <row r="181" s="13" customFormat="1">
      <c r="A181" s="13"/>
      <c r="B181" s="245"/>
      <c r="C181" s="246"/>
      <c r="D181" s="247" t="s">
        <v>251</v>
      </c>
      <c r="E181" s="248" t="s">
        <v>1</v>
      </c>
      <c r="F181" s="249" t="s">
        <v>8873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251</v>
      </c>
      <c r="AU181" s="255" t="s">
        <v>87</v>
      </c>
      <c r="AV181" s="13" t="s">
        <v>84</v>
      </c>
      <c r="AW181" s="13" t="s">
        <v>32</v>
      </c>
      <c r="AX181" s="13" t="s">
        <v>76</v>
      </c>
      <c r="AY181" s="255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8874</v>
      </c>
      <c r="G182" s="257"/>
      <c r="H182" s="260">
        <v>14.85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84</v>
      </c>
      <c r="AY182" s="266" t="s">
        <v>240</v>
      </c>
    </row>
    <row r="183" s="2" customFormat="1" ht="16.5" customHeight="1">
      <c r="A183" s="39"/>
      <c r="B183" s="40"/>
      <c r="C183" s="289" t="s">
        <v>328</v>
      </c>
      <c r="D183" s="289" t="s">
        <v>341</v>
      </c>
      <c r="E183" s="290" t="s">
        <v>8588</v>
      </c>
      <c r="F183" s="291" t="s">
        <v>8589</v>
      </c>
      <c r="G183" s="292" t="s">
        <v>344</v>
      </c>
      <c r="H183" s="293">
        <v>162</v>
      </c>
      <c r="I183" s="294"/>
      <c r="J183" s="295">
        <f>ROUND(I183*H183,2)</f>
        <v>0</v>
      </c>
      <c r="K183" s="291" t="s">
        <v>246</v>
      </c>
      <c r="L183" s="296"/>
      <c r="M183" s="297" t="s">
        <v>1</v>
      </c>
      <c r="N183" s="298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320</v>
      </c>
      <c r="AT183" s="238" t="s">
        <v>341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247</v>
      </c>
      <c r="BM183" s="238" t="s">
        <v>8875</v>
      </c>
    </row>
    <row r="184" s="13" customFormat="1">
      <c r="A184" s="13"/>
      <c r="B184" s="245"/>
      <c r="C184" s="246"/>
      <c r="D184" s="247" t="s">
        <v>251</v>
      </c>
      <c r="E184" s="248" t="s">
        <v>1</v>
      </c>
      <c r="F184" s="249" t="s">
        <v>8591</v>
      </c>
      <c r="G184" s="246"/>
      <c r="H184" s="248" t="s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251</v>
      </c>
      <c r="AU184" s="255" t="s">
        <v>87</v>
      </c>
      <c r="AV184" s="13" t="s">
        <v>84</v>
      </c>
      <c r="AW184" s="13" t="s">
        <v>32</v>
      </c>
      <c r="AX184" s="13" t="s">
        <v>76</v>
      </c>
      <c r="AY184" s="255" t="s">
        <v>240</v>
      </c>
    </row>
    <row r="185" s="13" customFormat="1">
      <c r="A185" s="13"/>
      <c r="B185" s="245"/>
      <c r="C185" s="246"/>
      <c r="D185" s="247" t="s">
        <v>251</v>
      </c>
      <c r="E185" s="248" t="s">
        <v>1</v>
      </c>
      <c r="F185" s="249" t="s">
        <v>8876</v>
      </c>
      <c r="G185" s="246"/>
      <c r="H185" s="248" t="s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251</v>
      </c>
      <c r="AU185" s="255" t="s">
        <v>87</v>
      </c>
      <c r="AV185" s="13" t="s">
        <v>84</v>
      </c>
      <c r="AW185" s="13" t="s">
        <v>32</v>
      </c>
      <c r="AX185" s="13" t="s">
        <v>76</v>
      </c>
      <c r="AY185" s="255" t="s">
        <v>240</v>
      </c>
    </row>
    <row r="186" s="14" customFormat="1">
      <c r="A186" s="14"/>
      <c r="B186" s="256"/>
      <c r="C186" s="257"/>
      <c r="D186" s="247" t="s">
        <v>251</v>
      </c>
      <c r="E186" s="258" t="s">
        <v>1</v>
      </c>
      <c r="F186" s="259" t="s">
        <v>8877</v>
      </c>
      <c r="G186" s="257"/>
      <c r="H186" s="260">
        <v>162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251</v>
      </c>
      <c r="AU186" s="266" t="s">
        <v>87</v>
      </c>
      <c r="AV186" s="14" t="s">
        <v>87</v>
      </c>
      <c r="AW186" s="14" t="s">
        <v>32</v>
      </c>
      <c r="AX186" s="14" t="s">
        <v>84</v>
      </c>
      <c r="AY186" s="266" t="s">
        <v>240</v>
      </c>
    </row>
    <row r="187" s="2" customFormat="1" ht="37.8" customHeight="1">
      <c r="A187" s="39"/>
      <c r="B187" s="40"/>
      <c r="C187" s="227" t="s">
        <v>152</v>
      </c>
      <c r="D187" s="227" t="s">
        <v>242</v>
      </c>
      <c r="E187" s="228" t="s">
        <v>301</v>
      </c>
      <c r="F187" s="229" t="s">
        <v>302</v>
      </c>
      <c r="G187" s="230" t="s">
        <v>245</v>
      </c>
      <c r="H187" s="231">
        <v>158.25999999999999</v>
      </c>
      <c r="I187" s="232"/>
      <c r="J187" s="233">
        <f>ROUND(I187*H187,2)</f>
        <v>0</v>
      </c>
      <c r="K187" s="229" t="s">
        <v>246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247</v>
      </c>
      <c r="AT187" s="238" t="s">
        <v>242</v>
      </c>
      <c r="AU187" s="238" t="s">
        <v>87</v>
      </c>
      <c r="AY187" s="18" t="s">
        <v>240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247</v>
      </c>
      <c r="BM187" s="238" t="s">
        <v>8878</v>
      </c>
    </row>
    <row r="188" s="2" customFormat="1">
      <c r="A188" s="39"/>
      <c r="B188" s="40"/>
      <c r="C188" s="41"/>
      <c r="D188" s="240" t="s">
        <v>249</v>
      </c>
      <c r="E188" s="41"/>
      <c r="F188" s="241" t="s">
        <v>304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87</v>
      </c>
    </row>
    <row r="189" s="13" customFormat="1">
      <c r="A189" s="13"/>
      <c r="B189" s="245"/>
      <c r="C189" s="246"/>
      <c r="D189" s="247" t="s">
        <v>251</v>
      </c>
      <c r="E189" s="248" t="s">
        <v>1</v>
      </c>
      <c r="F189" s="249" t="s">
        <v>8879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251</v>
      </c>
      <c r="AU189" s="255" t="s">
        <v>87</v>
      </c>
      <c r="AV189" s="13" t="s">
        <v>84</v>
      </c>
      <c r="AW189" s="13" t="s">
        <v>32</v>
      </c>
      <c r="AX189" s="13" t="s">
        <v>76</v>
      </c>
      <c r="AY189" s="255" t="s">
        <v>240</v>
      </c>
    </row>
    <row r="190" s="13" customFormat="1">
      <c r="A190" s="13"/>
      <c r="B190" s="245"/>
      <c r="C190" s="246"/>
      <c r="D190" s="247" t="s">
        <v>251</v>
      </c>
      <c r="E190" s="248" t="s">
        <v>1</v>
      </c>
      <c r="F190" s="249" t="s">
        <v>3760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251</v>
      </c>
      <c r="AU190" s="255" t="s">
        <v>87</v>
      </c>
      <c r="AV190" s="13" t="s">
        <v>84</v>
      </c>
      <c r="AW190" s="13" t="s">
        <v>32</v>
      </c>
      <c r="AX190" s="13" t="s">
        <v>76</v>
      </c>
      <c r="AY190" s="255" t="s">
        <v>240</v>
      </c>
    </row>
    <row r="191" s="13" customFormat="1">
      <c r="A191" s="13"/>
      <c r="B191" s="245"/>
      <c r="C191" s="246"/>
      <c r="D191" s="247" t="s">
        <v>251</v>
      </c>
      <c r="E191" s="248" t="s">
        <v>1</v>
      </c>
      <c r="F191" s="249" t="s">
        <v>3761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251</v>
      </c>
      <c r="AU191" s="255" t="s">
        <v>87</v>
      </c>
      <c r="AV191" s="13" t="s">
        <v>84</v>
      </c>
      <c r="AW191" s="13" t="s">
        <v>32</v>
      </c>
      <c r="AX191" s="13" t="s">
        <v>76</v>
      </c>
      <c r="AY191" s="255" t="s">
        <v>240</v>
      </c>
    </row>
    <row r="192" s="13" customFormat="1">
      <c r="A192" s="13"/>
      <c r="B192" s="245"/>
      <c r="C192" s="246"/>
      <c r="D192" s="247" t="s">
        <v>251</v>
      </c>
      <c r="E192" s="248" t="s">
        <v>1</v>
      </c>
      <c r="F192" s="249" t="s">
        <v>3762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251</v>
      </c>
      <c r="AU192" s="255" t="s">
        <v>87</v>
      </c>
      <c r="AV192" s="13" t="s">
        <v>84</v>
      </c>
      <c r="AW192" s="13" t="s">
        <v>32</v>
      </c>
      <c r="AX192" s="13" t="s">
        <v>76</v>
      </c>
      <c r="AY192" s="255" t="s">
        <v>240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3763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8880</v>
      </c>
      <c r="G194" s="257"/>
      <c r="H194" s="260">
        <v>64.700000000000003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76</v>
      </c>
      <c r="AY194" s="266" t="s">
        <v>240</v>
      </c>
    </row>
    <row r="195" s="13" customFormat="1">
      <c r="A195" s="13"/>
      <c r="B195" s="245"/>
      <c r="C195" s="246"/>
      <c r="D195" s="247" t="s">
        <v>251</v>
      </c>
      <c r="E195" s="248" t="s">
        <v>1</v>
      </c>
      <c r="F195" s="249" t="s">
        <v>370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251</v>
      </c>
      <c r="AU195" s="255" t="s">
        <v>87</v>
      </c>
      <c r="AV195" s="13" t="s">
        <v>84</v>
      </c>
      <c r="AW195" s="13" t="s">
        <v>32</v>
      </c>
      <c r="AX195" s="13" t="s">
        <v>76</v>
      </c>
      <c r="AY195" s="255" t="s">
        <v>240</v>
      </c>
    </row>
    <row r="196" s="14" customFormat="1">
      <c r="A196" s="14"/>
      <c r="B196" s="256"/>
      <c r="C196" s="257"/>
      <c r="D196" s="247" t="s">
        <v>251</v>
      </c>
      <c r="E196" s="258" t="s">
        <v>1</v>
      </c>
      <c r="F196" s="259" t="s">
        <v>4003</v>
      </c>
      <c r="G196" s="257"/>
      <c r="H196" s="260">
        <v>90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251</v>
      </c>
      <c r="AU196" s="266" t="s">
        <v>87</v>
      </c>
      <c r="AV196" s="14" t="s">
        <v>87</v>
      </c>
      <c r="AW196" s="14" t="s">
        <v>32</v>
      </c>
      <c r="AX196" s="14" t="s">
        <v>76</v>
      </c>
      <c r="AY196" s="266" t="s">
        <v>240</v>
      </c>
    </row>
    <row r="197" s="13" customFormat="1">
      <c r="A197" s="13"/>
      <c r="B197" s="245"/>
      <c r="C197" s="246"/>
      <c r="D197" s="247" t="s">
        <v>251</v>
      </c>
      <c r="E197" s="248" t="s">
        <v>1</v>
      </c>
      <c r="F197" s="249" t="s">
        <v>8881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251</v>
      </c>
      <c r="AU197" s="255" t="s">
        <v>87</v>
      </c>
      <c r="AV197" s="13" t="s">
        <v>84</v>
      </c>
      <c r="AW197" s="13" t="s">
        <v>32</v>
      </c>
      <c r="AX197" s="13" t="s">
        <v>76</v>
      </c>
      <c r="AY197" s="255" t="s">
        <v>240</v>
      </c>
    </row>
    <row r="198" s="14" customFormat="1">
      <c r="A198" s="14"/>
      <c r="B198" s="256"/>
      <c r="C198" s="257"/>
      <c r="D198" s="247" t="s">
        <v>251</v>
      </c>
      <c r="E198" s="258" t="s">
        <v>1</v>
      </c>
      <c r="F198" s="259" t="s">
        <v>8882</v>
      </c>
      <c r="G198" s="257"/>
      <c r="H198" s="260">
        <v>3.5600000000000001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251</v>
      </c>
      <c r="AU198" s="266" t="s">
        <v>87</v>
      </c>
      <c r="AV198" s="14" t="s">
        <v>87</v>
      </c>
      <c r="AW198" s="14" t="s">
        <v>32</v>
      </c>
      <c r="AX198" s="14" t="s">
        <v>76</v>
      </c>
      <c r="AY198" s="266" t="s">
        <v>240</v>
      </c>
    </row>
    <row r="199" s="16" customFormat="1">
      <c r="A199" s="16"/>
      <c r="B199" s="278"/>
      <c r="C199" s="279"/>
      <c r="D199" s="247" t="s">
        <v>251</v>
      </c>
      <c r="E199" s="280" t="s">
        <v>1</v>
      </c>
      <c r="F199" s="281" t="s">
        <v>265</v>
      </c>
      <c r="G199" s="279"/>
      <c r="H199" s="282">
        <v>158.25999999999999</v>
      </c>
      <c r="I199" s="283"/>
      <c r="J199" s="279"/>
      <c r="K199" s="279"/>
      <c r="L199" s="284"/>
      <c r="M199" s="285"/>
      <c r="N199" s="286"/>
      <c r="O199" s="286"/>
      <c r="P199" s="286"/>
      <c r="Q199" s="286"/>
      <c r="R199" s="286"/>
      <c r="S199" s="286"/>
      <c r="T199" s="28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8" t="s">
        <v>251</v>
      </c>
      <c r="AU199" s="288" t="s">
        <v>87</v>
      </c>
      <c r="AV199" s="16" t="s">
        <v>247</v>
      </c>
      <c r="AW199" s="16" t="s">
        <v>32</v>
      </c>
      <c r="AX199" s="16" t="s">
        <v>84</v>
      </c>
      <c r="AY199" s="288" t="s">
        <v>240</v>
      </c>
    </row>
    <row r="200" s="2" customFormat="1" ht="37.8" customHeight="1">
      <c r="A200" s="39"/>
      <c r="B200" s="40"/>
      <c r="C200" s="227" t="s">
        <v>155</v>
      </c>
      <c r="D200" s="227" t="s">
        <v>242</v>
      </c>
      <c r="E200" s="228" t="s">
        <v>311</v>
      </c>
      <c r="F200" s="229" t="s">
        <v>312</v>
      </c>
      <c r="G200" s="230" t="s">
        <v>245</v>
      </c>
      <c r="H200" s="231">
        <v>118</v>
      </c>
      <c r="I200" s="232"/>
      <c r="J200" s="233">
        <f>ROUND(I200*H200,2)</f>
        <v>0</v>
      </c>
      <c r="K200" s="229" t="s">
        <v>246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247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247</v>
      </c>
      <c r="BM200" s="238" t="s">
        <v>8883</v>
      </c>
    </row>
    <row r="201" s="2" customFormat="1">
      <c r="A201" s="39"/>
      <c r="B201" s="40"/>
      <c r="C201" s="41"/>
      <c r="D201" s="240" t="s">
        <v>249</v>
      </c>
      <c r="E201" s="41"/>
      <c r="F201" s="241" t="s">
        <v>314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87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3769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3" customFormat="1">
      <c r="A203" s="13"/>
      <c r="B203" s="245"/>
      <c r="C203" s="246"/>
      <c r="D203" s="247" t="s">
        <v>251</v>
      </c>
      <c r="E203" s="248" t="s">
        <v>1</v>
      </c>
      <c r="F203" s="249" t="s">
        <v>3770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251</v>
      </c>
      <c r="AU203" s="255" t="s">
        <v>87</v>
      </c>
      <c r="AV203" s="13" t="s">
        <v>84</v>
      </c>
      <c r="AW203" s="13" t="s">
        <v>32</v>
      </c>
      <c r="AX203" s="13" t="s">
        <v>76</v>
      </c>
      <c r="AY203" s="255" t="s">
        <v>240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8884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4" customFormat="1">
      <c r="A205" s="14"/>
      <c r="B205" s="256"/>
      <c r="C205" s="257"/>
      <c r="D205" s="247" t="s">
        <v>251</v>
      </c>
      <c r="E205" s="258" t="s">
        <v>1</v>
      </c>
      <c r="F205" s="259" t="s">
        <v>8885</v>
      </c>
      <c r="G205" s="257"/>
      <c r="H205" s="260">
        <v>118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251</v>
      </c>
      <c r="AU205" s="266" t="s">
        <v>87</v>
      </c>
      <c r="AV205" s="14" t="s">
        <v>87</v>
      </c>
      <c r="AW205" s="14" t="s">
        <v>32</v>
      </c>
      <c r="AX205" s="14" t="s">
        <v>84</v>
      </c>
      <c r="AY205" s="266" t="s">
        <v>240</v>
      </c>
    </row>
    <row r="206" s="2" customFormat="1" ht="37.8" customHeight="1">
      <c r="A206" s="39"/>
      <c r="B206" s="40"/>
      <c r="C206" s="227" t="s">
        <v>158</v>
      </c>
      <c r="D206" s="227" t="s">
        <v>242</v>
      </c>
      <c r="E206" s="228" t="s">
        <v>321</v>
      </c>
      <c r="F206" s="229" t="s">
        <v>322</v>
      </c>
      <c r="G206" s="230" t="s">
        <v>245</v>
      </c>
      <c r="H206" s="231">
        <v>590</v>
      </c>
      <c r="I206" s="232"/>
      <c r="J206" s="233">
        <f>ROUND(I206*H206,2)</f>
        <v>0</v>
      </c>
      <c r="K206" s="229" t="s">
        <v>246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247</v>
      </c>
      <c r="AT206" s="238" t="s">
        <v>242</v>
      </c>
      <c r="AU206" s="238" t="s">
        <v>87</v>
      </c>
      <c r="AY206" s="18" t="s">
        <v>240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247</v>
      </c>
      <c r="BM206" s="238" t="s">
        <v>8886</v>
      </c>
    </row>
    <row r="207" s="2" customFormat="1">
      <c r="A207" s="39"/>
      <c r="B207" s="40"/>
      <c r="C207" s="41"/>
      <c r="D207" s="240" t="s">
        <v>249</v>
      </c>
      <c r="E207" s="41"/>
      <c r="F207" s="241" t="s">
        <v>324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87</v>
      </c>
    </row>
    <row r="208" s="13" customFormat="1">
      <c r="A208" s="13"/>
      <c r="B208" s="245"/>
      <c r="C208" s="246"/>
      <c r="D208" s="247" t="s">
        <v>251</v>
      </c>
      <c r="E208" s="248" t="s">
        <v>1</v>
      </c>
      <c r="F208" s="249" t="s">
        <v>3779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251</v>
      </c>
      <c r="AU208" s="255" t="s">
        <v>87</v>
      </c>
      <c r="AV208" s="13" t="s">
        <v>84</v>
      </c>
      <c r="AW208" s="13" t="s">
        <v>32</v>
      </c>
      <c r="AX208" s="13" t="s">
        <v>76</v>
      </c>
      <c r="AY208" s="255" t="s">
        <v>240</v>
      </c>
    </row>
    <row r="209" s="14" customFormat="1">
      <c r="A209" s="14"/>
      <c r="B209" s="256"/>
      <c r="C209" s="257"/>
      <c r="D209" s="247" t="s">
        <v>251</v>
      </c>
      <c r="E209" s="258" t="s">
        <v>1</v>
      </c>
      <c r="F209" s="259" t="s">
        <v>8887</v>
      </c>
      <c r="G209" s="257"/>
      <c r="H209" s="260">
        <v>590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251</v>
      </c>
      <c r="AU209" s="266" t="s">
        <v>87</v>
      </c>
      <c r="AV209" s="14" t="s">
        <v>87</v>
      </c>
      <c r="AW209" s="14" t="s">
        <v>32</v>
      </c>
      <c r="AX209" s="14" t="s">
        <v>84</v>
      </c>
      <c r="AY209" s="266" t="s">
        <v>240</v>
      </c>
    </row>
    <row r="210" s="2" customFormat="1" ht="37.8" customHeight="1">
      <c r="A210" s="39"/>
      <c r="B210" s="40"/>
      <c r="C210" s="227" t="s">
        <v>162</v>
      </c>
      <c r="D210" s="227" t="s">
        <v>242</v>
      </c>
      <c r="E210" s="228" t="s">
        <v>3765</v>
      </c>
      <c r="F210" s="229" t="s">
        <v>3766</v>
      </c>
      <c r="G210" s="230" t="s">
        <v>245</v>
      </c>
      <c r="H210" s="231">
        <v>51</v>
      </c>
      <c r="I210" s="232"/>
      <c r="J210" s="233">
        <f>ROUND(I210*H210,2)</f>
        <v>0</v>
      </c>
      <c r="K210" s="229" t="s">
        <v>246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247</v>
      </c>
      <c r="AT210" s="238" t="s">
        <v>242</v>
      </c>
      <c r="AU210" s="238" t="s">
        <v>87</v>
      </c>
      <c r="AY210" s="18" t="s">
        <v>240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247</v>
      </c>
      <c r="BM210" s="238" t="s">
        <v>8888</v>
      </c>
    </row>
    <row r="211" s="2" customFormat="1">
      <c r="A211" s="39"/>
      <c r="B211" s="40"/>
      <c r="C211" s="41"/>
      <c r="D211" s="240" t="s">
        <v>249</v>
      </c>
      <c r="E211" s="41"/>
      <c r="F211" s="241" t="s">
        <v>3768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87</v>
      </c>
    </row>
    <row r="212" s="13" customFormat="1">
      <c r="A212" s="13"/>
      <c r="B212" s="245"/>
      <c r="C212" s="246"/>
      <c r="D212" s="247" t="s">
        <v>251</v>
      </c>
      <c r="E212" s="248" t="s">
        <v>1</v>
      </c>
      <c r="F212" s="249" t="s">
        <v>3769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251</v>
      </c>
      <c r="AU212" s="255" t="s">
        <v>87</v>
      </c>
      <c r="AV212" s="13" t="s">
        <v>84</v>
      </c>
      <c r="AW212" s="13" t="s">
        <v>32</v>
      </c>
      <c r="AX212" s="13" t="s">
        <v>76</v>
      </c>
      <c r="AY212" s="255" t="s">
        <v>240</v>
      </c>
    </row>
    <row r="213" s="13" customFormat="1">
      <c r="A213" s="13"/>
      <c r="B213" s="245"/>
      <c r="C213" s="246"/>
      <c r="D213" s="247" t="s">
        <v>251</v>
      </c>
      <c r="E213" s="248" t="s">
        <v>1</v>
      </c>
      <c r="F213" s="249" t="s">
        <v>3770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251</v>
      </c>
      <c r="AU213" s="255" t="s">
        <v>87</v>
      </c>
      <c r="AV213" s="13" t="s">
        <v>84</v>
      </c>
      <c r="AW213" s="13" t="s">
        <v>32</v>
      </c>
      <c r="AX213" s="13" t="s">
        <v>76</v>
      </c>
      <c r="AY213" s="255" t="s">
        <v>240</v>
      </c>
    </row>
    <row r="214" s="13" customFormat="1">
      <c r="A214" s="13"/>
      <c r="B214" s="245"/>
      <c r="C214" s="246"/>
      <c r="D214" s="247" t="s">
        <v>251</v>
      </c>
      <c r="E214" s="248" t="s">
        <v>1</v>
      </c>
      <c r="F214" s="249" t="s">
        <v>8889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251</v>
      </c>
      <c r="AU214" s="255" t="s">
        <v>87</v>
      </c>
      <c r="AV214" s="13" t="s">
        <v>84</v>
      </c>
      <c r="AW214" s="13" t="s">
        <v>32</v>
      </c>
      <c r="AX214" s="13" t="s">
        <v>76</v>
      </c>
      <c r="AY214" s="255" t="s">
        <v>240</v>
      </c>
    </row>
    <row r="215" s="14" customFormat="1">
      <c r="A215" s="14"/>
      <c r="B215" s="256"/>
      <c r="C215" s="257"/>
      <c r="D215" s="247" t="s">
        <v>251</v>
      </c>
      <c r="E215" s="258" t="s">
        <v>1</v>
      </c>
      <c r="F215" s="259" t="s">
        <v>3901</v>
      </c>
      <c r="G215" s="257"/>
      <c r="H215" s="260">
        <v>51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251</v>
      </c>
      <c r="AU215" s="266" t="s">
        <v>87</v>
      </c>
      <c r="AV215" s="14" t="s">
        <v>87</v>
      </c>
      <c r="AW215" s="14" t="s">
        <v>32</v>
      </c>
      <c r="AX215" s="14" t="s">
        <v>84</v>
      </c>
      <c r="AY215" s="266" t="s">
        <v>240</v>
      </c>
    </row>
    <row r="216" s="2" customFormat="1" ht="37.8" customHeight="1">
      <c r="A216" s="39"/>
      <c r="B216" s="40"/>
      <c r="C216" s="227" t="s">
        <v>165</v>
      </c>
      <c r="D216" s="227" t="s">
        <v>242</v>
      </c>
      <c r="E216" s="228" t="s">
        <v>3775</v>
      </c>
      <c r="F216" s="229" t="s">
        <v>3776</v>
      </c>
      <c r="G216" s="230" t="s">
        <v>245</v>
      </c>
      <c r="H216" s="231">
        <v>255</v>
      </c>
      <c r="I216" s="232"/>
      <c r="J216" s="233">
        <f>ROUND(I216*H216,2)</f>
        <v>0</v>
      </c>
      <c r="K216" s="229" t="s">
        <v>246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247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247</v>
      </c>
      <c r="BM216" s="238" t="s">
        <v>8890</v>
      </c>
    </row>
    <row r="217" s="2" customFormat="1">
      <c r="A217" s="39"/>
      <c r="B217" s="40"/>
      <c r="C217" s="41"/>
      <c r="D217" s="240" t="s">
        <v>249</v>
      </c>
      <c r="E217" s="41"/>
      <c r="F217" s="241" t="s">
        <v>3778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87</v>
      </c>
    </row>
    <row r="218" s="13" customFormat="1">
      <c r="A218" s="13"/>
      <c r="B218" s="245"/>
      <c r="C218" s="246"/>
      <c r="D218" s="247" t="s">
        <v>251</v>
      </c>
      <c r="E218" s="248" t="s">
        <v>1</v>
      </c>
      <c r="F218" s="249" t="s">
        <v>3779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251</v>
      </c>
      <c r="AU218" s="255" t="s">
        <v>87</v>
      </c>
      <c r="AV218" s="13" t="s">
        <v>84</v>
      </c>
      <c r="AW218" s="13" t="s">
        <v>32</v>
      </c>
      <c r="AX218" s="13" t="s">
        <v>76</v>
      </c>
      <c r="AY218" s="255" t="s">
        <v>240</v>
      </c>
    </row>
    <row r="219" s="14" customFormat="1">
      <c r="A219" s="14"/>
      <c r="B219" s="256"/>
      <c r="C219" s="257"/>
      <c r="D219" s="247" t="s">
        <v>251</v>
      </c>
      <c r="E219" s="258" t="s">
        <v>1</v>
      </c>
      <c r="F219" s="259" t="s">
        <v>8891</v>
      </c>
      <c r="G219" s="257"/>
      <c r="H219" s="260">
        <v>255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251</v>
      </c>
      <c r="AU219" s="266" t="s">
        <v>87</v>
      </c>
      <c r="AV219" s="14" t="s">
        <v>87</v>
      </c>
      <c r="AW219" s="14" t="s">
        <v>32</v>
      </c>
      <c r="AX219" s="14" t="s">
        <v>84</v>
      </c>
      <c r="AY219" s="266" t="s">
        <v>240</v>
      </c>
    </row>
    <row r="220" s="2" customFormat="1" ht="16.5" customHeight="1">
      <c r="A220" s="39"/>
      <c r="B220" s="40"/>
      <c r="C220" s="227" t="s">
        <v>8</v>
      </c>
      <c r="D220" s="227" t="s">
        <v>242</v>
      </c>
      <c r="E220" s="228" t="s">
        <v>398</v>
      </c>
      <c r="F220" s="229" t="s">
        <v>399</v>
      </c>
      <c r="G220" s="230" t="s">
        <v>245</v>
      </c>
      <c r="H220" s="231">
        <v>169</v>
      </c>
      <c r="I220" s="232"/>
      <c r="J220" s="233">
        <f>ROUND(I220*H220,2)</f>
        <v>0</v>
      </c>
      <c r="K220" s="229" t="s">
        <v>246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247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247</v>
      </c>
      <c r="BM220" s="238" t="s">
        <v>8892</v>
      </c>
    </row>
    <row r="221" s="2" customFormat="1">
      <c r="A221" s="39"/>
      <c r="B221" s="40"/>
      <c r="C221" s="41"/>
      <c r="D221" s="240" t="s">
        <v>249</v>
      </c>
      <c r="E221" s="41"/>
      <c r="F221" s="241" t="s">
        <v>401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87</v>
      </c>
    </row>
    <row r="222" s="14" customFormat="1">
      <c r="A222" s="14"/>
      <c r="B222" s="256"/>
      <c r="C222" s="257"/>
      <c r="D222" s="247" t="s">
        <v>251</v>
      </c>
      <c r="E222" s="258" t="s">
        <v>1</v>
      </c>
      <c r="F222" s="259" t="s">
        <v>8865</v>
      </c>
      <c r="G222" s="257"/>
      <c r="H222" s="260">
        <v>169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251</v>
      </c>
      <c r="AU222" s="266" t="s">
        <v>87</v>
      </c>
      <c r="AV222" s="14" t="s">
        <v>87</v>
      </c>
      <c r="AW222" s="14" t="s">
        <v>32</v>
      </c>
      <c r="AX222" s="14" t="s">
        <v>84</v>
      </c>
      <c r="AY222" s="266" t="s">
        <v>240</v>
      </c>
    </row>
    <row r="223" s="2" customFormat="1" ht="24.15" customHeight="1">
      <c r="A223" s="39"/>
      <c r="B223" s="40"/>
      <c r="C223" s="227" t="s">
        <v>170</v>
      </c>
      <c r="D223" s="227" t="s">
        <v>242</v>
      </c>
      <c r="E223" s="228" t="s">
        <v>5687</v>
      </c>
      <c r="F223" s="229" t="s">
        <v>5688</v>
      </c>
      <c r="G223" s="230" t="s">
        <v>344</v>
      </c>
      <c r="H223" s="231">
        <v>338</v>
      </c>
      <c r="I223" s="232"/>
      <c r="J223" s="233">
        <f>ROUND(I223*H223,2)</f>
        <v>0</v>
      </c>
      <c r="K223" s="229" t="s">
        <v>246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247</v>
      </c>
      <c r="AT223" s="238" t="s">
        <v>242</v>
      </c>
      <c r="AU223" s="238" t="s">
        <v>87</v>
      </c>
      <c r="AY223" s="18" t="s">
        <v>240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247</v>
      </c>
      <c r="BM223" s="238" t="s">
        <v>8893</v>
      </c>
    </row>
    <row r="224" s="2" customFormat="1">
      <c r="A224" s="39"/>
      <c r="B224" s="40"/>
      <c r="C224" s="41"/>
      <c r="D224" s="240" t="s">
        <v>249</v>
      </c>
      <c r="E224" s="41"/>
      <c r="F224" s="241" t="s">
        <v>5690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249</v>
      </c>
      <c r="AU224" s="18" t="s">
        <v>87</v>
      </c>
    </row>
    <row r="225" s="14" customFormat="1">
      <c r="A225" s="14"/>
      <c r="B225" s="256"/>
      <c r="C225" s="257"/>
      <c r="D225" s="247" t="s">
        <v>251</v>
      </c>
      <c r="E225" s="258" t="s">
        <v>1</v>
      </c>
      <c r="F225" s="259" t="s">
        <v>8894</v>
      </c>
      <c r="G225" s="257"/>
      <c r="H225" s="260">
        <v>338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251</v>
      </c>
      <c r="AU225" s="266" t="s">
        <v>87</v>
      </c>
      <c r="AV225" s="14" t="s">
        <v>87</v>
      </c>
      <c r="AW225" s="14" t="s">
        <v>32</v>
      </c>
      <c r="AX225" s="14" t="s">
        <v>84</v>
      </c>
      <c r="AY225" s="266" t="s">
        <v>240</v>
      </c>
    </row>
    <row r="226" s="12" customFormat="1" ht="22.8" customHeight="1">
      <c r="A226" s="12"/>
      <c r="B226" s="211"/>
      <c r="C226" s="212"/>
      <c r="D226" s="213" t="s">
        <v>75</v>
      </c>
      <c r="E226" s="225" t="s">
        <v>7</v>
      </c>
      <c r="F226" s="225" t="s">
        <v>8895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SUM(P227:P230)</f>
        <v>0</v>
      </c>
      <c r="Q226" s="219"/>
      <c r="R226" s="220">
        <f>SUM(R227:R230)</f>
        <v>0</v>
      </c>
      <c r="S226" s="219"/>
      <c r="T226" s="221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84</v>
      </c>
      <c r="AT226" s="223" t="s">
        <v>75</v>
      </c>
      <c r="AU226" s="223" t="s">
        <v>84</v>
      </c>
      <c r="AY226" s="222" t="s">
        <v>240</v>
      </c>
      <c r="BK226" s="224">
        <f>SUM(BK227:BK230)</f>
        <v>0</v>
      </c>
    </row>
    <row r="227" s="2" customFormat="1" ht="37.8" customHeight="1">
      <c r="A227" s="39"/>
      <c r="B227" s="40"/>
      <c r="C227" s="227" t="s">
        <v>173</v>
      </c>
      <c r="D227" s="227" t="s">
        <v>242</v>
      </c>
      <c r="E227" s="228" t="s">
        <v>8896</v>
      </c>
      <c r="F227" s="229" t="s">
        <v>8897</v>
      </c>
      <c r="G227" s="230" t="s">
        <v>520</v>
      </c>
      <c r="H227" s="231">
        <v>89</v>
      </c>
      <c r="I227" s="232"/>
      <c r="J227" s="233">
        <f>ROUND(I227*H227,2)</f>
        <v>0</v>
      </c>
      <c r="K227" s="229" t="s">
        <v>246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247</v>
      </c>
      <c r="AT227" s="238" t="s">
        <v>242</v>
      </c>
      <c r="AU227" s="238" t="s">
        <v>87</v>
      </c>
      <c r="AY227" s="18" t="s">
        <v>240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247</v>
      </c>
      <c r="BM227" s="238" t="s">
        <v>8898</v>
      </c>
    </row>
    <row r="228" s="2" customFormat="1">
      <c r="A228" s="39"/>
      <c r="B228" s="40"/>
      <c r="C228" s="41"/>
      <c r="D228" s="240" t="s">
        <v>249</v>
      </c>
      <c r="E228" s="41"/>
      <c r="F228" s="241" t="s">
        <v>8899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249</v>
      </c>
      <c r="AU228" s="18" t="s">
        <v>87</v>
      </c>
    </row>
    <row r="229" s="13" customFormat="1">
      <c r="A229" s="13"/>
      <c r="B229" s="245"/>
      <c r="C229" s="246"/>
      <c r="D229" s="247" t="s">
        <v>251</v>
      </c>
      <c r="E229" s="248" t="s">
        <v>1</v>
      </c>
      <c r="F229" s="249" t="s">
        <v>8900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251</v>
      </c>
      <c r="AU229" s="255" t="s">
        <v>87</v>
      </c>
      <c r="AV229" s="13" t="s">
        <v>84</v>
      </c>
      <c r="AW229" s="13" t="s">
        <v>32</v>
      </c>
      <c r="AX229" s="13" t="s">
        <v>76</v>
      </c>
      <c r="AY229" s="255" t="s">
        <v>240</v>
      </c>
    </row>
    <row r="230" s="14" customFormat="1">
      <c r="A230" s="14"/>
      <c r="B230" s="256"/>
      <c r="C230" s="257"/>
      <c r="D230" s="247" t="s">
        <v>251</v>
      </c>
      <c r="E230" s="258" t="s">
        <v>1</v>
      </c>
      <c r="F230" s="259" t="s">
        <v>1031</v>
      </c>
      <c r="G230" s="257"/>
      <c r="H230" s="260">
        <v>89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251</v>
      </c>
      <c r="AU230" s="266" t="s">
        <v>87</v>
      </c>
      <c r="AV230" s="14" t="s">
        <v>87</v>
      </c>
      <c r="AW230" s="14" t="s">
        <v>32</v>
      </c>
      <c r="AX230" s="14" t="s">
        <v>84</v>
      </c>
      <c r="AY230" s="266" t="s">
        <v>240</v>
      </c>
    </row>
    <row r="231" s="12" customFormat="1" ht="22.8" customHeight="1">
      <c r="A231" s="12"/>
      <c r="B231" s="211"/>
      <c r="C231" s="212"/>
      <c r="D231" s="213" t="s">
        <v>75</v>
      </c>
      <c r="E231" s="225" t="s">
        <v>656</v>
      </c>
      <c r="F231" s="225" t="s">
        <v>3845</v>
      </c>
      <c r="G231" s="212"/>
      <c r="H231" s="212"/>
      <c r="I231" s="215"/>
      <c r="J231" s="226">
        <f>BK231</f>
        <v>0</v>
      </c>
      <c r="K231" s="212"/>
      <c r="L231" s="217"/>
      <c r="M231" s="218"/>
      <c r="N231" s="219"/>
      <c r="O231" s="219"/>
      <c r="P231" s="220">
        <f>SUM(P232:P258)</f>
        <v>0</v>
      </c>
      <c r="Q231" s="219"/>
      <c r="R231" s="220">
        <f>SUM(R232:R258)</f>
        <v>2.2675200000000002</v>
      </c>
      <c r="S231" s="219"/>
      <c r="T231" s="221">
        <f>SUM(T232:T258)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84</v>
      </c>
      <c r="AT231" s="223" t="s">
        <v>75</v>
      </c>
      <c r="AU231" s="223" t="s">
        <v>84</v>
      </c>
      <c r="AY231" s="222" t="s">
        <v>240</v>
      </c>
      <c r="BK231" s="224">
        <f>SUM(BK232:BK258)</f>
        <v>0</v>
      </c>
    </row>
    <row r="232" s="2" customFormat="1" ht="24.15" customHeight="1">
      <c r="A232" s="39"/>
      <c r="B232" s="40"/>
      <c r="C232" s="227" t="s">
        <v>395</v>
      </c>
      <c r="D232" s="227" t="s">
        <v>242</v>
      </c>
      <c r="E232" s="228" t="s">
        <v>3846</v>
      </c>
      <c r="F232" s="229" t="s">
        <v>3847</v>
      </c>
      <c r="G232" s="230" t="s">
        <v>245</v>
      </c>
      <c r="H232" s="231">
        <v>10</v>
      </c>
      <c r="I232" s="232"/>
      <c r="J232" s="233">
        <f>ROUND(I232*H232,2)</f>
        <v>0</v>
      </c>
      <c r="K232" s="229" t="s">
        <v>246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247</v>
      </c>
      <c r="AT232" s="238" t="s">
        <v>242</v>
      </c>
      <c r="AU232" s="238" t="s">
        <v>87</v>
      </c>
      <c r="AY232" s="18" t="s">
        <v>240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247</v>
      </c>
      <c r="BM232" s="238" t="s">
        <v>8901</v>
      </c>
    </row>
    <row r="233" s="2" customFormat="1">
      <c r="A233" s="39"/>
      <c r="B233" s="40"/>
      <c r="C233" s="41"/>
      <c r="D233" s="240" t="s">
        <v>249</v>
      </c>
      <c r="E233" s="41"/>
      <c r="F233" s="241" t="s">
        <v>3849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87</v>
      </c>
    </row>
    <row r="234" s="14" customFormat="1">
      <c r="A234" s="14"/>
      <c r="B234" s="256"/>
      <c r="C234" s="257"/>
      <c r="D234" s="247" t="s">
        <v>251</v>
      </c>
      <c r="E234" s="258" t="s">
        <v>1</v>
      </c>
      <c r="F234" s="259" t="s">
        <v>8902</v>
      </c>
      <c r="G234" s="257"/>
      <c r="H234" s="260">
        <v>9.7899999999999991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251</v>
      </c>
      <c r="AU234" s="266" t="s">
        <v>87</v>
      </c>
      <c r="AV234" s="14" t="s">
        <v>87</v>
      </c>
      <c r="AW234" s="14" t="s">
        <v>32</v>
      </c>
      <c r="AX234" s="14" t="s">
        <v>76</v>
      </c>
      <c r="AY234" s="266" t="s">
        <v>240</v>
      </c>
    </row>
    <row r="235" s="14" customFormat="1">
      <c r="A235" s="14"/>
      <c r="B235" s="256"/>
      <c r="C235" s="257"/>
      <c r="D235" s="247" t="s">
        <v>251</v>
      </c>
      <c r="E235" s="258" t="s">
        <v>1</v>
      </c>
      <c r="F235" s="259" t="s">
        <v>8903</v>
      </c>
      <c r="G235" s="257"/>
      <c r="H235" s="260">
        <v>0.20999999999999999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251</v>
      </c>
      <c r="AU235" s="266" t="s">
        <v>87</v>
      </c>
      <c r="AV235" s="14" t="s">
        <v>87</v>
      </c>
      <c r="AW235" s="14" t="s">
        <v>32</v>
      </c>
      <c r="AX235" s="14" t="s">
        <v>76</v>
      </c>
      <c r="AY235" s="266" t="s">
        <v>240</v>
      </c>
    </row>
    <row r="236" s="16" customFormat="1">
      <c r="A236" s="16"/>
      <c r="B236" s="278"/>
      <c r="C236" s="279"/>
      <c r="D236" s="247" t="s">
        <v>251</v>
      </c>
      <c r="E236" s="280" t="s">
        <v>1</v>
      </c>
      <c r="F236" s="281" t="s">
        <v>265</v>
      </c>
      <c r="G236" s="279"/>
      <c r="H236" s="282">
        <v>10</v>
      </c>
      <c r="I236" s="283"/>
      <c r="J236" s="279"/>
      <c r="K236" s="279"/>
      <c r="L236" s="284"/>
      <c r="M236" s="285"/>
      <c r="N236" s="286"/>
      <c r="O236" s="286"/>
      <c r="P236" s="286"/>
      <c r="Q236" s="286"/>
      <c r="R236" s="286"/>
      <c r="S236" s="286"/>
      <c r="T236" s="28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8" t="s">
        <v>251</v>
      </c>
      <c r="AU236" s="288" t="s">
        <v>87</v>
      </c>
      <c r="AV236" s="16" t="s">
        <v>247</v>
      </c>
      <c r="AW236" s="16" t="s">
        <v>32</v>
      </c>
      <c r="AX236" s="16" t="s">
        <v>84</v>
      </c>
      <c r="AY236" s="288" t="s">
        <v>240</v>
      </c>
    </row>
    <row r="237" s="2" customFormat="1" ht="21.75" customHeight="1">
      <c r="A237" s="39"/>
      <c r="B237" s="40"/>
      <c r="C237" s="227" t="s">
        <v>397</v>
      </c>
      <c r="D237" s="227" t="s">
        <v>242</v>
      </c>
      <c r="E237" s="228" t="s">
        <v>3855</v>
      </c>
      <c r="F237" s="229" t="s">
        <v>3856</v>
      </c>
      <c r="G237" s="230" t="s">
        <v>675</v>
      </c>
      <c r="H237" s="231">
        <v>8</v>
      </c>
      <c r="I237" s="232"/>
      <c r="J237" s="233">
        <f>ROUND(I237*H237,2)</f>
        <v>0</v>
      </c>
      <c r="K237" s="229" t="s">
        <v>246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0.22394</v>
      </c>
      <c r="R237" s="236">
        <f>Q237*H237</f>
        <v>1.79152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247</v>
      </c>
      <c r="AT237" s="238" t="s">
        <v>242</v>
      </c>
      <c r="AU237" s="238" t="s">
        <v>87</v>
      </c>
      <c r="AY237" s="18" t="s">
        <v>240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247</v>
      </c>
      <c r="BM237" s="238" t="s">
        <v>8904</v>
      </c>
    </row>
    <row r="238" s="2" customFormat="1">
      <c r="A238" s="39"/>
      <c r="B238" s="40"/>
      <c r="C238" s="41"/>
      <c r="D238" s="240" t="s">
        <v>249</v>
      </c>
      <c r="E238" s="41"/>
      <c r="F238" s="241" t="s">
        <v>3858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249</v>
      </c>
      <c r="AU238" s="18" t="s">
        <v>87</v>
      </c>
    </row>
    <row r="239" s="13" customFormat="1">
      <c r="A239" s="13"/>
      <c r="B239" s="245"/>
      <c r="C239" s="246"/>
      <c r="D239" s="247" t="s">
        <v>251</v>
      </c>
      <c r="E239" s="248" t="s">
        <v>1</v>
      </c>
      <c r="F239" s="249" t="s">
        <v>8905</v>
      </c>
      <c r="G239" s="246"/>
      <c r="H239" s="248" t="s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251</v>
      </c>
      <c r="AU239" s="255" t="s">
        <v>87</v>
      </c>
      <c r="AV239" s="13" t="s">
        <v>84</v>
      </c>
      <c r="AW239" s="13" t="s">
        <v>32</v>
      </c>
      <c r="AX239" s="13" t="s">
        <v>76</v>
      </c>
      <c r="AY239" s="255" t="s">
        <v>240</v>
      </c>
    </row>
    <row r="240" s="13" customFormat="1">
      <c r="A240" s="13"/>
      <c r="B240" s="245"/>
      <c r="C240" s="246"/>
      <c r="D240" s="247" t="s">
        <v>251</v>
      </c>
      <c r="E240" s="248" t="s">
        <v>1</v>
      </c>
      <c r="F240" s="249" t="s">
        <v>8906</v>
      </c>
      <c r="G240" s="246"/>
      <c r="H240" s="248" t="s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251</v>
      </c>
      <c r="AU240" s="255" t="s">
        <v>87</v>
      </c>
      <c r="AV240" s="13" t="s">
        <v>84</v>
      </c>
      <c r="AW240" s="13" t="s">
        <v>32</v>
      </c>
      <c r="AX240" s="13" t="s">
        <v>76</v>
      </c>
      <c r="AY240" s="255" t="s">
        <v>240</v>
      </c>
    </row>
    <row r="241" s="14" customFormat="1">
      <c r="A241" s="14"/>
      <c r="B241" s="256"/>
      <c r="C241" s="257"/>
      <c r="D241" s="247" t="s">
        <v>251</v>
      </c>
      <c r="E241" s="258" t="s">
        <v>1</v>
      </c>
      <c r="F241" s="259" t="s">
        <v>84</v>
      </c>
      <c r="G241" s="257"/>
      <c r="H241" s="260">
        <v>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251</v>
      </c>
      <c r="AU241" s="266" t="s">
        <v>87</v>
      </c>
      <c r="AV241" s="14" t="s">
        <v>87</v>
      </c>
      <c r="AW241" s="14" t="s">
        <v>32</v>
      </c>
      <c r="AX241" s="14" t="s">
        <v>76</v>
      </c>
      <c r="AY241" s="266" t="s">
        <v>240</v>
      </c>
    </row>
    <row r="242" s="15" customFormat="1">
      <c r="A242" s="15"/>
      <c r="B242" s="267"/>
      <c r="C242" s="268"/>
      <c r="D242" s="247" t="s">
        <v>251</v>
      </c>
      <c r="E242" s="269" t="s">
        <v>1</v>
      </c>
      <c r="F242" s="270" t="s">
        <v>255</v>
      </c>
      <c r="G242" s="268"/>
      <c r="H242" s="271">
        <v>1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251</v>
      </c>
      <c r="AU242" s="277" t="s">
        <v>87</v>
      </c>
      <c r="AV242" s="15" t="s">
        <v>256</v>
      </c>
      <c r="AW242" s="15" t="s">
        <v>32</v>
      </c>
      <c r="AX242" s="15" t="s">
        <v>76</v>
      </c>
      <c r="AY242" s="277" t="s">
        <v>240</v>
      </c>
    </row>
    <row r="243" s="13" customFormat="1">
      <c r="A243" s="13"/>
      <c r="B243" s="245"/>
      <c r="C243" s="246"/>
      <c r="D243" s="247" t="s">
        <v>251</v>
      </c>
      <c r="E243" s="248" t="s">
        <v>1</v>
      </c>
      <c r="F243" s="249" t="s">
        <v>8907</v>
      </c>
      <c r="G243" s="246"/>
      <c r="H243" s="248" t="s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251</v>
      </c>
      <c r="AU243" s="255" t="s">
        <v>87</v>
      </c>
      <c r="AV243" s="13" t="s">
        <v>84</v>
      </c>
      <c r="AW243" s="13" t="s">
        <v>32</v>
      </c>
      <c r="AX243" s="13" t="s">
        <v>76</v>
      </c>
      <c r="AY243" s="255" t="s">
        <v>240</v>
      </c>
    </row>
    <row r="244" s="14" customFormat="1">
      <c r="A244" s="14"/>
      <c r="B244" s="256"/>
      <c r="C244" s="257"/>
      <c r="D244" s="247" t="s">
        <v>251</v>
      </c>
      <c r="E244" s="258" t="s">
        <v>1</v>
      </c>
      <c r="F244" s="259" t="s">
        <v>84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251</v>
      </c>
      <c r="AU244" s="266" t="s">
        <v>87</v>
      </c>
      <c r="AV244" s="14" t="s">
        <v>87</v>
      </c>
      <c r="AW244" s="14" t="s">
        <v>32</v>
      </c>
      <c r="AX244" s="14" t="s">
        <v>76</v>
      </c>
      <c r="AY244" s="266" t="s">
        <v>240</v>
      </c>
    </row>
    <row r="245" s="15" customFormat="1">
      <c r="A245" s="15"/>
      <c r="B245" s="267"/>
      <c r="C245" s="268"/>
      <c r="D245" s="247" t="s">
        <v>251</v>
      </c>
      <c r="E245" s="269" t="s">
        <v>1</v>
      </c>
      <c r="F245" s="270" t="s">
        <v>261</v>
      </c>
      <c r="G245" s="268"/>
      <c r="H245" s="271">
        <v>1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251</v>
      </c>
      <c r="AU245" s="277" t="s">
        <v>87</v>
      </c>
      <c r="AV245" s="15" t="s">
        <v>256</v>
      </c>
      <c r="AW245" s="15" t="s">
        <v>32</v>
      </c>
      <c r="AX245" s="15" t="s">
        <v>76</v>
      </c>
      <c r="AY245" s="277" t="s">
        <v>240</v>
      </c>
    </row>
    <row r="246" s="13" customFormat="1">
      <c r="A246" s="13"/>
      <c r="B246" s="245"/>
      <c r="C246" s="246"/>
      <c r="D246" s="247" t="s">
        <v>251</v>
      </c>
      <c r="E246" s="248" t="s">
        <v>1</v>
      </c>
      <c r="F246" s="249" t="s">
        <v>8908</v>
      </c>
      <c r="G246" s="246"/>
      <c r="H246" s="248" t="s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251</v>
      </c>
      <c r="AU246" s="255" t="s">
        <v>87</v>
      </c>
      <c r="AV246" s="13" t="s">
        <v>84</v>
      </c>
      <c r="AW246" s="13" t="s">
        <v>32</v>
      </c>
      <c r="AX246" s="13" t="s">
        <v>76</v>
      </c>
      <c r="AY246" s="255" t="s">
        <v>240</v>
      </c>
    </row>
    <row r="247" s="14" customFormat="1">
      <c r="A247" s="14"/>
      <c r="B247" s="256"/>
      <c r="C247" s="257"/>
      <c r="D247" s="247" t="s">
        <v>251</v>
      </c>
      <c r="E247" s="258" t="s">
        <v>1</v>
      </c>
      <c r="F247" s="259" t="s">
        <v>8909</v>
      </c>
      <c r="G247" s="257"/>
      <c r="H247" s="260">
        <v>6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251</v>
      </c>
      <c r="AU247" s="266" t="s">
        <v>87</v>
      </c>
      <c r="AV247" s="14" t="s">
        <v>87</v>
      </c>
      <c r="AW247" s="14" t="s">
        <v>32</v>
      </c>
      <c r="AX247" s="14" t="s">
        <v>76</v>
      </c>
      <c r="AY247" s="266" t="s">
        <v>240</v>
      </c>
    </row>
    <row r="248" s="15" customFormat="1">
      <c r="A248" s="15"/>
      <c r="B248" s="267"/>
      <c r="C248" s="268"/>
      <c r="D248" s="247" t="s">
        <v>251</v>
      </c>
      <c r="E248" s="269" t="s">
        <v>1</v>
      </c>
      <c r="F248" s="270" t="s">
        <v>264</v>
      </c>
      <c r="G248" s="268"/>
      <c r="H248" s="271">
        <v>6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251</v>
      </c>
      <c r="AU248" s="277" t="s">
        <v>87</v>
      </c>
      <c r="AV248" s="15" t="s">
        <v>256</v>
      </c>
      <c r="AW248" s="15" t="s">
        <v>32</v>
      </c>
      <c r="AX248" s="15" t="s">
        <v>76</v>
      </c>
      <c r="AY248" s="277" t="s">
        <v>240</v>
      </c>
    </row>
    <row r="249" s="16" customFormat="1">
      <c r="A249" s="16"/>
      <c r="B249" s="278"/>
      <c r="C249" s="279"/>
      <c r="D249" s="247" t="s">
        <v>251</v>
      </c>
      <c r="E249" s="280" t="s">
        <v>1</v>
      </c>
      <c r="F249" s="281" t="s">
        <v>265</v>
      </c>
      <c r="G249" s="279"/>
      <c r="H249" s="282">
        <v>8</v>
      </c>
      <c r="I249" s="283"/>
      <c r="J249" s="279"/>
      <c r="K249" s="279"/>
      <c r="L249" s="284"/>
      <c r="M249" s="285"/>
      <c r="N249" s="286"/>
      <c r="O249" s="286"/>
      <c r="P249" s="286"/>
      <c r="Q249" s="286"/>
      <c r="R249" s="286"/>
      <c r="S249" s="286"/>
      <c r="T249" s="28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8" t="s">
        <v>251</v>
      </c>
      <c r="AU249" s="288" t="s">
        <v>87</v>
      </c>
      <c r="AV249" s="16" t="s">
        <v>247</v>
      </c>
      <c r="AW249" s="16" t="s">
        <v>32</v>
      </c>
      <c r="AX249" s="16" t="s">
        <v>84</v>
      </c>
      <c r="AY249" s="288" t="s">
        <v>240</v>
      </c>
    </row>
    <row r="250" s="2" customFormat="1" ht="24.15" customHeight="1">
      <c r="A250" s="39"/>
      <c r="B250" s="40"/>
      <c r="C250" s="289" t="s">
        <v>402</v>
      </c>
      <c r="D250" s="289" t="s">
        <v>341</v>
      </c>
      <c r="E250" s="290" t="s">
        <v>8910</v>
      </c>
      <c r="F250" s="291" t="s">
        <v>8911</v>
      </c>
      <c r="G250" s="292" t="s">
        <v>675</v>
      </c>
      <c r="H250" s="293">
        <v>1</v>
      </c>
      <c r="I250" s="294"/>
      <c r="J250" s="295">
        <f>ROUND(I250*H250,2)</f>
        <v>0</v>
      </c>
      <c r="K250" s="291" t="s">
        <v>246</v>
      </c>
      <c r="L250" s="296"/>
      <c r="M250" s="297" t="s">
        <v>1</v>
      </c>
      <c r="N250" s="298" t="s">
        <v>41</v>
      </c>
      <c r="O250" s="92"/>
      <c r="P250" s="236">
        <f>O250*H250</f>
        <v>0</v>
      </c>
      <c r="Q250" s="236">
        <v>0.028000000000000001</v>
      </c>
      <c r="R250" s="236">
        <f>Q250*H250</f>
        <v>0.028000000000000001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320</v>
      </c>
      <c r="AT250" s="238" t="s">
        <v>341</v>
      </c>
      <c r="AU250" s="238" t="s">
        <v>87</v>
      </c>
      <c r="AY250" s="18" t="s">
        <v>240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84</v>
      </c>
      <c r="BK250" s="239">
        <f>ROUND(I250*H250,2)</f>
        <v>0</v>
      </c>
      <c r="BL250" s="18" t="s">
        <v>247</v>
      </c>
      <c r="BM250" s="238" t="s">
        <v>8912</v>
      </c>
    </row>
    <row r="251" s="13" customFormat="1">
      <c r="A251" s="13"/>
      <c r="B251" s="245"/>
      <c r="C251" s="246"/>
      <c r="D251" s="247" t="s">
        <v>251</v>
      </c>
      <c r="E251" s="248" t="s">
        <v>1</v>
      </c>
      <c r="F251" s="249" t="s">
        <v>3869</v>
      </c>
      <c r="G251" s="246"/>
      <c r="H251" s="248" t="s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251</v>
      </c>
      <c r="AU251" s="255" t="s">
        <v>87</v>
      </c>
      <c r="AV251" s="13" t="s">
        <v>84</v>
      </c>
      <c r="AW251" s="13" t="s">
        <v>32</v>
      </c>
      <c r="AX251" s="13" t="s">
        <v>76</v>
      </c>
      <c r="AY251" s="255" t="s">
        <v>240</v>
      </c>
    </row>
    <row r="252" s="14" customFormat="1">
      <c r="A252" s="14"/>
      <c r="B252" s="256"/>
      <c r="C252" s="257"/>
      <c r="D252" s="247" t="s">
        <v>251</v>
      </c>
      <c r="E252" s="258" t="s">
        <v>1</v>
      </c>
      <c r="F252" s="259" t="s">
        <v>84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251</v>
      </c>
      <c r="AU252" s="266" t="s">
        <v>87</v>
      </c>
      <c r="AV252" s="14" t="s">
        <v>87</v>
      </c>
      <c r="AW252" s="14" t="s">
        <v>32</v>
      </c>
      <c r="AX252" s="14" t="s">
        <v>84</v>
      </c>
      <c r="AY252" s="266" t="s">
        <v>240</v>
      </c>
    </row>
    <row r="253" s="2" customFormat="1" ht="24.15" customHeight="1">
      <c r="A253" s="39"/>
      <c r="B253" s="40"/>
      <c r="C253" s="289" t="s">
        <v>7</v>
      </c>
      <c r="D253" s="289" t="s">
        <v>341</v>
      </c>
      <c r="E253" s="290" t="s">
        <v>8913</v>
      </c>
      <c r="F253" s="291" t="s">
        <v>8914</v>
      </c>
      <c r="G253" s="292" t="s">
        <v>675</v>
      </c>
      <c r="H253" s="293">
        <v>1</v>
      </c>
      <c r="I253" s="294"/>
      <c r="J253" s="295">
        <f>ROUND(I253*H253,2)</f>
        <v>0</v>
      </c>
      <c r="K253" s="291" t="s">
        <v>246</v>
      </c>
      <c r="L253" s="296"/>
      <c r="M253" s="297" t="s">
        <v>1</v>
      </c>
      <c r="N253" s="298" t="s">
        <v>41</v>
      </c>
      <c r="O253" s="92"/>
      <c r="P253" s="236">
        <f>O253*H253</f>
        <v>0</v>
      </c>
      <c r="Q253" s="236">
        <v>0.040000000000000001</v>
      </c>
      <c r="R253" s="236">
        <f>Q253*H253</f>
        <v>0.040000000000000001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320</v>
      </c>
      <c r="AT253" s="238" t="s">
        <v>341</v>
      </c>
      <c r="AU253" s="238" t="s">
        <v>87</v>
      </c>
      <c r="AY253" s="18" t="s">
        <v>240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247</v>
      </c>
      <c r="BM253" s="238" t="s">
        <v>8915</v>
      </c>
    </row>
    <row r="254" s="13" customFormat="1">
      <c r="A254" s="13"/>
      <c r="B254" s="245"/>
      <c r="C254" s="246"/>
      <c r="D254" s="247" t="s">
        <v>251</v>
      </c>
      <c r="E254" s="248" t="s">
        <v>1</v>
      </c>
      <c r="F254" s="249" t="s">
        <v>3873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251</v>
      </c>
      <c r="AU254" s="255" t="s">
        <v>87</v>
      </c>
      <c r="AV254" s="13" t="s">
        <v>84</v>
      </c>
      <c r="AW254" s="13" t="s">
        <v>32</v>
      </c>
      <c r="AX254" s="13" t="s">
        <v>76</v>
      </c>
      <c r="AY254" s="255" t="s">
        <v>240</v>
      </c>
    </row>
    <row r="255" s="14" customFormat="1">
      <c r="A255" s="14"/>
      <c r="B255" s="256"/>
      <c r="C255" s="257"/>
      <c r="D255" s="247" t="s">
        <v>251</v>
      </c>
      <c r="E255" s="258" t="s">
        <v>1</v>
      </c>
      <c r="F255" s="259" t="s">
        <v>84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251</v>
      </c>
      <c r="AU255" s="266" t="s">
        <v>87</v>
      </c>
      <c r="AV255" s="14" t="s">
        <v>87</v>
      </c>
      <c r="AW255" s="14" t="s">
        <v>32</v>
      </c>
      <c r="AX255" s="14" t="s">
        <v>84</v>
      </c>
      <c r="AY255" s="266" t="s">
        <v>240</v>
      </c>
    </row>
    <row r="256" s="2" customFormat="1" ht="24.15" customHeight="1">
      <c r="A256" s="39"/>
      <c r="B256" s="40"/>
      <c r="C256" s="289" t="s">
        <v>427</v>
      </c>
      <c r="D256" s="289" t="s">
        <v>341</v>
      </c>
      <c r="E256" s="290" t="s">
        <v>8916</v>
      </c>
      <c r="F256" s="291" t="s">
        <v>8917</v>
      </c>
      <c r="G256" s="292" t="s">
        <v>675</v>
      </c>
      <c r="H256" s="293">
        <v>6</v>
      </c>
      <c r="I256" s="294"/>
      <c r="J256" s="295">
        <f>ROUND(I256*H256,2)</f>
        <v>0</v>
      </c>
      <c r="K256" s="291" t="s">
        <v>246</v>
      </c>
      <c r="L256" s="296"/>
      <c r="M256" s="297" t="s">
        <v>1</v>
      </c>
      <c r="N256" s="298" t="s">
        <v>41</v>
      </c>
      <c r="O256" s="92"/>
      <c r="P256" s="236">
        <f>O256*H256</f>
        <v>0</v>
      </c>
      <c r="Q256" s="236">
        <v>0.068000000000000005</v>
      </c>
      <c r="R256" s="236">
        <f>Q256*H256</f>
        <v>0.40800000000000003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320</v>
      </c>
      <c r="AT256" s="238" t="s">
        <v>341</v>
      </c>
      <c r="AU256" s="238" t="s">
        <v>87</v>
      </c>
      <c r="AY256" s="18" t="s">
        <v>240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247</v>
      </c>
      <c r="BM256" s="238" t="s">
        <v>8918</v>
      </c>
    </row>
    <row r="257" s="13" customFormat="1">
      <c r="A257" s="13"/>
      <c r="B257" s="245"/>
      <c r="C257" s="246"/>
      <c r="D257" s="247" t="s">
        <v>251</v>
      </c>
      <c r="E257" s="248" t="s">
        <v>1</v>
      </c>
      <c r="F257" s="249" t="s">
        <v>3877</v>
      </c>
      <c r="G257" s="246"/>
      <c r="H257" s="248" t="s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251</v>
      </c>
      <c r="AU257" s="255" t="s">
        <v>87</v>
      </c>
      <c r="AV257" s="13" t="s">
        <v>84</v>
      </c>
      <c r="AW257" s="13" t="s">
        <v>32</v>
      </c>
      <c r="AX257" s="13" t="s">
        <v>76</v>
      </c>
      <c r="AY257" s="255" t="s">
        <v>240</v>
      </c>
    </row>
    <row r="258" s="14" customFormat="1">
      <c r="A258" s="14"/>
      <c r="B258" s="256"/>
      <c r="C258" s="257"/>
      <c r="D258" s="247" t="s">
        <v>251</v>
      </c>
      <c r="E258" s="258" t="s">
        <v>1</v>
      </c>
      <c r="F258" s="259" t="s">
        <v>300</v>
      </c>
      <c r="G258" s="257"/>
      <c r="H258" s="260">
        <v>6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251</v>
      </c>
      <c r="AU258" s="266" t="s">
        <v>87</v>
      </c>
      <c r="AV258" s="14" t="s">
        <v>87</v>
      </c>
      <c r="AW258" s="14" t="s">
        <v>32</v>
      </c>
      <c r="AX258" s="14" t="s">
        <v>84</v>
      </c>
      <c r="AY258" s="266" t="s">
        <v>240</v>
      </c>
    </row>
    <row r="259" s="12" customFormat="1" ht="22.8" customHeight="1">
      <c r="A259" s="12"/>
      <c r="B259" s="211"/>
      <c r="C259" s="212"/>
      <c r="D259" s="213" t="s">
        <v>75</v>
      </c>
      <c r="E259" s="225" t="s">
        <v>1020</v>
      </c>
      <c r="F259" s="225" t="s">
        <v>3878</v>
      </c>
      <c r="G259" s="212"/>
      <c r="H259" s="212"/>
      <c r="I259" s="215"/>
      <c r="J259" s="226">
        <f>BK259</f>
        <v>0</v>
      </c>
      <c r="K259" s="212"/>
      <c r="L259" s="217"/>
      <c r="M259" s="218"/>
      <c r="N259" s="219"/>
      <c r="O259" s="219"/>
      <c r="P259" s="220">
        <f>SUM(P260:P289)</f>
        <v>0</v>
      </c>
      <c r="Q259" s="219"/>
      <c r="R259" s="220">
        <f>SUM(R260:R289)</f>
        <v>0.98527999999999982</v>
      </c>
      <c r="S259" s="219"/>
      <c r="T259" s="221">
        <f>SUM(T260:T289)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2" t="s">
        <v>84</v>
      </c>
      <c r="AT259" s="223" t="s">
        <v>75</v>
      </c>
      <c r="AU259" s="223" t="s">
        <v>84</v>
      </c>
      <c r="AY259" s="222" t="s">
        <v>240</v>
      </c>
      <c r="BK259" s="224">
        <f>SUM(BK260:BK289)</f>
        <v>0</v>
      </c>
    </row>
    <row r="260" s="2" customFormat="1" ht="24.15" customHeight="1">
      <c r="A260" s="39"/>
      <c r="B260" s="40"/>
      <c r="C260" s="227" t="s">
        <v>442</v>
      </c>
      <c r="D260" s="227" t="s">
        <v>242</v>
      </c>
      <c r="E260" s="228" t="s">
        <v>8919</v>
      </c>
      <c r="F260" s="229" t="s">
        <v>8920</v>
      </c>
      <c r="G260" s="230" t="s">
        <v>520</v>
      </c>
      <c r="H260" s="231">
        <v>25</v>
      </c>
      <c r="I260" s="232"/>
      <c r="J260" s="233">
        <f>ROUND(I260*H260,2)</f>
        <v>0</v>
      </c>
      <c r="K260" s="229" t="s">
        <v>246</v>
      </c>
      <c r="L260" s="45"/>
      <c r="M260" s="234" t="s">
        <v>1</v>
      </c>
      <c r="N260" s="235" t="s">
        <v>41</v>
      </c>
      <c r="O260" s="92"/>
      <c r="P260" s="236">
        <f>O260*H260</f>
        <v>0</v>
      </c>
      <c r="Q260" s="236">
        <v>1.0000000000000001E-05</v>
      </c>
      <c r="R260" s="236">
        <f>Q260*H260</f>
        <v>0.00025000000000000001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247</v>
      </c>
      <c r="AT260" s="238" t="s">
        <v>242</v>
      </c>
      <c r="AU260" s="238" t="s">
        <v>87</v>
      </c>
      <c r="AY260" s="18" t="s">
        <v>240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247</v>
      </c>
      <c r="BM260" s="238" t="s">
        <v>8921</v>
      </c>
    </row>
    <row r="261" s="2" customFormat="1">
      <c r="A261" s="39"/>
      <c r="B261" s="40"/>
      <c r="C261" s="41"/>
      <c r="D261" s="240" t="s">
        <v>249</v>
      </c>
      <c r="E261" s="41"/>
      <c r="F261" s="241" t="s">
        <v>8922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249</v>
      </c>
      <c r="AU261" s="18" t="s">
        <v>87</v>
      </c>
    </row>
    <row r="262" s="2" customFormat="1" ht="21.75" customHeight="1">
      <c r="A262" s="39"/>
      <c r="B262" s="40"/>
      <c r="C262" s="289" t="s">
        <v>455</v>
      </c>
      <c r="D262" s="289" t="s">
        <v>341</v>
      </c>
      <c r="E262" s="290" t="s">
        <v>8923</v>
      </c>
      <c r="F262" s="291" t="s">
        <v>8924</v>
      </c>
      <c r="G262" s="292" t="s">
        <v>520</v>
      </c>
      <c r="H262" s="293">
        <v>25.5</v>
      </c>
      <c r="I262" s="294"/>
      <c r="J262" s="295">
        <f>ROUND(I262*H262,2)</f>
        <v>0</v>
      </c>
      <c r="K262" s="291" t="s">
        <v>246</v>
      </c>
      <c r="L262" s="296"/>
      <c r="M262" s="297" t="s">
        <v>1</v>
      </c>
      <c r="N262" s="298" t="s">
        <v>41</v>
      </c>
      <c r="O262" s="92"/>
      <c r="P262" s="236">
        <f>O262*H262</f>
        <v>0</v>
      </c>
      <c r="Q262" s="236">
        <v>0.0035000000000000001</v>
      </c>
      <c r="R262" s="236">
        <f>Q262*H262</f>
        <v>0.089249999999999996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320</v>
      </c>
      <c r="AT262" s="238" t="s">
        <v>341</v>
      </c>
      <c r="AU262" s="238" t="s">
        <v>87</v>
      </c>
      <c r="AY262" s="18" t="s">
        <v>240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247</v>
      </c>
      <c r="BM262" s="238" t="s">
        <v>8925</v>
      </c>
    </row>
    <row r="263" s="13" customFormat="1">
      <c r="A263" s="13"/>
      <c r="B263" s="245"/>
      <c r="C263" s="246"/>
      <c r="D263" s="247" t="s">
        <v>251</v>
      </c>
      <c r="E263" s="248" t="s">
        <v>1</v>
      </c>
      <c r="F263" s="249" t="s">
        <v>8926</v>
      </c>
      <c r="G263" s="246"/>
      <c r="H263" s="248" t="s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251</v>
      </c>
      <c r="AU263" s="255" t="s">
        <v>87</v>
      </c>
      <c r="AV263" s="13" t="s">
        <v>84</v>
      </c>
      <c r="AW263" s="13" t="s">
        <v>32</v>
      </c>
      <c r="AX263" s="13" t="s">
        <v>76</v>
      </c>
      <c r="AY263" s="255" t="s">
        <v>240</v>
      </c>
    </row>
    <row r="264" s="14" customFormat="1">
      <c r="A264" s="14"/>
      <c r="B264" s="256"/>
      <c r="C264" s="257"/>
      <c r="D264" s="247" t="s">
        <v>251</v>
      </c>
      <c r="E264" s="258" t="s">
        <v>1</v>
      </c>
      <c r="F264" s="259" t="s">
        <v>8927</v>
      </c>
      <c r="G264" s="257"/>
      <c r="H264" s="260">
        <v>25.5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251</v>
      </c>
      <c r="AU264" s="266" t="s">
        <v>87</v>
      </c>
      <c r="AV264" s="14" t="s">
        <v>87</v>
      </c>
      <c r="AW264" s="14" t="s">
        <v>32</v>
      </c>
      <c r="AX264" s="14" t="s">
        <v>84</v>
      </c>
      <c r="AY264" s="266" t="s">
        <v>240</v>
      </c>
    </row>
    <row r="265" s="13" customFormat="1">
      <c r="A265" s="13"/>
      <c r="B265" s="245"/>
      <c r="C265" s="246"/>
      <c r="D265" s="247" t="s">
        <v>251</v>
      </c>
      <c r="E265" s="248" t="s">
        <v>1</v>
      </c>
      <c r="F265" s="249" t="s">
        <v>1566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251</v>
      </c>
      <c r="AU265" s="255" t="s">
        <v>87</v>
      </c>
      <c r="AV265" s="13" t="s">
        <v>84</v>
      </c>
      <c r="AW265" s="13" t="s">
        <v>32</v>
      </c>
      <c r="AX265" s="13" t="s">
        <v>76</v>
      </c>
      <c r="AY265" s="255" t="s">
        <v>240</v>
      </c>
    </row>
    <row r="266" s="13" customFormat="1">
      <c r="A266" s="13"/>
      <c r="B266" s="245"/>
      <c r="C266" s="246"/>
      <c r="D266" s="247" t="s">
        <v>251</v>
      </c>
      <c r="E266" s="248" t="s">
        <v>1</v>
      </c>
      <c r="F266" s="249" t="s">
        <v>8928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251</v>
      </c>
      <c r="AU266" s="255" t="s">
        <v>87</v>
      </c>
      <c r="AV266" s="13" t="s">
        <v>84</v>
      </c>
      <c r="AW266" s="13" t="s">
        <v>32</v>
      </c>
      <c r="AX266" s="13" t="s">
        <v>76</v>
      </c>
      <c r="AY266" s="255" t="s">
        <v>240</v>
      </c>
    </row>
    <row r="267" s="2" customFormat="1" ht="24.15" customHeight="1">
      <c r="A267" s="39"/>
      <c r="B267" s="40"/>
      <c r="C267" s="227" t="s">
        <v>460</v>
      </c>
      <c r="D267" s="227" t="s">
        <v>242</v>
      </c>
      <c r="E267" s="228" t="s">
        <v>8929</v>
      </c>
      <c r="F267" s="229" t="s">
        <v>8930</v>
      </c>
      <c r="G267" s="230" t="s">
        <v>520</v>
      </c>
      <c r="H267" s="231">
        <v>64</v>
      </c>
      <c r="I267" s="232"/>
      <c r="J267" s="233">
        <f>ROUND(I267*H267,2)</f>
        <v>0</v>
      </c>
      <c r="K267" s="229" t="s">
        <v>246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2.0000000000000002E-05</v>
      </c>
      <c r="R267" s="236">
        <f>Q267*H267</f>
        <v>0.0012800000000000001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247</v>
      </c>
      <c r="AT267" s="238" t="s">
        <v>242</v>
      </c>
      <c r="AU267" s="238" t="s">
        <v>87</v>
      </c>
      <c r="AY267" s="18" t="s">
        <v>240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84</v>
      </c>
      <c r="BK267" s="239">
        <f>ROUND(I267*H267,2)</f>
        <v>0</v>
      </c>
      <c r="BL267" s="18" t="s">
        <v>247</v>
      </c>
      <c r="BM267" s="238" t="s">
        <v>8931</v>
      </c>
    </row>
    <row r="268" s="2" customFormat="1">
      <c r="A268" s="39"/>
      <c r="B268" s="40"/>
      <c r="C268" s="41"/>
      <c r="D268" s="240" t="s">
        <v>249</v>
      </c>
      <c r="E268" s="41"/>
      <c r="F268" s="241" t="s">
        <v>8932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249</v>
      </c>
      <c r="AU268" s="18" t="s">
        <v>87</v>
      </c>
    </row>
    <row r="269" s="2" customFormat="1" ht="21.75" customHeight="1">
      <c r="A269" s="39"/>
      <c r="B269" s="40"/>
      <c r="C269" s="289" t="s">
        <v>476</v>
      </c>
      <c r="D269" s="289" t="s">
        <v>341</v>
      </c>
      <c r="E269" s="290" t="s">
        <v>8933</v>
      </c>
      <c r="F269" s="291" t="s">
        <v>8934</v>
      </c>
      <c r="G269" s="292" t="s">
        <v>520</v>
      </c>
      <c r="H269" s="293">
        <v>65</v>
      </c>
      <c r="I269" s="294"/>
      <c r="J269" s="295">
        <f>ROUND(I269*H269,2)</f>
        <v>0</v>
      </c>
      <c r="K269" s="291" t="s">
        <v>246</v>
      </c>
      <c r="L269" s="296"/>
      <c r="M269" s="297" t="s">
        <v>1</v>
      </c>
      <c r="N269" s="298" t="s">
        <v>41</v>
      </c>
      <c r="O269" s="92"/>
      <c r="P269" s="236">
        <f>O269*H269</f>
        <v>0</v>
      </c>
      <c r="Q269" s="236">
        <v>0.013400000000000001</v>
      </c>
      <c r="R269" s="236">
        <f>Q269*H269</f>
        <v>0.871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320</v>
      </c>
      <c r="AT269" s="238" t="s">
        <v>341</v>
      </c>
      <c r="AU269" s="238" t="s">
        <v>87</v>
      </c>
      <c r="AY269" s="18" t="s">
        <v>240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247</v>
      </c>
      <c r="BM269" s="238" t="s">
        <v>8935</v>
      </c>
    </row>
    <row r="270" s="13" customFormat="1">
      <c r="A270" s="13"/>
      <c r="B270" s="245"/>
      <c r="C270" s="246"/>
      <c r="D270" s="247" t="s">
        <v>251</v>
      </c>
      <c r="E270" s="248" t="s">
        <v>1</v>
      </c>
      <c r="F270" s="249" t="s">
        <v>8936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251</v>
      </c>
      <c r="AU270" s="255" t="s">
        <v>87</v>
      </c>
      <c r="AV270" s="13" t="s">
        <v>84</v>
      </c>
      <c r="AW270" s="13" t="s">
        <v>32</v>
      </c>
      <c r="AX270" s="13" t="s">
        <v>76</v>
      </c>
      <c r="AY270" s="255" t="s">
        <v>240</v>
      </c>
    </row>
    <row r="271" s="14" customFormat="1">
      <c r="A271" s="14"/>
      <c r="B271" s="256"/>
      <c r="C271" s="257"/>
      <c r="D271" s="247" t="s">
        <v>251</v>
      </c>
      <c r="E271" s="258" t="s">
        <v>1</v>
      </c>
      <c r="F271" s="259" t="s">
        <v>8937</v>
      </c>
      <c r="G271" s="257"/>
      <c r="H271" s="260">
        <v>65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251</v>
      </c>
      <c r="AU271" s="266" t="s">
        <v>87</v>
      </c>
      <c r="AV271" s="14" t="s">
        <v>87</v>
      </c>
      <c r="AW271" s="14" t="s">
        <v>32</v>
      </c>
      <c r="AX271" s="14" t="s">
        <v>84</v>
      </c>
      <c r="AY271" s="266" t="s">
        <v>240</v>
      </c>
    </row>
    <row r="272" s="13" customFormat="1">
      <c r="A272" s="13"/>
      <c r="B272" s="245"/>
      <c r="C272" s="246"/>
      <c r="D272" s="247" t="s">
        <v>251</v>
      </c>
      <c r="E272" s="248" t="s">
        <v>1</v>
      </c>
      <c r="F272" s="249" t="s">
        <v>1566</v>
      </c>
      <c r="G272" s="246"/>
      <c r="H272" s="248" t="s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251</v>
      </c>
      <c r="AU272" s="255" t="s">
        <v>87</v>
      </c>
      <c r="AV272" s="13" t="s">
        <v>84</v>
      </c>
      <c r="AW272" s="13" t="s">
        <v>32</v>
      </c>
      <c r="AX272" s="13" t="s">
        <v>76</v>
      </c>
      <c r="AY272" s="255" t="s">
        <v>240</v>
      </c>
    </row>
    <row r="273" s="13" customFormat="1">
      <c r="A273" s="13"/>
      <c r="B273" s="245"/>
      <c r="C273" s="246"/>
      <c r="D273" s="247" t="s">
        <v>251</v>
      </c>
      <c r="E273" s="248" t="s">
        <v>1</v>
      </c>
      <c r="F273" s="249" t="s">
        <v>8928</v>
      </c>
      <c r="G273" s="246"/>
      <c r="H273" s="248" t="s">
        <v>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251</v>
      </c>
      <c r="AU273" s="255" t="s">
        <v>87</v>
      </c>
      <c r="AV273" s="13" t="s">
        <v>84</v>
      </c>
      <c r="AW273" s="13" t="s">
        <v>32</v>
      </c>
      <c r="AX273" s="13" t="s">
        <v>76</v>
      </c>
      <c r="AY273" s="255" t="s">
        <v>240</v>
      </c>
    </row>
    <row r="274" s="2" customFormat="1" ht="24.15" customHeight="1">
      <c r="A274" s="39"/>
      <c r="B274" s="40"/>
      <c r="C274" s="227" t="s">
        <v>489</v>
      </c>
      <c r="D274" s="227" t="s">
        <v>242</v>
      </c>
      <c r="E274" s="228" t="s">
        <v>8938</v>
      </c>
      <c r="F274" s="229" t="s">
        <v>8939</v>
      </c>
      <c r="G274" s="230" t="s">
        <v>675</v>
      </c>
      <c r="H274" s="231">
        <v>1</v>
      </c>
      <c r="I274" s="232"/>
      <c r="J274" s="233">
        <f>ROUND(I274*H274,2)</f>
        <v>0</v>
      </c>
      <c r="K274" s="229" t="s">
        <v>246</v>
      </c>
      <c r="L274" s="45"/>
      <c r="M274" s="234" t="s">
        <v>1</v>
      </c>
      <c r="N274" s="235" t="s">
        <v>41</v>
      </c>
      <c r="O274" s="92"/>
      <c r="P274" s="236">
        <f>O274*H274</f>
        <v>0</v>
      </c>
      <c r="Q274" s="236">
        <v>0.00010000000000000001</v>
      </c>
      <c r="R274" s="236">
        <f>Q274*H274</f>
        <v>0.00010000000000000001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247</v>
      </c>
      <c r="AT274" s="238" t="s">
        <v>242</v>
      </c>
      <c r="AU274" s="238" t="s">
        <v>87</v>
      </c>
      <c r="AY274" s="18" t="s">
        <v>240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84</v>
      </c>
      <c r="BK274" s="239">
        <f>ROUND(I274*H274,2)</f>
        <v>0</v>
      </c>
      <c r="BL274" s="18" t="s">
        <v>247</v>
      </c>
      <c r="BM274" s="238" t="s">
        <v>8940</v>
      </c>
    </row>
    <row r="275" s="2" customFormat="1">
      <c r="A275" s="39"/>
      <c r="B275" s="40"/>
      <c r="C275" s="41"/>
      <c r="D275" s="240" t="s">
        <v>249</v>
      </c>
      <c r="E275" s="41"/>
      <c r="F275" s="241" t="s">
        <v>8941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249</v>
      </c>
      <c r="AU275" s="18" t="s">
        <v>87</v>
      </c>
    </row>
    <row r="276" s="13" customFormat="1">
      <c r="A276" s="13"/>
      <c r="B276" s="245"/>
      <c r="C276" s="246"/>
      <c r="D276" s="247" t="s">
        <v>251</v>
      </c>
      <c r="E276" s="248" t="s">
        <v>1</v>
      </c>
      <c r="F276" s="249" t="s">
        <v>8942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251</v>
      </c>
      <c r="AU276" s="255" t="s">
        <v>87</v>
      </c>
      <c r="AV276" s="13" t="s">
        <v>84</v>
      </c>
      <c r="AW276" s="13" t="s">
        <v>32</v>
      </c>
      <c r="AX276" s="13" t="s">
        <v>76</v>
      </c>
      <c r="AY276" s="255" t="s">
        <v>240</v>
      </c>
    </row>
    <row r="277" s="14" customFormat="1">
      <c r="A277" s="14"/>
      <c r="B277" s="256"/>
      <c r="C277" s="257"/>
      <c r="D277" s="247" t="s">
        <v>251</v>
      </c>
      <c r="E277" s="258" t="s">
        <v>1</v>
      </c>
      <c r="F277" s="259" t="s">
        <v>84</v>
      </c>
      <c r="G277" s="257"/>
      <c r="H277" s="260">
        <v>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251</v>
      </c>
      <c r="AU277" s="266" t="s">
        <v>87</v>
      </c>
      <c r="AV277" s="14" t="s">
        <v>87</v>
      </c>
      <c r="AW277" s="14" t="s">
        <v>32</v>
      </c>
      <c r="AX277" s="14" t="s">
        <v>84</v>
      </c>
      <c r="AY277" s="266" t="s">
        <v>240</v>
      </c>
    </row>
    <row r="278" s="2" customFormat="1" ht="24.15" customHeight="1">
      <c r="A278" s="39"/>
      <c r="B278" s="40"/>
      <c r="C278" s="289" t="s">
        <v>494</v>
      </c>
      <c r="D278" s="289" t="s">
        <v>341</v>
      </c>
      <c r="E278" s="290" t="s">
        <v>8943</v>
      </c>
      <c r="F278" s="291" t="s">
        <v>8944</v>
      </c>
      <c r="G278" s="292" t="s">
        <v>675</v>
      </c>
      <c r="H278" s="293">
        <v>1</v>
      </c>
      <c r="I278" s="294"/>
      <c r="J278" s="295">
        <f>ROUND(I278*H278,2)</f>
        <v>0</v>
      </c>
      <c r="K278" s="291" t="s">
        <v>1</v>
      </c>
      <c r="L278" s="296"/>
      <c r="M278" s="297" t="s">
        <v>1</v>
      </c>
      <c r="N278" s="298" t="s">
        <v>41</v>
      </c>
      <c r="O278" s="92"/>
      <c r="P278" s="236">
        <f>O278*H278</f>
        <v>0</v>
      </c>
      <c r="Q278" s="236">
        <v>0.0047999999999999996</v>
      </c>
      <c r="R278" s="236">
        <f>Q278*H278</f>
        <v>0.0047999999999999996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320</v>
      </c>
      <c r="AT278" s="238" t="s">
        <v>341</v>
      </c>
      <c r="AU278" s="238" t="s">
        <v>87</v>
      </c>
      <c r="AY278" s="18" t="s">
        <v>240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247</v>
      </c>
      <c r="BM278" s="238" t="s">
        <v>8945</v>
      </c>
    </row>
    <row r="279" s="2" customFormat="1" ht="24.15" customHeight="1">
      <c r="A279" s="39"/>
      <c r="B279" s="40"/>
      <c r="C279" s="227" t="s">
        <v>502</v>
      </c>
      <c r="D279" s="227" t="s">
        <v>242</v>
      </c>
      <c r="E279" s="228" t="s">
        <v>8946</v>
      </c>
      <c r="F279" s="229" t="s">
        <v>8947</v>
      </c>
      <c r="G279" s="230" t="s">
        <v>675</v>
      </c>
      <c r="H279" s="231">
        <v>5</v>
      </c>
      <c r="I279" s="232"/>
      <c r="J279" s="233">
        <f>ROUND(I279*H279,2)</f>
        <v>0</v>
      </c>
      <c r="K279" s="229" t="s">
        <v>246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8.0000000000000007E-05</v>
      </c>
      <c r="R279" s="236">
        <f>Q279*H279</f>
        <v>0.00040000000000000002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247</v>
      </c>
      <c r="AT279" s="238" t="s">
        <v>242</v>
      </c>
      <c r="AU279" s="238" t="s">
        <v>87</v>
      </c>
      <c r="AY279" s="18" t="s">
        <v>240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247</v>
      </c>
      <c r="BM279" s="238" t="s">
        <v>8948</v>
      </c>
    </row>
    <row r="280" s="2" customFormat="1">
      <c r="A280" s="39"/>
      <c r="B280" s="40"/>
      <c r="C280" s="41"/>
      <c r="D280" s="240" t="s">
        <v>249</v>
      </c>
      <c r="E280" s="41"/>
      <c r="F280" s="241" t="s">
        <v>8949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249</v>
      </c>
      <c r="AU280" s="18" t="s">
        <v>87</v>
      </c>
    </row>
    <row r="281" s="13" customFormat="1">
      <c r="A281" s="13"/>
      <c r="B281" s="245"/>
      <c r="C281" s="246"/>
      <c r="D281" s="247" t="s">
        <v>251</v>
      </c>
      <c r="E281" s="248" t="s">
        <v>1</v>
      </c>
      <c r="F281" s="249" t="s">
        <v>8950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251</v>
      </c>
      <c r="AU281" s="255" t="s">
        <v>87</v>
      </c>
      <c r="AV281" s="13" t="s">
        <v>84</v>
      </c>
      <c r="AW281" s="13" t="s">
        <v>32</v>
      </c>
      <c r="AX281" s="13" t="s">
        <v>76</v>
      </c>
      <c r="AY281" s="255" t="s">
        <v>240</v>
      </c>
    </row>
    <row r="282" s="14" customFormat="1">
      <c r="A282" s="14"/>
      <c r="B282" s="256"/>
      <c r="C282" s="257"/>
      <c r="D282" s="247" t="s">
        <v>251</v>
      </c>
      <c r="E282" s="258" t="s">
        <v>1</v>
      </c>
      <c r="F282" s="259" t="s">
        <v>289</v>
      </c>
      <c r="G282" s="257"/>
      <c r="H282" s="260">
        <v>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251</v>
      </c>
      <c r="AU282" s="266" t="s">
        <v>87</v>
      </c>
      <c r="AV282" s="14" t="s">
        <v>87</v>
      </c>
      <c r="AW282" s="14" t="s">
        <v>32</v>
      </c>
      <c r="AX282" s="14" t="s">
        <v>84</v>
      </c>
      <c r="AY282" s="266" t="s">
        <v>240</v>
      </c>
    </row>
    <row r="283" s="2" customFormat="1" ht="21.75" customHeight="1">
      <c r="A283" s="39"/>
      <c r="B283" s="40"/>
      <c r="C283" s="289" t="s">
        <v>511</v>
      </c>
      <c r="D283" s="289" t="s">
        <v>341</v>
      </c>
      <c r="E283" s="290" t="s">
        <v>8951</v>
      </c>
      <c r="F283" s="291" t="s">
        <v>8952</v>
      </c>
      <c r="G283" s="292" t="s">
        <v>675</v>
      </c>
      <c r="H283" s="293">
        <v>5</v>
      </c>
      <c r="I283" s="294"/>
      <c r="J283" s="295">
        <f>ROUND(I283*H283,2)</f>
        <v>0</v>
      </c>
      <c r="K283" s="291" t="s">
        <v>246</v>
      </c>
      <c r="L283" s="296"/>
      <c r="M283" s="297" t="s">
        <v>1</v>
      </c>
      <c r="N283" s="298" t="s">
        <v>41</v>
      </c>
      <c r="O283" s="92"/>
      <c r="P283" s="236">
        <f>O283*H283</f>
        <v>0</v>
      </c>
      <c r="Q283" s="236">
        <v>0.00089999999999999998</v>
      </c>
      <c r="R283" s="236">
        <f>Q283*H283</f>
        <v>0.0044999999999999997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320</v>
      </c>
      <c r="AT283" s="238" t="s">
        <v>341</v>
      </c>
      <c r="AU283" s="238" t="s">
        <v>87</v>
      </c>
      <c r="AY283" s="18" t="s">
        <v>240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247</v>
      </c>
      <c r="BM283" s="238" t="s">
        <v>8953</v>
      </c>
    </row>
    <row r="284" s="2" customFormat="1" ht="24.15" customHeight="1">
      <c r="A284" s="39"/>
      <c r="B284" s="40"/>
      <c r="C284" s="227" t="s">
        <v>517</v>
      </c>
      <c r="D284" s="227" t="s">
        <v>242</v>
      </c>
      <c r="E284" s="228" t="s">
        <v>8954</v>
      </c>
      <c r="F284" s="229" t="s">
        <v>8955</v>
      </c>
      <c r="G284" s="230" t="s">
        <v>675</v>
      </c>
      <c r="H284" s="231">
        <v>3</v>
      </c>
      <c r="I284" s="232"/>
      <c r="J284" s="233">
        <f>ROUND(I284*H284,2)</f>
        <v>0</v>
      </c>
      <c r="K284" s="229" t="s">
        <v>246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0.00010000000000000001</v>
      </c>
      <c r="R284" s="236">
        <f>Q284*H284</f>
        <v>0.00030000000000000003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247</v>
      </c>
      <c r="AT284" s="238" t="s">
        <v>242</v>
      </c>
      <c r="AU284" s="238" t="s">
        <v>87</v>
      </c>
      <c r="AY284" s="18" t="s">
        <v>240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84</v>
      </c>
      <c r="BK284" s="239">
        <f>ROUND(I284*H284,2)</f>
        <v>0</v>
      </c>
      <c r="BL284" s="18" t="s">
        <v>247</v>
      </c>
      <c r="BM284" s="238" t="s">
        <v>8956</v>
      </c>
    </row>
    <row r="285" s="2" customFormat="1">
      <c r="A285" s="39"/>
      <c r="B285" s="40"/>
      <c r="C285" s="41"/>
      <c r="D285" s="240" t="s">
        <v>249</v>
      </c>
      <c r="E285" s="41"/>
      <c r="F285" s="241" t="s">
        <v>8957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249</v>
      </c>
      <c r="AU285" s="18" t="s">
        <v>87</v>
      </c>
    </row>
    <row r="286" s="2" customFormat="1" ht="21.75" customHeight="1">
      <c r="A286" s="39"/>
      <c r="B286" s="40"/>
      <c r="C286" s="289" t="s">
        <v>532</v>
      </c>
      <c r="D286" s="289" t="s">
        <v>341</v>
      </c>
      <c r="E286" s="290" t="s">
        <v>8958</v>
      </c>
      <c r="F286" s="291" t="s">
        <v>8959</v>
      </c>
      <c r="G286" s="292" t="s">
        <v>675</v>
      </c>
      <c r="H286" s="293">
        <v>3</v>
      </c>
      <c r="I286" s="294"/>
      <c r="J286" s="295">
        <f>ROUND(I286*H286,2)</f>
        <v>0</v>
      </c>
      <c r="K286" s="291" t="s">
        <v>246</v>
      </c>
      <c r="L286" s="296"/>
      <c r="M286" s="297" t="s">
        <v>1</v>
      </c>
      <c r="N286" s="298" t="s">
        <v>41</v>
      </c>
      <c r="O286" s="92"/>
      <c r="P286" s="236">
        <f>O286*H286</f>
        <v>0</v>
      </c>
      <c r="Q286" s="236">
        <v>0.0012999999999999999</v>
      </c>
      <c r="R286" s="236">
        <f>Q286*H286</f>
        <v>0.0038999999999999998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320</v>
      </c>
      <c r="AT286" s="238" t="s">
        <v>341</v>
      </c>
      <c r="AU286" s="238" t="s">
        <v>87</v>
      </c>
      <c r="AY286" s="18" t="s">
        <v>240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247</v>
      </c>
      <c r="BM286" s="238" t="s">
        <v>8960</v>
      </c>
    </row>
    <row r="287" s="2" customFormat="1" ht="24.15" customHeight="1">
      <c r="A287" s="39"/>
      <c r="B287" s="40"/>
      <c r="C287" s="227" t="s">
        <v>538</v>
      </c>
      <c r="D287" s="227" t="s">
        <v>242</v>
      </c>
      <c r="E287" s="228" t="s">
        <v>8961</v>
      </c>
      <c r="F287" s="229" t="s">
        <v>8962</v>
      </c>
      <c r="G287" s="230" t="s">
        <v>675</v>
      </c>
      <c r="H287" s="231">
        <v>5</v>
      </c>
      <c r="I287" s="232"/>
      <c r="J287" s="233">
        <f>ROUND(I287*H287,2)</f>
        <v>0</v>
      </c>
      <c r="K287" s="229" t="s">
        <v>246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0.00010000000000000001</v>
      </c>
      <c r="R287" s="236">
        <f>Q287*H287</f>
        <v>0.00050000000000000001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247</v>
      </c>
      <c r="AT287" s="238" t="s">
        <v>242</v>
      </c>
      <c r="AU287" s="238" t="s">
        <v>87</v>
      </c>
      <c r="AY287" s="18" t="s">
        <v>240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247</v>
      </c>
      <c r="BM287" s="238" t="s">
        <v>8963</v>
      </c>
    </row>
    <row r="288" s="2" customFormat="1">
      <c r="A288" s="39"/>
      <c r="B288" s="40"/>
      <c r="C288" s="41"/>
      <c r="D288" s="240" t="s">
        <v>249</v>
      </c>
      <c r="E288" s="41"/>
      <c r="F288" s="241" t="s">
        <v>8964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249</v>
      </c>
      <c r="AU288" s="18" t="s">
        <v>87</v>
      </c>
    </row>
    <row r="289" s="2" customFormat="1" ht="21.75" customHeight="1">
      <c r="A289" s="39"/>
      <c r="B289" s="40"/>
      <c r="C289" s="289" t="s">
        <v>542</v>
      </c>
      <c r="D289" s="289" t="s">
        <v>341</v>
      </c>
      <c r="E289" s="290" t="s">
        <v>8965</v>
      </c>
      <c r="F289" s="291" t="s">
        <v>8966</v>
      </c>
      <c r="G289" s="292" t="s">
        <v>675</v>
      </c>
      <c r="H289" s="293">
        <v>5</v>
      </c>
      <c r="I289" s="294"/>
      <c r="J289" s="295">
        <f>ROUND(I289*H289,2)</f>
        <v>0</v>
      </c>
      <c r="K289" s="291" t="s">
        <v>246</v>
      </c>
      <c r="L289" s="296"/>
      <c r="M289" s="297" t="s">
        <v>1</v>
      </c>
      <c r="N289" s="298" t="s">
        <v>41</v>
      </c>
      <c r="O289" s="92"/>
      <c r="P289" s="236">
        <f>O289*H289</f>
        <v>0</v>
      </c>
      <c r="Q289" s="236">
        <v>0.0018</v>
      </c>
      <c r="R289" s="236">
        <f>Q289*H289</f>
        <v>0.0089999999999999993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320</v>
      </c>
      <c r="AT289" s="238" t="s">
        <v>341</v>
      </c>
      <c r="AU289" s="238" t="s">
        <v>87</v>
      </c>
      <c r="AY289" s="18" t="s">
        <v>240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84</v>
      </c>
      <c r="BK289" s="239">
        <f>ROUND(I289*H289,2)</f>
        <v>0</v>
      </c>
      <c r="BL289" s="18" t="s">
        <v>247</v>
      </c>
      <c r="BM289" s="238" t="s">
        <v>8967</v>
      </c>
    </row>
    <row r="290" s="12" customFormat="1" ht="22.8" customHeight="1">
      <c r="A290" s="12"/>
      <c r="B290" s="211"/>
      <c r="C290" s="212"/>
      <c r="D290" s="213" t="s">
        <v>75</v>
      </c>
      <c r="E290" s="225" t="s">
        <v>1031</v>
      </c>
      <c r="F290" s="225" t="s">
        <v>3938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SUM(P291:P322)</f>
        <v>0</v>
      </c>
      <c r="Q290" s="219"/>
      <c r="R290" s="220">
        <f>SUM(R291:R322)</f>
        <v>16.090170000000001</v>
      </c>
      <c r="S290" s="219"/>
      <c r="T290" s="221">
        <f>SUM(T291:T322)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84</v>
      </c>
      <c r="AT290" s="223" t="s">
        <v>75</v>
      </c>
      <c r="AU290" s="223" t="s">
        <v>84</v>
      </c>
      <c r="AY290" s="222" t="s">
        <v>240</v>
      </c>
      <c r="BK290" s="224">
        <f>SUM(BK291:BK322)</f>
        <v>0</v>
      </c>
    </row>
    <row r="291" s="2" customFormat="1" ht="33" customHeight="1">
      <c r="A291" s="39"/>
      <c r="B291" s="40"/>
      <c r="C291" s="227" t="s">
        <v>547</v>
      </c>
      <c r="D291" s="227" t="s">
        <v>242</v>
      </c>
      <c r="E291" s="228" t="s">
        <v>8968</v>
      </c>
      <c r="F291" s="229" t="s">
        <v>8969</v>
      </c>
      <c r="G291" s="230" t="s">
        <v>675</v>
      </c>
      <c r="H291" s="231">
        <v>5</v>
      </c>
      <c r="I291" s="232"/>
      <c r="J291" s="233">
        <f>ROUND(I291*H291,2)</f>
        <v>0</v>
      </c>
      <c r="K291" s="229" t="s">
        <v>246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2.1167600000000002</v>
      </c>
      <c r="R291" s="236">
        <f>Q291*H291</f>
        <v>10.5838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247</v>
      </c>
      <c r="AT291" s="238" t="s">
        <v>242</v>
      </c>
      <c r="AU291" s="238" t="s">
        <v>87</v>
      </c>
      <c r="AY291" s="18" t="s">
        <v>240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247</v>
      </c>
      <c r="BM291" s="238" t="s">
        <v>8970</v>
      </c>
    </row>
    <row r="292" s="2" customFormat="1">
      <c r="A292" s="39"/>
      <c r="B292" s="40"/>
      <c r="C292" s="41"/>
      <c r="D292" s="240" t="s">
        <v>249</v>
      </c>
      <c r="E292" s="41"/>
      <c r="F292" s="241" t="s">
        <v>8971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249</v>
      </c>
      <c r="AU292" s="18" t="s">
        <v>87</v>
      </c>
    </row>
    <row r="293" s="2" customFormat="1" ht="16.5" customHeight="1">
      <c r="A293" s="39"/>
      <c r="B293" s="40"/>
      <c r="C293" s="289" t="s">
        <v>554</v>
      </c>
      <c r="D293" s="289" t="s">
        <v>341</v>
      </c>
      <c r="E293" s="290" t="s">
        <v>8972</v>
      </c>
      <c r="F293" s="291" t="s">
        <v>8973</v>
      </c>
      <c r="G293" s="292" t="s">
        <v>675</v>
      </c>
      <c r="H293" s="293">
        <v>5</v>
      </c>
      <c r="I293" s="294"/>
      <c r="J293" s="295">
        <f>ROUND(I293*H293,2)</f>
        <v>0</v>
      </c>
      <c r="K293" s="291" t="s">
        <v>246</v>
      </c>
      <c r="L293" s="296"/>
      <c r="M293" s="297" t="s">
        <v>1</v>
      </c>
      <c r="N293" s="298" t="s">
        <v>41</v>
      </c>
      <c r="O293" s="92"/>
      <c r="P293" s="236">
        <f>O293*H293</f>
        <v>0</v>
      </c>
      <c r="Q293" s="236">
        <v>0.26200000000000001</v>
      </c>
      <c r="R293" s="236">
        <f>Q293*H293</f>
        <v>1.3100000000000001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320</v>
      </c>
      <c r="AT293" s="238" t="s">
        <v>341</v>
      </c>
      <c r="AU293" s="238" t="s">
        <v>87</v>
      </c>
      <c r="AY293" s="18" t="s">
        <v>240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84</v>
      </c>
      <c r="BK293" s="239">
        <f>ROUND(I293*H293,2)</f>
        <v>0</v>
      </c>
      <c r="BL293" s="18" t="s">
        <v>247</v>
      </c>
      <c r="BM293" s="238" t="s">
        <v>8974</v>
      </c>
    </row>
    <row r="294" s="13" customFormat="1">
      <c r="A294" s="13"/>
      <c r="B294" s="245"/>
      <c r="C294" s="246"/>
      <c r="D294" s="247" t="s">
        <v>251</v>
      </c>
      <c r="E294" s="248" t="s">
        <v>1</v>
      </c>
      <c r="F294" s="249" t="s">
        <v>8975</v>
      </c>
      <c r="G294" s="246"/>
      <c r="H294" s="248" t="s">
        <v>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251</v>
      </c>
      <c r="AU294" s="255" t="s">
        <v>87</v>
      </c>
      <c r="AV294" s="13" t="s">
        <v>84</v>
      </c>
      <c r="AW294" s="13" t="s">
        <v>32</v>
      </c>
      <c r="AX294" s="13" t="s">
        <v>76</v>
      </c>
      <c r="AY294" s="255" t="s">
        <v>240</v>
      </c>
    </row>
    <row r="295" s="14" customFormat="1">
      <c r="A295" s="14"/>
      <c r="B295" s="256"/>
      <c r="C295" s="257"/>
      <c r="D295" s="247" t="s">
        <v>251</v>
      </c>
      <c r="E295" s="258" t="s">
        <v>1</v>
      </c>
      <c r="F295" s="259" t="s">
        <v>289</v>
      </c>
      <c r="G295" s="257"/>
      <c r="H295" s="260">
        <v>5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251</v>
      </c>
      <c r="AU295" s="266" t="s">
        <v>87</v>
      </c>
      <c r="AV295" s="14" t="s">
        <v>87</v>
      </c>
      <c r="AW295" s="14" t="s">
        <v>32</v>
      </c>
      <c r="AX295" s="14" t="s">
        <v>84</v>
      </c>
      <c r="AY295" s="266" t="s">
        <v>240</v>
      </c>
    </row>
    <row r="296" s="2" customFormat="1" ht="24.15" customHeight="1">
      <c r="A296" s="39"/>
      <c r="B296" s="40"/>
      <c r="C296" s="289" t="s">
        <v>569</v>
      </c>
      <c r="D296" s="289" t="s">
        <v>341</v>
      </c>
      <c r="E296" s="290" t="s">
        <v>8976</v>
      </c>
      <c r="F296" s="291" t="s">
        <v>8977</v>
      </c>
      <c r="G296" s="292" t="s">
        <v>675</v>
      </c>
      <c r="H296" s="293">
        <v>4</v>
      </c>
      <c r="I296" s="294"/>
      <c r="J296" s="295">
        <f>ROUND(I296*H296,2)</f>
        <v>0</v>
      </c>
      <c r="K296" s="291" t="s">
        <v>246</v>
      </c>
      <c r="L296" s="296"/>
      <c r="M296" s="297" t="s">
        <v>1</v>
      </c>
      <c r="N296" s="298" t="s">
        <v>41</v>
      </c>
      <c r="O296" s="92"/>
      <c r="P296" s="236">
        <f>O296*H296</f>
        <v>0</v>
      </c>
      <c r="Q296" s="236">
        <v>0.56999999999999995</v>
      </c>
      <c r="R296" s="236">
        <f>Q296*H296</f>
        <v>2.2799999999999998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320</v>
      </c>
      <c r="AT296" s="238" t="s">
        <v>341</v>
      </c>
      <c r="AU296" s="238" t="s">
        <v>87</v>
      </c>
      <c r="AY296" s="18" t="s">
        <v>240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247</v>
      </c>
      <c r="BM296" s="238" t="s">
        <v>8978</v>
      </c>
    </row>
    <row r="297" s="13" customFormat="1">
      <c r="A297" s="13"/>
      <c r="B297" s="245"/>
      <c r="C297" s="246"/>
      <c r="D297" s="247" t="s">
        <v>251</v>
      </c>
      <c r="E297" s="248" t="s">
        <v>1</v>
      </c>
      <c r="F297" s="249" t="s">
        <v>8975</v>
      </c>
      <c r="G297" s="246"/>
      <c r="H297" s="248" t="s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251</v>
      </c>
      <c r="AU297" s="255" t="s">
        <v>87</v>
      </c>
      <c r="AV297" s="13" t="s">
        <v>84</v>
      </c>
      <c r="AW297" s="13" t="s">
        <v>32</v>
      </c>
      <c r="AX297" s="13" t="s">
        <v>76</v>
      </c>
      <c r="AY297" s="255" t="s">
        <v>240</v>
      </c>
    </row>
    <row r="298" s="14" customFormat="1">
      <c r="A298" s="14"/>
      <c r="B298" s="256"/>
      <c r="C298" s="257"/>
      <c r="D298" s="247" t="s">
        <v>251</v>
      </c>
      <c r="E298" s="258" t="s">
        <v>1</v>
      </c>
      <c r="F298" s="259" t="s">
        <v>247</v>
      </c>
      <c r="G298" s="257"/>
      <c r="H298" s="260">
        <v>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251</v>
      </c>
      <c r="AU298" s="266" t="s">
        <v>87</v>
      </c>
      <c r="AV298" s="14" t="s">
        <v>87</v>
      </c>
      <c r="AW298" s="14" t="s">
        <v>32</v>
      </c>
      <c r="AX298" s="14" t="s">
        <v>84</v>
      </c>
      <c r="AY298" s="266" t="s">
        <v>240</v>
      </c>
    </row>
    <row r="299" s="2" customFormat="1" ht="24.15" customHeight="1">
      <c r="A299" s="39"/>
      <c r="B299" s="40"/>
      <c r="C299" s="289" t="s">
        <v>579</v>
      </c>
      <c r="D299" s="289" t="s">
        <v>341</v>
      </c>
      <c r="E299" s="290" t="s">
        <v>8979</v>
      </c>
      <c r="F299" s="291" t="s">
        <v>8980</v>
      </c>
      <c r="G299" s="292" t="s">
        <v>675</v>
      </c>
      <c r="H299" s="293">
        <v>1</v>
      </c>
      <c r="I299" s="294"/>
      <c r="J299" s="295">
        <f>ROUND(I299*H299,2)</f>
        <v>0</v>
      </c>
      <c r="K299" s="291" t="s">
        <v>246</v>
      </c>
      <c r="L299" s="296"/>
      <c r="M299" s="297" t="s">
        <v>1</v>
      </c>
      <c r="N299" s="298" t="s">
        <v>41</v>
      </c>
      <c r="O299" s="92"/>
      <c r="P299" s="236">
        <f>O299*H299</f>
        <v>0</v>
      </c>
      <c r="Q299" s="236">
        <v>0.52100000000000002</v>
      </c>
      <c r="R299" s="236">
        <f>Q299*H299</f>
        <v>0.52100000000000002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320</v>
      </c>
      <c r="AT299" s="238" t="s">
        <v>341</v>
      </c>
      <c r="AU299" s="238" t="s">
        <v>87</v>
      </c>
      <c r="AY299" s="18" t="s">
        <v>240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247</v>
      </c>
      <c r="BM299" s="238" t="s">
        <v>8981</v>
      </c>
    </row>
    <row r="300" s="13" customFormat="1">
      <c r="A300" s="13"/>
      <c r="B300" s="245"/>
      <c r="C300" s="246"/>
      <c r="D300" s="247" t="s">
        <v>251</v>
      </c>
      <c r="E300" s="248" t="s">
        <v>1</v>
      </c>
      <c r="F300" s="249" t="s">
        <v>8975</v>
      </c>
      <c r="G300" s="246"/>
      <c r="H300" s="248" t="s">
        <v>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251</v>
      </c>
      <c r="AU300" s="255" t="s">
        <v>87</v>
      </c>
      <c r="AV300" s="13" t="s">
        <v>84</v>
      </c>
      <c r="AW300" s="13" t="s">
        <v>32</v>
      </c>
      <c r="AX300" s="13" t="s">
        <v>76</v>
      </c>
      <c r="AY300" s="255" t="s">
        <v>240</v>
      </c>
    </row>
    <row r="301" s="14" customFormat="1">
      <c r="A301" s="14"/>
      <c r="B301" s="256"/>
      <c r="C301" s="257"/>
      <c r="D301" s="247" t="s">
        <v>251</v>
      </c>
      <c r="E301" s="258" t="s">
        <v>1</v>
      </c>
      <c r="F301" s="259" t="s">
        <v>84</v>
      </c>
      <c r="G301" s="257"/>
      <c r="H301" s="260">
        <v>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251</v>
      </c>
      <c r="AU301" s="266" t="s">
        <v>87</v>
      </c>
      <c r="AV301" s="14" t="s">
        <v>87</v>
      </c>
      <c r="AW301" s="14" t="s">
        <v>32</v>
      </c>
      <c r="AX301" s="14" t="s">
        <v>84</v>
      </c>
      <c r="AY301" s="266" t="s">
        <v>240</v>
      </c>
    </row>
    <row r="302" s="2" customFormat="1" ht="24.15" customHeight="1">
      <c r="A302" s="39"/>
      <c r="B302" s="40"/>
      <c r="C302" s="289" t="s">
        <v>591</v>
      </c>
      <c r="D302" s="289" t="s">
        <v>341</v>
      </c>
      <c r="E302" s="290" t="s">
        <v>3958</v>
      </c>
      <c r="F302" s="291" t="s">
        <v>3959</v>
      </c>
      <c r="G302" s="292" t="s">
        <v>675</v>
      </c>
      <c r="H302" s="293">
        <v>9</v>
      </c>
      <c r="I302" s="294"/>
      <c r="J302" s="295">
        <f>ROUND(I302*H302,2)</f>
        <v>0</v>
      </c>
      <c r="K302" s="291" t="s">
        <v>246</v>
      </c>
      <c r="L302" s="296"/>
      <c r="M302" s="297" t="s">
        <v>1</v>
      </c>
      <c r="N302" s="298" t="s">
        <v>41</v>
      </c>
      <c r="O302" s="92"/>
      <c r="P302" s="236">
        <f>O302*H302</f>
        <v>0</v>
      </c>
      <c r="Q302" s="236">
        <v>0.002</v>
      </c>
      <c r="R302" s="236">
        <f>Q302*H302</f>
        <v>0.018000000000000002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320</v>
      </c>
      <c r="AT302" s="238" t="s">
        <v>341</v>
      </c>
      <c r="AU302" s="238" t="s">
        <v>87</v>
      </c>
      <c r="AY302" s="18" t="s">
        <v>240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247</v>
      </c>
      <c r="BM302" s="238" t="s">
        <v>8982</v>
      </c>
    </row>
    <row r="303" s="13" customFormat="1">
      <c r="A303" s="13"/>
      <c r="B303" s="245"/>
      <c r="C303" s="246"/>
      <c r="D303" s="247" t="s">
        <v>251</v>
      </c>
      <c r="E303" s="248" t="s">
        <v>1</v>
      </c>
      <c r="F303" s="249" t="s">
        <v>8975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251</v>
      </c>
      <c r="AU303" s="255" t="s">
        <v>87</v>
      </c>
      <c r="AV303" s="13" t="s">
        <v>84</v>
      </c>
      <c r="AW303" s="13" t="s">
        <v>32</v>
      </c>
      <c r="AX303" s="13" t="s">
        <v>76</v>
      </c>
      <c r="AY303" s="255" t="s">
        <v>240</v>
      </c>
    </row>
    <row r="304" s="14" customFormat="1">
      <c r="A304" s="14"/>
      <c r="B304" s="256"/>
      <c r="C304" s="257"/>
      <c r="D304" s="247" t="s">
        <v>251</v>
      </c>
      <c r="E304" s="258" t="s">
        <v>1</v>
      </c>
      <c r="F304" s="259" t="s">
        <v>328</v>
      </c>
      <c r="G304" s="257"/>
      <c r="H304" s="260">
        <v>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251</v>
      </c>
      <c r="AU304" s="266" t="s">
        <v>87</v>
      </c>
      <c r="AV304" s="14" t="s">
        <v>87</v>
      </c>
      <c r="AW304" s="14" t="s">
        <v>32</v>
      </c>
      <c r="AX304" s="14" t="s">
        <v>84</v>
      </c>
      <c r="AY304" s="266" t="s">
        <v>240</v>
      </c>
    </row>
    <row r="305" s="2" customFormat="1" ht="24.15" customHeight="1">
      <c r="A305" s="39"/>
      <c r="B305" s="40"/>
      <c r="C305" s="227" t="s">
        <v>605</v>
      </c>
      <c r="D305" s="227" t="s">
        <v>242</v>
      </c>
      <c r="E305" s="228" t="s">
        <v>3964</v>
      </c>
      <c r="F305" s="229" t="s">
        <v>3965</v>
      </c>
      <c r="G305" s="230" t="s">
        <v>675</v>
      </c>
      <c r="H305" s="231">
        <v>5</v>
      </c>
      <c r="I305" s="232"/>
      <c r="J305" s="233">
        <f>ROUND(I305*H305,2)</f>
        <v>0</v>
      </c>
      <c r="K305" s="229" t="s">
        <v>246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0.21734000000000001</v>
      </c>
      <c r="R305" s="236">
        <f>Q305*H305</f>
        <v>1.0867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247</v>
      </c>
      <c r="AT305" s="238" t="s">
        <v>242</v>
      </c>
      <c r="AU305" s="238" t="s">
        <v>87</v>
      </c>
      <c r="AY305" s="18" t="s">
        <v>240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247</v>
      </c>
      <c r="BM305" s="238" t="s">
        <v>8983</v>
      </c>
    </row>
    <row r="306" s="2" customFormat="1">
      <c r="A306" s="39"/>
      <c r="B306" s="40"/>
      <c r="C306" s="41"/>
      <c r="D306" s="240" t="s">
        <v>249</v>
      </c>
      <c r="E306" s="41"/>
      <c r="F306" s="241" t="s">
        <v>3967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249</v>
      </c>
      <c r="AU306" s="18" t="s">
        <v>87</v>
      </c>
    </row>
    <row r="307" s="2" customFormat="1" ht="24.15" customHeight="1">
      <c r="A307" s="39"/>
      <c r="B307" s="40"/>
      <c r="C307" s="289" t="s">
        <v>612</v>
      </c>
      <c r="D307" s="289" t="s">
        <v>341</v>
      </c>
      <c r="E307" s="290" t="s">
        <v>8984</v>
      </c>
      <c r="F307" s="291" t="s">
        <v>8985</v>
      </c>
      <c r="G307" s="292" t="s">
        <v>675</v>
      </c>
      <c r="H307" s="293">
        <v>5</v>
      </c>
      <c r="I307" s="294"/>
      <c r="J307" s="295">
        <f>ROUND(I307*H307,2)</f>
        <v>0</v>
      </c>
      <c r="K307" s="291" t="s">
        <v>246</v>
      </c>
      <c r="L307" s="296"/>
      <c r="M307" s="297" t="s">
        <v>1</v>
      </c>
      <c r="N307" s="298" t="s">
        <v>41</v>
      </c>
      <c r="O307" s="92"/>
      <c r="P307" s="236">
        <f>O307*H307</f>
        <v>0</v>
      </c>
      <c r="Q307" s="236">
        <v>0.054600000000000003</v>
      </c>
      <c r="R307" s="236">
        <f>Q307*H307</f>
        <v>0.27300000000000002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320</v>
      </c>
      <c r="AT307" s="238" t="s">
        <v>341</v>
      </c>
      <c r="AU307" s="238" t="s">
        <v>87</v>
      </c>
      <c r="AY307" s="18" t="s">
        <v>240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84</v>
      </c>
      <c r="BK307" s="239">
        <f>ROUND(I307*H307,2)</f>
        <v>0</v>
      </c>
      <c r="BL307" s="18" t="s">
        <v>247</v>
      </c>
      <c r="BM307" s="238" t="s">
        <v>8986</v>
      </c>
    </row>
    <row r="308" s="2" customFormat="1" ht="24.15" customHeight="1">
      <c r="A308" s="39"/>
      <c r="B308" s="40"/>
      <c r="C308" s="227" t="s">
        <v>628</v>
      </c>
      <c r="D308" s="227" t="s">
        <v>242</v>
      </c>
      <c r="E308" s="228" t="s">
        <v>8987</v>
      </c>
      <c r="F308" s="229" t="s">
        <v>8988</v>
      </c>
      <c r="G308" s="230" t="s">
        <v>675</v>
      </c>
      <c r="H308" s="231">
        <v>1</v>
      </c>
      <c r="I308" s="232"/>
      <c r="J308" s="233">
        <f>ROUND(I308*H308,2)</f>
        <v>0</v>
      </c>
      <c r="K308" s="229" t="s">
        <v>1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0.00156</v>
      </c>
      <c r="R308" s="236">
        <f>Q308*H308</f>
        <v>0.00156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247</v>
      </c>
      <c r="AT308" s="238" t="s">
        <v>242</v>
      </c>
      <c r="AU308" s="238" t="s">
        <v>87</v>
      </c>
      <c r="AY308" s="18" t="s">
        <v>240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84</v>
      </c>
      <c r="BK308" s="239">
        <f>ROUND(I308*H308,2)</f>
        <v>0</v>
      </c>
      <c r="BL308" s="18" t="s">
        <v>247</v>
      </c>
      <c r="BM308" s="238" t="s">
        <v>8989</v>
      </c>
    </row>
    <row r="309" s="13" customFormat="1">
      <c r="A309" s="13"/>
      <c r="B309" s="245"/>
      <c r="C309" s="246"/>
      <c r="D309" s="247" t="s">
        <v>251</v>
      </c>
      <c r="E309" s="248" t="s">
        <v>1</v>
      </c>
      <c r="F309" s="249" t="s">
        <v>8990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251</v>
      </c>
      <c r="AU309" s="255" t="s">
        <v>87</v>
      </c>
      <c r="AV309" s="13" t="s">
        <v>84</v>
      </c>
      <c r="AW309" s="13" t="s">
        <v>32</v>
      </c>
      <c r="AX309" s="13" t="s">
        <v>76</v>
      </c>
      <c r="AY309" s="255" t="s">
        <v>240</v>
      </c>
    </row>
    <row r="310" s="14" customFormat="1">
      <c r="A310" s="14"/>
      <c r="B310" s="256"/>
      <c r="C310" s="257"/>
      <c r="D310" s="247" t="s">
        <v>251</v>
      </c>
      <c r="E310" s="258" t="s">
        <v>1</v>
      </c>
      <c r="F310" s="259" t="s">
        <v>84</v>
      </c>
      <c r="G310" s="257"/>
      <c r="H310" s="260">
        <v>1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251</v>
      </c>
      <c r="AU310" s="266" t="s">
        <v>87</v>
      </c>
      <c r="AV310" s="14" t="s">
        <v>87</v>
      </c>
      <c r="AW310" s="14" t="s">
        <v>32</v>
      </c>
      <c r="AX310" s="14" t="s">
        <v>84</v>
      </c>
      <c r="AY310" s="266" t="s">
        <v>240</v>
      </c>
    </row>
    <row r="311" s="2" customFormat="1" ht="24.15" customHeight="1">
      <c r="A311" s="39"/>
      <c r="B311" s="40"/>
      <c r="C311" s="227" t="s">
        <v>644</v>
      </c>
      <c r="D311" s="227" t="s">
        <v>242</v>
      </c>
      <c r="E311" s="228" t="s">
        <v>8991</v>
      </c>
      <c r="F311" s="229" t="s">
        <v>8992</v>
      </c>
      <c r="G311" s="230" t="s">
        <v>675</v>
      </c>
      <c r="H311" s="231">
        <v>1</v>
      </c>
      <c r="I311" s="232"/>
      <c r="J311" s="233">
        <f>ROUND(I311*H311,2)</f>
        <v>0</v>
      </c>
      <c r="K311" s="229" t="s">
        <v>1</v>
      </c>
      <c r="L311" s="45"/>
      <c r="M311" s="234" t="s">
        <v>1</v>
      </c>
      <c r="N311" s="235" t="s">
        <v>41</v>
      </c>
      <c r="O311" s="92"/>
      <c r="P311" s="236">
        <f>O311*H311</f>
        <v>0</v>
      </c>
      <c r="Q311" s="236">
        <v>0.0032499999999999999</v>
      </c>
      <c r="R311" s="236">
        <f>Q311*H311</f>
        <v>0.0032499999999999999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247</v>
      </c>
      <c r="AT311" s="238" t="s">
        <v>242</v>
      </c>
      <c r="AU311" s="238" t="s">
        <v>87</v>
      </c>
      <c r="AY311" s="18" t="s">
        <v>240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247</v>
      </c>
      <c r="BM311" s="238" t="s">
        <v>8993</v>
      </c>
    </row>
    <row r="312" s="13" customFormat="1">
      <c r="A312" s="13"/>
      <c r="B312" s="245"/>
      <c r="C312" s="246"/>
      <c r="D312" s="247" t="s">
        <v>251</v>
      </c>
      <c r="E312" s="248" t="s">
        <v>1</v>
      </c>
      <c r="F312" s="249" t="s">
        <v>8990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251</v>
      </c>
      <c r="AU312" s="255" t="s">
        <v>87</v>
      </c>
      <c r="AV312" s="13" t="s">
        <v>84</v>
      </c>
      <c r="AW312" s="13" t="s">
        <v>32</v>
      </c>
      <c r="AX312" s="13" t="s">
        <v>76</v>
      </c>
      <c r="AY312" s="255" t="s">
        <v>240</v>
      </c>
    </row>
    <row r="313" s="14" customFormat="1">
      <c r="A313" s="14"/>
      <c r="B313" s="256"/>
      <c r="C313" s="257"/>
      <c r="D313" s="247" t="s">
        <v>251</v>
      </c>
      <c r="E313" s="258" t="s">
        <v>1</v>
      </c>
      <c r="F313" s="259" t="s">
        <v>84</v>
      </c>
      <c r="G313" s="257"/>
      <c r="H313" s="260">
        <v>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251</v>
      </c>
      <c r="AU313" s="266" t="s">
        <v>87</v>
      </c>
      <c r="AV313" s="14" t="s">
        <v>87</v>
      </c>
      <c r="AW313" s="14" t="s">
        <v>32</v>
      </c>
      <c r="AX313" s="14" t="s">
        <v>84</v>
      </c>
      <c r="AY313" s="266" t="s">
        <v>240</v>
      </c>
    </row>
    <row r="314" s="2" customFormat="1" ht="24.15" customHeight="1">
      <c r="A314" s="39"/>
      <c r="B314" s="40"/>
      <c r="C314" s="227" t="s">
        <v>652</v>
      </c>
      <c r="D314" s="227" t="s">
        <v>242</v>
      </c>
      <c r="E314" s="228" t="s">
        <v>8994</v>
      </c>
      <c r="F314" s="229" t="s">
        <v>8995</v>
      </c>
      <c r="G314" s="230" t="s">
        <v>3974</v>
      </c>
      <c r="H314" s="231">
        <v>2</v>
      </c>
      <c r="I314" s="232"/>
      <c r="J314" s="233">
        <f>ROUND(I314*H314,2)</f>
        <v>0</v>
      </c>
      <c r="K314" s="229" t="s">
        <v>246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0.00018000000000000001</v>
      </c>
      <c r="R314" s="236">
        <f>Q314*H314</f>
        <v>0.00036000000000000002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247</v>
      </c>
      <c r="AT314" s="238" t="s">
        <v>242</v>
      </c>
      <c r="AU314" s="238" t="s">
        <v>87</v>
      </c>
      <c r="AY314" s="18" t="s">
        <v>240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247</v>
      </c>
      <c r="BM314" s="238" t="s">
        <v>8996</v>
      </c>
    </row>
    <row r="315" s="2" customFormat="1">
      <c r="A315" s="39"/>
      <c r="B315" s="40"/>
      <c r="C315" s="41"/>
      <c r="D315" s="240" t="s">
        <v>249</v>
      </c>
      <c r="E315" s="41"/>
      <c r="F315" s="241" t="s">
        <v>8997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249</v>
      </c>
      <c r="AU315" s="18" t="s">
        <v>87</v>
      </c>
    </row>
    <row r="316" s="2" customFormat="1" ht="24.15" customHeight="1">
      <c r="A316" s="39"/>
      <c r="B316" s="40"/>
      <c r="C316" s="227" t="s">
        <v>656</v>
      </c>
      <c r="D316" s="227" t="s">
        <v>242</v>
      </c>
      <c r="E316" s="228" t="s">
        <v>8998</v>
      </c>
      <c r="F316" s="229" t="s">
        <v>8999</v>
      </c>
      <c r="G316" s="230" t="s">
        <v>3974</v>
      </c>
      <c r="H316" s="231">
        <v>3</v>
      </c>
      <c r="I316" s="232"/>
      <c r="J316" s="233">
        <f>ROUND(I316*H316,2)</f>
        <v>0</v>
      </c>
      <c r="K316" s="229" t="s">
        <v>246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0.00031</v>
      </c>
      <c r="R316" s="236">
        <f>Q316*H316</f>
        <v>0.00093000000000000005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247</v>
      </c>
      <c r="AT316" s="238" t="s">
        <v>242</v>
      </c>
      <c r="AU316" s="238" t="s">
        <v>87</v>
      </c>
      <c r="AY316" s="18" t="s">
        <v>240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247</v>
      </c>
      <c r="BM316" s="238" t="s">
        <v>9000</v>
      </c>
    </row>
    <row r="317" s="2" customFormat="1">
      <c r="A317" s="39"/>
      <c r="B317" s="40"/>
      <c r="C317" s="41"/>
      <c r="D317" s="240" t="s">
        <v>249</v>
      </c>
      <c r="E317" s="41"/>
      <c r="F317" s="241" t="s">
        <v>9001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249</v>
      </c>
      <c r="AU317" s="18" t="s">
        <v>87</v>
      </c>
    </row>
    <row r="318" s="2" customFormat="1" ht="24.15" customHeight="1">
      <c r="A318" s="39"/>
      <c r="B318" s="40"/>
      <c r="C318" s="227" t="s">
        <v>666</v>
      </c>
      <c r="D318" s="227" t="s">
        <v>242</v>
      </c>
      <c r="E318" s="228" t="s">
        <v>9002</v>
      </c>
      <c r="F318" s="229" t="s">
        <v>9003</v>
      </c>
      <c r="G318" s="230" t="s">
        <v>520</v>
      </c>
      <c r="H318" s="231">
        <v>89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247</v>
      </c>
      <c r="AT318" s="238" t="s">
        <v>242</v>
      </c>
      <c r="AU318" s="238" t="s">
        <v>87</v>
      </c>
      <c r="AY318" s="18" t="s">
        <v>240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247</v>
      </c>
      <c r="BM318" s="238" t="s">
        <v>9004</v>
      </c>
    </row>
    <row r="319" s="14" customFormat="1">
      <c r="A319" s="14"/>
      <c r="B319" s="256"/>
      <c r="C319" s="257"/>
      <c r="D319" s="247" t="s">
        <v>251</v>
      </c>
      <c r="E319" s="258" t="s">
        <v>1</v>
      </c>
      <c r="F319" s="259" t="s">
        <v>9005</v>
      </c>
      <c r="G319" s="257"/>
      <c r="H319" s="260">
        <v>89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251</v>
      </c>
      <c r="AU319" s="266" t="s">
        <v>87</v>
      </c>
      <c r="AV319" s="14" t="s">
        <v>87</v>
      </c>
      <c r="AW319" s="14" t="s">
        <v>32</v>
      </c>
      <c r="AX319" s="14" t="s">
        <v>84</v>
      </c>
      <c r="AY319" s="266" t="s">
        <v>240</v>
      </c>
    </row>
    <row r="320" s="2" customFormat="1" ht="16.5" customHeight="1">
      <c r="A320" s="39"/>
      <c r="B320" s="40"/>
      <c r="C320" s="227" t="s">
        <v>672</v>
      </c>
      <c r="D320" s="227" t="s">
        <v>242</v>
      </c>
      <c r="E320" s="228" t="s">
        <v>9006</v>
      </c>
      <c r="F320" s="229" t="s">
        <v>9007</v>
      </c>
      <c r="G320" s="230" t="s">
        <v>520</v>
      </c>
      <c r="H320" s="231">
        <v>89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247</v>
      </c>
      <c r="AT320" s="238" t="s">
        <v>242</v>
      </c>
      <c r="AU320" s="238" t="s">
        <v>87</v>
      </c>
      <c r="AY320" s="18" t="s">
        <v>240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84</v>
      </c>
      <c r="BK320" s="239">
        <f>ROUND(I320*H320,2)</f>
        <v>0</v>
      </c>
      <c r="BL320" s="18" t="s">
        <v>247</v>
      </c>
      <c r="BM320" s="238" t="s">
        <v>9008</v>
      </c>
    </row>
    <row r="321" s="2" customFormat="1" ht="21.75" customHeight="1">
      <c r="A321" s="39"/>
      <c r="B321" s="40"/>
      <c r="C321" s="227" t="s">
        <v>678</v>
      </c>
      <c r="D321" s="227" t="s">
        <v>242</v>
      </c>
      <c r="E321" s="228" t="s">
        <v>3977</v>
      </c>
      <c r="F321" s="229" t="s">
        <v>3978</v>
      </c>
      <c r="G321" s="230" t="s">
        <v>520</v>
      </c>
      <c r="H321" s="231">
        <v>89</v>
      </c>
      <c r="I321" s="232"/>
      <c r="J321" s="233">
        <f>ROUND(I321*H321,2)</f>
        <v>0</v>
      </c>
      <c r="K321" s="229" t="s">
        <v>246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0.00012999999999999999</v>
      </c>
      <c r="R321" s="236">
        <f>Q321*H321</f>
        <v>0.011569999999999999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247</v>
      </c>
      <c r="AT321" s="238" t="s">
        <v>242</v>
      </c>
      <c r="AU321" s="238" t="s">
        <v>87</v>
      </c>
      <c r="AY321" s="18" t="s">
        <v>240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247</v>
      </c>
      <c r="BM321" s="238" t="s">
        <v>9009</v>
      </c>
    </row>
    <row r="322" s="2" customFormat="1">
      <c r="A322" s="39"/>
      <c r="B322" s="40"/>
      <c r="C322" s="41"/>
      <c r="D322" s="240" t="s">
        <v>249</v>
      </c>
      <c r="E322" s="41"/>
      <c r="F322" s="241" t="s">
        <v>3980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249</v>
      </c>
      <c r="AU322" s="18" t="s">
        <v>87</v>
      </c>
    </row>
    <row r="323" s="12" customFormat="1" ht="22.8" customHeight="1">
      <c r="A323" s="12"/>
      <c r="B323" s="211"/>
      <c r="C323" s="212"/>
      <c r="D323" s="213" t="s">
        <v>75</v>
      </c>
      <c r="E323" s="225" t="s">
        <v>1130</v>
      </c>
      <c r="F323" s="225" t="s">
        <v>3984</v>
      </c>
      <c r="G323" s="212"/>
      <c r="H323" s="212"/>
      <c r="I323" s="215"/>
      <c r="J323" s="226">
        <f>BK323</f>
        <v>0</v>
      </c>
      <c r="K323" s="212"/>
      <c r="L323" s="217"/>
      <c r="M323" s="218"/>
      <c r="N323" s="219"/>
      <c r="O323" s="219"/>
      <c r="P323" s="220">
        <f>SUM(P324:P326)</f>
        <v>0</v>
      </c>
      <c r="Q323" s="219"/>
      <c r="R323" s="220">
        <f>SUM(R324:R326)</f>
        <v>0</v>
      </c>
      <c r="S323" s="219"/>
      <c r="T323" s="221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84</v>
      </c>
      <c r="AT323" s="223" t="s">
        <v>75</v>
      </c>
      <c r="AU323" s="223" t="s">
        <v>84</v>
      </c>
      <c r="AY323" s="222" t="s">
        <v>240</v>
      </c>
      <c r="BK323" s="224">
        <f>SUM(BK324:BK326)</f>
        <v>0</v>
      </c>
    </row>
    <row r="324" s="2" customFormat="1" ht="24.15" customHeight="1">
      <c r="A324" s="39"/>
      <c r="B324" s="40"/>
      <c r="C324" s="227" t="s">
        <v>683</v>
      </c>
      <c r="D324" s="227" t="s">
        <v>242</v>
      </c>
      <c r="E324" s="228" t="s">
        <v>3985</v>
      </c>
      <c r="F324" s="229" t="s">
        <v>3986</v>
      </c>
      <c r="G324" s="230" t="s">
        <v>344</v>
      </c>
      <c r="H324" s="231">
        <v>19.59</v>
      </c>
      <c r="I324" s="232"/>
      <c r="J324" s="233">
        <f>ROUND(I324*H324,2)</f>
        <v>0</v>
      </c>
      <c r="K324" s="229" t="s">
        <v>246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247</v>
      </c>
      <c r="AT324" s="238" t="s">
        <v>242</v>
      </c>
      <c r="AU324" s="238" t="s">
        <v>87</v>
      </c>
      <c r="AY324" s="18" t="s">
        <v>240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84</v>
      </c>
      <c r="BK324" s="239">
        <f>ROUND(I324*H324,2)</f>
        <v>0</v>
      </c>
      <c r="BL324" s="18" t="s">
        <v>247</v>
      </c>
      <c r="BM324" s="238" t="s">
        <v>9010</v>
      </c>
    </row>
    <row r="325" s="2" customFormat="1">
      <c r="A325" s="39"/>
      <c r="B325" s="40"/>
      <c r="C325" s="41"/>
      <c r="D325" s="240" t="s">
        <v>249</v>
      </c>
      <c r="E325" s="41"/>
      <c r="F325" s="241" t="s">
        <v>3988</v>
      </c>
      <c r="G325" s="41"/>
      <c r="H325" s="41"/>
      <c r="I325" s="242"/>
      <c r="J325" s="41"/>
      <c r="K325" s="41"/>
      <c r="L325" s="45"/>
      <c r="M325" s="243"/>
      <c r="N325" s="244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87</v>
      </c>
    </row>
    <row r="326" s="14" customFormat="1">
      <c r="A326" s="14"/>
      <c r="B326" s="256"/>
      <c r="C326" s="257"/>
      <c r="D326" s="247" t="s">
        <v>251</v>
      </c>
      <c r="E326" s="258" t="s">
        <v>1</v>
      </c>
      <c r="F326" s="259" t="s">
        <v>9011</v>
      </c>
      <c r="G326" s="257"/>
      <c r="H326" s="260">
        <v>19.59</v>
      </c>
      <c r="I326" s="261"/>
      <c r="J326" s="257"/>
      <c r="K326" s="257"/>
      <c r="L326" s="262"/>
      <c r="M326" s="309"/>
      <c r="N326" s="310"/>
      <c r="O326" s="310"/>
      <c r="P326" s="310"/>
      <c r="Q326" s="310"/>
      <c r="R326" s="310"/>
      <c r="S326" s="310"/>
      <c r="T326" s="31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251</v>
      </c>
      <c r="AU326" s="266" t="s">
        <v>87</v>
      </c>
      <c r="AV326" s="14" t="s">
        <v>87</v>
      </c>
      <c r="AW326" s="14" t="s">
        <v>32</v>
      </c>
      <c r="AX326" s="14" t="s">
        <v>84</v>
      </c>
      <c r="AY326" s="266" t="s">
        <v>240</v>
      </c>
    </row>
    <row r="327" s="2" customFormat="1" ht="6.96" customHeight="1">
      <c r="A327" s="39"/>
      <c r="B327" s="67"/>
      <c r="C327" s="68"/>
      <c r="D327" s="68"/>
      <c r="E327" s="68"/>
      <c r="F327" s="68"/>
      <c r="G327" s="68"/>
      <c r="H327" s="68"/>
      <c r="I327" s="68"/>
      <c r="J327" s="68"/>
      <c r="K327" s="68"/>
      <c r="L327" s="45"/>
      <c r="M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</sheetData>
  <sheetProtection sheet="1" autoFilter="0" formatColumns="0" formatRows="0" objects="1" scenarios="1" spinCount="100000" saltValue="6hCZ3ff/Wog92fGvow4PPcf6jJ+IoREKXB3nr3kSZAER11Mak8g9mCU5e/1PZBFFWUC9lEXoo5DRYsSGLT1C1A==" hashValue="uREoM7ccCdM4hilkE9y1DPcV975mRRBJhRl2OGoNUI4kBYncedTP/O6KKo2Ith1gSM2bwsw9hhBh+kzI2LsDfQ==" algorithmName="SHA-512" password="CC35"/>
  <autoFilter ref="C122:K3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132254204"/>
    <hyperlink ref="F140" r:id="rId2" display="https://podminky.urs.cz/item/CS_URS_2022_01/132354204"/>
    <hyperlink ref="F147" r:id="rId3" display="https://podminky.urs.cz/item/CS_URS_2022_01/151101101"/>
    <hyperlink ref="F152" r:id="rId4" display="https://podminky.urs.cz/item/CS_URS_2022_01/151101111"/>
    <hyperlink ref="F154" r:id="rId5" display="https://podminky.urs.cz/item/CS_URS_2022_01/175151101"/>
    <hyperlink ref="F168" r:id="rId6" display="https://podminky.urs.cz/item/CS_URS_2022_01/174101101"/>
    <hyperlink ref="F188" r:id="rId7" display="https://podminky.urs.cz/item/CS_URS_2022_01/162351103"/>
    <hyperlink ref="F201" r:id="rId8" display="https://podminky.urs.cz/item/CS_URS_2022_01/162751117"/>
    <hyperlink ref="F207" r:id="rId9" display="https://podminky.urs.cz/item/CS_URS_2022_01/162751119"/>
    <hyperlink ref="F211" r:id="rId10" display="https://podminky.urs.cz/item/CS_URS_2022_01/162751137"/>
    <hyperlink ref="F217" r:id="rId11" display="https://podminky.urs.cz/item/CS_URS_2022_01/162751139"/>
    <hyperlink ref="F221" r:id="rId12" display="https://podminky.urs.cz/item/CS_URS_2022_01/171251201"/>
    <hyperlink ref="F224" r:id="rId13" display="https://podminky.urs.cz/item/CS_URS_2022_01/17120122R"/>
    <hyperlink ref="F228" r:id="rId14" display="https://podminky.urs.cz/item/CS_URS_2022_01/212752401"/>
    <hyperlink ref="F233" r:id="rId15" display="https://podminky.urs.cz/item/CS_URS_2022_01/451572111"/>
    <hyperlink ref="F238" r:id="rId16" display="https://podminky.urs.cz/item/CS_URS_2022_01/452112111"/>
    <hyperlink ref="F261" r:id="rId17" display="https://podminky.urs.cz/item/CS_URS_2022_01/871350420"/>
    <hyperlink ref="F268" r:id="rId18" display="https://podminky.urs.cz/item/CS_URS_2022_01/871370420"/>
    <hyperlink ref="F275" r:id="rId19" display="https://podminky.urs.cz/item/CS_URS_2022_01/877370420"/>
    <hyperlink ref="F280" r:id="rId20" display="https://podminky.urs.cz/item/CS_URS_2022_01/877310440"/>
    <hyperlink ref="F285" r:id="rId21" display="https://podminky.urs.cz/item/CS_URS_2022_01/877350440"/>
    <hyperlink ref="F288" r:id="rId22" display="https://podminky.urs.cz/item/CS_URS_2022_01/877370440"/>
    <hyperlink ref="F292" r:id="rId23" display="https://podminky.urs.cz/item/CS_URS_2022_01/894411121"/>
    <hyperlink ref="F306" r:id="rId24" display="https://podminky.urs.cz/item/CS_URS_2022_01/899104112"/>
    <hyperlink ref="F315" r:id="rId25" display="https://podminky.urs.cz/item/CS_URS_2022_01/892352121"/>
    <hyperlink ref="F317" r:id="rId26" display="https://podminky.urs.cz/item/CS_URS_2022_01/892372121"/>
    <hyperlink ref="F322" r:id="rId27" display="https://podminky.urs.cz/item/CS_URS_2022_01/899722114"/>
    <hyperlink ref="F325" r:id="rId28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9012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161</v>
      </c>
      <c r="G11" s="39"/>
      <c r="H11" s="39"/>
      <c r="I11" s="151" t="s">
        <v>19</v>
      </c>
      <c r="J11" s="142" t="s">
        <v>9013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ROUND((SUM(BE121:BE293)),  2)</f>
        <v>0</v>
      </c>
      <c r="G33" s="39"/>
      <c r="H33" s="39"/>
      <c r="I33" s="165">
        <v>0.20999999999999999</v>
      </c>
      <c r="J33" s="164">
        <f>ROUND(((SUM(BE121:BE293))*I33),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ROUND((SUM(BF121:BF293)),  2)</f>
        <v>0</v>
      </c>
      <c r="G34" s="39"/>
      <c r="H34" s="39"/>
      <c r="I34" s="165">
        <v>0.14999999999999999</v>
      </c>
      <c r="J34" s="164">
        <f>ROUND(((SUM(BF121:BF293))*I34),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ROUND((SUM(BG121:BG293)),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ROUND((SUM(BH121:BH293)),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ROUND((SUM(BI121:BI293)),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14 - SO 256 Oplocení  -  etapa 2b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190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191</v>
      </c>
      <c r="E99" s="197"/>
      <c r="F99" s="197"/>
      <c r="G99" s="197"/>
      <c r="H99" s="197"/>
      <c r="I99" s="197"/>
      <c r="J99" s="198">
        <f>J168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192</v>
      </c>
      <c r="E100" s="197"/>
      <c r="F100" s="197"/>
      <c r="G100" s="197"/>
      <c r="H100" s="197"/>
      <c r="I100" s="197"/>
      <c r="J100" s="198">
        <f>J183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203</v>
      </c>
      <c r="E101" s="197"/>
      <c r="F101" s="197"/>
      <c r="G101" s="197"/>
      <c r="H101" s="197"/>
      <c r="I101" s="197"/>
      <c r="J101" s="198">
        <f>J289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Areál IZS Ostrov - stanice JSDH - revize 2022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14 - SO 256 Oplocení  -  etapa 2b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Ostrov</v>
      </c>
      <c r="G115" s="41"/>
      <c r="H115" s="41"/>
      <c r="I115" s="33" t="s">
        <v>22</v>
      </c>
      <c r="J115" s="80" t="str">
        <f>IF(J12="","",J12)</f>
        <v>2. 5. 2022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Město Ostrov</v>
      </c>
      <c r="G117" s="41"/>
      <c r="H117" s="41"/>
      <c r="I117" s="33" t="s">
        <v>30</v>
      </c>
      <c r="J117" s="37" t="str">
        <f>E21</f>
        <v>BPO spol. s r.o.,Lidická 1239,36317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Tomanová Ing.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226</v>
      </c>
      <c r="D120" s="203" t="s">
        <v>61</v>
      </c>
      <c r="E120" s="203" t="s">
        <v>57</v>
      </c>
      <c r="F120" s="203" t="s">
        <v>58</v>
      </c>
      <c r="G120" s="203" t="s">
        <v>227</v>
      </c>
      <c r="H120" s="203" t="s">
        <v>228</v>
      </c>
      <c r="I120" s="203" t="s">
        <v>229</v>
      </c>
      <c r="J120" s="203" t="s">
        <v>186</v>
      </c>
      <c r="K120" s="204" t="s">
        <v>230</v>
      </c>
      <c r="L120" s="205"/>
      <c r="M120" s="101" t="s">
        <v>1</v>
      </c>
      <c r="N120" s="102" t="s">
        <v>40</v>
      </c>
      <c r="O120" s="102" t="s">
        <v>231</v>
      </c>
      <c r="P120" s="102" t="s">
        <v>232</v>
      </c>
      <c r="Q120" s="102" t="s">
        <v>233</v>
      </c>
      <c r="R120" s="102" t="s">
        <v>234</v>
      </c>
      <c r="S120" s="102" t="s">
        <v>235</v>
      </c>
      <c r="T120" s="103" t="s">
        <v>236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237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49.637789999999988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188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238</v>
      </c>
      <c r="F122" s="214" t="s">
        <v>239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P123+P168+P183+P289</f>
        <v>0</v>
      </c>
      <c r="Q122" s="219"/>
      <c r="R122" s="220">
        <f>R123+R168+R183+R289</f>
        <v>49.637789999999988</v>
      </c>
      <c r="S122" s="219"/>
      <c r="T122" s="221">
        <f>T123+T168+T183+T289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84</v>
      </c>
      <c r="AT122" s="223" t="s">
        <v>75</v>
      </c>
      <c r="AU122" s="223" t="s">
        <v>76</v>
      </c>
      <c r="AY122" s="222" t="s">
        <v>240</v>
      </c>
      <c r="BK122" s="224">
        <f>BK123+BK168+BK183+BK289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84</v>
      </c>
      <c r="F123" s="225" t="s">
        <v>241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SUM(P124:P167)</f>
        <v>0</v>
      </c>
      <c r="Q123" s="219"/>
      <c r="R123" s="220">
        <f>SUM(R124:R167)</f>
        <v>0</v>
      </c>
      <c r="S123" s="219"/>
      <c r="T123" s="221">
        <f>SUM(T124:T167)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84</v>
      </c>
      <c r="AY123" s="222" t="s">
        <v>240</v>
      </c>
      <c r="BK123" s="224">
        <f>SUM(BK124:BK167)</f>
        <v>0</v>
      </c>
    </row>
    <row r="124" s="2" customFormat="1" ht="24.15" customHeight="1">
      <c r="A124" s="39"/>
      <c r="B124" s="40"/>
      <c r="C124" s="227" t="s">
        <v>84</v>
      </c>
      <c r="D124" s="227" t="s">
        <v>242</v>
      </c>
      <c r="E124" s="228" t="s">
        <v>9014</v>
      </c>
      <c r="F124" s="229" t="s">
        <v>9015</v>
      </c>
      <c r="G124" s="230" t="s">
        <v>520</v>
      </c>
      <c r="H124" s="231">
        <v>145</v>
      </c>
      <c r="I124" s="232"/>
      <c r="J124" s="233">
        <f>ROUND(I124*H124,2)</f>
        <v>0</v>
      </c>
      <c r="K124" s="229" t="s">
        <v>246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247</v>
      </c>
      <c r="AT124" s="238" t="s">
        <v>242</v>
      </c>
      <c r="AU124" s="238" t="s">
        <v>87</v>
      </c>
      <c r="AY124" s="18" t="s">
        <v>240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247</v>
      </c>
      <c r="BM124" s="238" t="s">
        <v>9016</v>
      </c>
    </row>
    <row r="125" s="2" customFormat="1">
      <c r="A125" s="39"/>
      <c r="B125" s="40"/>
      <c r="C125" s="41"/>
      <c r="D125" s="240" t="s">
        <v>249</v>
      </c>
      <c r="E125" s="41"/>
      <c r="F125" s="241" t="s">
        <v>9017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249</v>
      </c>
      <c r="AU125" s="18" t="s">
        <v>87</v>
      </c>
    </row>
    <row r="126" s="13" customFormat="1">
      <c r="A126" s="13"/>
      <c r="B126" s="245"/>
      <c r="C126" s="246"/>
      <c r="D126" s="247" t="s">
        <v>251</v>
      </c>
      <c r="E126" s="248" t="s">
        <v>1</v>
      </c>
      <c r="F126" s="249" t="s">
        <v>9018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251</v>
      </c>
      <c r="AU126" s="255" t="s">
        <v>87</v>
      </c>
      <c r="AV126" s="13" t="s">
        <v>84</v>
      </c>
      <c r="AW126" s="13" t="s">
        <v>32</v>
      </c>
      <c r="AX126" s="13" t="s">
        <v>76</v>
      </c>
      <c r="AY126" s="255" t="s">
        <v>240</v>
      </c>
    </row>
    <row r="127" s="14" customFormat="1">
      <c r="A127" s="14"/>
      <c r="B127" s="256"/>
      <c r="C127" s="257"/>
      <c r="D127" s="247" t="s">
        <v>251</v>
      </c>
      <c r="E127" s="258" t="s">
        <v>1</v>
      </c>
      <c r="F127" s="259" t="s">
        <v>9019</v>
      </c>
      <c r="G127" s="257"/>
      <c r="H127" s="260">
        <v>106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251</v>
      </c>
      <c r="AU127" s="266" t="s">
        <v>87</v>
      </c>
      <c r="AV127" s="14" t="s">
        <v>87</v>
      </c>
      <c r="AW127" s="14" t="s">
        <v>32</v>
      </c>
      <c r="AX127" s="14" t="s">
        <v>76</v>
      </c>
      <c r="AY127" s="266" t="s">
        <v>240</v>
      </c>
    </row>
    <row r="128" s="13" customFormat="1">
      <c r="A128" s="13"/>
      <c r="B128" s="245"/>
      <c r="C128" s="246"/>
      <c r="D128" s="247" t="s">
        <v>251</v>
      </c>
      <c r="E128" s="248" t="s">
        <v>1</v>
      </c>
      <c r="F128" s="249" t="s">
        <v>9020</v>
      </c>
      <c r="G128" s="246"/>
      <c r="H128" s="248" t="s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251</v>
      </c>
      <c r="AU128" s="255" t="s">
        <v>87</v>
      </c>
      <c r="AV128" s="13" t="s">
        <v>84</v>
      </c>
      <c r="AW128" s="13" t="s">
        <v>32</v>
      </c>
      <c r="AX128" s="13" t="s">
        <v>76</v>
      </c>
      <c r="AY128" s="255" t="s">
        <v>240</v>
      </c>
    </row>
    <row r="129" s="14" customFormat="1">
      <c r="A129" s="14"/>
      <c r="B129" s="256"/>
      <c r="C129" s="257"/>
      <c r="D129" s="247" t="s">
        <v>251</v>
      </c>
      <c r="E129" s="258" t="s">
        <v>1</v>
      </c>
      <c r="F129" s="259" t="s">
        <v>9021</v>
      </c>
      <c r="G129" s="257"/>
      <c r="H129" s="260">
        <v>31.800000000000001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251</v>
      </c>
      <c r="AU129" s="266" t="s">
        <v>87</v>
      </c>
      <c r="AV129" s="14" t="s">
        <v>87</v>
      </c>
      <c r="AW129" s="14" t="s">
        <v>32</v>
      </c>
      <c r="AX129" s="14" t="s">
        <v>76</v>
      </c>
      <c r="AY129" s="266" t="s">
        <v>240</v>
      </c>
    </row>
    <row r="130" s="14" customFormat="1">
      <c r="A130" s="14"/>
      <c r="B130" s="256"/>
      <c r="C130" s="257"/>
      <c r="D130" s="247" t="s">
        <v>251</v>
      </c>
      <c r="E130" s="258" t="s">
        <v>1</v>
      </c>
      <c r="F130" s="259" t="s">
        <v>9022</v>
      </c>
      <c r="G130" s="257"/>
      <c r="H130" s="260">
        <v>7.2000000000000002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251</v>
      </c>
      <c r="AU130" s="266" t="s">
        <v>87</v>
      </c>
      <c r="AV130" s="14" t="s">
        <v>87</v>
      </c>
      <c r="AW130" s="14" t="s">
        <v>32</v>
      </c>
      <c r="AX130" s="14" t="s">
        <v>76</v>
      </c>
      <c r="AY130" s="266" t="s">
        <v>240</v>
      </c>
    </row>
    <row r="131" s="16" customFormat="1">
      <c r="A131" s="16"/>
      <c r="B131" s="278"/>
      <c r="C131" s="279"/>
      <c r="D131" s="247" t="s">
        <v>251</v>
      </c>
      <c r="E131" s="280" t="s">
        <v>1</v>
      </c>
      <c r="F131" s="281" t="s">
        <v>265</v>
      </c>
      <c r="G131" s="279"/>
      <c r="H131" s="282">
        <v>145</v>
      </c>
      <c r="I131" s="283"/>
      <c r="J131" s="279"/>
      <c r="K131" s="279"/>
      <c r="L131" s="284"/>
      <c r="M131" s="285"/>
      <c r="N131" s="286"/>
      <c r="O131" s="286"/>
      <c r="P131" s="286"/>
      <c r="Q131" s="286"/>
      <c r="R131" s="286"/>
      <c r="S131" s="286"/>
      <c r="T131" s="28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8" t="s">
        <v>251</v>
      </c>
      <c r="AU131" s="288" t="s">
        <v>87</v>
      </c>
      <c r="AV131" s="16" t="s">
        <v>247</v>
      </c>
      <c r="AW131" s="16" t="s">
        <v>4</v>
      </c>
      <c r="AX131" s="16" t="s">
        <v>84</v>
      </c>
      <c r="AY131" s="288" t="s">
        <v>240</v>
      </c>
    </row>
    <row r="132" s="2" customFormat="1" ht="33" customHeight="1">
      <c r="A132" s="39"/>
      <c r="B132" s="40"/>
      <c r="C132" s="227" t="s">
        <v>87</v>
      </c>
      <c r="D132" s="227" t="s">
        <v>242</v>
      </c>
      <c r="E132" s="228" t="s">
        <v>266</v>
      </c>
      <c r="F132" s="229" t="s">
        <v>267</v>
      </c>
      <c r="G132" s="230" t="s">
        <v>245</v>
      </c>
      <c r="H132" s="231">
        <v>5</v>
      </c>
      <c r="I132" s="232"/>
      <c r="J132" s="233">
        <f>ROUND(I132*H132,2)</f>
        <v>0</v>
      </c>
      <c r="K132" s="229" t="s">
        <v>246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247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247</v>
      </c>
      <c r="BM132" s="238" t="s">
        <v>9023</v>
      </c>
    </row>
    <row r="133" s="2" customFormat="1">
      <c r="A133" s="39"/>
      <c r="B133" s="40"/>
      <c r="C133" s="41"/>
      <c r="D133" s="240" t="s">
        <v>249</v>
      </c>
      <c r="E133" s="41"/>
      <c r="F133" s="241" t="s">
        <v>269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87</v>
      </c>
    </row>
    <row r="134" s="13" customFormat="1">
      <c r="A134" s="13"/>
      <c r="B134" s="245"/>
      <c r="C134" s="246"/>
      <c r="D134" s="247" t="s">
        <v>251</v>
      </c>
      <c r="E134" s="248" t="s">
        <v>1</v>
      </c>
      <c r="F134" s="249" t="s">
        <v>9024</v>
      </c>
      <c r="G134" s="246"/>
      <c r="H134" s="248" t="s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251</v>
      </c>
      <c r="AU134" s="255" t="s">
        <v>87</v>
      </c>
      <c r="AV134" s="13" t="s">
        <v>84</v>
      </c>
      <c r="AW134" s="13" t="s">
        <v>32</v>
      </c>
      <c r="AX134" s="13" t="s">
        <v>76</v>
      </c>
      <c r="AY134" s="255" t="s">
        <v>240</v>
      </c>
    </row>
    <row r="135" s="14" customFormat="1">
      <c r="A135" s="14"/>
      <c r="B135" s="256"/>
      <c r="C135" s="257"/>
      <c r="D135" s="247" t="s">
        <v>251</v>
      </c>
      <c r="E135" s="258" t="s">
        <v>1</v>
      </c>
      <c r="F135" s="259" t="s">
        <v>9025</v>
      </c>
      <c r="G135" s="257"/>
      <c r="H135" s="260">
        <v>2.25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251</v>
      </c>
      <c r="AU135" s="266" t="s">
        <v>87</v>
      </c>
      <c r="AV135" s="14" t="s">
        <v>87</v>
      </c>
      <c r="AW135" s="14" t="s">
        <v>32</v>
      </c>
      <c r="AX135" s="14" t="s">
        <v>76</v>
      </c>
      <c r="AY135" s="266" t="s">
        <v>240</v>
      </c>
    </row>
    <row r="136" s="14" customFormat="1">
      <c r="A136" s="14"/>
      <c r="B136" s="256"/>
      <c r="C136" s="257"/>
      <c r="D136" s="247" t="s">
        <v>251</v>
      </c>
      <c r="E136" s="258" t="s">
        <v>1</v>
      </c>
      <c r="F136" s="259" t="s">
        <v>9026</v>
      </c>
      <c r="G136" s="257"/>
      <c r="H136" s="260">
        <v>0.71999999999999997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251</v>
      </c>
      <c r="AU136" s="266" t="s">
        <v>87</v>
      </c>
      <c r="AV136" s="14" t="s">
        <v>87</v>
      </c>
      <c r="AW136" s="14" t="s">
        <v>32</v>
      </c>
      <c r="AX136" s="14" t="s">
        <v>76</v>
      </c>
      <c r="AY136" s="266" t="s">
        <v>240</v>
      </c>
    </row>
    <row r="137" s="13" customFormat="1">
      <c r="A137" s="13"/>
      <c r="B137" s="245"/>
      <c r="C137" s="246"/>
      <c r="D137" s="247" t="s">
        <v>251</v>
      </c>
      <c r="E137" s="248" t="s">
        <v>1</v>
      </c>
      <c r="F137" s="249" t="s">
        <v>9027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251</v>
      </c>
      <c r="AU137" s="255" t="s">
        <v>87</v>
      </c>
      <c r="AV137" s="13" t="s">
        <v>84</v>
      </c>
      <c r="AW137" s="13" t="s">
        <v>32</v>
      </c>
      <c r="AX137" s="13" t="s">
        <v>76</v>
      </c>
      <c r="AY137" s="255" t="s">
        <v>240</v>
      </c>
    </row>
    <row r="138" s="14" customFormat="1">
      <c r="A138" s="14"/>
      <c r="B138" s="256"/>
      <c r="C138" s="257"/>
      <c r="D138" s="247" t="s">
        <v>251</v>
      </c>
      <c r="E138" s="258" t="s">
        <v>1</v>
      </c>
      <c r="F138" s="259" t="s">
        <v>9028</v>
      </c>
      <c r="G138" s="257"/>
      <c r="H138" s="260">
        <v>1.04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251</v>
      </c>
      <c r="AU138" s="266" t="s">
        <v>87</v>
      </c>
      <c r="AV138" s="14" t="s">
        <v>87</v>
      </c>
      <c r="AW138" s="14" t="s">
        <v>32</v>
      </c>
      <c r="AX138" s="14" t="s">
        <v>76</v>
      </c>
      <c r="AY138" s="266" t="s">
        <v>240</v>
      </c>
    </row>
    <row r="139" s="13" customFormat="1">
      <c r="A139" s="13"/>
      <c r="B139" s="245"/>
      <c r="C139" s="246"/>
      <c r="D139" s="247" t="s">
        <v>251</v>
      </c>
      <c r="E139" s="248" t="s">
        <v>1</v>
      </c>
      <c r="F139" s="249" t="s">
        <v>9029</v>
      </c>
      <c r="G139" s="246"/>
      <c r="H139" s="248" t="s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251</v>
      </c>
      <c r="AU139" s="255" t="s">
        <v>87</v>
      </c>
      <c r="AV139" s="13" t="s">
        <v>84</v>
      </c>
      <c r="AW139" s="13" t="s">
        <v>32</v>
      </c>
      <c r="AX139" s="13" t="s">
        <v>76</v>
      </c>
      <c r="AY139" s="255" t="s">
        <v>240</v>
      </c>
    </row>
    <row r="140" s="14" customFormat="1">
      <c r="A140" s="14"/>
      <c r="B140" s="256"/>
      <c r="C140" s="257"/>
      <c r="D140" s="247" t="s">
        <v>251</v>
      </c>
      <c r="E140" s="258" t="s">
        <v>1</v>
      </c>
      <c r="F140" s="259" t="s">
        <v>9030</v>
      </c>
      <c r="G140" s="257"/>
      <c r="H140" s="260">
        <v>0.45000000000000001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251</v>
      </c>
      <c r="AU140" s="266" t="s">
        <v>87</v>
      </c>
      <c r="AV140" s="14" t="s">
        <v>87</v>
      </c>
      <c r="AW140" s="14" t="s">
        <v>32</v>
      </c>
      <c r="AX140" s="14" t="s">
        <v>76</v>
      </c>
      <c r="AY140" s="266" t="s">
        <v>240</v>
      </c>
    </row>
    <row r="141" s="14" customFormat="1">
      <c r="A141" s="14"/>
      <c r="B141" s="256"/>
      <c r="C141" s="257"/>
      <c r="D141" s="247" t="s">
        <v>251</v>
      </c>
      <c r="E141" s="258" t="s">
        <v>1</v>
      </c>
      <c r="F141" s="259" t="s">
        <v>9031</v>
      </c>
      <c r="G141" s="257"/>
      <c r="H141" s="260">
        <v>0.54000000000000004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251</v>
      </c>
      <c r="AU141" s="266" t="s">
        <v>87</v>
      </c>
      <c r="AV141" s="14" t="s">
        <v>87</v>
      </c>
      <c r="AW141" s="14" t="s">
        <v>32</v>
      </c>
      <c r="AX141" s="14" t="s">
        <v>76</v>
      </c>
      <c r="AY141" s="266" t="s">
        <v>240</v>
      </c>
    </row>
    <row r="142" s="16" customFormat="1">
      <c r="A142" s="16"/>
      <c r="B142" s="278"/>
      <c r="C142" s="279"/>
      <c r="D142" s="247" t="s">
        <v>251</v>
      </c>
      <c r="E142" s="280" t="s">
        <v>1</v>
      </c>
      <c r="F142" s="281" t="s">
        <v>265</v>
      </c>
      <c r="G142" s="279"/>
      <c r="H142" s="282">
        <v>5</v>
      </c>
      <c r="I142" s="283"/>
      <c r="J142" s="279"/>
      <c r="K142" s="279"/>
      <c r="L142" s="284"/>
      <c r="M142" s="285"/>
      <c r="N142" s="286"/>
      <c r="O142" s="286"/>
      <c r="P142" s="286"/>
      <c r="Q142" s="286"/>
      <c r="R142" s="286"/>
      <c r="S142" s="286"/>
      <c r="T142" s="28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8" t="s">
        <v>251</v>
      </c>
      <c r="AU142" s="288" t="s">
        <v>87</v>
      </c>
      <c r="AV142" s="16" t="s">
        <v>247</v>
      </c>
      <c r="AW142" s="16" t="s">
        <v>32</v>
      </c>
      <c r="AX142" s="16" t="s">
        <v>84</v>
      </c>
      <c r="AY142" s="288" t="s">
        <v>240</v>
      </c>
    </row>
    <row r="143" s="2" customFormat="1" ht="24.15" customHeight="1">
      <c r="A143" s="39"/>
      <c r="B143" s="40"/>
      <c r="C143" s="227" t="s">
        <v>256</v>
      </c>
      <c r="D143" s="227" t="s">
        <v>242</v>
      </c>
      <c r="E143" s="228" t="s">
        <v>9032</v>
      </c>
      <c r="F143" s="229" t="s">
        <v>9033</v>
      </c>
      <c r="G143" s="230" t="s">
        <v>245</v>
      </c>
      <c r="H143" s="231">
        <v>2.5</v>
      </c>
      <c r="I143" s="232"/>
      <c r="J143" s="233">
        <f>ROUND(I143*H143,2)</f>
        <v>0</v>
      </c>
      <c r="K143" s="229" t="s">
        <v>246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247</v>
      </c>
      <c r="AT143" s="238" t="s">
        <v>242</v>
      </c>
      <c r="AU143" s="238" t="s">
        <v>87</v>
      </c>
      <c r="AY143" s="18" t="s">
        <v>240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247</v>
      </c>
      <c r="BM143" s="238" t="s">
        <v>9034</v>
      </c>
    </row>
    <row r="144" s="2" customFormat="1">
      <c r="A144" s="39"/>
      <c r="B144" s="40"/>
      <c r="C144" s="41"/>
      <c r="D144" s="240" t="s">
        <v>249</v>
      </c>
      <c r="E144" s="41"/>
      <c r="F144" s="241" t="s">
        <v>9035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87</v>
      </c>
    </row>
    <row r="145" s="13" customFormat="1">
      <c r="A145" s="13"/>
      <c r="B145" s="245"/>
      <c r="C145" s="246"/>
      <c r="D145" s="247" t="s">
        <v>251</v>
      </c>
      <c r="E145" s="248" t="s">
        <v>1</v>
      </c>
      <c r="F145" s="249" t="s">
        <v>9036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251</v>
      </c>
      <c r="AU145" s="255" t="s">
        <v>87</v>
      </c>
      <c r="AV145" s="13" t="s">
        <v>84</v>
      </c>
      <c r="AW145" s="13" t="s">
        <v>32</v>
      </c>
      <c r="AX145" s="13" t="s">
        <v>76</v>
      </c>
      <c r="AY145" s="255" t="s">
        <v>240</v>
      </c>
    </row>
    <row r="146" s="14" customFormat="1">
      <c r="A146" s="14"/>
      <c r="B146" s="256"/>
      <c r="C146" s="257"/>
      <c r="D146" s="247" t="s">
        <v>251</v>
      </c>
      <c r="E146" s="258" t="s">
        <v>1</v>
      </c>
      <c r="F146" s="259" t="s">
        <v>2708</v>
      </c>
      <c r="G146" s="257"/>
      <c r="H146" s="260">
        <v>0.5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251</v>
      </c>
      <c r="AU146" s="266" t="s">
        <v>87</v>
      </c>
      <c r="AV146" s="14" t="s">
        <v>87</v>
      </c>
      <c r="AW146" s="14" t="s">
        <v>32</v>
      </c>
      <c r="AX146" s="14" t="s">
        <v>76</v>
      </c>
      <c r="AY146" s="266" t="s">
        <v>240</v>
      </c>
    </row>
    <row r="147" s="13" customFormat="1">
      <c r="A147" s="13"/>
      <c r="B147" s="245"/>
      <c r="C147" s="246"/>
      <c r="D147" s="247" t="s">
        <v>251</v>
      </c>
      <c r="E147" s="248" t="s">
        <v>1</v>
      </c>
      <c r="F147" s="249" t="s">
        <v>9037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251</v>
      </c>
      <c r="AU147" s="255" t="s">
        <v>87</v>
      </c>
      <c r="AV147" s="13" t="s">
        <v>84</v>
      </c>
      <c r="AW147" s="13" t="s">
        <v>32</v>
      </c>
      <c r="AX147" s="13" t="s">
        <v>76</v>
      </c>
      <c r="AY147" s="255" t="s">
        <v>240</v>
      </c>
    </row>
    <row r="148" s="14" customFormat="1">
      <c r="A148" s="14"/>
      <c r="B148" s="256"/>
      <c r="C148" s="257"/>
      <c r="D148" s="247" t="s">
        <v>251</v>
      </c>
      <c r="E148" s="258" t="s">
        <v>1</v>
      </c>
      <c r="F148" s="259" t="s">
        <v>823</v>
      </c>
      <c r="G148" s="257"/>
      <c r="H148" s="260">
        <v>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251</v>
      </c>
      <c r="AU148" s="266" t="s">
        <v>87</v>
      </c>
      <c r="AV148" s="14" t="s">
        <v>87</v>
      </c>
      <c r="AW148" s="14" t="s">
        <v>32</v>
      </c>
      <c r="AX148" s="14" t="s">
        <v>76</v>
      </c>
      <c r="AY148" s="266" t="s">
        <v>240</v>
      </c>
    </row>
    <row r="149" s="16" customFormat="1">
      <c r="A149" s="16"/>
      <c r="B149" s="278"/>
      <c r="C149" s="279"/>
      <c r="D149" s="247" t="s">
        <v>251</v>
      </c>
      <c r="E149" s="280" t="s">
        <v>1</v>
      </c>
      <c r="F149" s="281" t="s">
        <v>265</v>
      </c>
      <c r="G149" s="279"/>
      <c r="H149" s="282">
        <v>2.5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8" t="s">
        <v>251</v>
      </c>
      <c r="AU149" s="288" t="s">
        <v>87</v>
      </c>
      <c r="AV149" s="16" t="s">
        <v>247</v>
      </c>
      <c r="AW149" s="16" t="s">
        <v>32</v>
      </c>
      <c r="AX149" s="16" t="s">
        <v>84</v>
      </c>
      <c r="AY149" s="288" t="s">
        <v>240</v>
      </c>
    </row>
    <row r="150" s="2" customFormat="1" ht="37.8" customHeight="1">
      <c r="A150" s="39"/>
      <c r="B150" s="40"/>
      <c r="C150" s="227" t="s">
        <v>247</v>
      </c>
      <c r="D150" s="227" t="s">
        <v>242</v>
      </c>
      <c r="E150" s="228" t="s">
        <v>311</v>
      </c>
      <c r="F150" s="229" t="s">
        <v>312</v>
      </c>
      <c r="G150" s="230" t="s">
        <v>245</v>
      </c>
      <c r="H150" s="231">
        <v>12.800000000000001</v>
      </c>
      <c r="I150" s="232"/>
      <c r="J150" s="233">
        <f>ROUND(I150*H150,2)</f>
        <v>0</v>
      </c>
      <c r="K150" s="229" t="s">
        <v>246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247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247</v>
      </c>
      <c r="BM150" s="238" t="s">
        <v>9038</v>
      </c>
    </row>
    <row r="151" s="2" customFormat="1">
      <c r="A151" s="39"/>
      <c r="B151" s="40"/>
      <c r="C151" s="41"/>
      <c r="D151" s="240" t="s">
        <v>249</v>
      </c>
      <c r="E151" s="41"/>
      <c r="F151" s="241" t="s">
        <v>314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87</v>
      </c>
    </row>
    <row r="152" s="13" customFormat="1">
      <c r="A152" s="13"/>
      <c r="B152" s="245"/>
      <c r="C152" s="246"/>
      <c r="D152" s="247" t="s">
        <v>251</v>
      </c>
      <c r="E152" s="248" t="s">
        <v>1</v>
      </c>
      <c r="F152" s="249" t="s">
        <v>9039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251</v>
      </c>
      <c r="AU152" s="255" t="s">
        <v>87</v>
      </c>
      <c r="AV152" s="13" t="s">
        <v>84</v>
      </c>
      <c r="AW152" s="13" t="s">
        <v>32</v>
      </c>
      <c r="AX152" s="13" t="s">
        <v>76</v>
      </c>
      <c r="AY152" s="255" t="s">
        <v>240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9040</v>
      </c>
      <c r="G153" s="257"/>
      <c r="H153" s="260">
        <v>10.300000000000001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76</v>
      </c>
      <c r="AY153" s="266" t="s">
        <v>240</v>
      </c>
    </row>
    <row r="154" s="13" customFormat="1">
      <c r="A154" s="13"/>
      <c r="B154" s="245"/>
      <c r="C154" s="246"/>
      <c r="D154" s="247" t="s">
        <v>251</v>
      </c>
      <c r="E154" s="248" t="s">
        <v>1</v>
      </c>
      <c r="F154" s="249" t="s">
        <v>9041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251</v>
      </c>
      <c r="AU154" s="255" t="s">
        <v>87</v>
      </c>
      <c r="AV154" s="13" t="s">
        <v>84</v>
      </c>
      <c r="AW154" s="13" t="s">
        <v>32</v>
      </c>
      <c r="AX154" s="13" t="s">
        <v>76</v>
      </c>
      <c r="AY154" s="255" t="s">
        <v>240</v>
      </c>
    </row>
    <row r="155" s="14" customFormat="1">
      <c r="A155" s="14"/>
      <c r="B155" s="256"/>
      <c r="C155" s="257"/>
      <c r="D155" s="247" t="s">
        <v>251</v>
      </c>
      <c r="E155" s="258" t="s">
        <v>1</v>
      </c>
      <c r="F155" s="259" t="s">
        <v>1002</v>
      </c>
      <c r="G155" s="257"/>
      <c r="H155" s="260">
        <v>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251</v>
      </c>
      <c r="AU155" s="266" t="s">
        <v>87</v>
      </c>
      <c r="AV155" s="14" t="s">
        <v>87</v>
      </c>
      <c r="AW155" s="14" t="s">
        <v>32</v>
      </c>
      <c r="AX155" s="14" t="s">
        <v>76</v>
      </c>
      <c r="AY155" s="266" t="s">
        <v>240</v>
      </c>
    </row>
    <row r="156" s="13" customFormat="1">
      <c r="A156" s="13"/>
      <c r="B156" s="245"/>
      <c r="C156" s="246"/>
      <c r="D156" s="247" t="s">
        <v>251</v>
      </c>
      <c r="E156" s="248" t="s">
        <v>1</v>
      </c>
      <c r="F156" s="249" t="s">
        <v>9042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251</v>
      </c>
      <c r="AU156" s="255" t="s">
        <v>87</v>
      </c>
      <c r="AV156" s="13" t="s">
        <v>84</v>
      </c>
      <c r="AW156" s="13" t="s">
        <v>32</v>
      </c>
      <c r="AX156" s="13" t="s">
        <v>76</v>
      </c>
      <c r="AY156" s="255" t="s">
        <v>240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9043</v>
      </c>
      <c r="G157" s="257"/>
      <c r="H157" s="260">
        <v>-2.5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76</v>
      </c>
      <c r="AY157" s="266" t="s">
        <v>240</v>
      </c>
    </row>
    <row r="158" s="16" customFormat="1">
      <c r="A158" s="16"/>
      <c r="B158" s="278"/>
      <c r="C158" s="279"/>
      <c r="D158" s="247" t="s">
        <v>251</v>
      </c>
      <c r="E158" s="280" t="s">
        <v>1</v>
      </c>
      <c r="F158" s="281" t="s">
        <v>265</v>
      </c>
      <c r="G158" s="279"/>
      <c r="H158" s="282">
        <v>12.800000000000001</v>
      </c>
      <c r="I158" s="283"/>
      <c r="J158" s="279"/>
      <c r="K158" s="279"/>
      <c r="L158" s="284"/>
      <c r="M158" s="285"/>
      <c r="N158" s="286"/>
      <c r="O158" s="286"/>
      <c r="P158" s="286"/>
      <c r="Q158" s="286"/>
      <c r="R158" s="286"/>
      <c r="S158" s="286"/>
      <c r="T158" s="28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8" t="s">
        <v>251</v>
      </c>
      <c r="AU158" s="288" t="s">
        <v>87</v>
      </c>
      <c r="AV158" s="16" t="s">
        <v>247</v>
      </c>
      <c r="AW158" s="16" t="s">
        <v>32</v>
      </c>
      <c r="AX158" s="16" t="s">
        <v>84</v>
      </c>
      <c r="AY158" s="288" t="s">
        <v>240</v>
      </c>
    </row>
    <row r="159" s="2" customFormat="1" ht="37.8" customHeight="1">
      <c r="A159" s="39"/>
      <c r="B159" s="40"/>
      <c r="C159" s="227" t="s">
        <v>289</v>
      </c>
      <c r="D159" s="227" t="s">
        <v>242</v>
      </c>
      <c r="E159" s="228" t="s">
        <v>321</v>
      </c>
      <c r="F159" s="229" t="s">
        <v>322</v>
      </c>
      <c r="G159" s="230" t="s">
        <v>245</v>
      </c>
      <c r="H159" s="231">
        <v>64</v>
      </c>
      <c r="I159" s="232"/>
      <c r="J159" s="233">
        <f>ROUND(I159*H159,2)</f>
        <v>0</v>
      </c>
      <c r="K159" s="229" t="s">
        <v>246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247</v>
      </c>
      <c r="AT159" s="238" t="s">
        <v>242</v>
      </c>
      <c r="AU159" s="238" t="s">
        <v>87</v>
      </c>
      <c r="AY159" s="18" t="s">
        <v>240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247</v>
      </c>
      <c r="BM159" s="238" t="s">
        <v>9044</v>
      </c>
    </row>
    <row r="160" s="2" customFormat="1">
      <c r="A160" s="39"/>
      <c r="B160" s="40"/>
      <c r="C160" s="41"/>
      <c r="D160" s="240" t="s">
        <v>249</v>
      </c>
      <c r="E160" s="41"/>
      <c r="F160" s="241" t="s">
        <v>324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249</v>
      </c>
      <c r="AU160" s="18" t="s">
        <v>87</v>
      </c>
    </row>
    <row r="161" s="13" customFormat="1">
      <c r="A161" s="13"/>
      <c r="B161" s="245"/>
      <c r="C161" s="246"/>
      <c r="D161" s="247" t="s">
        <v>251</v>
      </c>
      <c r="E161" s="248" t="s">
        <v>1</v>
      </c>
      <c r="F161" s="249" t="s">
        <v>9045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251</v>
      </c>
      <c r="AU161" s="255" t="s">
        <v>87</v>
      </c>
      <c r="AV161" s="13" t="s">
        <v>84</v>
      </c>
      <c r="AW161" s="13" t="s">
        <v>32</v>
      </c>
      <c r="AX161" s="13" t="s">
        <v>76</v>
      </c>
      <c r="AY161" s="255" t="s">
        <v>240</v>
      </c>
    </row>
    <row r="162" s="14" customFormat="1">
      <c r="A162" s="14"/>
      <c r="B162" s="256"/>
      <c r="C162" s="257"/>
      <c r="D162" s="247" t="s">
        <v>251</v>
      </c>
      <c r="E162" s="258" t="s">
        <v>1</v>
      </c>
      <c r="F162" s="259" t="s">
        <v>9046</v>
      </c>
      <c r="G162" s="257"/>
      <c r="H162" s="260">
        <v>64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251</v>
      </c>
      <c r="AU162" s="266" t="s">
        <v>87</v>
      </c>
      <c r="AV162" s="14" t="s">
        <v>87</v>
      </c>
      <c r="AW162" s="14" t="s">
        <v>32</v>
      </c>
      <c r="AX162" s="14" t="s">
        <v>84</v>
      </c>
      <c r="AY162" s="266" t="s">
        <v>240</v>
      </c>
    </row>
    <row r="163" s="2" customFormat="1" ht="16.5" customHeight="1">
      <c r="A163" s="39"/>
      <c r="B163" s="40"/>
      <c r="C163" s="227" t="s">
        <v>300</v>
      </c>
      <c r="D163" s="227" t="s">
        <v>242</v>
      </c>
      <c r="E163" s="228" t="s">
        <v>8562</v>
      </c>
      <c r="F163" s="229" t="s">
        <v>399</v>
      </c>
      <c r="G163" s="230" t="s">
        <v>245</v>
      </c>
      <c r="H163" s="231">
        <v>12.800000000000001</v>
      </c>
      <c r="I163" s="232"/>
      <c r="J163" s="233">
        <f>ROUND(I163*H163,2)</f>
        <v>0</v>
      </c>
      <c r="K163" s="229" t="s">
        <v>246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247</v>
      </c>
      <c r="AT163" s="238" t="s">
        <v>242</v>
      </c>
      <c r="AU163" s="238" t="s">
        <v>87</v>
      </c>
      <c r="AY163" s="18" t="s">
        <v>240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247</v>
      </c>
      <c r="BM163" s="238" t="s">
        <v>9047</v>
      </c>
    </row>
    <row r="164" s="2" customFormat="1">
      <c r="A164" s="39"/>
      <c r="B164" s="40"/>
      <c r="C164" s="41"/>
      <c r="D164" s="240" t="s">
        <v>249</v>
      </c>
      <c r="E164" s="41"/>
      <c r="F164" s="241" t="s">
        <v>8564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87</v>
      </c>
    </row>
    <row r="165" s="2" customFormat="1" ht="33" customHeight="1">
      <c r="A165" s="39"/>
      <c r="B165" s="40"/>
      <c r="C165" s="227" t="s">
        <v>310</v>
      </c>
      <c r="D165" s="227" t="s">
        <v>242</v>
      </c>
      <c r="E165" s="228" t="s">
        <v>9048</v>
      </c>
      <c r="F165" s="229" t="s">
        <v>404</v>
      </c>
      <c r="G165" s="230" t="s">
        <v>344</v>
      </c>
      <c r="H165" s="231">
        <v>25.600000000000001</v>
      </c>
      <c r="I165" s="232"/>
      <c r="J165" s="233">
        <f>ROUND(I165*H165,2)</f>
        <v>0</v>
      </c>
      <c r="K165" s="229" t="s">
        <v>246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247</v>
      </c>
      <c r="AT165" s="238" t="s">
        <v>242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247</v>
      </c>
      <c r="BM165" s="238" t="s">
        <v>9049</v>
      </c>
    </row>
    <row r="166" s="2" customFormat="1">
      <c r="A166" s="39"/>
      <c r="B166" s="40"/>
      <c r="C166" s="41"/>
      <c r="D166" s="240" t="s">
        <v>249</v>
      </c>
      <c r="E166" s="41"/>
      <c r="F166" s="241" t="s">
        <v>9050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87</v>
      </c>
    </row>
    <row r="167" s="14" customFormat="1">
      <c r="A167" s="14"/>
      <c r="B167" s="256"/>
      <c r="C167" s="257"/>
      <c r="D167" s="247" t="s">
        <v>251</v>
      </c>
      <c r="E167" s="258" t="s">
        <v>1</v>
      </c>
      <c r="F167" s="259" t="s">
        <v>9051</v>
      </c>
      <c r="G167" s="257"/>
      <c r="H167" s="260">
        <v>25.600000000000001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251</v>
      </c>
      <c r="AU167" s="266" t="s">
        <v>87</v>
      </c>
      <c r="AV167" s="14" t="s">
        <v>87</v>
      </c>
      <c r="AW167" s="14" t="s">
        <v>32</v>
      </c>
      <c r="AX167" s="14" t="s">
        <v>84</v>
      </c>
      <c r="AY167" s="266" t="s">
        <v>240</v>
      </c>
    </row>
    <row r="168" s="12" customFormat="1" ht="22.8" customHeight="1">
      <c r="A168" s="12"/>
      <c r="B168" s="211"/>
      <c r="C168" s="212"/>
      <c r="D168" s="213" t="s">
        <v>75</v>
      </c>
      <c r="E168" s="225" t="s">
        <v>87</v>
      </c>
      <c r="F168" s="225" t="s">
        <v>408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SUM(P169:P182)</f>
        <v>0</v>
      </c>
      <c r="Q168" s="219"/>
      <c r="R168" s="220">
        <f>SUM(R169:R182)</f>
        <v>12.54631</v>
      </c>
      <c r="S168" s="219"/>
      <c r="T168" s="221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84</v>
      </c>
      <c r="AT168" s="223" t="s">
        <v>75</v>
      </c>
      <c r="AU168" s="223" t="s">
        <v>84</v>
      </c>
      <c r="AY168" s="222" t="s">
        <v>240</v>
      </c>
      <c r="BK168" s="224">
        <f>SUM(BK169:BK182)</f>
        <v>0</v>
      </c>
    </row>
    <row r="169" s="2" customFormat="1" ht="16.5" customHeight="1">
      <c r="A169" s="39"/>
      <c r="B169" s="40"/>
      <c r="C169" s="227" t="s">
        <v>320</v>
      </c>
      <c r="D169" s="227" t="s">
        <v>242</v>
      </c>
      <c r="E169" s="228" t="s">
        <v>9052</v>
      </c>
      <c r="F169" s="229" t="s">
        <v>9053</v>
      </c>
      <c r="G169" s="230" t="s">
        <v>245</v>
      </c>
      <c r="H169" s="231">
        <v>5</v>
      </c>
      <c r="I169" s="232"/>
      <c r="J169" s="233">
        <f>ROUND(I169*H169,2)</f>
        <v>0</v>
      </c>
      <c r="K169" s="229" t="s">
        <v>246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2.5018699999999998</v>
      </c>
      <c r="R169" s="236">
        <f>Q169*H169</f>
        <v>12.50935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247</v>
      </c>
      <c r="AT169" s="238" t="s">
        <v>242</v>
      </c>
      <c r="AU169" s="238" t="s">
        <v>87</v>
      </c>
      <c r="AY169" s="18" t="s">
        <v>240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247</v>
      </c>
      <c r="BM169" s="238" t="s">
        <v>9054</v>
      </c>
    </row>
    <row r="170" s="2" customFormat="1">
      <c r="A170" s="39"/>
      <c r="B170" s="40"/>
      <c r="C170" s="41"/>
      <c r="D170" s="240" t="s">
        <v>249</v>
      </c>
      <c r="E170" s="41"/>
      <c r="F170" s="241" t="s">
        <v>9055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87</v>
      </c>
    </row>
    <row r="171" s="13" customFormat="1">
      <c r="A171" s="13"/>
      <c r="B171" s="245"/>
      <c r="C171" s="246"/>
      <c r="D171" s="247" t="s">
        <v>251</v>
      </c>
      <c r="E171" s="248" t="s">
        <v>1</v>
      </c>
      <c r="F171" s="249" t="s">
        <v>9056</v>
      </c>
      <c r="G171" s="246"/>
      <c r="H171" s="248" t="s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251</v>
      </c>
      <c r="AU171" s="255" t="s">
        <v>87</v>
      </c>
      <c r="AV171" s="13" t="s">
        <v>84</v>
      </c>
      <c r="AW171" s="13" t="s">
        <v>32</v>
      </c>
      <c r="AX171" s="13" t="s">
        <v>76</v>
      </c>
      <c r="AY171" s="255" t="s">
        <v>240</v>
      </c>
    </row>
    <row r="172" s="14" customFormat="1">
      <c r="A172" s="14"/>
      <c r="B172" s="256"/>
      <c r="C172" s="257"/>
      <c r="D172" s="247" t="s">
        <v>251</v>
      </c>
      <c r="E172" s="258" t="s">
        <v>1</v>
      </c>
      <c r="F172" s="259" t="s">
        <v>9057</v>
      </c>
      <c r="G172" s="257"/>
      <c r="H172" s="260">
        <v>2.363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251</v>
      </c>
      <c r="AU172" s="266" t="s">
        <v>87</v>
      </c>
      <c r="AV172" s="14" t="s">
        <v>87</v>
      </c>
      <c r="AW172" s="14" t="s">
        <v>32</v>
      </c>
      <c r="AX172" s="14" t="s">
        <v>76</v>
      </c>
      <c r="AY172" s="266" t="s">
        <v>240</v>
      </c>
    </row>
    <row r="173" s="14" customFormat="1">
      <c r="A173" s="14"/>
      <c r="B173" s="256"/>
      <c r="C173" s="257"/>
      <c r="D173" s="247" t="s">
        <v>251</v>
      </c>
      <c r="E173" s="258" t="s">
        <v>1</v>
      </c>
      <c r="F173" s="259" t="s">
        <v>9058</v>
      </c>
      <c r="G173" s="257"/>
      <c r="H173" s="260">
        <v>0.75600000000000001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251</v>
      </c>
      <c r="AU173" s="266" t="s">
        <v>87</v>
      </c>
      <c r="AV173" s="14" t="s">
        <v>87</v>
      </c>
      <c r="AW173" s="14" t="s">
        <v>32</v>
      </c>
      <c r="AX173" s="14" t="s">
        <v>76</v>
      </c>
      <c r="AY173" s="266" t="s">
        <v>240</v>
      </c>
    </row>
    <row r="174" s="14" customFormat="1">
      <c r="A174" s="14"/>
      <c r="B174" s="256"/>
      <c r="C174" s="257"/>
      <c r="D174" s="247" t="s">
        <v>251</v>
      </c>
      <c r="E174" s="258" t="s">
        <v>1</v>
      </c>
      <c r="F174" s="259" t="s">
        <v>9059</v>
      </c>
      <c r="G174" s="257"/>
      <c r="H174" s="260">
        <v>0.33600000000000002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251</v>
      </c>
      <c r="AU174" s="266" t="s">
        <v>87</v>
      </c>
      <c r="AV174" s="14" t="s">
        <v>87</v>
      </c>
      <c r="AW174" s="14" t="s">
        <v>32</v>
      </c>
      <c r="AX174" s="14" t="s">
        <v>76</v>
      </c>
      <c r="AY174" s="266" t="s">
        <v>240</v>
      </c>
    </row>
    <row r="175" s="13" customFormat="1">
      <c r="A175" s="13"/>
      <c r="B175" s="245"/>
      <c r="C175" s="246"/>
      <c r="D175" s="247" t="s">
        <v>251</v>
      </c>
      <c r="E175" s="248" t="s">
        <v>1</v>
      </c>
      <c r="F175" s="249" t="s">
        <v>9060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251</v>
      </c>
      <c r="AU175" s="255" t="s">
        <v>87</v>
      </c>
      <c r="AV175" s="13" t="s">
        <v>84</v>
      </c>
      <c r="AW175" s="13" t="s">
        <v>32</v>
      </c>
      <c r="AX175" s="13" t="s">
        <v>76</v>
      </c>
      <c r="AY175" s="255" t="s">
        <v>240</v>
      </c>
    </row>
    <row r="176" s="14" customFormat="1">
      <c r="A176" s="14"/>
      <c r="B176" s="256"/>
      <c r="C176" s="257"/>
      <c r="D176" s="247" t="s">
        <v>251</v>
      </c>
      <c r="E176" s="258" t="s">
        <v>1</v>
      </c>
      <c r="F176" s="259" t="s">
        <v>9061</v>
      </c>
      <c r="G176" s="257"/>
      <c r="H176" s="260">
        <v>0.75600000000000001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251</v>
      </c>
      <c r="AU176" s="266" t="s">
        <v>87</v>
      </c>
      <c r="AV176" s="14" t="s">
        <v>87</v>
      </c>
      <c r="AW176" s="14" t="s">
        <v>32</v>
      </c>
      <c r="AX176" s="14" t="s">
        <v>76</v>
      </c>
      <c r="AY176" s="266" t="s">
        <v>240</v>
      </c>
    </row>
    <row r="177" s="14" customFormat="1">
      <c r="A177" s="14"/>
      <c r="B177" s="256"/>
      <c r="C177" s="257"/>
      <c r="D177" s="247" t="s">
        <v>251</v>
      </c>
      <c r="E177" s="258" t="s">
        <v>1</v>
      </c>
      <c r="F177" s="259" t="s">
        <v>9062</v>
      </c>
      <c r="G177" s="257"/>
      <c r="H177" s="260">
        <v>0.78900000000000003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251</v>
      </c>
      <c r="AU177" s="266" t="s">
        <v>87</v>
      </c>
      <c r="AV177" s="14" t="s">
        <v>87</v>
      </c>
      <c r="AW177" s="14" t="s">
        <v>32</v>
      </c>
      <c r="AX177" s="14" t="s">
        <v>76</v>
      </c>
      <c r="AY177" s="266" t="s">
        <v>240</v>
      </c>
    </row>
    <row r="178" s="16" customFormat="1">
      <c r="A178" s="16"/>
      <c r="B178" s="278"/>
      <c r="C178" s="279"/>
      <c r="D178" s="247" t="s">
        <v>251</v>
      </c>
      <c r="E178" s="280" t="s">
        <v>1</v>
      </c>
      <c r="F178" s="281" t="s">
        <v>265</v>
      </c>
      <c r="G178" s="279"/>
      <c r="H178" s="282">
        <v>4.9999999999999991</v>
      </c>
      <c r="I178" s="283"/>
      <c r="J178" s="279"/>
      <c r="K178" s="279"/>
      <c r="L178" s="284"/>
      <c r="M178" s="285"/>
      <c r="N178" s="286"/>
      <c r="O178" s="286"/>
      <c r="P178" s="286"/>
      <c r="Q178" s="286"/>
      <c r="R178" s="286"/>
      <c r="S178" s="286"/>
      <c r="T178" s="28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8" t="s">
        <v>251</v>
      </c>
      <c r="AU178" s="288" t="s">
        <v>87</v>
      </c>
      <c r="AV178" s="16" t="s">
        <v>247</v>
      </c>
      <c r="AW178" s="16" t="s">
        <v>32</v>
      </c>
      <c r="AX178" s="16" t="s">
        <v>84</v>
      </c>
      <c r="AY178" s="288" t="s">
        <v>240</v>
      </c>
    </row>
    <row r="179" s="2" customFormat="1" ht="24.15" customHeight="1">
      <c r="A179" s="39"/>
      <c r="B179" s="40"/>
      <c r="C179" s="227" t="s">
        <v>328</v>
      </c>
      <c r="D179" s="227" t="s">
        <v>242</v>
      </c>
      <c r="E179" s="228" t="s">
        <v>9063</v>
      </c>
      <c r="F179" s="229" t="s">
        <v>9064</v>
      </c>
      <c r="G179" s="230" t="s">
        <v>675</v>
      </c>
      <c r="H179" s="231">
        <v>12</v>
      </c>
      <c r="I179" s="232"/>
      <c r="J179" s="233">
        <f>ROUND(I179*H179,2)</f>
        <v>0</v>
      </c>
      <c r="K179" s="229" t="s">
        <v>246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0.0030799999999999998</v>
      </c>
      <c r="R179" s="236">
        <f>Q179*H179</f>
        <v>0.03696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247</v>
      </c>
      <c r="AT179" s="238" t="s">
        <v>242</v>
      </c>
      <c r="AU179" s="238" t="s">
        <v>87</v>
      </c>
      <c r="AY179" s="18" t="s">
        <v>240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247</v>
      </c>
      <c r="BM179" s="238" t="s">
        <v>9065</v>
      </c>
    </row>
    <row r="180" s="2" customFormat="1">
      <c r="A180" s="39"/>
      <c r="B180" s="40"/>
      <c r="C180" s="41"/>
      <c r="D180" s="240" t="s">
        <v>249</v>
      </c>
      <c r="E180" s="41"/>
      <c r="F180" s="241" t="s">
        <v>9066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249</v>
      </c>
      <c r="AU180" s="18" t="s">
        <v>87</v>
      </c>
    </row>
    <row r="181" s="13" customFormat="1">
      <c r="A181" s="13"/>
      <c r="B181" s="245"/>
      <c r="C181" s="246"/>
      <c r="D181" s="247" t="s">
        <v>251</v>
      </c>
      <c r="E181" s="248" t="s">
        <v>1</v>
      </c>
      <c r="F181" s="249" t="s">
        <v>9067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251</v>
      </c>
      <c r="AU181" s="255" t="s">
        <v>87</v>
      </c>
      <c r="AV181" s="13" t="s">
        <v>84</v>
      </c>
      <c r="AW181" s="13" t="s">
        <v>32</v>
      </c>
      <c r="AX181" s="13" t="s">
        <v>76</v>
      </c>
      <c r="AY181" s="255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158</v>
      </c>
      <c r="G182" s="257"/>
      <c r="H182" s="260">
        <v>12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84</v>
      </c>
      <c r="AY182" s="266" t="s">
        <v>240</v>
      </c>
    </row>
    <row r="183" s="12" customFormat="1" ht="22.8" customHeight="1">
      <c r="A183" s="12"/>
      <c r="B183" s="211"/>
      <c r="C183" s="212"/>
      <c r="D183" s="213" t="s">
        <v>75</v>
      </c>
      <c r="E183" s="225" t="s">
        <v>256</v>
      </c>
      <c r="F183" s="225" t="s">
        <v>553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SUM(P184:P288)</f>
        <v>0</v>
      </c>
      <c r="Q183" s="219"/>
      <c r="R183" s="220">
        <f>SUM(R184:R288)</f>
        <v>37.09147999999999</v>
      </c>
      <c r="S183" s="219"/>
      <c r="T183" s="221">
        <f>SUM(T184:T288)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84</v>
      </c>
      <c r="AT183" s="223" t="s">
        <v>75</v>
      </c>
      <c r="AU183" s="223" t="s">
        <v>84</v>
      </c>
      <c r="AY183" s="222" t="s">
        <v>240</v>
      </c>
      <c r="BK183" s="224">
        <f>SUM(BK184:BK288)</f>
        <v>0</v>
      </c>
    </row>
    <row r="184" s="2" customFormat="1" ht="24.15" customHeight="1">
      <c r="A184" s="39"/>
      <c r="B184" s="40"/>
      <c r="C184" s="227" t="s">
        <v>152</v>
      </c>
      <c r="D184" s="227" t="s">
        <v>242</v>
      </c>
      <c r="E184" s="228" t="s">
        <v>9068</v>
      </c>
      <c r="F184" s="229" t="s">
        <v>9069</v>
      </c>
      <c r="G184" s="230" t="s">
        <v>675</v>
      </c>
      <c r="H184" s="231">
        <v>12</v>
      </c>
      <c r="I184" s="232"/>
      <c r="J184" s="233">
        <f>ROUND(I184*H184,2)</f>
        <v>0</v>
      </c>
      <c r="K184" s="229" t="s">
        <v>246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0.0070200000000000002</v>
      </c>
      <c r="R184" s="236">
        <f>Q184*H184</f>
        <v>0.084240000000000009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247</v>
      </c>
      <c r="AT184" s="238" t="s">
        <v>242</v>
      </c>
      <c r="AU184" s="238" t="s">
        <v>87</v>
      </c>
      <c r="AY184" s="18" t="s">
        <v>240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247</v>
      </c>
      <c r="BM184" s="238" t="s">
        <v>9070</v>
      </c>
    </row>
    <row r="185" s="2" customFormat="1">
      <c r="A185" s="39"/>
      <c r="B185" s="40"/>
      <c r="C185" s="41"/>
      <c r="D185" s="240" t="s">
        <v>249</v>
      </c>
      <c r="E185" s="41"/>
      <c r="F185" s="241" t="s">
        <v>9071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87</v>
      </c>
    </row>
    <row r="186" s="13" customFormat="1">
      <c r="A186" s="13"/>
      <c r="B186" s="245"/>
      <c r="C186" s="246"/>
      <c r="D186" s="247" t="s">
        <v>251</v>
      </c>
      <c r="E186" s="248" t="s">
        <v>1</v>
      </c>
      <c r="F186" s="249" t="s">
        <v>9072</v>
      </c>
      <c r="G186" s="246"/>
      <c r="H186" s="248" t="s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251</v>
      </c>
      <c r="AU186" s="255" t="s">
        <v>87</v>
      </c>
      <c r="AV186" s="13" t="s">
        <v>84</v>
      </c>
      <c r="AW186" s="13" t="s">
        <v>32</v>
      </c>
      <c r="AX186" s="13" t="s">
        <v>76</v>
      </c>
      <c r="AY186" s="255" t="s">
        <v>240</v>
      </c>
    </row>
    <row r="187" s="14" customFormat="1">
      <c r="A187" s="14"/>
      <c r="B187" s="256"/>
      <c r="C187" s="257"/>
      <c r="D187" s="247" t="s">
        <v>251</v>
      </c>
      <c r="E187" s="258" t="s">
        <v>1</v>
      </c>
      <c r="F187" s="259" t="s">
        <v>158</v>
      </c>
      <c r="G187" s="257"/>
      <c r="H187" s="260">
        <v>12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251</v>
      </c>
      <c r="AU187" s="266" t="s">
        <v>87</v>
      </c>
      <c r="AV187" s="14" t="s">
        <v>87</v>
      </c>
      <c r="AW187" s="14" t="s">
        <v>32</v>
      </c>
      <c r="AX187" s="14" t="s">
        <v>76</v>
      </c>
      <c r="AY187" s="266" t="s">
        <v>240</v>
      </c>
    </row>
    <row r="188" s="16" customFormat="1">
      <c r="A188" s="16"/>
      <c r="B188" s="278"/>
      <c r="C188" s="279"/>
      <c r="D188" s="247" t="s">
        <v>251</v>
      </c>
      <c r="E188" s="280" t="s">
        <v>1</v>
      </c>
      <c r="F188" s="281" t="s">
        <v>265</v>
      </c>
      <c r="G188" s="279"/>
      <c r="H188" s="282">
        <v>12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8" t="s">
        <v>251</v>
      </c>
      <c r="AU188" s="288" t="s">
        <v>87</v>
      </c>
      <c r="AV188" s="16" t="s">
        <v>247</v>
      </c>
      <c r="AW188" s="16" t="s">
        <v>4</v>
      </c>
      <c r="AX188" s="16" t="s">
        <v>84</v>
      </c>
      <c r="AY188" s="288" t="s">
        <v>240</v>
      </c>
    </row>
    <row r="189" s="2" customFormat="1" ht="24.15" customHeight="1">
      <c r="A189" s="39"/>
      <c r="B189" s="40"/>
      <c r="C189" s="227" t="s">
        <v>155</v>
      </c>
      <c r="D189" s="227" t="s">
        <v>242</v>
      </c>
      <c r="E189" s="228" t="s">
        <v>9073</v>
      </c>
      <c r="F189" s="229" t="s">
        <v>9074</v>
      </c>
      <c r="G189" s="230" t="s">
        <v>675</v>
      </c>
      <c r="H189" s="231">
        <v>156</v>
      </c>
      <c r="I189" s="232"/>
      <c r="J189" s="233">
        <f>ROUND(I189*H189,2)</f>
        <v>0</v>
      </c>
      <c r="K189" s="229" t="s">
        <v>246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0.17488999999999999</v>
      </c>
      <c r="R189" s="236">
        <f>Q189*H189</f>
        <v>27.28284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247</v>
      </c>
      <c r="AT189" s="238" t="s">
        <v>242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247</v>
      </c>
      <c r="BM189" s="238" t="s">
        <v>9075</v>
      </c>
    </row>
    <row r="190" s="2" customFormat="1">
      <c r="A190" s="39"/>
      <c r="B190" s="40"/>
      <c r="C190" s="41"/>
      <c r="D190" s="240" t="s">
        <v>249</v>
      </c>
      <c r="E190" s="41"/>
      <c r="F190" s="241" t="s">
        <v>9076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87</v>
      </c>
    </row>
    <row r="191" s="13" customFormat="1">
      <c r="A191" s="13"/>
      <c r="B191" s="245"/>
      <c r="C191" s="246"/>
      <c r="D191" s="247" t="s">
        <v>251</v>
      </c>
      <c r="E191" s="248" t="s">
        <v>1</v>
      </c>
      <c r="F191" s="249" t="s">
        <v>9077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251</v>
      </c>
      <c r="AU191" s="255" t="s">
        <v>87</v>
      </c>
      <c r="AV191" s="13" t="s">
        <v>84</v>
      </c>
      <c r="AW191" s="13" t="s">
        <v>32</v>
      </c>
      <c r="AX191" s="13" t="s">
        <v>76</v>
      </c>
      <c r="AY191" s="255" t="s">
        <v>240</v>
      </c>
    </row>
    <row r="192" s="13" customFormat="1">
      <c r="A192" s="13"/>
      <c r="B192" s="245"/>
      <c r="C192" s="246"/>
      <c r="D192" s="247" t="s">
        <v>251</v>
      </c>
      <c r="E192" s="248" t="s">
        <v>1</v>
      </c>
      <c r="F192" s="249" t="s">
        <v>9078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251</v>
      </c>
      <c r="AU192" s="255" t="s">
        <v>87</v>
      </c>
      <c r="AV192" s="13" t="s">
        <v>84</v>
      </c>
      <c r="AW192" s="13" t="s">
        <v>32</v>
      </c>
      <c r="AX192" s="13" t="s">
        <v>76</v>
      </c>
      <c r="AY192" s="255" t="s">
        <v>240</v>
      </c>
    </row>
    <row r="193" s="14" customFormat="1">
      <c r="A193" s="14"/>
      <c r="B193" s="256"/>
      <c r="C193" s="257"/>
      <c r="D193" s="247" t="s">
        <v>251</v>
      </c>
      <c r="E193" s="258" t="s">
        <v>1</v>
      </c>
      <c r="F193" s="259" t="s">
        <v>1294</v>
      </c>
      <c r="G193" s="257"/>
      <c r="H193" s="260">
        <v>118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251</v>
      </c>
      <c r="AU193" s="266" t="s">
        <v>87</v>
      </c>
      <c r="AV193" s="14" t="s">
        <v>87</v>
      </c>
      <c r="AW193" s="14" t="s">
        <v>32</v>
      </c>
      <c r="AX193" s="14" t="s">
        <v>76</v>
      </c>
      <c r="AY193" s="266" t="s">
        <v>240</v>
      </c>
    </row>
    <row r="194" s="15" customFormat="1">
      <c r="A194" s="15"/>
      <c r="B194" s="267"/>
      <c r="C194" s="268"/>
      <c r="D194" s="247" t="s">
        <v>251</v>
      </c>
      <c r="E194" s="269" t="s">
        <v>1</v>
      </c>
      <c r="F194" s="270" t="s">
        <v>255</v>
      </c>
      <c r="G194" s="268"/>
      <c r="H194" s="271">
        <v>118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251</v>
      </c>
      <c r="AU194" s="277" t="s">
        <v>87</v>
      </c>
      <c r="AV194" s="15" t="s">
        <v>256</v>
      </c>
      <c r="AW194" s="15" t="s">
        <v>32</v>
      </c>
      <c r="AX194" s="15" t="s">
        <v>76</v>
      </c>
      <c r="AY194" s="277" t="s">
        <v>240</v>
      </c>
    </row>
    <row r="195" s="13" customFormat="1">
      <c r="A195" s="13"/>
      <c r="B195" s="245"/>
      <c r="C195" s="246"/>
      <c r="D195" s="247" t="s">
        <v>251</v>
      </c>
      <c r="E195" s="248" t="s">
        <v>1</v>
      </c>
      <c r="F195" s="249" t="s">
        <v>9079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251</v>
      </c>
      <c r="AU195" s="255" t="s">
        <v>87</v>
      </c>
      <c r="AV195" s="13" t="s">
        <v>84</v>
      </c>
      <c r="AW195" s="13" t="s">
        <v>32</v>
      </c>
      <c r="AX195" s="13" t="s">
        <v>76</v>
      </c>
      <c r="AY195" s="255" t="s">
        <v>240</v>
      </c>
    </row>
    <row r="196" s="14" customFormat="1">
      <c r="A196" s="14"/>
      <c r="B196" s="256"/>
      <c r="C196" s="257"/>
      <c r="D196" s="247" t="s">
        <v>251</v>
      </c>
      <c r="E196" s="258" t="s">
        <v>1</v>
      </c>
      <c r="F196" s="259" t="s">
        <v>579</v>
      </c>
      <c r="G196" s="257"/>
      <c r="H196" s="260">
        <v>38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251</v>
      </c>
      <c r="AU196" s="266" t="s">
        <v>87</v>
      </c>
      <c r="AV196" s="14" t="s">
        <v>87</v>
      </c>
      <c r="AW196" s="14" t="s">
        <v>32</v>
      </c>
      <c r="AX196" s="14" t="s">
        <v>76</v>
      </c>
      <c r="AY196" s="266" t="s">
        <v>240</v>
      </c>
    </row>
    <row r="197" s="15" customFormat="1">
      <c r="A197" s="15"/>
      <c r="B197" s="267"/>
      <c r="C197" s="268"/>
      <c r="D197" s="247" t="s">
        <v>251</v>
      </c>
      <c r="E197" s="269" t="s">
        <v>1</v>
      </c>
      <c r="F197" s="270" t="s">
        <v>261</v>
      </c>
      <c r="G197" s="268"/>
      <c r="H197" s="271">
        <v>38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251</v>
      </c>
      <c r="AU197" s="277" t="s">
        <v>87</v>
      </c>
      <c r="AV197" s="15" t="s">
        <v>256</v>
      </c>
      <c r="AW197" s="15" t="s">
        <v>32</v>
      </c>
      <c r="AX197" s="15" t="s">
        <v>76</v>
      </c>
      <c r="AY197" s="277" t="s">
        <v>240</v>
      </c>
    </row>
    <row r="198" s="16" customFormat="1">
      <c r="A198" s="16"/>
      <c r="B198" s="278"/>
      <c r="C198" s="279"/>
      <c r="D198" s="247" t="s">
        <v>251</v>
      </c>
      <c r="E198" s="280" t="s">
        <v>1</v>
      </c>
      <c r="F198" s="281" t="s">
        <v>265</v>
      </c>
      <c r="G198" s="279"/>
      <c r="H198" s="282">
        <v>156</v>
      </c>
      <c r="I198" s="283"/>
      <c r="J198" s="279"/>
      <c r="K198" s="279"/>
      <c r="L198" s="284"/>
      <c r="M198" s="285"/>
      <c r="N198" s="286"/>
      <c r="O198" s="286"/>
      <c r="P198" s="286"/>
      <c r="Q198" s="286"/>
      <c r="R198" s="286"/>
      <c r="S198" s="286"/>
      <c r="T198" s="28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8" t="s">
        <v>251</v>
      </c>
      <c r="AU198" s="288" t="s">
        <v>87</v>
      </c>
      <c r="AV198" s="16" t="s">
        <v>247</v>
      </c>
      <c r="AW198" s="16" t="s">
        <v>32</v>
      </c>
      <c r="AX198" s="16" t="s">
        <v>84</v>
      </c>
      <c r="AY198" s="288" t="s">
        <v>240</v>
      </c>
    </row>
    <row r="199" s="2" customFormat="1" ht="24.15" customHeight="1">
      <c r="A199" s="39"/>
      <c r="B199" s="40"/>
      <c r="C199" s="227" t="s">
        <v>158</v>
      </c>
      <c r="D199" s="227" t="s">
        <v>242</v>
      </c>
      <c r="E199" s="228" t="s">
        <v>9080</v>
      </c>
      <c r="F199" s="229" t="s">
        <v>9081</v>
      </c>
      <c r="G199" s="230" t="s">
        <v>675</v>
      </c>
      <c r="H199" s="231">
        <v>30</v>
      </c>
      <c r="I199" s="232"/>
      <c r="J199" s="233">
        <f>ROUND(I199*H199,2)</f>
        <v>0</v>
      </c>
      <c r="K199" s="229" t="s">
        <v>246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0.17488999999999999</v>
      </c>
      <c r="R199" s="236">
        <f>Q199*H199</f>
        <v>5.2466999999999997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247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247</v>
      </c>
      <c r="BM199" s="238" t="s">
        <v>9082</v>
      </c>
    </row>
    <row r="200" s="2" customFormat="1">
      <c r="A200" s="39"/>
      <c r="B200" s="40"/>
      <c r="C200" s="41"/>
      <c r="D200" s="240" t="s">
        <v>249</v>
      </c>
      <c r="E200" s="41"/>
      <c r="F200" s="241" t="s">
        <v>9083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87</v>
      </c>
    </row>
    <row r="201" s="13" customFormat="1">
      <c r="A201" s="13"/>
      <c r="B201" s="245"/>
      <c r="C201" s="246"/>
      <c r="D201" s="247" t="s">
        <v>251</v>
      </c>
      <c r="E201" s="248" t="s">
        <v>1</v>
      </c>
      <c r="F201" s="249" t="s">
        <v>9084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251</v>
      </c>
      <c r="AU201" s="255" t="s">
        <v>87</v>
      </c>
      <c r="AV201" s="13" t="s">
        <v>84</v>
      </c>
      <c r="AW201" s="13" t="s">
        <v>32</v>
      </c>
      <c r="AX201" s="13" t="s">
        <v>76</v>
      </c>
      <c r="AY201" s="255" t="s">
        <v>240</v>
      </c>
    </row>
    <row r="202" s="13" customFormat="1">
      <c r="A202" s="13"/>
      <c r="B202" s="245"/>
      <c r="C202" s="246"/>
      <c r="D202" s="247" t="s">
        <v>251</v>
      </c>
      <c r="E202" s="248" t="s">
        <v>1</v>
      </c>
      <c r="F202" s="249" t="s">
        <v>9085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251</v>
      </c>
      <c r="AU202" s="255" t="s">
        <v>87</v>
      </c>
      <c r="AV202" s="13" t="s">
        <v>84</v>
      </c>
      <c r="AW202" s="13" t="s">
        <v>32</v>
      </c>
      <c r="AX202" s="13" t="s">
        <v>76</v>
      </c>
      <c r="AY202" s="255" t="s">
        <v>240</v>
      </c>
    </row>
    <row r="203" s="14" customFormat="1">
      <c r="A203" s="14"/>
      <c r="B203" s="256"/>
      <c r="C203" s="257"/>
      <c r="D203" s="247" t="s">
        <v>251</v>
      </c>
      <c r="E203" s="258" t="s">
        <v>1</v>
      </c>
      <c r="F203" s="259" t="s">
        <v>511</v>
      </c>
      <c r="G203" s="257"/>
      <c r="H203" s="260">
        <v>30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251</v>
      </c>
      <c r="AU203" s="266" t="s">
        <v>87</v>
      </c>
      <c r="AV203" s="14" t="s">
        <v>87</v>
      </c>
      <c r="AW203" s="14" t="s">
        <v>32</v>
      </c>
      <c r="AX203" s="14" t="s">
        <v>84</v>
      </c>
      <c r="AY203" s="266" t="s">
        <v>240</v>
      </c>
    </row>
    <row r="204" s="2" customFormat="1" ht="33" customHeight="1">
      <c r="A204" s="39"/>
      <c r="B204" s="40"/>
      <c r="C204" s="289" t="s">
        <v>162</v>
      </c>
      <c r="D204" s="289" t="s">
        <v>341</v>
      </c>
      <c r="E204" s="290" t="s">
        <v>9086</v>
      </c>
      <c r="F204" s="291" t="s">
        <v>9087</v>
      </c>
      <c r="G204" s="292" t="s">
        <v>675</v>
      </c>
      <c r="H204" s="293">
        <v>38</v>
      </c>
      <c r="I204" s="294"/>
      <c r="J204" s="295">
        <f>ROUND(I204*H204,2)</f>
        <v>0</v>
      </c>
      <c r="K204" s="291" t="s">
        <v>246</v>
      </c>
      <c r="L204" s="296"/>
      <c r="M204" s="297" t="s">
        <v>1</v>
      </c>
      <c r="N204" s="298" t="s">
        <v>41</v>
      </c>
      <c r="O204" s="92"/>
      <c r="P204" s="236">
        <f>O204*H204</f>
        <v>0</v>
      </c>
      <c r="Q204" s="236">
        <v>0.0053</v>
      </c>
      <c r="R204" s="236">
        <f>Q204*H204</f>
        <v>0.2014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320</v>
      </c>
      <c r="AT204" s="238" t="s">
        <v>341</v>
      </c>
      <c r="AU204" s="238" t="s">
        <v>87</v>
      </c>
      <c r="AY204" s="18" t="s">
        <v>240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247</v>
      </c>
      <c r="BM204" s="238" t="s">
        <v>9088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9089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4" customFormat="1">
      <c r="A206" s="14"/>
      <c r="B206" s="256"/>
      <c r="C206" s="257"/>
      <c r="D206" s="247" t="s">
        <v>251</v>
      </c>
      <c r="E206" s="258" t="s">
        <v>1</v>
      </c>
      <c r="F206" s="259" t="s">
        <v>579</v>
      </c>
      <c r="G206" s="257"/>
      <c r="H206" s="260">
        <v>38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251</v>
      </c>
      <c r="AU206" s="266" t="s">
        <v>87</v>
      </c>
      <c r="AV206" s="14" t="s">
        <v>87</v>
      </c>
      <c r="AW206" s="14" t="s">
        <v>32</v>
      </c>
      <c r="AX206" s="14" t="s">
        <v>84</v>
      </c>
      <c r="AY206" s="266" t="s">
        <v>240</v>
      </c>
    </row>
    <row r="207" s="13" customFormat="1">
      <c r="A207" s="13"/>
      <c r="B207" s="245"/>
      <c r="C207" s="246"/>
      <c r="D207" s="247" t="s">
        <v>251</v>
      </c>
      <c r="E207" s="248" t="s">
        <v>1</v>
      </c>
      <c r="F207" s="249" t="s">
        <v>9090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251</v>
      </c>
      <c r="AU207" s="255" t="s">
        <v>87</v>
      </c>
      <c r="AV207" s="13" t="s">
        <v>84</v>
      </c>
      <c r="AW207" s="13" t="s">
        <v>32</v>
      </c>
      <c r="AX207" s="13" t="s">
        <v>76</v>
      </c>
      <c r="AY207" s="255" t="s">
        <v>240</v>
      </c>
    </row>
    <row r="208" s="2" customFormat="1" ht="37.8" customHeight="1">
      <c r="A208" s="39"/>
      <c r="B208" s="40"/>
      <c r="C208" s="289" t="s">
        <v>165</v>
      </c>
      <c r="D208" s="289" t="s">
        <v>341</v>
      </c>
      <c r="E208" s="290" t="s">
        <v>9091</v>
      </c>
      <c r="F208" s="291" t="s">
        <v>9092</v>
      </c>
      <c r="G208" s="292" t="s">
        <v>675</v>
      </c>
      <c r="H208" s="293">
        <v>118</v>
      </c>
      <c r="I208" s="294"/>
      <c r="J208" s="295">
        <f>ROUND(I208*H208,2)</f>
        <v>0</v>
      </c>
      <c r="K208" s="291" t="s">
        <v>246</v>
      </c>
      <c r="L208" s="296"/>
      <c r="M208" s="297" t="s">
        <v>1</v>
      </c>
      <c r="N208" s="298" t="s">
        <v>41</v>
      </c>
      <c r="O208" s="92"/>
      <c r="P208" s="236">
        <f>O208*H208</f>
        <v>0</v>
      </c>
      <c r="Q208" s="236">
        <v>0.0047999999999999996</v>
      </c>
      <c r="R208" s="236">
        <f>Q208*H208</f>
        <v>0.5663999999999999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320</v>
      </c>
      <c r="AT208" s="238" t="s">
        <v>341</v>
      </c>
      <c r="AU208" s="238" t="s">
        <v>87</v>
      </c>
      <c r="AY208" s="18" t="s">
        <v>240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247</v>
      </c>
      <c r="BM208" s="238" t="s">
        <v>9093</v>
      </c>
    </row>
    <row r="209" s="13" customFormat="1">
      <c r="A209" s="13"/>
      <c r="B209" s="245"/>
      <c r="C209" s="246"/>
      <c r="D209" s="247" t="s">
        <v>251</v>
      </c>
      <c r="E209" s="248" t="s">
        <v>1</v>
      </c>
      <c r="F209" s="249" t="s">
        <v>9089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251</v>
      </c>
      <c r="AU209" s="255" t="s">
        <v>87</v>
      </c>
      <c r="AV209" s="13" t="s">
        <v>84</v>
      </c>
      <c r="AW209" s="13" t="s">
        <v>32</v>
      </c>
      <c r="AX209" s="13" t="s">
        <v>76</v>
      </c>
      <c r="AY209" s="255" t="s">
        <v>240</v>
      </c>
    </row>
    <row r="210" s="14" customFormat="1">
      <c r="A210" s="14"/>
      <c r="B210" s="256"/>
      <c r="C210" s="257"/>
      <c r="D210" s="247" t="s">
        <v>251</v>
      </c>
      <c r="E210" s="258" t="s">
        <v>1</v>
      </c>
      <c r="F210" s="259" t="s">
        <v>1294</v>
      </c>
      <c r="G210" s="257"/>
      <c r="H210" s="260">
        <v>118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251</v>
      </c>
      <c r="AU210" s="266" t="s">
        <v>87</v>
      </c>
      <c r="AV210" s="14" t="s">
        <v>87</v>
      </c>
      <c r="AW210" s="14" t="s">
        <v>32</v>
      </c>
      <c r="AX210" s="14" t="s">
        <v>84</v>
      </c>
      <c r="AY210" s="266" t="s">
        <v>240</v>
      </c>
    </row>
    <row r="211" s="13" customFormat="1">
      <c r="A211" s="13"/>
      <c r="B211" s="245"/>
      <c r="C211" s="246"/>
      <c r="D211" s="247" t="s">
        <v>251</v>
      </c>
      <c r="E211" s="248" t="s">
        <v>1</v>
      </c>
      <c r="F211" s="249" t="s">
        <v>9090</v>
      </c>
      <c r="G211" s="246"/>
      <c r="H211" s="248" t="s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251</v>
      </c>
      <c r="AU211" s="255" t="s">
        <v>87</v>
      </c>
      <c r="AV211" s="13" t="s">
        <v>84</v>
      </c>
      <c r="AW211" s="13" t="s">
        <v>32</v>
      </c>
      <c r="AX211" s="13" t="s">
        <v>76</v>
      </c>
      <c r="AY211" s="255" t="s">
        <v>240</v>
      </c>
    </row>
    <row r="212" s="2" customFormat="1" ht="37.8" customHeight="1">
      <c r="A212" s="39"/>
      <c r="B212" s="40"/>
      <c r="C212" s="289" t="s">
        <v>8</v>
      </c>
      <c r="D212" s="289" t="s">
        <v>341</v>
      </c>
      <c r="E212" s="290" t="s">
        <v>9094</v>
      </c>
      <c r="F212" s="291" t="s">
        <v>9095</v>
      </c>
      <c r="G212" s="292" t="s">
        <v>675</v>
      </c>
      <c r="H212" s="293">
        <v>30</v>
      </c>
      <c r="I212" s="294"/>
      <c r="J212" s="295">
        <f>ROUND(I212*H212,2)</f>
        <v>0</v>
      </c>
      <c r="K212" s="291" t="s">
        <v>246</v>
      </c>
      <c r="L212" s="296"/>
      <c r="M212" s="297" t="s">
        <v>1</v>
      </c>
      <c r="N212" s="298" t="s">
        <v>41</v>
      </c>
      <c r="O212" s="92"/>
      <c r="P212" s="236">
        <f>O212*H212</f>
        <v>0</v>
      </c>
      <c r="Q212" s="236">
        <v>0.0033999999999999998</v>
      </c>
      <c r="R212" s="236">
        <f>Q212*H212</f>
        <v>0.10199999999999999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320</v>
      </c>
      <c r="AT212" s="238" t="s">
        <v>341</v>
      </c>
      <c r="AU212" s="238" t="s">
        <v>87</v>
      </c>
      <c r="AY212" s="18" t="s">
        <v>240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247</v>
      </c>
      <c r="BM212" s="238" t="s">
        <v>9096</v>
      </c>
    </row>
    <row r="213" s="13" customFormat="1">
      <c r="A213" s="13"/>
      <c r="B213" s="245"/>
      <c r="C213" s="246"/>
      <c r="D213" s="247" t="s">
        <v>251</v>
      </c>
      <c r="E213" s="248" t="s">
        <v>1</v>
      </c>
      <c r="F213" s="249" t="s">
        <v>9097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251</v>
      </c>
      <c r="AU213" s="255" t="s">
        <v>87</v>
      </c>
      <c r="AV213" s="13" t="s">
        <v>84</v>
      </c>
      <c r="AW213" s="13" t="s">
        <v>32</v>
      </c>
      <c r="AX213" s="13" t="s">
        <v>76</v>
      </c>
      <c r="AY213" s="255" t="s">
        <v>240</v>
      </c>
    </row>
    <row r="214" s="14" customFormat="1">
      <c r="A214" s="14"/>
      <c r="B214" s="256"/>
      <c r="C214" s="257"/>
      <c r="D214" s="247" t="s">
        <v>251</v>
      </c>
      <c r="E214" s="258" t="s">
        <v>1</v>
      </c>
      <c r="F214" s="259" t="s">
        <v>511</v>
      </c>
      <c r="G214" s="257"/>
      <c r="H214" s="260">
        <v>30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251</v>
      </c>
      <c r="AU214" s="266" t="s">
        <v>87</v>
      </c>
      <c r="AV214" s="14" t="s">
        <v>87</v>
      </c>
      <c r="AW214" s="14" t="s">
        <v>32</v>
      </c>
      <c r="AX214" s="14" t="s">
        <v>84</v>
      </c>
      <c r="AY214" s="266" t="s">
        <v>240</v>
      </c>
    </row>
    <row r="215" s="13" customFormat="1">
      <c r="A215" s="13"/>
      <c r="B215" s="245"/>
      <c r="C215" s="246"/>
      <c r="D215" s="247" t="s">
        <v>251</v>
      </c>
      <c r="E215" s="248" t="s">
        <v>1</v>
      </c>
      <c r="F215" s="249" t="s">
        <v>9090</v>
      </c>
      <c r="G215" s="246"/>
      <c r="H215" s="248" t="s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251</v>
      </c>
      <c r="AU215" s="255" t="s">
        <v>87</v>
      </c>
      <c r="AV215" s="13" t="s">
        <v>84</v>
      </c>
      <c r="AW215" s="13" t="s">
        <v>32</v>
      </c>
      <c r="AX215" s="13" t="s">
        <v>76</v>
      </c>
      <c r="AY215" s="255" t="s">
        <v>240</v>
      </c>
    </row>
    <row r="216" s="2" customFormat="1" ht="24.15" customHeight="1">
      <c r="A216" s="39"/>
      <c r="B216" s="40"/>
      <c r="C216" s="289" t="s">
        <v>170</v>
      </c>
      <c r="D216" s="289" t="s">
        <v>341</v>
      </c>
      <c r="E216" s="290" t="s">
        <v>9098</v>
      </c>
      <c r="F216" s="291" t="s">
        <v>9099</v>
      </c>
      <c r="G216" s="292" t="s">
        <v>675</v>
      </c>
      <c r="H216" s="293">
        <v>30</v>
      </c>
      <c r="I216" s="294"/>
      <c r="J216" s="295">
        <f>ROUND(I216*H216,2)</f>
        <v>0</v>
      </c>
      <c r="K216" s="291" t="s">
        <v>246</v>
      </c>
      <c r="L216" s="296"/>
      <c r="M216" s="297" t="s">
        <v>1</v>
      </c>
      <c r="N216" s="298" t="s">
        <v>41</v>
      </c>
      <c r="O216" s="92"/>
      <c r="P216" s="236">
        <f>O216*H216</f>
        <v>0</v>
      </c>
      <c r="Q216" s="236">
        <v>0.00020000000000000001</v>
      </c>
      <c r="R216" s="236">
        <f>Q216*H216</f>
        <v>0.0060000000000000001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320</v>
      </c>
      <c r="AT216" s="238" t="s">
        <v>341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247</v>
      </c>
      <c r="BM216" s="238" t="s">
        <v>9100</v>
      </c>
    </row>
    <row r="217" s="2" customFormat="1" ht="21.75" customHeight="1">
      <c r="A217" s="39"/>
      <c r="B217" s="40"/>
      <c r="C217" s="289" t="s">
        <v>173</v>
      </c>
      <c r="D217" s="289" t="s">
        <v>341</v>
      </c>
      <c r="E217" s="290" t="s">
        <v>9101</v>
      </c>
      <c r="F217" s="291" t="s">
        <v>9102</v>
      </c>
      <c r="G217" s="292" t="s">
        <v>675</v>
      </c>
      <c r="H217" s="293">
        <v>30</v>
      </c>
      <c r="I217" s="294"/>
      <c r="J217" s="295">
        <f>ROUND(I217*H217,2)</f>
        <v>0</v>
      </c>
      <c r="K217" s="291" t="s">
        <v>246</v>
      </c>
      <c r="L217" s="296"/>
      <c r="M217" s="297" t="s">
        <v>1</v>
      </c>
      <c r="N217" s="298" t="s">
        <v>41</v>
      </c>
      <c r="O217" s="92"/>
      <c r="P217" s="236">
        <f>O217*H217</f>
        <v>0</v>
      </c>
      <c r="Q217" s="236">
        <v>0.00010000000000000001</v>
      </c>
      <c r="R217" s="236">
        <f>Q217*H217</f>
        <v>0.0030000000000000001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320</v>
      </c>
      <c r="AT217" s="238" t="s">
        <v>341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247</v>
      </c>
      <c r="BM217" s="238" t="s">
        <v>9103</v>
      </c>
    </row>
    <row r="218" s="2" customFormat="1" ht="16.5" customHeight="1">
      <c r="A218" s="39"/>
      <c r="B218" s="40"/>
      <c r="C218" s="227" t="s">
        <v>395</v>
      </c>
      <c r="D218" s="227" t="s">
        <v>242</v>
      </c>
      <c r="E218" s="228" t="s">
        <v>9104</v>
      </c>
      <c r="F218" s="229" t="s">
        <v>9105</v>
      </c>
      <c r="G218" s="230" t="s">
        <v>520</v>
      </c>
      <c r="H218" s="231">
        <v>50</v>
      </c>
      <c r="I218" s="232"/>
      <c r="J218" s="233">
        <f>ROUND(I218*H218,2)</f>
        <v>0</v>
      </c>
      <c r="K218" s="229" t="s">
        <v>246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247</v>
      </c>
      <c r="AT218" s="238" t="s">
        <v>242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247</v>
      </c>
      <c r="BM218" s="238" t="s">
        <v>9106</v>
      </c>
    </row>
    <row r="219" s="2" customFormat="1">
      <c r="A219" s="39"/>
      <c r="B219" s="40"/>
      <c r="C219" s="41"/>
      <c r="D219" s="240" t="s">
        <v>249</v>
      </c>
      <c r="E219" s="41"/>
      <c r="F219" s="241" t="s">
        <v>9107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87</v>
      </c>
    </row>
    <row r="220" s="13" customFormat="1">
      <c r="A220" s="13"/>
      <c r="B220" s="245"/>
      <c r="C220" s="246"/>
      <c r="D220" s="247" t="s">
        <v>251</v>
      </c>
      <c r="E220" s="248" t="s">
        <v>1</v>
      </c>
      <c r="F220" s="249" t="s">
        <v>9108</v>
      </c>
      <c r="G220" s="246"/>
      <c r="H220" s="248" t="s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251</v>
      </c>
      <c r="AU220" s="255" t="s">
        <v>87</v>
      </c>
      <c r="AV220" s="13" t="s">
        <v>84</v>
      </c>
      <c r="AW220" s="13" t="s">
        <v>32</v>
      </c>
      <c r="AX220" s="13" t="s">
        <v>76</v>
      </c>
      <c r="AY220" s="255" t="s">
        <v>240</v>
      </c>
    </row>
    <row r="221" s="14" customFormat="1">
      <c r="A221" s="14"/>
      <c r="B221" s="256"/>
      <c r="C221" s="257"/>
      <c r="D221" s="247" t="s">
        <v>251</v>
      </c>
      <c r="E221" s="258" t="s">
        <v>1</v>
      </c>
      <c r="F221" s="259" t="s">
        <v>335</v>
      </c>
      <c r="G221" s="257"/>
      <c r="H221" s="260">
        <v>50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251</v>
      </c>
      <c r="AU221" s="266" t="s">
        <v>87</v>
      </c>
      <c r="AV221" s="14" t="s">
        <v>87</v>
      </c>
      <c r="AW221" s="14" t="s">
        <v>32</v>
      </c>
      <c r="AX221" s="14" t="s">
        <v>84</v>
      </c>
      <c r="AY221" s="266" t="s">
        <v>240</v>
      </c>
    </row>
    <row r="222" s="2" customFormat="1" ht="44.25" customHeight="1">
      <c r="A222" s="39"/>
      <c r="B222" s="40"/>
      <c r="C222" s="289" t="s">
        <v>397</v>
      </c>
      <c r="D222" s="289" t="s">
        <v>341</v>
      </c>
      <c r="E222" s="290" t="s">
        <v>9109</v>
      </c>
      <c r="F222" s="291" t="s">
        <v>9110</v>
      </c>
      <c r="G222" s="292" t="s">
        <v>675</v>
      </c>
      <c r="H222" s="293">
        <v>15</v>
      </c>
      <c r="I222" s="294"/>
      <c r="J222" s="295">
        <f>ROUND(I222*H222,2)</f>
        <v>0</v>
      </c>
      <c r="K222" s="291" t="s">
        <v>246</v>
      </c>
      <c r="L222" s="296"/>
      <c r="M222" s="297" t="s">
        <v>1</v>
      </c>
      <c r="N222" s="298" t="s">
        <v>41</v>
      </c>
      <c r="O222" s="92"/>
      <c r="P222" s="236">
        <f>O222*H222</f>
        <v>0</v>
      </c>
      <c r="Q222" s="236">
        <v>0.023800000000000002</v>
      </c>
      <c r="R222" s="236">
        <f>Q222*H222</f>
        <v>0.35700000000000004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320</v>
      </c>
      <c r="AT222" s="238" t="s">
        <v>341</v>
      </c>
      <c r="AU222" s="238" t="s">
        <v>87</v>
      </c>
      <c r="AY222" s="18" t="s">
        <v>240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247</v>
      </c>
      <c r="BM222" s="238" t="s">
        <v>9111</v>
      </c>
    </row>
    <row r="223" s="13" customFormat="1">
      <c r="A223" s="13"/>
      <c r="B223" s="245"/>
      <c r="C223" s="246"/>
      <c r="D223" s="247" t="s">
        <v>251</v>
      </c>
      <c r="E223" s="248" t="s">
        <v>1</v>
      </c>
      <c r="F223" s="249" t="s">
        <v>9112</v>
      </c>
      <c r="G223" s="246"/>
      <c r="H223" s="248" t="s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251</v>
      </c>
      <c r="AU223" s="255" t="s">
        <v>87</v>
      </c>
      <c r="AV223" s="13" t="s">
        <v>84</v>
      </c>
      <c r="AW223" s="13" t="s">
        <v>32</v>
      </c>
      <c r="AX223" s="13" t="s">
        <v>76</v>
      </c>
      <c r="AY223" s="255" t="s">
        <v>240</v>
      </c>
    </row>
    <row r="224" s="13" customFormat="1">
      <c r="A224" s="13"/>
      <c r="B224" s="245"/>
      <c r="C224" s="246"/>
      <c r="D224" s="247" t="s">
        <v>251</v>
      </c>
      <c r="E224" s="248" t="s">
        <v>1</v>
      </c>
      <c r="F224" s="249" t="s">
        <v>9113</v>
      </c>
      <c r="G224" s="246"/>
      <c r="H224" s="248" t="s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251</v>
      </c>
      <c r="AU224" s="255" t="s">
        <v>87</v>
      </c>
      <c r="AV224" s="13" t="s">
        <v>84</v>
      </c>
      <c r="AW224" s="13" t="s">
        <v>32</v>
      </c>
      <c r="AX224" s="13" t="s">
        <v>76</v>
      </c>
      <c r="AY224" s="255" t="s">
        <v>240</v>
      </c>
    </row>
    <row r="225" s="13" customFormat="1">
      <c r="A225" s="13"/>
      <c r="B225" s="245"/>
      <c r="C225" s="246"/>
      <c r="D225" s="247" t="s">
        <v>251</v>
      </c>
      <c r="E225" s="248" t="s">
        <v>1</v>
      </c>
      <c r="F225" s="249" t="s">
        <v>9114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251</v>
      </c>
      <c r="AU225" s="255" t="s">
        <v>87</v>
      </c>
      <c r="AV225" s="13" t="s">
        <v>84</v>
      </c>
      <c r="AW225" s="13" t="s">
        <v>32</v>
      </c>
      <c r="AX225" s="13" t="s">
        <v>76</v>
      </c>
      <c r="AY225" s="255" t="s">
        <v>240</v>
      </c>
    </row>
    <row r="226" s="13" customFormat="1">
      <c r="A226" s="13"/>
      <c r="B226" s="245"/>
      <c r="C226" s="246"/>
      <c r="D226" s="247" t="s">
        <v>251</v>
      </c>
      <c r="E226" s="248" t="s">
        <v>1</v>
      </c>
      <c r="F226" s="249" t="s">
        <v>9115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251</v>
      </c>
      <c r="AU226" s="255" t="s">
        <v>87</v>
      </c>
      <c r="AV226" s="13" t="s">
        <v>84</v>
      </c>
      <c r="AW226" s="13" t="s">
        <v>32</v>
      </c>
      <c r="AX226" s="13" t="s">
        <v>76</v>
      </c>
      <c r="AY226" s="255" t="s">
        <v>240</v>
      </c>
    </row>
    <row r="227" s="14" customFormat="1">
      <c r="A227" s="14"/>
      <c r="B227" s="256"/>
      <c r="C227" s="257"/>
      <c r="D227" s="247" t="s">
        <v>251</v>
      </c>
      <c r="E227" s="258" t="s">
        <v>1</v>
      </c>
      <c r="F227" s="259" t="s">
        <v>1235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251</v>
      </c>
      <c r="AU227" s="266" t="s">
        <v>87</v>
      </c>
      <c r="AV227" s="14" t="s">
        <v>87</v>
      </c>
      <c r="AW227" s="14" t="s">
        <v>32</v>
      </c>
      <c r="AX227" s="14" t="s">
        <v>84</v>
      </c>
      <c r="AY227" s="266" t="s">
        <v>240</v>
      </c>
    </row>
    <row r="228" s="2" customFormat="1" ht="55.5" customHeight="1">
      <c r="A228" s="39"/>
      <c r="B228" s="40"/>
      <c r="C228" s="289" t="s">
        <v>402</v>
      </c>
      <c r="D228" s="289" t="s">
        <v>341</v>
      </c>
      <c r="E228" s="290" t="s">
        <v>9116</v>
      </c>
      <c r="F228" s="291" t="s">
        <v>9117</v>
      </c>
      <c r="G228" s="292" t="s">
        <v>520</v>
      </c>
      <c r="H228" s="293">
        <v>12.5</v>
      </c>
      <c r="I228" s="294"/>
      <c r="J228" s="295">
        <f>ROUND(I228*H228,2)</f>
        <v>0</v>
      </c>
      <c r="K228" s="291" t="s">
        <v>1</v>
      </c>
      <c r="L228" s="296"/>
      <c r="M228" s="297" t="s">
        <v>1</v>
      </c>
      <c r="N228" s="298" t="s">
        <v>41</v>
      </c>
      <c r="O228" s="92"/>
      <c r="P228" s="236">
        <f>O228*H228</f>
        <v>0</v>
      </c>
      <c r="Q228" s="236">
        <v>0.023800000000000002</v>
      </c>
      <c r="R228" s="236">
        <f>Q228*H228</f>
        <v>0.29750000000000004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320</v>
      </c>
      <c r="AT228" s="238" t="s">
        <v>341</v>
      </c>
      <c r="AU228" s="238" t="s">
        <v>87</v>
      </c>
      <c r="AY228" s="18" t="s">
        <v>240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247</v>
      </c>
      <c r="BM228" s="238" t="s">
        <v>9118</v>
      </c>
    </row>
    <row r="229" s="13" customFormat="1">
      <c r="A229" s="13"/>
      <c r="B229" s="245"/>
      <c r="C229" s="246"/>
      <c r="D229" s="247" t="s">
        <v>251</v>
      </c>
      <c r="E229" s="248" t="s">
        <v>1</v>
      </c>
      <c r="F229" s="249" t="s">
        <v>9112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251</v>
      </c>
      <c r="AU229" s="255" t="s">
        <v>87</v>
      </c>
      <c r="AV229" s="13" t="s">
        <v>84</v>
      </c>
      <c r="AW229" s="13" t="s">
        <v>32</v>
      </c>
      <c r="AX229" s="13" t="s">
        <v>76</v>
      </c>
      <c r="AY229" s="255" t="s">
        <v>240</v>
      </c>
    </row>
    <row r="230" s="13" customFormat="1">
      <c r="A230" s="13"/>
      <c r="B230" s="245"/>
      <c r="C230" s="246"/>
      <c r="D230" s="247" t="s">
        <v>251</v>
      </c>
      <c r="E230" s="248" t="s">
        <v>1</v>
      </c>
      <c r="F230" s="249" t="s">
        <v>9113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251</v>
      </c>
      <c r="AU230" s="255" t="s">
        <v>87</v>
      </c>
      <c r="AV230" s="13" t="s">
        <v>84</v>
      </c>
      <c r="AW230" s="13" t="s">
        <v>32</v>
      </c>
      <c r="AX230" s="13" t="s">
        <v>76</v>
      </c>
      <c r="AY230" s="255" t="s">
        <v>240</v>
      </c>
    </row>
    <row r="231" s="13" customFormat="1">
      <c r="A231" s="13"/>
      <c r="B231" s="245"/>
      <c r="C231" s="246"/>
      <c r="D231" s="247" t="s">
        <v>251</v>
      </c>
      <c r="E231" s="248" t="s">
        <v>1</v>
      </c>
      <c r="F231" s="249" t="s">
        <v>9114</v>
      </c>
      <c r="G231" s="246"/>
      <c r="H231" s="248" t="s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251</v>
      </c>
      <c r="AU231" s="255" t="s">
        <v>87</v>
      </c>
      <c r="AV231" s="13" t="s">
        <v>84</v>
      </c>
      <c r="AW231" s="13" t="s">
        <v>32</v>
      </c>
      <c r="AX231" s="13" t="s">
        <v>76</v>
      </c>
      <c r="AY231" s="255" t="s">
        <v>240</v>
      </c>
    </row>
    <row r="232" s="13" customFormat="1">
      <c r="A232" s="13"/>
      <c r="B232" s="245"/>
      <c r="C232" s="246"/>
      <c r="D232" s="247" t="s">
        <v>251</v>
      </c>
      <c r="E232" s="248" t="s">
        <v>1</v>
      </c>
      <c r="F232" s="249" t="s">
        <v>9119</v>
      </c>
      <c r="G232" s="246"/>
      <c r="H232" s="248" t="s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251</v>
      </c>
      <c r="AU232" s="255" t="s">
        <v>87</v>
      </c>
      <c r="AV232" s="13" t="s">
        <v>84</v>
      </c>
      <c r="AW232" s="13" t="s">
        <v>32</v>
      </c>
      <c r="AX232" s="13" t="s">
        <v>76</v>
      </c>
      <c r="AY232" s="255" t="s">
        <v>240</v>
      </c>
    </row>
    <row r="233" s="14" customFormat="1">
      <c r="A233" s="14"/>
      <c r="B233" s="256"/>
      <c r="C233" s="257"/>
      <c r="D233" s="247" t="s">
        <v>251</v>
      </c>
      <c r="E233" s="258" t="s">
        <v>1</v>
      </c>
      <c r="F233" s="259" t="s">
        <v>9120</v>
      </c>
      <c r="G233" s="257"/>
      <c r="H233" s="260">
        <v>12.5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251</v>
      </c>
      <c r="AU233" s="266" t="s">
        <v>87</v>
      </c>
      <c r="AV233" s="14" t="s">
        <v>87</v>
      </c>
      <c r="AW233" s="14" t="s">
        <v>32</v>
      </c>
      <c r="AX233" s="14" t="s">
        <v>84</v>
      </c>
      <c r="AY233" s="266" t="s">
        <v>240</v>
      </c>
    </row>
    <row r="234" s="2" customFormat="1" ht="24.15" customHeight="1">
      <c r="A234" s="39"/>
      <c r="B234" s="40"/>
      <c r="C234" s="227" t="s">
        <v>7</v>
      </c>
      <c r="D234" s="227" t="s">
        <v>242</v>
      </c>
      <c r="E234" s="228" t="s">
        <v>9121</v>
      </c>
      <c r="F234" s="229" t="s">
        <v>9122</v>
      </c>
      <c r="G234" s="230" t="s">
        <v>520</v>
      </c>
      <c r="H234" s="231">
        <v>292</v>
      </c>
      <c r="I234" s="232"/>
      <c r="J234" s="233">
        <f>ROUND(I234*H234,2)</f>
        <v>0</v>
      </c>
      <c r="K234" s="229" t="s">
        <v>246</v>
      </c>
      <c r="L234" s="45"/>
      <c r="M234" s="234" t="s">
        <v>1</v>
      </c>
      <c r="N234" s="235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247</v>
      </c>
      <c r="AT234" s="238" t="s">
        <v>242</v>
      </c>
      <c r="AU234" s="238" t="s">
        <v>87</v>
      </c>
      <c r="AY234" s="18" t="s">
        <v>240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247</v>
      </c>
      <c r="BM234" s="238" t="s">
        <v>9123</v>
      </c>
    </row>
    <row r="235" s="2" customFormat="1">
      <c r="A235" s="39"/>
      <c r="B235" s="40"/>
      <c r="C235" s="41"/>
      <c r="D235" s="240" t="s">
        <v>249</v>
      </c>
      <c r="E235" s="41"/>
      <c r="F235" s="241" t="s">
        <v>9124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87</v>
      </c>
    </row>
    <row r="236" s="13" customFormat="1">
      <c r="A236" s="13"/>
      <c r="B236" s="245"/>
      <c r="C236" s="246"/>
      <c r="D236" s="247" t="s">
        <v>251</v>
      </c>
      <c r="E236" s="248" t="s">
        <v>1</v>
      </c>
      <c r="F236" s="249" t="s">
        <v>9125</v>
      </c>
      <c r="G236" s="246"/>
      <c r="H236" s="248" t="s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251</v>
      </c>
      <c r="AU236" s="255" t="s">
        <v>87</v>
      </c>
      <c r="AV236" s="13" t="s">
        <v>84</v>
      </c>
      <c r="AW236" s="13" t="s">
        <v>32</v>
      </c>
      <c r="AX236" s="13" t="s">
        <v>76</v>
      </c>
      <c r="AY236" s="255" t="s">
        <v>240</v>
      </c>
    </row>
    <row r="237" s="14" customFormat="1">
      <c r="A237" s="14"/>
      <c r="B237" s="256"/>
      <c r="C237" s="257"/>
      <c r="D237" s="247" t="s">
        <v>251</v>
      </c>
      <c r="E237" s="258" t="s">
        <v>1</v>
      </c>
      <c r="F237" s="259" t="s">
        <v>9126</v>
      </c>
      <c r="G237" s="257"/>
      <c r="H237" s="260">
        <v>292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251</v>
      </c>
      <c r="AU237" s="266" t="s">
        <v>87</v>
      </c>
      <c r="AV237" s="14" t="s">
        <v>87</v>
      </c>
      <c r="AW237" s="14" t="s">
        <v>32</v>
      </c>
      <c r="AX237" s="14" t="s">
        <v>76</v>
      </c>
      <c r="AY237" s="266" t="s">
        <v>240</v>
      </c>
    </row>
    <row r="238" s="16" customFormat="1">
      <c r="A238" s="16"/>
      <c r="B238" s="278"/>
      <c r="C238" s="279"/>
      <c r="D238" s="247" t="s">
        <v>251</v>
      </c>
      <c r="E238" s="280" t="s">
        <v>1</v>
      </c>
      <c r="F238" s="281" t="s">
        <v>265</v>
      </c>
      <c r="G238" s="279"/>
      <c r="H238" s="282">
        <v>292</v>
      </c>
      <c r="I238" s="283"/>
      <c r="J238" s="279"/>
      <c r="K238" s="279"/>
      <c r="L238" s="284"/>
      <c r="M238" s="285"/>
      <c r="N238" s="286"/>
      <c r="O238" s="286"/>
      <c r="P238" s="286"/>
      <c r="Q238" s="286"/>
      <c r="R238" s="286"/>
      <c r="S238" s="286"/>
      <c r="T238" s="28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8" t="s">
        <v>251</v>
      </c>
      <c r="AU238" s="288" t="s">
        <v>87</v>
      </c>
      <c r="AV238" s="16" t="s">
        <v>247</v>
      </c>
      <c r="AW238" s="16" t="s">
        <v>4</v>
      </c>
      <c r="AX238" s="16" t="s">
        <v>84</v>
      </c>
      <c r="AY238" s="288" t="s">
        <v>240</v>
      </c>
    </row>
    <row r="239" s="2" customFormat="1" ht="24.15" customHeight="1">
      <c r="A239" s="39"/>
      <c r="B239" s="40"/>
      <c r="C239" s="289" t="s">
        <v>427</v>
      </c>
      <c r="D239" s="289" t="s">
        <v>341</v>
      </c>
      <c r="E239" s="290" t="s">
        <v>9127</v>
      </c>
      <c r="F239" s="291" t="s">
        <v>9128</v>
      </c>
      <c r="G239" s="292" t="s">
        <v>520</v>
      </c>
      <c r="H239" s="293">
        <v>322</v>
      </c>
      <c r="I239" s="294"/>
      <c r="J239" s="295">
        <f>ROUND(I239*H239,2)</f>
        <v>0</v>
      </c>
      <c r="K239" s="291" t="s">
        <v>246</v>
      </c>
      <c r="L239" s="296"/>
      <c r="M239" s="297" t="s">
        <v>1</v>
      </c>
      <c r="N239" s="298" t="s">
        <v>41</v>
      </c>
      <c r="O239" s="92"/>
      <c r="P239" s="236">
        <f>O239*H239</f>
        <v>0</v>
      </c>
      <c r="Q239" s="236">
        <v>0.0015</v>
      </c>
      <c r="R239" s="236">
        <f>Q239*H239</f>
        <v>0.48299999999999998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320</v>
      </c>
      <c r="AT239" s="238" t="s">
        <v>341</v>
      </c>
      <c r="AU239" s="238" t="s">
        <v>87</v>
      </c>
      <c r="AY239" s="18" t="s">
        <v>240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247</v>
      </c>
      <c r="BM239" s="238" t="s">
        <v>9129</v>
      </c>
    </row>
    <row r="240" s="13" customFormat="1">
      <c r="A240" s="13"/>
      <c r="B240" s="245"/>
      <c r="C240" s="246"/>
      <c r="D240" s="247" t="s">
        <v>251</v>
      </c>
      <c r="E240" s="248" t="s">
        <v>1</v>
      </c>
      <c r="F240" s="249" t="s">
        <v>9130</v>
      </c>
      <c r="G240" s="246"/>
      <c r="H240" s="248" t="s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251</v>
      </c>
      <c r="AU240" s="255" t="s">
        <v>87</v>
      </c>
      <c r="AV240" s="13" t="s">
        <v>84</v>
      </c>
      <c r="AW240" s="13" t="s">
        <v>32</v>
      </c>
      <c r="AX240" s="13" t="s">
        <v>76</v>
      </c>
      <c r="AY240" s="255" t="s">
        <v>240</v>
      </c>
    </row>
    <row r="241" s="14" customFormat="1">
      <c r="A241" s="14"/>
      <c r="B241" s="256"/>
      <c r="C241" s="257"/>
      <c r="D241" s="247" t="s">
        <v>251</v>
      </c>
      <c r="E241" s="258" t="s">
        <v>1</v>
      </c>
      <c r="F241" s="259" t="s">
        <v>9131</v>
      </c>
      <c r="G241" s="257"/>
      <c r="H241" s="260">
        <v>322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251</v>
      </c>
      <c r="AU241" s="266" t="s">
        <v>87</v>
      </c>
      <c r="AV241" s="14" t="s">
        <v>87</v>
      </c>
      <c r="AW241" s="14" t="s">
        <v>32</v>
      </c>
      <c r="AX241" s="14" t="s">
        <v>84</v>
      </c>
      <c r="AY241" s="266" t="s">
        <v>240</v>
      </c>
    </row>
    <row r="242" s="2" customFormat="1" ht="24.15" customHeight="1">
      <c r="A242" s="39"/>
      <c r="B242" s="40"/>
      <c r="C242" s="227" t="s">
        <v>442</v>
      </c>
      <c r="D242" s="227" t="s">
        <v>242</v>
      </c>
      <c r="E242" s="228" t="s">
        <v>9132</v>
      </c>
      <c r="F242" s="229" t="s">
        <v>9133</v>
      </c>
      <c r="G242" s="230" t="s">
        <v>520</v>
      </c>
      <c r="H242" s="231">
        <v>876</v>
      </c>
      <c r="I242" s="232"/>
      <c r="J242" s="233">
        <f>ROUND(I242*H242,2)</f>
        <v>0</v>
      </c>
      <c r="K242" s="229" t="s">
        <v>246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247</v>
      </c>
      <c r="AT242" s="238" t="s">
        <v>242</v>
      </c>
      <c r="AU242" s="238" t="s">
        <v>87</v>
      </c>
      <c r="AY242" s="18" t="s">
        <v>240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247</v>
      </c>
      <c r="BM242" s="238" t="s">
        <v>9134</v>
      </c>
    </row>
    <row r="243" s="2" customFormat="1">
      <c r="A243" s="39"/>
      <c r="B243" s="40"/>
      <c r="C243" s="41"/>
      <c r="D243" s="240" t="s">
        <v>249</v>
      </c>
      <c r="E243" s="41"/>
      <c r="F243" s="241" t="s">
        <v>9135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249</v>
      </c>
      <c r="AU243" s="18" t="s">
        <v>87</v>
      </c>
    </row>
    <row r="244" s="14" customFormat="1">
      <c r="A244" s="14"/>
      <c r="B244" s="256"/>
      <c r="C244" s="257"/>
      <c r="D244" s="247" t="s">
        <v>251</v>
      </c>
      <c r="E244" s="258" t="s">
        <v>1</v>
      </c>
      <c r="F244" s="259" t="s">
        <v>9136</v>
      </c>
      <c r="G244" s="257"/>
      <c r="H244" s="260">
        <v>876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251</v>
      </c>
      <c r="AU244" s="266" t="s">
        <v>87</v>
      </c>
      <c r="AV244" s="14" t="s">
        <v>87</v>
      </c>
      <c r="AW244" s="14" t="s">
        <v>32</v>
      </c>
      <c r="AX244" s="14" t="s">
        <v>76</v>
      </c>
      <c r="AY244" s="266" t="s">
        <v>240</v>
      </c>
    </row>
    <row r="245" s="16" customFormat="1">
      <c r="A245" s="16"/>
      <c r="B245" s="278"/>
      <c r="C245" s="279"/>
      <c r="D245" s="247" t="s">
        <v>251</v>
      </c>
      <c r="E245" s="280" t="s">
        <v>1</v>
      </c>
      <c r="F245" s="281" t="s">
        <v>265</v>
      </c>
      <c r="G245" s="279"/>
      <c r="H245" s="282">
        <v>876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8" t="s">
        <v>251</v>
      </c>
      <c r="AU245" s="288" t="s">
        <v>87</v>
      </c>
      <c r="AV245" s="16" t="s">
        <v>247</v>
      </c>
      <c r="AW245" s="16" t="s">
        <v>4</v>
      </c>
      <c r="AX245" s="16" t="s">
        <v>84</v>
      </c>
      <c r="AY245" s="288" t="s">
        <v>240</v>
      </c>
    </row>
    <row r="246" s="2" customFormat="1" ht="24.15" customHeight="1">
      <c r="A246" s="39"/>
      <c r="B246" s="40"/>
      <c r="C246" s="227" t="s">
        <v>455</v>
      </c>
      <c r="D246" s="227" t="s">
        <v>242</v>
      </c>
      <c r="E246" s="228" t="s">
        <v>9137</v>
      </c>
      <c r="F246" s="229" t="s">
        <v>9138</v>
      </c>
      <c r="G246" s="230" t="s">
        <v>520</v>
      </c>
      <c r="H246" s="231">
        <v>876</v>
      </c>
      <c r="I246" s="232"/>
      <c r="J246" s="233">
        <f>ROUND(I246*H246,2)</f>
        <v>0</v>
      </c>
      <c r="K246" s="229" t="s">
        <v>246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247</v>
      </c>
      <c r="AT246" s="238" t="s">
        <v>242</v>
      </c>
      <c r="AU246" s="238" t="s">
        <v>87</v>
      </c>
      <c r="AY246" s="18" t="s">
        <v>240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247</v>
      </c>
      <c r="BM246" s="238" t="s">
        <v>9139</v>
      </c>
    </row>
    <row r="247" s="2" customFormat="1">
      <c r="A247" s="39"/>
      <c r="B247" s="40"/>
      <c r="C247" s="41"/>
      <c r="D247" s="240" t="s">
        <v>249</v>
      </c>
      <c r="E247" s="41"/>
      <c r="F247" s="241" t="s">
        <v>9140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249</v>
      </c>
      <c r="AU247" s="18" t="s">
        <v>87</v>
      </c>
    </row>
    <row r="248" s="2" customFormat="1" ht="16.5" customHeight="1">
      <c r="A248" s="39"/>
      <c r="B248" s="40"/>
      <c r="C248" s="289" t="s">
        <v>460</v>
      </c>
      <c r="D248" s="289" t="s">
        <v>341</v>
      </c>
      <c r="E248" s="290" t="s">
        <v>9141</v>
      </c>
      <c r="F248" s="291" t="s">
        <v>9142</v>
      </c>
      <c r="G248" s="292" t="s">
        <v>520</v>
      </c>
      <c r="H248" s="293">
        <v>920</v>
      </c>
      <c r="I248" s="294"/>
      <c r="J248" s="295">
        <f>ROUND(I248*H248,2)</f>
        <v>0</v>
      </c>
      <c r="K248" s="291" t="s">
        <v>246</v>
      </c>
      <c r="L248" s="296"/>
      <c r="M248" s="297" t="s">
        <v>1</v>
      </c>
      <c r="N248" s="298" t="s">
        <v>41</v>
      </c>
      <c r="O248" s="92"/>
      <c r="P248" s="236">
        <f>O248*H248</f>
        <v>0</v>
      </c>
      <c r="Q248" s="236">
        <v>4.0000000000000003E-05</v>
      </c>
      <c r="R248" s="236">
        <f>Q248*H248</f>
        <v>0.036800000000000006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320</v>
      </c>
      <c r="AT248" s="238" t="s">
        <v>341</v>
      </c>
      <c r="AU248" s="238" t="s">
        <v>87</v>
      </c>
      <c r="AY248" s="18" t="s">
        <v>240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247</v>
      </c>
      <c r="BM248" s="238" t="s">
        <v>9143</v>
      </c>
    </row>
    <row r="249" s="13" customFormat="1">
      <c r="A249" s="13"/>
      <c r="B249" s="245"/>
      <c r="C249" s="246"/>
      <c r="D249" s="247" t="s">
        <v>251</v>
      </c>
      <c r="E249" s="248" t="s">
        <v>1</v>
      </c>
      <c r="F249" s="249" t="s">
        <v>9144</v>
      </c>
      <c r="G249" s="246"/>
      <c r="H249" s="248" t="s">
        <v>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251</v>
      </c>
      <c r="AU249" s="255" t="s">
        <v>87</v>
      </c>
      <c r="AV249" s="13" t="s">
        <v>84</v>
      </c>
      <c r="AW249" s="13" t="s">
        <v>32</v>
      </c>
      <c r="AX249" s="13" t="s">
        <v>76</v>
      </c>
      <c r="AY249" s="255" t="s">
        <v>240</v>
      </c>
    </row>
    <row r="250" s="14" customFormat="1">
      <c r="A250" s="14"/>
      <c r="B250" s="256"/>
      <c r="C250" s="257"/>
      <c r="D250" s="247" t="s">
        <v>251</v>
      </c>
      <c r="E250" s="258" t="s">
        <v>1</v>
      </c>
      <c r="F250" s="259" t="s">
        <v>9145</v>
      </c>
      <c r="G250" s="257"/>
      <c r="H250" s="260">
        <v>920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251</v>
      </c>
      <c r="AU250" s="266" t="s">
        <v>87</v>
      </c>
      <c r="AV250" s="14" t="s">
        <v>87</v>
      </c>
      <c r="AW250" s="14" t="s">
        <v>32</v>
      </c>
      <c r="AX250" s="14" t="s">
        <v>84</v>
      </c>
      <c r="AY250" s="266" t="s">
        <v>240</v>
      </c>
    </row>
    <row r="251" s="2" customFormat="1" ht="24.15" customHeight="1">
      <c r="A251" s="39"/>
      <c r="B251" s="40"/>
      <c r="C251" s="227" t="s">
        <v>476</v>
      </c>
      <c r="D251" s="227" t="s">
        <v>242</v>
      </c>
      <c r="E251" s="228" t="s">
        <v>9146</v>
      </c>
      <c r="F251" s="229" t="s">
        <v>9147</v>
      </c>
      <c r="G251" s="230" t="s">
        <v>675</v>
      </c>
      <c r="H251" s="231">
        <v>2</v>
      </c>
      <c r="I251" s="232"/>
      <c r="J251" s="233">
        <f>ROUND(I251*H251,2)</f>
        <v>0</v>
      </c>
      <c r="K251" s="229" t="s">
        <v>246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247</v>
      </c>
      <c r="AT251" s="238" t="s">
        <v>242</v>
      </c>
      <c r="AU251" s="238" t="s">
        <v>87</v>
      </c>
      <c r="AY251" s="18" t="s">
        <v>240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247</v>
      </c>
      <c r="BM251" s="238" t="s">
        <v>9148</v>
      </c>
    </row>
    <row r="252" s="2" customFormat="1">
      <c r="A252" s="39"/>
      <c r="B252" s="40"/>
      <c r="C252" s="41"/>
      <c r="D252" s="240" t="s">
        <v>249</v>
      </c>
      <c r="E252" s="41"/>
      <c r="F252" s="241" t="s">
        <v>9149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249</v>
      </c>
      <c r="AU252" s="18" t="s">
        <v>87</v>
      </c>
    </row>
    <row r="253" s="2" customFormat="1" ht="37.8" customHeight="1">
      <c r="A253" s="39"/>
      <c r="B253" s="40"/>
      <c r="C253" s="289" t="s">
        <v>489</v>
      </c>
      <c r="D253" s="289" t="s">
        <v>341</v>
      </c>
      <c r="E253" s="290" t="s">
        <v>9150</v>
      </c>
      <c r="F253" s="291" t="s">
        <v>9151</v>
      </c>
      <c r="G253" s="292" t="s">
        <v>675</v>
      </c>
      <c r="H253" s="293">
        <v>2</v>
      </c>
      <c r="I253" s="294"/>
      <c r="J253" s="295">
        <f>ROUND(I253*H253,2)</f>
        <v>0</v>
      </c>
      <c r="K253" s="291" t="s">
        <v>1</v>
      </c>
      <c r="L253" s="296"/>
      <c r="M253" s="297" t="s">
        <v>1</v>
      </c>
      <c r="N253" s="298" t="s">
        <v>41</v>
      </c>
      <c r="O253" s="92"/>
      <c r="P253" s="236">
        <f>O253*H253</f>
        <v>0</v>
      </c>
      <c r="Q253" s="236">
        <v>0.01</v>
      </c>
      <c r="R253" s="236">
        <f>Q253*H253</f>
        <v>0.02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320</v>
      </c>
      <c r="AT253" s="238" t="s">
        <v>341</v>
      </c>
      <c r="AU253" s="238" t="s">
        <v>87</v>
      </c>
      <c r="AY253" s="18" t="s">
        <v>240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247</v>
      </c>
      <c r="BM253" s="238" t="s">
        <v>9152</v>
      </c>
    </row>
    <row r="254" s="13" customFormat="1">
      <c r="A254" s="13"/>
      <c r="B254" s="245"/>
      <c r="C254" s="246"/>
      <c r="D254" s="247" t="s">
        <v>251</v>
      </c>
      <c r="E254" s="248" t="s">
        <v>1</v>
      </c>
      <c r="F254" s="249" t="s">
        <v>9153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251</v>
      </c>
      <c r="AU254" s="255" t="s">
        <v>87</v>
      </c>
      <c r="AV254" s="13" t="s">
        <v>84</v>
      </c>
      <c r="AW254" s="13" t="s">
        <v>32</v>
      </c>
      <c r="AX254" s="13" t="s">
        <v>76</v>
      </c>
      <c r="AY254" s="255" t="s">
        <v>240</v>
      </c>
    </row>
    <row r="255" s="14" customFormat="1">
      <c r="A255" s="14"/>
      <c r="B255" s="256"/>
      <c r="C255" s="257"/>
      <c r="D255" s="247" t="s">
        <v>251</v>
      </c>
      <c r="E255" s="258" t="s">
        <v>1</v>
      </c>
      <c r="F255" s="259" t="s">
        <v>87</v>
      </c>
      <c r="G255" s="257"/>
      <c r="H255" s="260">
        <v>2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251</v>
      </c>
      <c r="AU255" s="266" t="s">
        <v>87</v>
      </c>
      <c r="AV255" s="14" t="s">
        <v>87</v>
      </c>
      <c r="AW255" s="14" t="s">
        <v>32</v>
      </c>
      <c r="AX255" s="14" t="s">
        <v>84</v>
      </c>
      <c r="AY255" s="266" t="s">
        <v>240</v>
      </c>
    </row>
    <row r="256" s="2" customFormat="1" ht="24.15" customHeight="1">
      <c r="A256" s="39"/>
      <c r="B256" s="40"/>
      <c r="C256" s="227" t="s">
        <v>494</v>
      </c>
      <c r="D256" s="227" t="s">
        <v>242</v>
      </c>
      <c r="E256" s="228" t="s">
        <v>9154</v>
      </c>
      <c r="F256" s="229" t="s">
        <v>9155</v>
      </c>
      <c r="G256" s="230" t="s">
        <v>675</v>
      </c>
      <c r="H256" s="231">
        <v>1</v>
      </c>
      <c r="I256" s="232"/>
      <c r="J256" s="233">
        <f>ROUND(I256*H256,2)</f>
        <v>0</v>
      </c>
      <c r="K256" s="229" t="s">
        <v>246</v>
      </c>
      <c r="L256" s="45"/>
      <c r="M256" s="234" t="s">
        <v>1</v>
      </c>
      <c r="N256" s="235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247</v>
      </c>
      <c r="AT256" s="238" t="s">
        <v>242</v>
      </c>
      <c r="AU256" s="238" t="s">
        <v>87</v>
      </c>
      <c r="AY256" s="18" t="s">
        <v>240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247</v>
      </c>
      <c r="BM256" s="238" t="s">
        <v>9156</v>
      </c>
    </row>
    <row r="257" s="2" customFormat="1">
      <c r="A257" s="39"/>
      <c r="B257" s="40"/>
      <c r="C257" s="41"/>
      <c r="D257" s="240" t="s">
        <v>249</v>
      </c>
      <c r="E257" s="41"/>
      <c r="F257" s="241" t="s">
        <v>9157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249</v>
      </c>
      <c r="AU257" s="18" t="s">
        <v>87</v>
      </c>
    </row>
    <row r="258" s="13" customFormat="1">
      <c r="A258" s="13"/>
      <c r="B258" s="245"/>
      <c r="C258" s="246"/>
      <c r="D258" s="247" t="s">
        <v>251</v>
      </c>
      <c r="E258" s="248" t="s">
        <v>1</v>
      </c>
      <c r="F258" s="249" t="s">
        <v>9158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251</v>
      </c>
      <c r="AU258" s="255" t="s">
        <v>87</v>
      </c>
      <c r="AV258" s="13" t="s">
        <v>84</v>
      </c>
      <c r="AW258" s="13" t="s">
        <v>32</v>
      </c>
      <c r="AX258" s="13" t="s">
        <v>76</v>
      </c>
      <c r="AY258" s="255" t="s">
        <v>240</v>
      </c>
    </row>
    <row r="259" s="14" customFormat="1">
      <c r="A259" s="14"/>
      <c r="B259" s="256"/>
      <c r="C259" s="257"/>
      <c r="D259" s="247" t="s">
        <v>251</v>
      </c>
      <c r="E259" s="258" t="s">
        <v>1</v>
      </c>
      <c r="F259" s="259" t="s">
        <v>84</v>
      </c>
      <c r="G259" s="257"/>
      <c r="H259" s="260">
        <v>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251</v>
      </c>
      <c r="AU259" s="266" t="s">
        <v>87</v>
      </c>
      <c r="AV259" s="14" t="s">
        <v>87</v>
      </c>
      <c r="AW259" s="14" t="s">
        <v>32</v>
      </c>
      <c r="AX259" s="14" t="s">
        <v>76</v>
      </c>
      <c r="AY259" s="266" t="s">
        <v>240</v>
      </c>
    </row>
    <row r="260" s="16" customFormat="1">
      <c r="A260" s="16"/>
      <c r="B260" s="278"/>
      <c r="C260" s="279"/>
      <c r="D260" s="247" t="s">
        <v>251</v>
      </c>
      <c r="E260" s="280" t="s">
        <v>1</v>
      </c>
      <c r="F260" s="281" t="s">
        <v>265</v>
      </c>
      <c r="G260" s="279"/>
      <c r="H260" s="282">
        <v>1</v>
      </c>
      <c r="I260" s="283"/>
      <c r="J260" s="279"/>
      <c r="K260" s="279"/>
      <c r="L260" s="284"/>
      <c r="M260" s="285"/>
      <c r="N260" s="286"/>
      <c r="O260" s="286"/>
      <c r="P260" s="286"/>
      <c r="Q260" s="286"/>
      <c r="R260" s="286"/>
      <c r="S260" s="286"/>
      <c r="T260" s="28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8" t="s">
        <v>251</v>
      </c>
      <c r="AU260" s="288" t="s">
        <v>87</v>
      </c>
      <c r="AV260" s="16" t="s">
        <v>247</v>
      </c>
      <c r="AW260" s="16" t="s">
        <v>4</v>
      </c>
      <c r="AX260" s="16" t="s">
        <v>84</v>
      </c>
      <c r="AY260" s="288" t="s">
        <v>240</v>
      </c>
    </row>
    <row r="261" s="2" customFormat="1" ht="37.8" customHeight="1">
      <c r="A261" s="39"/>
      <c r="B261" s="40"/>
      <c r="C261" s="289" t="s">
        <v>502</v>
      </c>
      <c r="D261" s="289" t="s">
        <v>341</v>
      </c>
      <c r="E261" s="290" t="s">
        <v>9159</v>
      </c>
      <c r="F261" s="291" t="s">
        <v>9160</v>
      </c>
      <c r="G261" s="292" t="s">
        <v>675</v>
      </c>
      <c r="H261" s="293">
        <v>1</v>
      </c>
      <c r="I261" s="294"/>
      <c r="J261" s="295">
        <f>ROUND(I261*H261,2)</f>
        <v>0</v>
      </c>
      <c r="K261" s="291" t="s">
        <v>1</v>
      </c>
      <c r="L261" s="296"/>
      <c r="M261" s="297" t="s">
        <v>1</v>
      </c>
      <c r="N261" s="298" t="s">
        <v>41</v>
      </c>
      <c r="O261" s="92"/>
      <c r="P261" s="236">
        <f>O261*H261</f>
        <v>0</v>
      </c>
      <c r="Q261" s="236">
        <v>0.10000000000000001</v>
      </c>
      <c r="R261" s="236">
        <f>Q261*H261</f>
        <v>0.10000000000000001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320</v>
      </c>
      <c r="AT261" s="238" t="s">
        <v>341</v>
      </c>
      <c r="AU261" s="238" t="s">
        <v>87</v>
      </c>
      <c r="AY261" s="18" t="s">
        <v>240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247</v>
      </c>
      <c r="BM261" s="238" t="s">
        <v>9161</v>
      </c>
    </row>
    <row r="262" s="13" customFormat="1">
      <c r="A262" s="13"/>
      <c r="B262" s="245"/>
      <c r="C262" s="246"/>
      <c r="D262" s="247" t="s">
        <v>251</v>
      </c>
      <c r="E262" s="248" t="s">
        <v>1</v>
      </c>
      <c r="F262" s="249" t="s">
        <v>9162</v>
      </c>
      <c r="G262" s="246"/>
      <c r="H262" s="248" t="s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251</v>
      </c>
      <c r="AU262" s="255" t="s">
        <v>87</v>
      </c>
      <c r="AV262" s="13" t="s">
        <v>84</v>
      </c>
      <c r="AW262" s="13" t="s">
        <v>32</v>
      </c>
      <c r="AX262" s="13" t="s">
        <v>76</v>
      </c>
      <c r="AY262" s="255" t="s">
        <v>240</v>
      </c>
    </row>
    <row r="263" s="14" customFormat="1">
      <c r="A263" s="14"/>
      <c r="B263" s="256"/>
      <c r="C263" s="257"/>
      <c r="D263" s="247" t="s">
        <v>251</v>
      </c>
      <c r="E263" s="258" t="s">
        <v>1</v>
      </c>
      <c r="F263" s="259" t="s">
        <v>84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251</v>
      </c>
      <c r="AU263" s="266" t="s">
        <v>87</v>
      </c>
      <c r="AV263" s="14" t="s">
        <v>87</v>
      </c>
      <c r="AW263" s="14" t="s">
        <v>32</v>
      </c>
      <c r="AX263" s="14" t="s">
        <v>84</v>
      </c>
      <c r="AY263" s="266" t="s">
        <v>240</v>
      </c>
    </row>
    <row r="264" s="2" customFormat="1" ht="49.05" customHeight="1">
      <c r="A264" s="39"/>
      <c r="B264" s="40"/>
      <c r="C264" s="227" t="s">
        <v>511</v>
      </c>
      <c r="D264" s="227" t="s">
        <v>242</v>
      </c>
      <c r="E264" s="228" t="s">
        <v>9163</v>
      </c>
      <c r="F264" s="229" t="s">
        <v>9164</v>
      </c>
      <c r="G264" s="230" t="s">
        <v>675</v>
      </c>
      <c r="H264" s="231">
        <v>2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41</v>
      </c>
      <c r="O264" s="92"/>
      <c r="P264" s="236">
        <f>O264*H264</f>
        <v>0</v>
      </c>
      <c r="Q264" s="236">
        <v>0.23999999999999999</v>
      </c>
      <c r="R264" s="236">
        <f>Q264*H264</f>
        <v>0.47999999999999998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247</v>
      </c>
      <c r="AT264" s="238" t="s">
        <v>242</v>
      </c>
      <c r="AU264" s="238" t="s">
        <v>87</v>
      </c>
      <c r="AY264" s="18" t="s">
        <v>240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84</v>
      </c>
      <c r="BK264" s="239">
        <f>ROUND(I264*H264,2)</f>
        <v>0</v>
      </c>
      <c r="BL264" s="18" t="s">
        <v>247</v>
      </c>
      <c r="BM264" s="238" t="s">
        <v>9165</v>
      </c>
    </row>
    <row r="265" s="13" customFormat="1">
      <c r="A265" s="13"/>
      <c r="B265" s="245"/>
      <c r="C265" s="246"/>
      <c r="D265" s="247" t="s">
        <v>251</v>
      </c>
      <c r="E265" s="248" t="s">
        <v>1</v>
      </c>
      <c r="F265" s="249" t="s">
        <v>9166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251</v>
      </c>
      <c r="AU265" s="255" t="s">
        <v>87</v>
      </c>
      <c r="AV265" s="13" t="s">
        <v>84</v>
      </c>
      <c r="AW265" s="13" t="s">
        <v>32</v>
      </c>
      <c r="AX265" s="13" t="s">
        <v>76</v>
      </c>
      <c r="AY265" s="255" t="s">
        <v>240</v>
      </c>
    </row>
    <row r="266" s="13" customFormat="1">
      <c r="A266" s="13"/>
      <c r="B266" s="245"/>
      <c r="C266" s="246"/>
      <c r="D266" s="247" t="s">
        <v>251</v>
      </c>
      <c r="E266" s="248" t="s">
        <v>1</v>
      </c>
      <c r="F266" s="249" t="s">
        <v>9167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251</v>
      </c>
      <c r="AU266" s="255" t="s">
        <v>87</v>
      </c>
      <c r="AV266" s="13" t="s">
        <v>84</v>
      </c>
      <c r="AW266" s="13" t="s">
        <v>32</v>
      </c>
      <c r="AX266" s="13" t="s">
        <v>76</v>
      </c>
      <c r="AY266" s="255" t="s">
        <v>240</v>
      </c>
    </row>
    <row r="267" s="13" customFormat="1">
      <c r="A267" s="13"/>
      <c r="B267" s="245"/>
      <c r="C267" s="246"/>
      <c r="D267" s="247" t="s">
        <v>251</v>
      </c>
      <c r="E267" s="248" t="s">
        <v>1</v>
      </c>
      <c r="F267" s="249" t="s">
        <v>9168</v>
      </c>
      <c r="G267" s="246"/>
      <c r="H267" s="248" t="s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251</v>
      </c>
      <c r="AU267" s="255" t="s">
        <v>87</v>
      </c>
      <c r="AV267" s="13" t="s">
        <v>84</v>
      </c>
      <c r="AW267" s="13" t="s">
        <v>32</v>
      </c>
      <c r="AX267" s="13" t="s">
        <v>76</v>
      </c>
      <c r="AY267" s="255" t="s">
        <v>240</v>
      </c>
    </row>
    <row r="268" s="13" customFormat="1">
      <c r="A268" s="13"/>
      <c r="B268" s="245"/>
      <c r="C268" s="246"/>
      <c r="D268" s="247" t="s">
        <v>251</v>
      </c>
      <c r="E268" s="248" t="s">
        <v>1</v>
      </c>
      <c r="F268" s="249" t="s">
        <v>9169</v>
      </c>
      <c r="G268" s="246"/>
      <c r="H268" s="248" t="s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251</v>
      </c>
      <c r="AU268" s="255" t="s">
        <v>87</v>
      </c>
      <c r="AV268" s="13" t="s">
        <v>84</v>
      </c>
      <c r="AW268" s="13" t="s">
        <v>32</v>
      </c>
      <c r="AX268" s="13" t="s">
        <v>76</v>
      </c>
      <c r="AY268" s="255" t="s">
        <v>240</v>
      </c>
    </row>
    <row r="269" s="13" customFormat="1">
      <c r="A269" s="13"/>
      <c r="B269" s="245"/>
      <c r="C269" s="246"/>
      <c r="D269" s="247" t="s">
        <v>251</v>
      </c>
      <c r="E269" s="248" t="s">
        <v>1</v>
      </c>
      <c r="F269" s="249" t="s">
        <v>9170</v>
      </c>
      <c r="G269" s="246"/>
      <c r="H269" s="248" t="s">
        <v>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251</v>
      </c>
      <c r="AU269" s="255" t="s">
        <v>87</v>
      </c>
      <c r="AV269" s="13" t="s">
        <v>84</v>
      </c>
      <c r="AW269" s="13" t="s">
        <v>32</v>
      </c>
      <c r="AX269" s="13" t="s">
        <v>76</v>
      </c>
      <c r="AY269" s="255" t="s">
        <v>240</v>
      </c>
    </row>
    <row r="270" s="13" customFormat="1">
      <c r="A270" s="13"/>
      <c r="B270" s="245"/>
      <c r="C270" s="246"/>
      <c r="D270" s="247" t="s">
        <v>251</v>
      </c>
      <c r="E270" s="248" t="s">
        <v>1</v>
      </c>
      <c r="F270" s="249" t="s">
        <v>9171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251</v>
      </c>
      <c r="AU270" s="255" t="s">
        <v>87</v>
      </c>
      <c r="AV270" s="13" t="s">
        <v>84</v>
      </c>
      <c r="AW270" s="13" t="s">
        <v>32</v>
      </c>
      <c r="AX270" s="13" t="s">
        <v>76</v>
      </c>
      <c r="AY270" s="255" t="s">
        <v>240</v>
      </c>
    </row>
    <row r="271" s="14" customFormat="1">
      <c r="A271" s="14"/>
      <c r="B271" s="256"/>
      <c r="C271" s="257"/>
      <c r="D271" s="247" t="s">
        <v>251</v>
      </c>
      <c r="E271" s="258" t="s">
        <v>1</v>
      </c>
      <c r="F271" s="259" t="s">
        <v>87</v>
      </c>
      <c r="G271" s="257"/>
      <c r="H271" s="260">
        <v>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251</v>
      </c>
      <c r="AU271" s="266" t="s">
        <v>87</v>
      </c>
      <c r="AV271" s="14" t="s">
        <v>87</v>
      </c>
      <c r="AW271" s="14" t="s">
        <v>32</v>
      </c>
      <c r="AX271" s="14" t="s">
        <v>84</v>
      </c>
      <c r="AY271" s="266" t="s">
        <v>240</v>
      </c>
    </row>
    <row r="272" s="13" customFormat="1">
      <c r="A272" s="13"/>
      <c r="B272" s="245"/>
      <c r="C272" s="246"/>
      <c r="D272" s="247" t="s">
        <v>251</v>
      </c>
      <c r="E272" s="248" t="s">
        <v>1</v>
      </c>
      <c r="F272" s="249" t="s">
        <v>9172</v>
      </c>
      <c r="G272" s="246"/>
      <c r="H272" s="248" t="s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251</v>
      </c>
      <c r="AU272" s="255" t="s">
        <v>87</v>
      </c>
      <c r="AV272" s="13" t="s">
        <v>84</v>
      </c>
      <c r="AW272" s="13" t="s">
        <v>32</v>
      </c>
      <c r="AX272" s="13" t="s">
        <v>76</v>
      </c>
      <c r="AY272" s="255" t="s">
        <v>240</v>
      </c>
    </row>
    <row r="273" s="2" customFormat="1" ht="24.15" customHeight="1">
      <c r="A273" s="39"/>
      <c r="B273" s="40"/>
      <c r="C273" s="227" t="s">
        <v>517</v>
      </c>
      <c r="D273" s="227" t="s">
        <v>242</v>
      </c>
      <c r="E273" s="228" t="s">
        <v>9173</v>
      </c>
      <c r="F273" s="229" t="s">
        <v>9174</v>
      </c>
      <c r="G273" s="230" t="s">
        <v>675</v>
      </c>
      <c r="H273" s="231">
        <v>9</v>
      </c>
      <c r="I273" s="232"/>
      <c r="J273" s="233">
        <f>ROUND(I273*H273,2)</f>
        <v>0</v>
      </c>
      <c r="K273" s="229" t="s">
        <v>246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0.00040000000000000002</v>
      </c>
      <c r="R273" s="236">
        <f>Q273*H273</f>
        <v>0.0036000000000000003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247</v>
      </c>
      <c r="AT273" s="238" t="s">
        <v>242</v>
      </c>
      <c r="AU273" s="238" t="s">
        <v>87</v>
      </c>
      <c r="AY273" s="18" t="s">
        <v>240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247</v>
      </c>
      <c r="BM273" s="238" t="s">
        <v>9175</v>
      </c>
    </row>
    <row r="274" s="2" customFormat="1">
      <c r="A274" s="39"/>
      <c r="B274" s="40"/>
      <c r="C274" s="41"/>
      <c r="D274" s="240" t="s">
        <v>249</v>
      </c>
      <c r="E274" s="41"/>
      <c r="F274" s="241" t="s">
        <v>9176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87</v>
      </c>
    </row>
    <row r="275" s="13" customFormat="1">
      <c r="A275" s="13"/>
      <c r="B275" s="245"/>
      <c r="C275" s="246"/>
      <c r="D275" s="247" t="s">
        <v>251</v>
      </c>
      <c r="E275" s="248" t="s">
        <v>1</v>
      </c>
      <c r="F275" s="249" t="s">
        <v>9108</v>
      </c>
      <c r="G275" s="246"/>
      <c r="H275" s="248" t="s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251</v>
      </c>
      <c r="AU275" s="255" t="s">
        <v>87</v>
      </c>
      <c r="AV275" s="13" t="s">
        <v>84</v>
      </c>
      <c r="AW275" s="13" t="s">
        <v>32</v>
      </c>
      <c r="AX275" s="13" t="s">
        <v>76</v>
      </c>
      <c r="AY275" s="255" t="s">
        <v>240</v>
      </c>
    </row>
    <row r="276" s="13" customFormat="1">
      <c r="A276" s="13"/>
      <c r="B276" s="245"/>
      <c r="C276" s="246"/>
      <c r="D276" s="247" t="s">
        <v>251</v>
      </c>
      <c r="E276" s="248" t="s">
        <v>1</v>
      </c>
      <c r="F276" s="249" t="s">
        <v>9177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251</v>
      </c>
      <c r="AU276" s="255" t="s">
        <v>87</v>
      </c>
      <c r="AV276" s="13" t="s">
        <v>84</v>
      </c>
      <c r="AW276" s="13" t="s">
        <v>32</v>
      </c>
      <c r="AX276" s="13" t="s">
        <v>76</v>
      </c>
      <c r="AY276" s="255" t="s">
        <v>240</v>
      </c>
    </row>
    <row r="277" s="14" customFormat="1">
      <c r="A277" s="14"/>
      <c r="B277" s="256"/>
      <c r="C277" s="257"/>
      <c r="D277" s="247" t="s">
        <v>251</v>
      </c>
      <c r="E277" s="258" t="s">
        <v>1</v>
      </c>
      <c r="F277" s="259" t="s">
        <v>328</v>
      </c>
      <c r="G277" s="257"/>
      <c r="H277" s="260">
        <v>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251</v>
      </c>
      <c r="AU277" s="266" t="s">
        <v>87</v>
      </c>
      <c r="AV277" s="14" t="s">
        <v>87</v>
      </c>
      <c r="AW277" s="14" t="s">
        <v>32</v>
      </c>
      <c r="AX277" s="14" t="s">
        <v>84</v>
      </c>
      <c r="AY277" s="266" t="s">
        <v>240</v>
      </c>
    </row>
    <row r="278" s="13" customFormat="1">
      <c r="A278" s="13"/>
      <c r="B278" s="245"/>
      <c r="C278" s="246"/>
      <c r="D278" s="247" t="s">
        <v>251</v>
      </c>
      <c r="E278" s="248" t="s">
        <v>1</v>
      </c>
      <c r="F278" s="249" t="s">
        <v>9178</v>
      </c>
      <c r="G278" s="246"/>
      <c r="H278" s="248" t="s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251</v>
      </c>
      <c r="AU278" s="255" t="s">
        <v>87</v>
      </c>
      <c r="AV278" s="13" t="s">
        <v>84</v>
      </c>
      <c r="AW278" s="13" t="s">
        <v>32</v>
      </c>
      <c r="AX278" s="13" t="s">
        <v>76</v>
      </c>
      <c r="AY278" s="255" t="s">
        <v>240</v>
      </c>
    </row>
    <row r="279" s="2" customFormat="1" ht="24.15" customHeight="1">
      <c r="A279" s="39"/>
      <c r="B279" s="40"/>
      <c r="C279" s="227" t="s">
        <v>532</v>
      </c>
      <c r="D279" s="227" t="s">
        <v>242</v>
      </c>
      <c r="E279" s="228" t="s">
        <v>9179</v>
      </c>
      <c r="F279" s="229" t="s">
        <v>9180</v>
      </c>
      <c r="G279" s="230" t="s">
        <v>675</v>
      </c>
      <c r="H279" s="231">
        <v>15</v>
      </c>
      <c r="I279" s="232"/>
      <c r="J279" s="233">
        <f>ROUND(I279*H279,2)</f>
        <v>0</v>
      </c>
      <c r="K279" s="229" t="s">
        <v>246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0.00040000000000000002</v>
      </c>
      <c r="R279" s="236">
        <f>Q279*H279</f>
        <v>0.0060000000000000001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247</v>
      </c>
      <c r="AT279" s="238" t="s">
        <v>242</v>
      </c>
      <c r="AU279" s="238" t="s">
        <v>87</v>
      </c>
      <c r="AY279" s="18" t="s">
        <v>240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247</v>
      </c>
      <c r="BM279" s="238" t="s">
        <v>9181</v>
      </c>
    </row>
    <row r="280" s="2" customFormat="1">
      <c r="A280" s="39"/>
      <c r="B280" s="40"/>
      <c r="C280" s="41"/>
      <c r="D280" s="240" t="s">
        <v>249</v>
      </c>
      <c r="E280" s="41"/>
      <c r="F280" s="241" t="s">
        <v>9182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249</v>
      </c>
      <c r="AU280" s="18" t="s">
        <v>87</v>
      </c>
    </row>
    <row r="281" s="13" customFormat="1">
      <c r="A281" s="13"/>
      <c r="B281" s="245"/>
      <c r="C281" s="246"/>
      <c r="D281" s="247" t="s">
        <v>251</v>
      </c>
      <c r="E281" s="248" t="s">
        <v>1</v>
      </c>
      <c r="F281" s="249" t="s">
        <v>9108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251</v>
      </c>
      <c r="AU281" s="255" t="s">
        <v>87</v>
      </c>
      <c r="AV281" s="13" t="s">
        <v>84</v>
      </c>
      <c r="AW281" s="13" t="s">
        <v>32</v>
      </c>
      <c r="AX281" s="13" t="s">
        <v>76</v>
      </c>
      <c r="AY281" s="255" t="s">
        <v>240</v>
      </c>
    </row>
    <row r="282" s="13" customFormat="1">
      <c r="A282" s="13"/>
      <c r="B282" s="245"/>
      <c r="C282" s="246"/>
      <c r="D282" s="247" t="s">
        <v>251</v>
      </c>
      <c r="E282" s="248" t="s">
        <v>1</v>
      </c>
      <c r="F282" s="249" t="s">
        <v>9183</v>
      </c>
      <c r="G282" s="246"/>
      <c r="H282" s="248" t="s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251</v>
      </c>
      <c r="AU282" s="255" t="s">
        <v>87</v>
      </c>
      <c r="AV282" s="13" t="s">
        <v>84</v>
      </c>
      <c r="AW282" s="13" t="s">
        <v>32</v>
      </c>
      <c r="AX282" s="13" t="s">
        <v>76</v>
      </c>
      <c r="AY282" s="255" t="s">
        <v>240</v>
      </c>
    </row>
    <row r="283" s="14" customFormat="1">
      <c r="A283" s="14"/>
      <c r="B283" s="256"/>
      <c r="C283" s="257"/>
      <c r="D283" s="247" t="s">
        <v>251</v>
      </c>
      <c r="E283" s="258" t="s">
        <v>1</v>
      </c>
      <c r="F283" s="259" t="s">
        <v>8</v>
      </c>
      <c r="G283" s="257"/>
      <c r="H283" s="260">
        <v>15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251</v>
      </c>
      <c r="AU283" s="266" t="s">
        <v>87</v>
      </c>
      <c r="AV283" s="14" t="s">
        <v>87</v>
      </c>
      <c r="AW283" s="14" t="s">
        <v>32</v>
      </c>
      <c r="AX283" s="14" t="s">
        <v>84</v>
      </c>
      <c r="AY283" s="266" t="s">
        <v>240</v>
      </c>
    </row>
    <row r="284" s="13" customFormat="1">
      <c r="A284" s="13"/>
      <c r="B284" s="245"/>
      <c r="C284" s="246"/>
      <c r="D284" s="247" t="s">
        <v>251</v>
      </c>
      <c r="E284" s="248" t="s">
        <v>1</v>
      </c>
      <c r="F284" s="249" t="s">
        <v>9178</v>
      </c>
      <c r="G284" s="246"/>
      <c r="H284" s="248" t="s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251</v>
      </c>
      <c r="AU284" s="255" t="s">
        <v>87</v>
      </c>
      <c r="AV284" s="13" t="s">
        <v>84</v>
      </c>
      <c r="AW284" s="13" t="s">
        <v>32</v>
      </c>
      <c r="AX284" s="13" t="s">
        <v>76</v>
      </c>
      <c r="AY284" s="255" t="s">
        <v>240</v>
      </c>
    </row>
    <row r="285" s="2" customFormat="1" ht="24.15" customHeight="1">
      <c r="A285" s="39"/>
      <c r="B285" s="40"/>
      <c r="C285" s="289" t="s">
        <v>538</v>
      </c>
      <c r="D285" s="289" t="s">
        <v>341</v>
      </c>
      <c r="E285" s="290" t="s">
        <v>9184</v>
      </c>
      <c r="F285" s="291" t="s">
        <v>9185</v>
      </c>
      <c r="G285" s="292" t="s">
        <v>520</v>
      </c>
      <c r="H285" s="293">
        <v>55</v>
      </c>
      <c r="I285" s="294"/>
      <c r="J285" s="295">
        <f>ROUND(I285*H285,2)</f>
        <v>0</v>
      </c>
      <c r="K285" s="291" t="s">
        <v>1</v>
      </c>
      <c r="L285" s="296"/>
      <c r="M285" s="297" t="s">
        <v>1</v>
      </c>
      <c r="N285" s="298" t="s">
        <v>41</v>
      </c>
      <c r="O285" s="92"/>
      <c r="P285" s="236">
        <f>O285*H285</f>
        <v>0</v>
      </c>
      <c r="Q285" s="236">
        <v>0.033000000000000002</v>
      </c>
      <c r="R285" s="236">
        <f>Q285*H285</f>
        <v>1.8150000000000002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320</v>
      </c>
      <c r="AT285" s="238" t="s">
        <v>341</v>
      </c>
      <c r="AU285" s="238" t="s">
        <v>87</v>
      </c>
      <c r="AY285" s="18" t="s">
        <v>240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84</v>
      </c>
      <c r="BK285" s="239">
        <f>ROUND(I285*H285,2)</f>
        <v>0</v>
      </c>
      <c r="BL285" s="18" t="s">
        <v>247</v>
      </c>
      <c r="BM285" s="238" t="s">
        <v>9186</v>
      </c>
    </row>
    <row r="286" s="13" customFormat="1">
      <c r="A286" s="13"/>
      <c r="B286" s="245"/>
      <c r="C286" s="246"/>
      <c r="D286" s="247" t="s">
        <v>251</v>
      </c>
      <c r="E286" s="248" t="s">
        <v>1</v>
      </c>
      <c r="F286" s="249" t="s">
        <v>9187</v>
      </c>
      <c r="G286" s="246"/>
      <c r="H286" s="248" t="s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251</v>
      </c>
      <c r="AU286" s="255" t="s">
        <v>87</v>
      </c>
      <c r="AV286" s="13" t="s">
        <v>84</v>
      </c>
      <c r="AW286" s="13" t="s">
        <v>32</v>
      </c>
      <c r="AX286" s="13" t="s">
        <v>76</v>
      </c>
      <c r="AY286" s="255" t="s">
        <v>240</v>
      </c>
    </row>
    <row r="287" s="14" customFormat="1">
      <c r="A287" s="14"/>
      <c r="B287" s="256"/>
      <c r="C287" s="257"/>
      <c r="D287" s="247" t="s">
        <v>251</v>
      </c>
      <c r="E287" s="258" t="s">
        <v>1</v>
      </c>
      <c r="F287" s="259" t="s">
        <v>9188</v>
      </c>
      <c r="G287" s="257"/>
      <c r="H287" s="260">
        <v>55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251</v>
      </c>
      <c r="AU287" s="266" t="s">
        <v>87</v>
      </c>
      <c r="AV287" s="14" t="s">
        <v>87</v>
      </c>
      <c r="AW287" s="14" t="s">
        <v>32</v>
      </c>
      <c r="AX287" s="14" t="s">
        <v>84</v>
      </c>
      <c r="AY287" s="266" t="s">
        <v>240</v>
      </c>
    </row>
    <row r="288" s="2" customFormat="1" ht="24.15" customHeight="1">
      <c r="A288" s="39"/>
      <c r="B288" s="40"/>
      <c r="C288" s="227" t="s">
        <v>542</v>
      </c>
      <c r="D288" s="227" t="s">
        <v>242</v>
      </c>
      <c r="E288" s="228" t="s">
        <v>9189</v>
      </c>
      <c r="F288" s="229" t="s">
        <v>9190</v>
      </c>
      <c r="G288" s="230" t="s">
        <v>1607</v>
      </c>
      <c r="H288" s="231">
        <v>1</v>
      </c>
      <c r="I288" s="232"/>
      <c r="J288" s="233">
        <f>ROUND(I288*H288,2)</f>
        <v>0</v>
      </c>
      <c r="K288" s="229" t="s">
        <v>1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247</v>
      </c>
      <c r="AT288" s="238" t="s">
        <v>242</v>
      </c>
      <c r="AU288" s="238" t="s">
        <v>87</v>
      </c>
      <c r="AY288" s="18" t="s">
        <v>240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247</v>
      </c>
      <c r="BM288" s="238" t="s">
        <v>9191</v>
      </c>
    </row>
    <row r="289" s="12" customFormat="1" ht="22.8" customHeight="1">
      <c r="A289" s="12"/>
      <c r="B289" s="211"/>
      <c r="C289" s="212"/>
      <c r="D289" s="213" t="s">
        <v>75</v>
      </c>
      <c r="E289" s="225" t="s">
        <v>1805</v>
      </c>
      <c r="F289" s="225" t="s">
        <v>1806</v>
      </c>
      <c r="G289" s="212"/>
      <c r="H289" s="212"/>
      <c r="I289" s="215"/>
      <c r="J289" s="226">
        <f>BK289</f>
        <v>0</v>
      </c>
      <c r="K289" s="212"/>
      <c r="L289" s="217"/>
      <c r="M289" s="218"/>
      <c r="N289" s="219"/>
      <c r="O289" s="219"/>
      <c r="P289" s="220">
        <f>SUM(P290:P293)</f>
        <v>0</v>
      </c>
      <c r="Q289" s="219"/>
      <c r="R289" s="220">
        <f>SUM(R290:R293)</f>
        <v>0</v>
      </c>
      <c r="S289" s="219"/>
      <c r="T289" s="221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84</v>
      </c>
      <c r="AT289" s="223" t="s">
        <v>75</v>
      </c>
      <c r="AU289" s="223" t="s">
        <v>84</v>
      </c>
      <c r="AY289" s="222" t="s">
        <v>240</v>
      </c>
      <c r="BK289" s="224">
        <f>SUM(BK290:BK293)</f>
        <v>0</v>
      </c>
    </row>
    <row r="290" s="2" customFormat="1" ht="24.15" customHeight="1">
      <c r="A290" s="39"/>
      <c r="B290" s="40"/>
      <c r="C290" s="227" t="s">
        <v>547</v>
      </c>
      <c r="D290" s="227" t="s">
        <v>242</v>
      </c>
      <c r="E290" s="228" t="s">
        <v>9192</v>
      </c>
      <c r="F290" s="229" t="s">
        <v>9193</v>
      </c>
      <c r="G290" s="230" t="s">
        <v>344</v>
      </c>
      <c r="H290" s="231">
        <v>49.637999999999998</v>
      </c>
      <c r="I290" s="232"/>
      <c r="J290" s="233">
        <f>ROUND(I290*H290,2)</f>
        <v>0</v>
      </c>
      <c r="K290" s="229" t="s">
        <v>246</v>
      </c>
      <c r="L290" s="45"/>
      <c r="M290" s="234" t="s">
        <v>1</v>
      </c>
      <c r="N290" s="235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247</v>
      </c>
      <c r="AT290" s="238" t="s">
        <v>242</v>
      </c>
      <c r="AU290" s="238" t="s">
        <v>87</v>
      </c>
      <c r="AY290" s="18" t="s">
        <v>240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247</v>
      </c>
      <c r="BM290" s="238" t="s">
        <v>9194</v>
      </c>
    </row>
    <row r="291" s="2" customFormat="1">
      <c r="A291" s="39"/>
      <c r="B291" s="40"/>
      <c r="C291" s="41"/>
      <c r="D291" s="240" t="s">
        <v>249</v>
      </c>
      <c r="E291" s="41"/>
      <c r="F291" s="241" t="s">
        <v>9195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87</v>
      </c>
    </row>
    <row r="292" s="2" customFormat="1" ht="24.15" customHeight="1">
      <c r="A292" s="39"/>
      <c r="B292" s="40"/>
      <c r="C292" s="227" t="s">
        <v>554</v>
      </c>
      <c r="D292" s="227" t="s">
        <v>242</v>
      </c>
      <c r="E292" s="228" t="s">
        <v>9196</v>
      </c>
      <c r="F292" s="229" t="s">
        <v>9197</v>
      </c>
      <c r="G292" s="230" t="s">
        <v>344</v>
      </c>
      <c r="H292" s="231">
        <v>49.637999999999998</v>
      </c>
      <c r="I292" s="232"/>
      <c r="J292" s="233">
        <f>ROUND(I292*H292,2)</f>
        <v>0</v>
      </c>
      <c r="K292" s="229" t="s">
        <v>246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247</v>
      </c>
      <c r="AT292" s="238" t="s">
        <v>242</v>
      </c>
      <c r="AU292" s="238" t="s">
        <v>87</v>
      </c>
      <c r="AY292" s="18" t="s">
        <v>240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247</v>
      </c>
      <c r="BM292" s="238" t="s">
        <v>9198</v>
      </c>
    </row>
    <row r="293" s="2" customFormat="1">
      <c r="A293" s="39"/>
      <c r="B293" s="40"/>
      <c r="C293" s="41"/>
      <c r="D293" s="240" t="s">
        <v>249</v>
      </c>
      <c r="E293" s="41"/>
      <c r="F293" s="241" t="s">
        <v>9199</v>
      </c>
      <c r="G293" s="41"/>
      <c r="H293" s="41"/>
      <c r="I293" s="242"/>
      <c r="J293" s="41"/>
      <c r="K293" s="41"/>
      <c r="L293" s="45"/>
      <c r="M293" s="300"/>
      <c r="N293" s="301"/>
      <c r="O293" s="302"/>
      <c r="P293" s="302"/>
      <c r="Q293" s="302"/>
      <c r="R293" s="302"/>
      <c r="S293" s="302"/>
      <c r="T293" s="30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249</v>
      </c>
      <c r="AU293" s="18" t="s">
        <v>87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BFEa7aNqHBppQ4Xt40mkCZrG2X4PfAHFmUp93TRurnsvARgPBkaYD+saZ0fu8qcXehxjTZT39icSTa/SLX6iUA==" hashValue="ul/OwFxZL9npX33/D6V+2BEnBwtIMWQBjjELRdlqVKH0KXwzJV6Kb58dsbna2asW/IRtvAYNDuKsXl76hOwQ4w==" algorithmName="SHA-512" password="CC35"/>
  <autoFilter ref="C120:K2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2_01/131151343"/>
    <hyperlink ref="F133" r:id="rId2" display="https://podminky.urs.cz/item/CS_URS_2022_01/132251101"/>
    <hyperlink ref="F144" r:id="rId3" display="https://podminky.urs.cz/item/CS_URS_2022_01/171151103"/>
    <hyperlink ref="F151" r:id="rId4" display="https://podminky.urs.cz/item/CS_URS_2022_01/162751117"/>
    <hyperlink ref="F160" r:id="rId5" display="https://podminky.urs.cz/item/CS_URS_2022_01/162751119"/>
    <hyperlink ref="F164" r:id="rId6" display="https://podminky.urs.cz/item/CS_URS_2022_01/171201201"/>
    <hyperlink ref="F166" r:id="rId7" display="https://podminky.urs.cz/item/CS_URS_2022_01/17120123R"/>
    <hyperlink ref="F170" r:id="rId8" display="https://podminky.urs.cz/item/CS_URS_2022_01/275313711"/>
    <hyperlink ref="F180" r:id="rId9" display="https://podminky.urs.cz/item/CS_URS_2022_01/272353111"/>
    <hyperlink ref="F185" r:id="rId10" display="https://podminky.urs.cz/item/CS_URS_2022_01/338171121"/>
    <hyperlink ref="F190" r:id="rId11" display="https://podminky.urs.cz/item/CS_URS_2022_01/338171123"/>
    <hyperlink ref="F200" r:id="rId12" display="https://podminky.urs.cz/item/CS_URS_2022_01/338171113"/>
    <hyperlink ref="F219" r:id="rId13" display="https://podminky.urs.cz/item/CS_URS_2022_01/348171130"/>
    <hyperlink ref="F235" r:id="rId14" display="https://podminky.urs.cz/item/CS_URS_2022_01/348401130"/>
    <hyperlink ref="F243" r:id="rId15" display="https://podminky.urs.cz/item/CS_URS_2022_01/348401350"/>
    <hyperlink ref="F247" r:id="rId16" display="https://podminky.urs.cz/item/CS_URS_2022_01/348401360"/>
    <hyperlink ref="F252" r:id="rId17" display="https://podminky.urs.cz/item/CS_URS_2022_01/348101210"/>
    <hyperlink ref="F257" r:id="rId18" display="https://podminky.urs.cz/item/CS_URS_2022_01/348101250"/>
    <hyperlink ref="F274" r:id="rId19" display="https://podminky.urs.cz/item/CS_URS_2022_01/348121211"/>
    <hyperlink ref="F280" r:id="rId20" display="https://podminky.urs.cz/item/CS_URS_2022_01/348121221"/>
    <hyperlink ref="F291" r:id="rId21" display="https://podminky.urs.cz/item/CS_URS_2022_01/998232110"/>
    <hyperlink ref="F293" r:id="rId22" display="https://podminky.urs.cz/item/CS_URS_2022_01/99823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9200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4351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21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ROUND((SUM(BE120:BE220)),  2)</f>
        <v>0</v>
      </c>
      <c r="G33" s="39"/>
      <c r="H33" s="39"/>
      <c r="I33" s="165">
        <v>0.20999999999999999</v>
      </c>
      <c r="J33" s="164">
        <f>ROUND(((SUM(BE120:BE220))*I33),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ROUND((SUM(BF120:BF220)),  2)</f>
        <v>0</v>
      </c>
      <c r="G34" s="39"/>
      <c r="H34" s="39"/>
      <c r="I34" s="165">
        <v>0.14999999999999999</v>
      </c>
      <c r="J34" s="164">
        <f>ROUND(((SUM(BF120:BF220))*I34),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ROUND((SUM(BG120:BG220)),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ROUND((SUM(BH120:BH220)),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ROUND((SUM(BI120:BI220)),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15 - Vybavení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s.r.o.Ostrov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189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9201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204</v>
      </c>
      <c r="E99" s="192"/>
      <c r="F99" s="192"/>
      <c r="G99" s="192"/>
      <c r="H99" s="192"/>
      <c r="I99" s="192"/>
      <c r="J99" s="193">
        <f>J211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9202</v>
      </c>
      <c r="E100" s="197"/>
      <c r="F100" s="197"/>
      <c r="G100" s="197"/>
      <c r="H100" s="197"/>
      <c r="I100" s="197"/>
      <c r="J100" s="198">
        <f>J212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Areál IZS Ostrov - stanice JSDH - revize 2022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177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15 - Vybavení objektu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2. 5. 2022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Ostrov</v>
      </c>
      <c r="G116" s="41"/>
      <c r="H116" s="41"/>
      <c r="I116" s="33" t="s">
        <v>30</v>
      </c>
      <c r="J116" s="37" t="str">
        <f>E21</f>
        <v>BPO s.r.o.Ostrov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226</v>
      </c>
      <c r="D119" s="203" t="s">
        <v>61</v>
      </c>
      <c r="E119" s="203" t="s">
        <v>57</v>
      </c>
      <c r="F119" s="203" t="s">
        <v>58</v>
      </c>
      <c r="G119" s="203" t="s">
        <v>227</v>
      </c>
      <c r="H119" s="203" t="s">
        <v>228</v>
      </c>
      <c r="I119" s="203" t="s">
        <v>229</v>
      </c>
      <c r="J119" s="203" t="s">
        <v>186</v>
      </c>
      <c r="K119" s="204" t="s">
        <v>230</v>
      </c>
      <c r="L119" s="205"/>
      <c r="M119" s="101" t="s">
        <v>1</v>
      </c>
      <c r="N119" s="102" t="s">
        <v>40</v>
      </c>
      <c r="O119" s="102" t="s">
        <v>231</v>
      </c>
      <c r="P119" s="102" t="s">
        <v>232</v>
      </c>
      <c r="Q119" s="102" t="s">
        <v>233</v>
      </c>
      <c r="R119" s="102" t="s">
        <v>234</v>
      </c>
      <c r="S119" s="102" t="s">
        <v>235</v>
      </c>
      <c r="T119" s="103" t="s">
        <v>236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237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P121+P211</f>
        <v>0</v>
      </c>
      <c r="Q120" s="105"/>
      <c r="R120" s="208">
        <f>R121+R211</f>
        <v>0.0172</v>
      </c>
      <c r="S120" s="105"/>
      <c r="T120" s="209">
        <f>T121+T211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188</v>
      </c>
      <c r="BK120" s="210">
        <f>BK121+BK211</f>
        <v>0</v>
      </c>
    </row>
    <row r="121" s="12" customFormat="1" ht="25.92" customHeight="1">
      <c r="A121" s="12"/>
      <c r="B121" s="211"/>
      <c r="C121" s="212"/>
      <c r="D121" s="213" t="s">
        <v>75</v>
      </c>
      <c r="E121" s="214" t="s">
        <v>238</v>
      </c>
      <c r="F121" s="214" t="s">
        <v>239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</f>
        <v>0</v>
      </c>
      <c r="Q121" s="219"/>
      <c r="R121" s="220">
        <f>R122</f>
        <v>0</v>
      </c>
      <c r="S121" s="219"/>
      <c r="T121" s="22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84</v>
      </c>
      <c r="AT121" s="223" t="s">
        <v>75</v>
      </c>
      <c r="AU121" s="223" t="s">
        <v>76</v>
      </c>
      <c r="AY121" s="222" t="s">
        <v>240</v>
      </c>
      <c r="BK121" s="224">
        <f>BK122</f>
        <v>0</v>
      </c>
    </row>
    <row r="122" s="12" customFormat="1" ht="22.8" customHeight="1">
      <c r="A122" s="12"/>
      <c r="B122" s="211"/>
      <c r="C122" s="212"/>
      <c r="D122" s="213" t="s">
        <v>75</v>
      </c>
      <c r="E122" s="225" t="s">
        <v>9203</v>
      </c>
      <c r="F122" s="225" t="s">
        <v>9204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SUM(P123:P210)</f>
        <v>0</v>
      </c>
      <c r="Q122" s="219"/>
      <c r="R122" s="220">
        <f>SUM(R123:R210)</f>
        <v>0</v>
      </c>
      <c r="S122" s="219"/>
      <c r="T122" s="221">
        <f>SUM(T123:T210)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84</v>
      </c>
      <c r="AT122" s="223" t="s">
        <v>75</v>
      </c>
      <c r="AU122" s="223" t="s">
        <v>84</v>
      </c>
      <c r="AY122" s="222" t="s">
        <v>240</v>
      </c>
      <c r="BK122" s="224">
        <f>SUM(BK123:BK210)</f>
        <v>0</v>
      </c>
    </row>
    <row r="123" s="2" customFormat="1" ht="16.5" customHeight="1">
      <c r="A123" s="39"/>
      <c r="B123" s="40"/>
      <c r="C123" s="227" t="s">
        <v>84</v>
      </c>
      <c r="D123" s="227" t="s">
        <v>242</v>
      </c>
      <c r="E123" s="228" t="s">
        <v>9205</v>
      </c>
      <c r="F123" s="229" t="s">
        <v>9206</v>
      </c>
      <c r="G123" s="230" t="s">
        <v>675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5592</v>
      </c>
      <c r="AT123" s="238" t="s">
        <v>242</v>
      </c>
      <c r="AU123" s="238" t="s">
        <v>87</v>
      </c>
      <c r="AY123" s="18" t="s">
        <v>240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84</v>
      </c>
      <c r="BK123" s="239">
        <f>ROUND(I123*H123,2)</f>
        <v>0</v>
      </c>
      <c r="BL123" s="18" t="s">
        <v>5592</v>
      </c>
      <c r="BM123" s="238" t="s">
        <v>9207</v>
      </c>
    </row>
    <row r="124" s="2" customFormat="1" ht="16.5" customHeight="1">
      <c r="A124" s="39"/>
      <c r="B124" s="40"/>
      <c r="C124" s="227" t="s">
        <v>87</v>
      </c>
      <c r="D124" s="227" t="s">
        <v>242</v>
      </c>
      <c r="E124" s="228" t="s">
        <v>9208</v>
      </c>
      <c r="F124" s="229" t="s">
        <v>9209</v>
      </c>
      <c r="G124" s="230" t="s">
        <v>675</v>
      </c>
      <c r="H124" s="231">
        <v>3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5592</v>
      </c>
      <c r="AT124" s="238" t="s">
        <v>242</v>
      </c>
      <c r="AU124" s="238" t="s">
        <v>87</v>
      </c>
      <c r="AY124" s="18" t="s">
        <v>240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5592</v>
      </c>
      <c r="BM124" s="238" t="s">
        <v>9210</v>
      </c>
    </row>
    <row r="125" s="2" customFormat="1" ht="33" customHeight="1">
      <c r="A125" s="39"/>
      <c r="B125" s="40"/>
      <c r="C125" s="227" t="s">
        <v>256</v>
      </c>
      <c r="D125" s="227" t="s">
        <v>242</v>
      </c>
      <c r="E125" s="228" t="s">
        <v>9211</v>
      </c>
      <c r="F125" s="229" t="s">
        <v>9212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5592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5592</v>
      </c>
      <c r="BM125" s="238" t="s">
        <v>9213</v>
      </c>
    </row>
    <row r="126" s="2" customFormat="1" ht="24.15" customHeight="1">
      <c r="A126" s="39"/>
      <c r="B126" s="40"/>
      <c r="C126" s="227" t="s">
        <v>247</v>
      </c>
      <c r="D126" s="227" t="s">
        <v>242</v>
      </c>
      <c r="E126" s="228" t="s">
        <v>9214</v>
      </c>
      <c r="F126" s="229" t="s">
        <v>9215</v>
      </c>
      <c r="G126" s="230" t="s">
        <v>675</v>
      </c>
      <c r="H126" s="231">
        <v>4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5592</v>
      </c>
      <c r="AT126" s="238" t="s">
        <v>242</v>
      </c>
      <c r="AU126" s="238" t="s">
        <v>87</v>
      </c>
      <c r="AY126" s="18" t="s">
        <v>240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5592</v>
      </c>
      <c r="BM126" s="238" t="s">
        <v>9216</v>
      </c>
    </row>
    <row r="127" s="2" customFormat="1" ht="24.15" customHeight="1">
      <c r="A127" s="39"/>
      <c r="B127" s="40"/>
      <c r="C127" s="227" t="s">
        <v>289</v>
      </c>
      <c r="D127" s="227" t="s">
        <v>242</v>
      </c>
      <c r="E127" s="228" t="s">
        <v>9217</v>
      </c>
      <c r="F127" s="229" t="s">
        <v>9218</v>
      </c>
      <c r="G127" s="230" t="s">
        <v>675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5592</v>
      </c>
      <c r="AT127" s="238" t="s">
        <v>242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5592</v>
      </c>
      <c r="BM127" s="238" t="s">
        <v>9219</v>
      </c>
    </row>
    <row r="128" s="2" customFormat="1" ht="44.25" customHeight="1">
      <c r="A128" s="39"/>
      <c r="B128" s="40"/>
      <c r="C128" s="227" t="s">
        <v>300</v>
      </c>
      <c r="D128" s="227" t="s">
        <v>242</v>
      </c>
      <c r="E128" s="228" t="s">
        <v>9220</v>
      </c>
      <c r="F128" s="229" t="s">
        <v>9221</v>
      </c>
      <c r="G128" s="230" t="s">
        <v>675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5592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5592</v>
      </c>
      <c r="BM128" s="238" t="s">
        <v>9222</v>
      </c>
    </row>
    <row r="129" s="2" customFormat="1" ht="24.15" customHeight="1">
      <c r="A129" s="39"/>
      <c r="B129" s="40"/>
      <c r="C129" s="227" t="s">
        <v>310</v>
      </c>
      <c r="D129" s="227" t="s">
        <v>242</v>
      </c>
      <c r="E129" s="228" t="s">
        <v>9223</v>
      </c>
      <c r="F129" s="229" t="s">
        <v>9224</v>
      </c>
      <c r="G129" s="230" t="s">
        <v>675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5592</v>
      </c>
      <c r="AT129" s="238" t="s">
        <v>242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5592</v>
      </c>
      <c r="BM129" s="238" t="s">
        <v>9225</v>
      </c>
    </row>
    <row r="130" s="2" customFormat="1" ht="24.15" customHeight="1">
      <c r="A130" s="39"/>
      <c r="B130" s="40"/>
      <c r="C130" s="227" t="s">
        <v>320</v>
      </c>
      <c r="D130" s="227" t="s">
        <v>242</v>
      </c>
      <c r="E130" s="228" t="s">
        <v>9226</v>
      </c>
      <c r="F130" s="229" t="s">
        <v>9227</v>
      </c>
      <c r="G130" s="230" t="s">
        <v>675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5592</v>
      </c>
      <c r="AT130" s="238" t="s">
        <v>242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5592</v>
      </c>
      <c r="BM130" s="238" t="s">
        <v>9228</v>
      </c>
    </row>
    <row r="131" s="2" customFormat="1" ht="62.7" customHeight="1">
      <c r="A131" s="39"/>
      <c r="B131" s="40"/>
      <c r="C131" s="227" t="s">
        <v>328</v>
      </c>
      <c r="D131" s="227" t="s">
        <v>242</v>
      </c>
      <c r="E131" s="228" t="s">
        <v>9229</v>
      </c>
      <c r="F131" s="229" t="s">
        <v>9230</v>
      </c>
      <c r="G131" s="230" t="s">
        <v>675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5592</v>
      </c>
      <c r="AT131" s="238" t="s">
        <v>242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5592</v>
      </c>
      <c r="BM131" s="238" t="s">
        <v>9231</v>
      </c>
    </row>
    <row r="132" s="2" customFormat="1" ht="62.7" customHeight="1">
      <c r="A132" s="39"/>
      <c r="B132" s="40"/>
      <c r="C132" s="227" t="s">
        <v>152</v>
      </c>
      <c r="D132" s="227" t="s">
        <v>242</v>
      </c>
      <c r="E132" s="228" t="s">
        <v>9232</v>
      </c>
      <c r="F132" s="229" t="s">
        <v>9233</v>
      </c>
      <c r="G132" s="230" t="s">
        <v>675</v>
      </c>
      <c r="H132" s="231">
        <v>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5592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5592</v>
      </c>
      <c r="BM132" s="238" t="s">
        <v>9234</v>
      </c>
    </row>
    <row r="133" s="2" customFormat="1" ht="37.8" customHeight="1">
      <c r="A133" s="39"/>
      <c r="B133" s="40"/>
      <c r="C133" s="227" t="s">
        <v>155</v>
      </c>
      <c r="D133" s="227" t="s">
        <v>242</v>
      </c>
      <c r="E133" s="228" t="s">
        <v>9235</v>
      </c>
      <c r="F133" s="229" t="s">
        <v>9236</v>
      </c>
      <c r="G133" s="230" t="s">
        <v>675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5592</v>
      </c>
      <c r="AT133" s="238" t="s">
        <v>242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5592</v>
      </c>
      <c r="BM133" s="238" t="s">
        <v>9237</v>
      </c>
    </row>
    <row r="134" s="2" customFormat="1" ht="49.05" customHeight="1">
      <c r="A134" s="39"/>
      <c r="B134" s="40"/>
      <c r="C134" s="227" t="s">
        <v>158</v>
      </c>
      <c r="D134" s="227" t="s">
        <v>242</v>
      </c>
      <c r="E134" s="228" t="s">
        <v>9238</v>
      </c>
      <c r="F134" s="229" t="s">
        <v>9239</v>
      </c>
      <c r="G134" s="230" t="s">
        <v>675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5592</v>
      </c>
      <c r="AT134" s="238" t="s">
        <v>242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5592</v>
      </c>
      <c r="BM134" s="238" t="s">
        <v>9240</v>
      </c>
    </row>
    <row r="135" s="2" customFormat="1" ht="33" customHeight="1">
      <c r="A135" s="39"/>
      <c r="B135" s="40"/>
      <c r="C135" s="227" t="s">
        <v>162</v>
      </c>
      <c r="D135" s="227" t="s">
        <v>242</v>
      </c>
      <c r="E135" s="228" t="s">
        <v>9241</v>
      </c>
      <c r="F135" s="229" t="s">
        <v>9242</v>
      </c>
      <c r="G135" s="230" t="s">
        <v>675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5592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5592</v>
      </c>
      <c r="BM135" s="238" t="s">
        <v>9243</v>
      </c>
    </row>
    <row r="136" s="2" customFormat="1" ht="24.15" customHeight="1">
      <c r="A136" s="39"/>
      <c r="B136" s="40"/>
      <c r="C136" s="227" t="s">
        <v>165</v>
      </c>
      <c r="D136" s="227" t="s">
        <v>242</v>
      </c>
      <c r="E136" s="228" t="s">
        <v>9244</v>
      </c>
      <c r="F136" s="229" t="s">
        <v>9245</v>
      </c>
      <c r="G136" s="230" t="s">
        <v>675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5592</v>
      </c>
      <c r="AT136" s="238" t="s">
        <v>242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5592</v>
      </c>
      <c r="BM136" s="238" t="s">
        <v>9246</v>
      </c>
    </row>
    <row r="137" s="2" customFormat="1" ht="24.15" customHeight="1">
      <c r="A137" s="39"/>
      <c r="B137" s="40"/>
      <c r="C137" s="227" t="s">
        <v>8</v>
      </c>
      <c r="D137" s="227" t="s">
        <v>242</v>
      </c>
      <c r="E137" s="228" t="s">
        <v>9247</v>
      </c>
      <c r="F137" s="229" t="s">
        <v>9248</v>
      </c>
      <c r="G137" s="230" t="s">
        <v>675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5592</v>
      </c>
      <c r="AT137" s="238" t="s">
        <v>242</v>
      </c>
      <c r="AU137" s="238" t="s">
        <v>87</v>
      </c>
      <c r="AY137" s="18" t="s">
        <v>240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5592</v>
      </c>
      <c r="BM137" s="238" t="s">
        <v>9249</v>
      </c>
    </row>
    <row r="138" s="2" customFormat="1" ht="37.8" customHeight="1">
      <c r="A138" s="39"/>
      <c r="B138" s="40"/>
      <c r="C138" s="227" t="s">
        <v>170</v>
      </c>
      <c r="D138" s="227" t="s">
        <v>242</v>
      </c>
      <c r="E138" s="228" t="s">
        <v>9250</v>
      </c>
      <c r="F138" s="229" t="s">
        <v>9251</v>
      </c>
      <c r="G138" s="230" t="s">
        <v>675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5592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5592</v>
      </c>
      <c r="BM138" s="238" t="s">
        <v>9252</v>
      </c>
    </row>
    <row r="139" s="2" customFormat="1" ht="44.25" customHeight="1">
      <c r="A139" s="39"/>
      <c r="B139" s="40"/>
      <c r="C139" s="227" t="s">
        <v>173</v>
      </c>
      <c r="D139" s="227" t="s">
        <v>242</v>
      </c>
      <c r="E139" s="228" t="s">
        <v>9253</v>
      </c>
      <c r="F139" s="229" t="s">
        <v>9254</v>
      </c>
      <c r="G139" s="230" t="s">
        <v>675</v>
      </c>
      <c r="H139" s="231">
        <v>4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5592</v>
      </c>
      <c r="AT139" s="238" t="s">
        <v>242</v>
      </c>
      <c r="AU139" s="238" t="s">
        <v>87</v>
      </c>
      <c r="AY139" s="18" t="s">
        <v>240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5592</v>
      </c>
      <c r="BM139" s="238" t="s">
        <v>9255</v>
      </c>
    </row>
    <row r="140" s="2" customFormat="1" ht="49.05" customHeight="1">
      <c r="A140" s="39"/>
      <c r="B140" s="40"/>
      <c r="C140" s="227" t="s">
        <v>395</v>
      </c>
      <c r="D140" s="227" t="s">
        <v>242</v>
      </c>
      <c r="E140" s="228" t="s">
        <v>9256</v>
      </c>
      <c r="F140" s="229" t="s">
        <v>9257</v>
      </c>
      <c r="G140" s="230" t="s">
        <v>675</v>
      </c>
      <c r="H140" s="231">
        <v>20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5592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5592</v>
      </c>
      <c r="BM140" s="238" t="s">
        <v>9258</v>
      </c>
    </row>
    <row r="141" s="2" customFormat="1" ht="62.7" customHeight="1">
      <c r="A141" s="39"/>
      <c r="B141" s="40"/>
      <c r="C141" s="227" t="s">
        <v>397</v>
      </c>
      <c r="D141" s="227" t="s">
        <v>242</v>
      </c>
      <c r="E141" s="228" t="s">
        <v>9259</v>
      </c>
      <c r="F141" s="229" t="s">
        <v>9260</v>
      </c>
      <c r="G141" s="230" t="s">
        <v>675</v>
      </c>
      <c r="H141" s="231">
        <v>20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5592</v>
      </c>
      <c r="AT141" s="238" t="s">
        <v>242</v>
      </c>
      <c r="AU141" s="238" t="s">
        <v>87</v>
      </c>
      <c r="AY141" s="18" t="s">
        <v>240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5592</v>
      </c>
      <c r="BM141" s="238" t="s">
        <v>9261</v>
      </c>
    </row>
    <row r="142" s="2" customFormat="1" ht="49.05" customHeight="1">
      <c r="A142" s="39"/>
      <c r="B142" s="40"/>
      <c r="C142" s="227" t="s">
        <v>402</v>
      </c>
      <c r="D142" s="227" t="s">
        <v>242</v>
      </c>
      <c r="E142" s="228" t="s">
        <v>9262</v>
      </c>
      <c r="F142" s="229" t="s">
        <v>9263</v>
      </c>
      <c r="G142" s="230" t="s">
        <v>675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5592</v>
      </c>
      <c r="AT142" s="238" t="s">
        <v>242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5592</v>
      </c>
      <c r="BM142" s="238" t="s">
        <v>9264</v>
      </c>
    </row>
    <row r="143" s="13" customFormat="1">
      <c r="A143" s="13"/>
      <c r="B143" s="245"/>
      <c r="C143" s="246"/>
      <c r="D143" s="247" t="s">
        <v>251</v>
      </c>
      <c r="E143" s="248" t="s">
        <v>1</v>
      </c>
      <c r="F143" s="249" t="s">
        <v>9265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251</v>
      </c>
      <c r="AU143" s="255" t="s">
        <v>87</v>
      </c>
      <c r="AV143" s="13" t="s">
        <v>84</v>
      </c>
      <c r="AW143" s="13" t="s">
        <v>32</v>
      </c>
      <c r="AX143" s="13" t="s">
        <v>76</v>
      </c>
      <c r="AY143" s="255" t="s">
        <v>240</v>
      </c>
    </row>
    <row r="144" s="14" customFormat="1">
      <c r="A144" s="14"/>
      <c r="B144" s="256"/>
      <c r="C144" s="257"/>
      <c r="D144" s="247" t="s">
        <v>251</v>
      </c>
      <c r="E144" s="258" t="s">
        <v>1</v>
      </c>
      <c r="F144" s="259" t="s">
        <v>84</v>
      </c>
      <c r="G144" s="257"/>
      <c r="H144" s="260">
        <v>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251</v>
      </c>
      <c r="AU144" s="266" t="s">
        <v>87</v>
      </c>
      <c r="AV144" s="14" t="s">
        <v>87</v>
      </c>
      <c r="AW144" s="14" t="s">
        <v>32</v>
      </c>
      <c r="AX144" s="14" t="s">
        <v>84</v>
      </c>
      <c r="AY144" s="266" t="s">
        <v>240</v>
      </c>
    </row>
    <row r="145" s="2" customFormat="1" ht="44.25" customHeight="1">
      <c r="A145" s="39"/>
      <c r="B145" s="40"/>
      <c r="C145" s="227" t="s">
        <v>7</v>
      </c>
      <c r="D145" s="227" t="s">
        <v>242</v>
      </c>
      <c r="E145" s="228" t="s">
        <v>9266</v>
      </c>
      <c r="F145" s="229" t="s">
        <v>9267</v>
      </c>
      <c r="G145" s="230" t="s">
        <v>675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5592</v>
      </c>
      <c r="AT145" s="238" t="s">
        <v>242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5592</v>
      </c>
      <c r="BM145" s="238" t="s">
        <v>9268</v>
      </c>
    </row>
    <row r="146" s="13" customFormat="1">
      <c r="A146" s="13"/>
      <c r="B146" s="245"/>
      <c r="C146" s="246"/>
      <c r="D146" s="247" t="s">
        <v>251</v>
      </c>
      <c r="E146" s="248" t="s">
        <v>1</v>
      </c>
      <c r="F146" s="249" t="s">
        <v>9269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251</v>
      </c>
      <c r="AU146" s="255" t="s">
        <v>87</v>
      </c>
      <c r="AV146" s="13" t="s">
        <v>84</v>
      </c>
      <c r="AW146" s="13" t="s">
        <v>32</v>
      </c>
      <c r="AX146" s="13" t="s">
        <v>76</v>
      </c>
      <c r="AY146" s="255" t="s">
        <v>240</v>
      </c>
    </row>
    <row r="147" s="14" customFormat="1">
      <c r="A147" s="14"/>
      <c r="B147" s="256"/>
      <c r="C147" s="257"/>
      <c r="D147" s="247" t="s">
        <v>251</v>
      </c>
      <c r="E147" s="258" t="s">
        <v>1</v>
      </c>
      <c r="F147" s="259" t="s">
        <v>84</v>
      </c>
      <c r="G147" s="257"/>
      <c r="H147" s="260">
        <v>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251</v>
      </c>
      <c r="AU147" s="266" t="s">
        <v>87</v>
      </c>
      <c r="AV147" s="14" t="s">
        <v>87</v>
      </c>
      <c r="AW147" s="14" t="s">
        <v>32</v>
      </c>
      <c r="AX147" s="14" t="s">
        <v>84</v>
      </c>
      <c r="AY147" s="266" t="s">
        <v>240</v>
      </c>
    </row>
    <row r="148" s="2" customFormat="1" ht="16.5" customHeight="1">
      <c r="A148" s="39"/>
      <c r="B148" s="40"/>
      <c r="C148" s="227" t="s">
        <v>427</v>
      </c>
      <c r="D148" s="227" t="s">
        <v>242</v>
      </c>
      <c r="E148" s="228" t="s">
        <v>9270</v>
      </c>
      <c r="F148" s="229" t="s">
        <v>9271</v>
      </c>
      <c r="G148" s="230" t="s">
        <v>675</v>
      </c>
      <c r="H148" s="231">
        <v>2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5592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5592</v>
      </c>
      <c r="BM148" s="238" t="s">
        <v>9272</v>
      </c>
    </row>
    <row r="149" s="2" customFormat="1" ht="24.15" customHeight="1">
      <c r="A149" s="39"/>
      <c r="B149" s="40"/>
      <c r="C149" s="227" t="s">
        <v>442</v>
      </c>
      <c r="D149" s="227" t="s">
        <v>242</v>
      </c>
      <c r="E149" s="228" t="s">
        <v>9273</v>
      </c>
      <c r="F149" s="229" t="s">
        <v>9274</v>
      </c>
      <c r="G149" s="230" t="s">
        <v>675</v>
      </c>
      <c r="H149" s="231">
        <v>2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5592</v>
      </c>
      <c r="AT149" s="238" t="s">
        <v>242</v>
      </c>
      <c r="AU149" s="238" t="s">
        <v>87</v>
      </c>
      <c r="AY149" s="18" t="s">
        <v>240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5592</v>
      </c>
      <c r="BM149" s="238" t="s">
        <v>9275</v>
      </c>
    </row>
    <row r="150" s="2" customFormat="1" ht="33" customHeight="1">
      <c r="A150" s="39"/>
      <c r="B150" s="40"/>
      <c r="C150" s="227" t="s">
        <v>455</v>
      </c>
      <c r="D150" s="227" t="s">
        <v>242</v>
      </c>
      <c r="E150" s="228" t="s">
        <v>9276</v>
      </c>
      <c r="F150" s="229" t="s">
        <v>9277</v>
      </c>
      <c r="G150" s="230" t="s">
        <v>1607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5592</v>
      </c>
      <c r="AT150" s="238" t="s">
        <v>242</v>
      </c>
      <c r="AU150" s="238" t="s">
        <v>87</v>
      </c>
      <c r="AY150" s="18" t="s">
        <v>240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5592</v>
      </c>
      <c r="BM150" s="238" t="s">
        <v>9278</v>
      </c>
    </row>
    <row r="151" s="2" customFormat="1" ht="37.8" customHeight="1">
      <c r="A151" s="39"/>
      <c r="B151" s="40"/>
      <c r="C151" s="227" t="s">
        <v>460</v>
      </c>
      <c r="D151" s="227" t="s">
        <v>242</v>
      </c>
      <c r="E151" s="228" t="s">
        <v>9279</v>
      </c>
      <c r="F151" s="229" t="s">
        <v>9280</v>
      </c>
      <c r="G151" s="230" t="s">
        <v>675</v>
      </c>
      <c r="H151" s="231">
        <v>4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5592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5592</v>
      </c>
      <c r="BM151" s="238" t="s">
        <v>9281</v>
      </c>
    </row>
    <row r="152" s="2" customFormat="1" ht="37.8" customHeight="1">
      <c r="A152" s="39"/>
      <c r="B152" s="40"/>
      <c r="C152" s="227" t="s">
        <v>476</v>
      </c>
      <c r="D152" s="227" t="s">
        <v>242</v>
      </c>
      <c r="E152" s="228" t="s">
        <v>9282</v>
      </c>
      <c r="F152" s="229" t="s">
        <v>9283</v>
      </c>
      <c r="G152" s="230" t="s">
        <v>675</v>
      </c>
      <c r="H152" s="231">
        <v>4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5592</v>
      </c>
      <c r="AT152" s="238" t="s">
        <v>242</v>
      </c>
      <c r="AU152" s="238" t="s">
        <v>87</v>
      </c>
      <c r="AY152" s="18" t="s">
        <v>240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5592</v>
      </c>
      <c r="BM152" s="238" t="s">
        <v>9284</v>
      </c>
    </row>
    <row r="153" s="2" customFormat="1" ht="24.15" customHeight="1">
      <c r="A153" s="39"/>
      <c r="B153" s="40"/>
      <c r="C153" s="227" t="s">
        <v>489</v>
      </c>
      <c r="D153" s="227" t="s">
        <v>242</v>
      </c>
      <c r="E153" s="228" t="s">
        <v>9285</v>
      </c>
      <c r="F153" s="229" t="s">
        <v>9286</v>
      </c>
      <c r="G153" s="230" t="s">
        <v>675</v>
      </c>
      <c r="H153" s="231">
        <v>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5592</v>
      </c>
      <c r="AT153" s="238" t="s">
        <v>242</v>
      </c>
      <c r="AU153" s="238" t="s">
        <v>87</v>
      </c>
      <c r="AY153" s="18" t="s">
        <v>240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5592</v>
      </c>
      <c r="BM153" s="238" t="s">
        <v>9287</v>
      </c>
    </row>
    <row r="154" s="2" customFormat="1" ht="37.8" customHeight="1">
      <c r="A154" s="39"/>
      <c r="B154" s="40"/>
      <c r="C154" s="227" t="s">
        <v>494</v>
      </c>
      <c r="D154" s="227" t="s">
        <v>242</v>
      </c>
      <c r="E154" s="228" t="s">
        <v>9288</v>
      </c>
      <c r="F154" s="229" t="s">
        <v>9289</v>
      </c>
      <c r="G154" s="230" t="s">
        <v>675</v>
      </c>
      <c r="H154" s="231">
        <v>4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5592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5592</v>
      </c>
      <c r="BM154" s="238" t="s">
        <v>9290</v>
      </c>
    </row>
    <row r="155" s="2" customFormat="1" ht="37.8" customHeight="1">
      <c r="A155" s="39"/>
      <c r="B155" s="40"/>
      <c r="C155" s="227" t="s">
        <v>502</v>
      </c>
      <c r="D155" s="227" t="s">
        <v>242</v>
      </c>
      <c r="E155" s="228" t="s">
        <v>9291</v>
      </c>
      <c r="F155" s="229" t="s">
        <v>9292</v>
      </c>
      <c r="G155" s="230" t="s">
        <v>675</v>
      </c>
      <c r="H155" s="231">
        <v>38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5592</v>
      </c>
      <c r="AT155" s="238" t="s">
        <v>242</v>
      </c>
      <c r="AU155" s="238" t="s">
        <v>87</v>
      </c>
      <c r="AY155" s="18" t="s">
        <v>240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5592</v>
      </c>
      <c r="BM155" s="238" t="s">
        <v>9293</v>
      </c>
    </row>
    <row r="156" s="13" customFormat="1">
      <c r="A156" s="13"/>
      <c r="B156" s="245"/>
      <c r="C156" s="246"/>
      <c r="D156" s="247" t="s">
        <v>251</v>
      </c>
      <c r="E156" s="248" t="s">
        <v>1</v>
      </c>
      <c r="F156" s="249" t="s">
        <v>9294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251</v>
      </c>
      <c r="AU156" s="255" t="s">
        <v>87</v>
      </c>
      <c r="AV156" s="13" t="s">
        <v>84</v>
      </c>
      <c r="AW156" s="13" t="s">
        <v>32</v>
      </c>
      <c r="AX156" s="13" t="s">
        <v>76</v>
      </c>
      <c r="AY156" s="255" t="s">
        <v>240</v>
      </c>
    </row>
    <row r="157" s="14" customFormat="1">
      <c r="A157" s="14"/>
      <c r="B157" s="256"/>
      <c r="C157" s="257"/>
      <c r="D157" s="247" t="s">
        <v>251</v>
      </c>
      <c r="E157" s="258" t="s">
        <v>1</v>
      </c>
      <c r="F157" s="259" t="s">
        <v>579</v>
      </c>
      <c r="G157" s="257"/>
      <c r="H157" s="260">
        <v>38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251</v>
      </c>
      <c r="AU157" s="266" t="s">
        <v>87</v>
      </c>
      <c r="AV157" s="14" t="s">
        <v>87</v>
      </c>
      <c r="AW157" s="14" t="s">
        <v>32</v>
      </c>
      <c r="AX157" s="14" t="s">
        <v>84</v>
      </c>
      <c r="AY157" s="266" t="s">
        <v>240</v>
      </c>
    </row>
    <row r="158" s="2" customFormat="1" ht="37.8" customHeight="1">
      <c r="A158" s="39"/>
      <c r="B158" s="40"/>
      <c r="C158" s="227" t="s">
        <v>511</v>
      </c>
      <c r="D158" s="227" t="s">
        <v>242</v>
      </c>
      <c r="E158" s="228" t="s">
        <v>9295</v>
      </c>
      <c r="F158" s="229" t="s">
        <v>9296</v>
      </c>
      <c r="G158" s="230" t="s">
        <v>675</v>
      </c>
      <c r="H158" s="231">
        <v>2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5592</v>
      </c>
      <c r="AT158" s="238" t="s">
        <v>242</v>
      </c>
      <c r="AU158" s="238" t="s">
        <v>87</v>
      </c>
      <c r="AY158" s="18" t="s">
        <v>240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5592</v>
      </c>
      <c r="BM158" s="238" t="s">
        <v>9297</v>
      </c>
    </row>
    <row r="159" s="13" customFormat="1">
      <c r="A159" s="13"/>
      <c r="B159" s="245"/>
      <c r="C159" s="246"/>
      <c r="D159" s="247" t="s">
        <v>251</v>
      </c>
      <c r="E159" s="248" t="s">
        <v>1</v>
      </c>
      <c r="F159" s="249" t="s">
        <v>9298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251</v>
      </c>
      <c r="AU159" s="255" t="s">
        <v>87</v>
      </c>
      <c r="AV159" s="13" t="s">
        <v>84</v>
      </c>
      <c r="AW159" s="13" t="s">
        <v>32</v>
      </c>
      <c r="AX159" s="13" t="s">
        <v>76</v>
      </c>
      <c r="AY159" s="255" t="s">
        <v>240</v>
      </c>
    </row>
    <row r="160" s="14" customFormat="1">
      <c r="A160" s="14"/>
      <c r="B160" s="256"/>
      <c r="C160" s="257"/>
      <c r="D160" s="247" t="s">
        <v>251</v>
      </c>
      <c r="E160" s="258" t="s">
        <v>1</v>
      </c>
      <c r="F160" s="259" t="s">
        <v>87</v>
      </c>
      <c r="G160" s="257"/>
      <c r="H160" s="260">
        <v>2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251</v>
      </c>
      <c r="AU160" s="266" t="s">
        <v>87</v>
      </c>
      <c r="AV160" s="14" t="s">
        <v>87</v>
      </c>
      <c r="AW160" s="14" t="s">
        <v>32</v>
      </c>
      <c r="AX160" s="14" t="s">
        <v>84</v>
      </c>
      <c r="AY160" s="266" t="s">
        <v>240</v>
      </c>
    </row>
    <row r="161" s="2" customFormat="1" ht="21.75" customHeight="1">
      <c r="A161" s="39"/>
      <c r="B161" s="40"/>
      <c r="C161" s="227" t="s">
        <v>517</v>
      </c>
      <c r="D161" s="227" t="s">
        <v>242</v>
      </c>
      <c r="E161" s="228" t="s">
        <v>9299</v>
      </c>
      <c r="F161" s="229" t="s">
        <v>9300</v>
      </c>
      <c r="G161" s="230" t="s">
        <v>675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5592</v>
      </c>
      <c r="AT161" s="238" t="s">
        <v>242</v>
      </c>
      <c r="AU161" s="238" t="s">
        <v>87</v>
      </c>
      <c r="AY161" s="18" t="s">
        <v>240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5592</v>
      </c>
      <c r="BM161" s="238" t="s">
        <v>9301</v>
      </c>
    </row>
    <row r="162" s="13" customFormat="1">
      <c r="A162" s="13"/>
      <c r="B162" s="245"/>
      <c r="C162" s="246"/>
      <c r="D162" s="247" t="s">
        <v>251</v>
      </c>
      <c r="E162" s="248" t="s">
        <v>1</v>
      </c>
      <c r="F162" s="249" t="s">
        <v>9298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251</v>
      </c>
      <c r="AU162" s="255" t="s">
        <v>87</v>
      </c>
      <c r="AV162" s="13" t="s">
        <v>84</v>
      </c>
      <c r="AW162" s="13" t="s">
        <v>32</v>
      </c>
      <c r="AX162" s="13" t="s">
        <v>76</v>
      </c>
      <c r="AY162" s="255" t="s">
        <v>240</v>
      </c>
    </row>
    <row r="163" s="14" customFormat="1">
      <c r="A163" s="14"/>
      <c r="B163" s="256"/>
      <c r="C163" s="257"/>
      <c r="D163" s="247" t="s">
        <v>251</v>
      </c>
      <c r="E163" s="258" t="s">
        <v>1</v>
      </c>
      <c r="F163" s="259" t="s">
        <v>84</v>
      </c>
      <c r="G163" s="257"/>
      <c r="H163" s="260">
        <v>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251</v>
      </c>
      <c r="AU163" s="266" t="s">
        <v>87</v>
      </c>
      <c r="AV163" s="14" t="s">
        <v>87</v>
      </c>
      <c r="AW163" s="14" t="s">
        <v>32</v>
      </c>
      <c r="AX163" s="14" t="s">
        <v>84</v>
      </c>
      <c r="AY163" s="266" t="s">
        <v>240</v>
      </c>
    </row>
    <row r="164" s="2" customFormat="1" ht="24.15" customHeight="1">
      <c r="A164" s="39"/>
      <c r="B164" s="40"/>
      <c r="C164" s="227" t="s">
        <v>532</v>
      </c>
      <c r="D164" s="227" t="s">
        <v>242</v>
      </c>
      <c r="E164" s="228" t="s">
        <v>9302</v>
      </c>
      <c r="F164" s="229" t="s">
        <v>9303</v>
      </c>
      <c r="G164" s="230" t="s">
        <v>675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5592</v>
      </c>
      <c r="AT164" s="238" t="s">
        <v>242</v>
      </c>
      <c r="AU164" s="238" t="s">
        <v>87</v>
      </c>
      <c r="AY164" s="18" t="s">
        <v>240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5592</v>
      </c>
      <c r="BM164" s="238" t="s">
        <v>9304</v>
      </c>
    </row>
    <row r="165" s="2" customFormat="1" ht="37.8" customHeight="1">
      <c r="A165" s="39"/>
      <c r="B165" s="40"/>
      <c r="C165" s="227" t="s">
        <v>538</v>
      </c>
      <c r="D165" s="227" t="s">
        <v>242</v>
      </c>
      <c r="E165" s="228" t="s">
        <v>9305</v>
      </c>
      <c r="F165" s="229" t="s">
        <v>9306</v>
      </c>
      <c r="G165" s="230" t="s">
        <v>675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5592</v>
      </c>
      <c r="AT165" s="238" t="s">
        <v>242</v>
      </c>
      <c r="AU165" s="238" t="s">
        <v>87</v>
      </c>
      <c r="AY165" s="18" t="s">
        <v>240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5592</v>
      </c>
      <c r="BM165" s="238" t="s">
        <v>9307</v>
      </c>
    </row>
    <row r="166" s="13" customFormat="1">
      <c r="A166" s="13"/>
      <c r="B166" s="245"/>
      <c r="C166" s="246"/>
      <c r="D166" s="247" t="s">
        <v>251</v>
      </c>
      <c r="E166" s="248" t="s">
        <v>1</v>
      </c>
      <c r="F166" s="249" t="s">
        <v>9308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251</v>
      </c>
      <c r="AU166" s="255" t="s">
        <v>87</v>
      </c>
      <c r="AV166" s="13" t="s">
        <v>84</v>
      </c>
      <c r="AW166" s="13" t="s">
        <v>32</v>
      </c>
      <c r="AX166" s="13" t="s">
        <v>76</v>
      </c>
      <c r="AY166" s="255" t="s">
        <v>240</v>
      </c>
    </row>
    <row r="167" s="14" customFormat="1">
      <c r="A167" s="14"/>
      <c r="B167" s="256"/>
      <c r="C167" s="257"/>
      <c r="D167" s="247" t="s">
        <v>251</v>
      </c>
      <c r="E167" s="258" t="s">
        <v>1</v>
      </c>
      <c r="F167" s="259" t="s">
        <v>84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251</v>
      </c>
      <c r="AU167" s="266" t="s">
        <v>87</v>
      </c>
      <c r="AV167" s="14" t="s">
        <v>87</v>
      </c>
      <c r="AW167" s="14" t="s">
        <v>32</v>
      </c>
      <c r="AX167" s="14" t="s">
        <v>84</v>
      </c>
      <c r="AY167" s="266" t="s">
        <v>240</v>
      </c>
    </row>
    <row r="168" s="2" customFormat="1" ht="24.15" customHeight="1">
      <c r="A168" s="39"/>
      <c r="B168" s="40"/>
      <c r="C168" s="227" t="s">
        <v>542</v>
      </c>
      <c r="D168" s="227" t="s">
        <v>242</v>
      </c>
      <c r="E168" s="228" t="s">
        <v>9309</v>
      </c>
      <c r="F168" s="229" t="s">
        <v>9310</v>
      </c>
      <c r="G168" s="230" t="s">
        <v>675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5592</v>
      </c>
      <c r="AT168" s="238" t="s">
        <v>242</v>
      </c>
      <c r="AU168" s="238" t="s">
        <v>87</v>
      </c>
      <c r="AY168" s="18" t="s">
        <v>240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5592</v>
      </c>
      <c r="BM168" s="238" t="s">
        <v>9311</v>
      </c>
    </row>
    <row r="169" s="13" customFormat="1">
      <c r="A169" s="13"/>
      <c r="B169" s="245"/>
      <c r="C169" s="246"/>
      <c r="D169" s="247" t="s">
        <v>251</v>
      </c>
      <c r="E169" s="248" t="s">
        <v>1</v>
      </c>
      <c r="F169" s="249" t="s">
        <v>9308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251</v>
      </c>
      <c r="AU169" s="255" t="s">
        <v>87</v>
      </c>
      <c r="AV169" s="13" t="s">
        <v>84</v>
      </c>
      <c r="AW169" s="13" t="s">
        <v>32</v>
      </c>
      <c r="AX169" s="13" t="s">
        <v>76</v>
      </c>
      <c r="AY169" s="255" t="s">
        <v>240</v>
      </c>
    </row>
    <row r="170" s="14" customFormat="1">
      <c r="A170" s="14"/>
      <c r="B170" s="256"/>
      <c r="C170" s="257"/>
      <c r="D170" s="247" t="s">
        <v>251</v>
      </c>
      <c r="E170" s="258" t="s">
        <v>1</v>
      </c>
      <c r="F170" s="259" t="s">
        <v>84</v>
      </c>
      <c r="G170" s="257"/>
      <c r="H170" s="260">
        <v>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251</v>
      </c>
      <c r="AU170" s="266" t="s">
        <v>87</v>
      </c>
      <c r="AV170" s="14" t="s">
        <v>87</v>
      </c>
      <c r="AW170" s="14" t="s">
        <v>32</v>
      </c>
      <c r="AX170" s="14" t="s">
        <v>84</v>
      </c>
      <c r="AY170" s="266" t="s">
        <v>240</v>
      </c>
    </row>
    <row r="171" s="2" customFormat="1" ht="55.5" customHeight="1">
      <c r="A171" s="39"/>
      <c r="B171" s="40"/>
      <c r="C171" s="227" t="s">
        <v>547</v>
      </c>
      <c r="D171" s="227" t="s">
        <v>242</v>
      </c>
      <c r="E171" s="228" t="s">
        <v>9312</v>
      </c>
      <c r="F171" s="229" t="s">
        <v>9313</v>
      </c>
      <c r="G171" s="230" t="s">
        <v>1607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5592</v>
      </c>
      <c r="AT171" s="238" t="s">
        <v>242</v>
      </c>
      <c r="AU171" s="238" t="s">
        <v>87</v>
      </c>
      <c r="AY171" s="18" t="s">
        <v>240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5592</v>
      </c>
      <c r="BM171" s="238" t="s">
        <v>9314</v>
      </c>
    </row>
    <row r="172" s="13" customFormat="1">
      <c r="A172" s="13"/>
      <c r="B172" s="245"/>
      <c r="C172" s="246"/>
      <c r="D172" s="247" t="s">
        <v>251</v>
      </c>
      <c r="E172" s="248" t="s">
        <v>1</v>
      </c>
      <c r="F172" s="249" t="s">
        <v>9308</v>
      </c>
      <c r="G172" s="246"/>
      <c r="H172" s="248" t="s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251</v>
      </c>
      <c r="AU172" s="255" t="s">
        <v>87</v>
      </c>
      <c r="AV172" s="13" t="s">
        <v>84</v>
      </c>
      <c r="AW172" s="13" t="s">
        <v>32</v>
      </c>
      <c r="AX172" s="13" t="s">
        <v>76</v>
      </c>
      <c r="AY172" s="255" t="s">
        <v>240</v>
      </c>
    </row>
    <row r="173" s="14" customFormat="1">
      <c r="A173" s="14"/>
      <c r="B173" s="256"/>
      <c r="C173" s="257"/>
      <c r="D173" s="247" t="s">
        <v>251</v>
      </c>
      <c r="E173" s="258" t="s">
        <v>1</v>
      </c>
      <c r="F173" s="259" t="s">
        <v>84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251</v>
      </c>
      <c r="AU173" s="266" t="s">
        <v>87</v>
      </c>
      <c r="AV173" s="14" t="s">
        <v>87</v>
      </c>
      <c r="AW173" s="14" t="s">
        <v>32</v>
      </c>
      <c r="AX173" s="14" t="s">
        <v>84</v>
      </c>
      <c r="AY173" s="266" t="s">
        <v>240</v>
      </c>
    </row>
    <row r="174" s="2" customFormat="1" ht="24.15" customHeight="1">
      <c r="A174" s="39"/>
      <c r="B174" s="40"/>
      <c r="C174" s="227" t="s">
        <v>554</v>
      </c>
      <c r="D174" s="227" t="s">
        <v>242</v>
      </c>
      <c r="E174" s="228" t="s">
        <v>9315</v>
      </c>
      <c r="F174" s="229" t="s">
        <v>9316</v>
      </c>
      <c r="G174" s="230" t="s">
        <v>675</v>
      </c>
      <c r="H174" s="231">
        <v>3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5592</v>
      </c>
      <c r="AT174" s="238" t="s">
        <v>242</v>
      </c>
      <c r="AU174" s="238" t="s">
        <v>87</v>
      </c>
      <c r="AY174" s="18" t="s">
        <v>240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5592</v>
      </c>
      <c r="BM174" s="238" t="s">
        <v>9317</v>
      </c>
    </row>
    <row r="175" s="13" customFormat="1">
      <c r="A175" s="13"/>
      <c r="B175" s="245"/>
      <c r="C175" s="246"/>
      <c r="D175" s="247" t="s">
        <v>251</v>
      </c>
      <c r="E175" s="248" t="s">
        <v>1</v>
      </c>
      <c r="F175" s="249" t="s">
        <v>9308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251</v>
      </c>
      <c r="AU175" s="255" t="s">
        <v>87</v>
      </c>
      <c r="AV175" s="13" t="s">
        <v>84</v>
      </c>
      <c r="AW175" s="13" t="s">
        <v>32</v>
      </c>
      <c r="AX175" s="13" t="s">
        <v>76</v>
      </c>
      <c r="AY175" s="255" t="s">
        <v>240</v>
      </c>
    </row>
    <row r="176" s="14" customFormat="1">
      <c r="A176" s="14"/>
      <c r="B176" s="256"/>
      <c r="C176" s="257"/>
      <c r="D176" s="247" t="s">
        <v>251</v>
      </c>
      <c r="E176" s="258" t="s">
        <v>1</v>
      </c>
      <c r="F176" s="259" t="s">
        <v>256</v>
      </c>
      <c r="G176" s="257"/>
      <c r="H176" s="260">
        <v>3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251</v>
      </c>
      <c r="AU176" s="266" t="s">
        <v>87</v>
      </c>
      <c r="AV176" s="14" t="s">
        <v>87</v>
      </c>
      <c r="AW176" s="14" t="s">
        <v>32</v>
      </c>
      <c r="AX176" s="14" t="s">
        <v>84</v>
      </c>
      <c r="AY176" s="266" t="s">
        <v>240</v>
      </c>
    </row>
    <row r="177" s="2" customFormat="1" ht="24.15" customHeight="1">
      <c r="A177" s="39"/>
      <c r="B177" s="40"/>
      <c r="C177" s="227" t="s">
        <v>569</v>
      </c>
      <c r="D177" s="227" t="s">
        <v>242</v>
      </c>
      <c r="E177" s="228" t="s">
        <v>9318</v>
      </c>
      <c r="F177" s="229" t="s">
        <v>9319</v>
      </c>
      <c r="G177" s="230" t="s">
        <v>675</v>
      </c>
      <c r="H177" s="231">
        <v>6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5592</v>
      </c>
      <c r="AT177" s="238" t="s">
        <v>242</v>
      </c>
      <c r="AU177" s="238" t="s">
        <v>87</v>
      </c>
      <c r="AY177" s="18" t="s">
        <v>240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5592</v>
      </c>
      <c r="BM177" s="238" t="s">
        <v>9320</v>
      </c>
    </row>
    <row r="178" s="13" customFormat="1">
      <c r="A178" s="13"/>
      <c r="B178" s="245"/>
      <c r="C178" s="246"/>
      <c r="D178" s="247" t="s">
        <v>251</v>
      </c>
      <c r="E178" s="248" t="s">
        <v>1</v>
      </c>
      <c r="F178" s="249" t="s">
        <v>9321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251</v>
      </c>
      <c r="AU178" s="255" t="s">
        <v>87</v>
      </c>
      <c r="AV178" s="13" t="s">
        <v>84</v>
      </c>
      <c r="AW178" s="13" t="s">
        <v>32</v>
      </c>
      <c r="AX178" s="13" t="s">
        <v>76</v>
      </c>
      <c r="AY178" s="255" t="s">
        <v>240</v>
      </c>
    </row>
    <row r="179" s="14" customFormat="1">
      <c r="A179" s="14"/>
      <c r="B179" s="256"/>
      <c r="C179" s="257"/>
      <c r="D179" s="247" t="s">
        <v>251</v>
      </c>
      <c r="E179" s="258" t="s">
        <v>1</v>
      </c>
      <c r="F179" s="259" t="s">
        <v>300</v>
      </c>
      <c r="G179" s="257"/>
      <c r="H179" s="260">
        <v>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251</v>
      </c>
      <c r="AU179" s="266" t="s">
        <v>87</v>
      </c>
      <c r="AV179" s="14" t="s">
        <v>87</v>
      </c>
      <c r="AW179" s="14" t="s">
        <v>32</v>
      </c>
      <c r="AX179" s="14" t="s">
        <v>84</v>
      </c>
      <c r="AY179" s="266" t="s">
        <v>240</v>
      </c>
    </row>
    <row r="180" s="2" customFormat="1" ht="21.75" customHeight="1">
      <c r="A180" s="39"/>
      <c r="B180" s="40"/>
      <c r="C180" s="227" t="s">
        <v>579</v>
      </c>
      <c r="D180" s="227" t="s">
        <v>242</v>
      </c>
      <c r="E180" s="228" t="s">
        <v>9322</v>
      </c>
      <c r="F180" s="229" t="s">
        <v>9323</v>
      </c>
      <c r="G180" s="230" t="s">
        <v>675</v>
      </c>
      <c r="H180" s="231">
        <v>1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5592</v>
      </c>
      <c r="AT180" s="238" t="s">
        <v>242</v>
      </c>
      <c r="AU180" s="238" t="s">
        <v>87</v>
      </c>
      <c r="AY180" s="18" t="s">
        <v>240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5592</v>
      </c>
      <c r="BM180" s="238" t="s">
        <v>9324</v>
      </c>
    </row>
    <row r="181" s="13" customFormat="1">
      <c r="A181" s="13"/>
      <c r="B181" s="245"/>
      <c r="C181" s="246"/>
      <c r="D181" s="247" t="s">
        <v>251</v>
      </c>
      <c r="E181" s="248" t="s">
        <v>1</v>
      </c>
      <c r="F181" s="249" t="s">
        <v>9321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251</v>
      </c>
      <c r="AU181" s="255" t="s">
        <v>87</v>
      </c>
      <c r="AV181" s="13" t="s">
        <v>84</v>
      </c>
      <c r="AW181" s="13" t="s">
        <v>32</v>
      </c>
      <c r="AX181" s="13" t="s">
        <v>76</v>
      </c>
      <c r="AY181" s="255" t="s">
        <v>240</v>
      </c>
    </row>
    <row r="182" s="14" customFormat="1">
      <c r="A182" s="14"/>
      <c r="B182" s="256"/>
      <c r="C182" s="257"/>
      <c r="D182" s="247" t="s">
        <v>251</v>
      </c>
      <c r="E182" s="258" t="s">
        <v>1</v>
      </c>
      <c r="F182" s="259" t="s">
        <v>84</v>
      </c>
      <c r="G182" s="257"/>
      <c r="H182" s="260">
        <v>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251</v>
      </c>
      <c r="AU182" s="266" t="s">
        <v>87</v>
      </c>
      <c r="AV182" s="14" t="s">
        <v>87</v>
      </c>
      <c r="AW182" s="14" t="s">
        <v>32</v>
      </c>
      <c r="AX182" s="14" t="s">
        <v>84</v>
      </c>
      <c r="AY182" s="266" t="s">
        <v>240</v>
      </c>
    </row>
    <row r="183" s="2" customFormat="1" ht="44.25" customHeight="1">
      <c r="A183" s="39"/>
      <c r="B183" s="40"/>
      <c r="C183" s="227" t="s">
        <v>591</v>
      </c>
      <c r="D183" s="227" t="s">
        <v>242</v>
      </c>
      <c r="E183" s="228" t="s">
        <v>9325</v>
      </c>
      <c r="F183" s="229" t="s">
        <v>9326</v>
      </c>
      <c r="G183" s="230" t="s">
        <v>1607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5592</v>
      </c>
      <c r="AT183" s="238" t="s">
        <v>242</v>
      </c>
      <c r="AU183" s="238" t="s">
        <v>87</v>
      </c>
      <c r="AY183" s="18" t="s">
        <v>240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5592</v>
      </c>
      <c r="BM183" s="238" t="s">
        <v>9327</v>
      </c>
    </row>
    <row r="184" s="13" customFormat="1">
      <c r="A184" s="13"/>
      <c r="B184" s="245"/>
      <c r="C184" s="246"/>
      <c r="D184" s="247" t="s">
        <v>251</v>
      </c>
      <c r="E184" s="248" t="s">
        <v>1</v>
      </c>
      <c r="F184" s="249" t="s">
        <v>9321</v>
      </c>
      <c r="G184" s="246"/>
      <c r="H184" s="248" t="s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251</v>
      </c>
      <c r="AU184" s="255" t="s">
        <v>87</v>
      </c>
      <c r="AV184" s="13" t="s">
        <v>84</v>
      </c>
      <c r="AW184" s="13" t="s">
        <v>32</v>
      </c>
      <c r="AX184" s="13" t="s">
        <v>76</v>
      </c>
      <c r="AY184" s="255" t="s">
        <v>240</v>
      </c>
    </row>
    <row r="185" s="14" customFormat="1">
      <c r="A185" s="14"/>
      <c r="B185" s="256"/>
      <c r="C185" s="257"/>
      <c r="D185" s="247" t="s">
        <v>251</v>
      </c>
      <c r="E185" s="258" t="s">
        <v>1</v>
      </c>
      <c r="F185" s="259" t="s">
        <v>84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251</v>
      </c>
      <c r="AU185" s="266" t="s">
        <v>87</v>
      </c>
      <c r="AV185" s="14" t="s">
        <v>87</v>
      </c>
      <c r="AW185" s="14" t="s">
        <v>32</v>
      </c>
      <c r="AX185" s="14" t="s">
        <v>84</v>
      </c>
      <c r="AY185" s="266" t="s">
        <v>240</v>
      </c>
    </row>
    <row r="186" s="2" customFormat="1" ht="37.8" customHeight="1">
      <c r="A186" s="39"/>
      <c r="B186" s="40"/>
      <c r="C186" s="227" t="s">
        <v>605</v>
      </c>
      <c r="D186" s="227" t="s">
        <v>242</v>
      </c>
      <c r="E186" s="228" t="s">
        <v>9328</v>
      </c>
      <c r="F186" s="229" t="s">
        <v>9306</v>
      </c>
      <c r="G186" s="230" t="s">
        <v>675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5592</v>
      </c>
      <c r="AT186" s="238" t="s">
        <v>242</v>
      </c>
      <c r="AU186" s="238" t="s">
        <v>87</v>
      </c>
      <c r="AY186" s="18" t="s">
        <v>240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5592</v>
      </c>
      <c r="BM186" s="238" t="s">
        <v>9329</v>
      </c>
    </row>
    <row r="187" s="13" customFormat="1">
      <c r="A187" s="13"/>
      <c r="B187" s="245"/>
      <c r="C187" s="246"/>
      <c r="D187" s="247" t="s">
        <v>251</v>
      </c>
      <c r="E187" s="248" t="s">
        <v>1</v>
      </c>
      <c r="F187" s="249" t="s">
        <v>9321</v>
      </c>
      <c r="G187" s="246"/>
      <c r="H187" s="248" t="s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251</v>
      </c>
      <c r="AU187" s="255" t="s">
        <v>87</v>
      </c>
      <c r="AV187" s="13" t="s">
        <v>84</v>
      </c>
      <c r="AW187" s="13" t="s">
        <v>32</v>
      </c>
      <c r="AX187" s="13" t="s">
        <v>76</v>
      </c>
      <c r="AY187" s="255" t="s">
        <v>240</v>
      </c>
    </row>
    <row r="188" s="14" customFormat="1">
      <c r="A188" s="14"/>
      <c r="B188" s="256"/>
      <c r="C188" s="257"/>
      <c r="D188" s="247" t="s">
        <v>251</v>
      </c>
      <c r="E188" s="258" t="s">
        <v>1</v>
      </c>
      <c r="F188" s="259" t="s">
        <v>84</v>
      </c>
      <c r="G188" s="257"/>
      <c r="H188" s="260">
        <v>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251</v>
      </c>
      <c r="AU188" s="266" t="s">
        <v>87</v>
      </c>
      <c r="AV188" s="14" t="s">
        <v>87</v>
      </c>
      <c r="AW188" s="14" t="s">
        <v>32</v>
      </c>
      <c r="AX188" s="14" t="s">
        <v>84</v>
      </c>
      <c r="AY188" s="266" t="s">
        <v>240</v>
      </c>
    </row>
    <row r="189" s="2" customFormat="1" ht="24.15" customHeight="1">
      <c r="A189" s="39"/>
      <c r="B189" s="40"/>
      <c r="C189" s="227" t="s">
        <v>612</v>
      </c>
      <c r="D189" s="227" t="s">
        <v>242</v>
      </c>
      <c r="E189" s="228" t="s">
        <v>9330</v>
      </c>
      <c r="F189" s="229" t="s">
        <v>9331</v>
      </c>
      <c r="G189" s="230" t="s">
        <v>675</v>
      </c>
      <c r="H189" s="231">
        <v>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5592</v>
      </c>
      <c r="AT189" s="238" t="s">
        <v>242</v>
      </c>
      <c r="AU189" s="238" t="s">
        <v>87</v>
      </c>
      <c r="AY189" s="18" t="s">
        <v>240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5592</v>
      </c>
      <c r="BM189" s="238" t="s">
        <v>9332</v>
      </c>
    </row>
    <row r="190" s="13" customFormat="1">
      <c r="A190" s="13"/>
      <c r="B190" s="245"/>
      <c r="C190" s="246"/>
      <c r="D190" s="247" t="s">
        <v>251</v>
      </c>
      <c r="E190" s="248" t="s">
        <v>1</v>
      </c>
      <c r="F190" s="249" t="s">
        <v>9321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251</v>
      </c>
      <c r="AU190" s="255" t="s">
        <v>87</v>
      </c>
      <c r="AV190" s="13" t="s">
        <v>84</v>
      </c>
      <c r="AW190" s="13" t="s">
        <v>32</v>
      </c>
      <c r="AX190" s="13" t="s">
        <v>76</v>
      </c>
      <c r="AY190" s="255" t="s">
        <v>240</v>
      </c>
    </row>
    <row r="191" s="14" customFormat="1">
      <c r="A191" s="14"/>
      <c r="B191" s="256"/>
      <c r="C191" s="257"/>
      <c r="D191" s="247" t="s">
        <v>251</v>
      </c>
      <c r="E191" s="258" t="s">
        <v>1</v>
      </c>
      <c r="F191" s="259" t="s">
        <v>84</v>
      </c>
      <c r="G191" s="257"/>
      <c r="H191" s="260">
        <v>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251</v>
      </c>
      <c r="AU191" s="266" t="s">
        <v>87</v>
      </c>
      <c r="AV191" s="14" t="s">
        <v>87</v>
      </c>
      <c r="AW191" s="14" t="s">
        <v>32</v>
      </c>
      <c r="AX191" s="14" t="s">
        <v>84</v>
      </c>
      <c r="AY191" s="266" t="s">
        <v>240</v>
      </c>
    </row>
    <row r="192" s="2" customFormat="1" ht="24.15" customHeight="1">
      <c r="A192" s="39"/>
      <c r="B192" s="40"/>
      <c r="C192" s="227" t="s">
        <v>628</v>
      </c>
      <c r="D192" s="227" t="s">
        <v>242</v>
      </c>
      <c r="E192" s="228" t="s">
        <v>9333</v>
      </c>
      <c r="F192" s="229" t="s">
        <v>9334</v>
      </c>
      <c r="G192" s="230" t="s">
        <v>675</v>
      </c>
      <c r="H192" s="231">
        <v>3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5592</v>
      </c>
      <c r="AT192" s="238" t="s">
        <v>242</v>
      </c>
      <c r="AU192" s="238" t="s">
        <v>87</v>
      </c>
      <c r="AY192" s="18" t="s">
        <v>240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5592</v>
      </c>
      <c r="BM192" s="238" t="s">
        <v>9335</v>
      </c>
    </row>
    <row r="193" s="13" customFormat="1">
      <c r="A193" s="13"/>
      <c r="B193" s="245"/>
      <c r="C193" s="246"/>
      <c r="D193" s="247" t="s">
        <v>251</v>
      </c>
      <c r="E193" s="248" t="s">
        <v>1</v>
      </c>
      <c r="F193" s="249" t="s">
        <v>9321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251</v>
      </c>
      <c r="AU193" s="255" t="s">
        <v>87</v>
      </c>
      <c r="AV193" s="13" t="s">
        <v>84</v>
      </c>
      <c r="AW193" s="13" t="s">
        <v>32</v>
      </c>
      <c r="AX193" s="13" t="s">
        <v>76</v>
      </c>
      <c r="AY193" s="255" t="s">
        <v>240</v>
      </c>
    </row>
    <row r="194" s="14" customFormat="1">
      <c r="A194" s="14"/>
      <c r="B194" s="256"/>
      <c r="C194" s="257"/>
      <c r="D194" s="247" t="s">
        <v>251</v>
      </c>
      <c r="E194" s="258" t="s">
        <v>1</v>
      </c>
      <c r="F194" s="259" t="s">
        <v>256</v>
      </c>
      <c r="G194" s="257"/>
      <c r="H194" s="260">
        <v>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251</v>
      </c>
      <c r="AU194" s="266" t="s">
        <v>87</v>
      </c>
      <c r="AV194" s="14" t="s">
        <v>87</v>
      </c>
      <c r="AW194" s="14" t="s">
        <v>32</v>
      </c>
      <c r="AX194" s="14" t="s">
        <v>84</v>
      </c>
      <c r="AY194" s="266" t="s">
        <v>240</v>
      </c>
    </row>
    <row r="195" s="2" customFormat="1" ht="16.5" customHeight="1">
      <c r="A195" s="39"/>
      <c r="B195" s="40"/>
      <c r="C195" s="227" t="s">
        <v>644</v>
      </c>
      <c r="D195" s="227" t="s">
        <v>242</v>
      </c>
      <c r="E195" s="228" t="s">
        <v>9336</v>
      </c>
      <c r="F195" s="229" t="s">
        <v>9337</v>
      </c>
      <c r="G195" s="230" t="s">
        <v>675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5592</v>
      </c>
      <c r="AT195" s="238" t="s">
        <v>242</v>
      </c>
      <c r="AU195" s="238" t="s">
        <v>87</v>
      </c>
      <c r="AY195" s="18" t="s">
        <v>240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5592</v>
      </c>
      <c r="BM195" s="238" t="s">
        <v>9338</v>
      </c>
    </row>
    <row r="196" s="2" customFormat="1" ht="24.15" customHeight="1">
      <c r="A196" s="39"/>
      <c r="B196" s="40"/>
      <c r="C196" s="227" t="s">
        <v>652</v>
      </c>
      <c r="D196" s="227" t="s">
        <v>242</v>
      </c>
      <c r="E196" s="228" t="s">
        <v>9339</v>
      </c>
      <c r="F196" s="229" t="s">
        <v>9340</v>
      </c>
      <c r="G196" s="230" t="s">
        <v>675</v>
      </c>
      <c r="H196" s="231">
        <v>1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5592</v>
      </c>
      <c r="AT196" s="238" t="s">
        <v>242</v>
      </c>
      <c r="AU196" s="238" t="s">
        <v>87</v>
      </c>
      <c r="AY196" s="18" t="s">
        <v>240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5592</v>
      </c>
      <c r="BM196" s="238" t="s">
        <v>9341</v>
      </c>
    </row>
    <row r="197" s="2" customFormat="1" ht="16.5" customHeight="1">
      <c r="A197" s="39"/>
      <c r="B197" s="40"/>
      <c r="C197" s="227" t="s">
        <v>656</v>
      </c>
      <c r="D197" s="227" t="s">
        <v>242</v>
      </c>
      <c r="E197" s="228" t="s">
        <v>9342</v>
      </c>
      <c r="F197" s="229" t="s">
        <v>9343</v>
      </c>
      <c r="G197" s="230" t="s">
        <v>675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5592</v>
      </c>
      <c r="AT197" s="238" t="s">
        <v>242</v>
      </c>
      <c r="AU197" s="238" t="s">
        <v>87</v>
      </c>
      <c r="AY197" s="18" t="s">
        <v>240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5592</v>
      </c>
      <c r="BM197" s="238" t="s">
        <v>9344</v>
      </c>
    </row>
    <row r="198" s="2" customFormat="1" ht="24.15" customHeight="1">
      <c r="A198" s="39"/>
      <c r="B198" s="40"/>
      <c r="C198" s="227" t="s">
        <v>666</v>
      </c>
      <c r="D198" s="227" t="s">
        <v>242</v>
      </c>
      <c r="E198" s="228" t="s">
        <v>9345</v>
      </c>
      <c r="F198" s="229" t="s">
        <v>9346</v>
      </c>
      <c r="G198" s="230" t="s">
        <v>675</v>
      </c>
      <c r="H198" s="231">
        <v>1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5592</v>
      </c>
      <c r="AT198" s="238" t="s">
        <v>242</v>
      </c>
      <c r="AU198" s="238" t="s">
        <v>87</v>
      </c>
      <c r="AY198" s="18" t="s">
        <v>240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5592</v>
      </c>
      <c r="BM198" s="238" t="s">
        <v>9347</v>
      </c>
    </row>
    <row r="199" s="2" customFormat="1" ht="16.5" customHeight="1">
      <c r="A199" s="39"/>
      <c r="B199" s="40"/>
      <c r="C199" s="227" t="s">
        <v>672</v>
      </c>
      <c r="D199" s="227" t="s">
        <v>242</v>
      </c>
      <c r="E199" s="228" t="s">
        <v>9348</v>
      </c>
      <c r="F199" s="229" t="s">
        <v>9349</v>
      </c>
      <c r="G199" s="230" t="s">
        <v>675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5592</v>
      </c>
      <c r="AT199" s="238" t="s">
        <v>242</v>
      </c>
      <c r="AU199" s="238" t="s">
        <v>87</v>
      </c>
      <c r="AY199" s="18" t="s">
        <v>240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5592</v>
      </c>
      <c r="BM199" s="238" t="s">
        <v>9350</v>
      </c>
    </row>
    <row r="200" s="2" customFormat="1" ht="44.25" customHeight="1">
      <c r="A200" s="39"/>
      <c r="B200" s="40"/>
      <c r="C200" s="227" t="s">
        <v>678</v>
      </c>
      <c r="D200" s="227" t="s">
        <v>242</v>
      </c>
      <c r="E200" s="228" t="s">
        <v>9351</v>
      </c>
      <c r="F200" s="229" t="s">
        <v>9352</v>
      </c>
      <c r="G200" s="230" t="s">
        <v>675</v>
      </c>
      <c r="H200" s="231">
        <v>1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5592</v>
      </c>
      <c r="AT200" s="238" t="s">
        <v>242</v>
      </c>
      <c r="AU200" s="238" t="s">
        <v>87</v>
      </c>
      <c r="AY200" s="18" t="s">
        <v>240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5592</v>
      </c>
      <c r="BM200" s="238" t="s">
        <v>9353</v>
      </c>
    </row>
    <row r="201" s="2" customFormat="1" ht="37.8" customHeight="1">
      <c r="A201" s="39"/>
      <c r="B201" s="40"/>
      <c r="C201" s="227" t="s">
        <v>683</v>
      </c>
      <c r="D201" s="227" t="s">
        <v>242</v>
      </c>
      <c r="E201" s="228" t="s">
        <v>9354</v>
      </c>
      <c r="F201" s="229" t="s">
        <v>9355</v>
      </c>
      <c r="G201" s="230" t="s">
        <v>675</v>
      </c>
      <c r="H201" s="231">
        <v>2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5592</v>
      </c>
      <c r="AT201" s="238" t="s">
        <v>242</v>
      </c>
      <c r="AU201" s="238" t="s">
        <v>87</v>
      </c>
      <c r="AY201" s="18" t="s">
        <v>240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5592</v>
      </c>
      <c r="BM201" s="238" t="s">
        <v>9356</v>
      </c>
    </row>
    <row r="202" s="2" customFormat="1" ht="24.15" customHeight="1">
      <c r="A202" s="39"/>
      <c r="B202" s="40"/>
      <c r="C202" s="227" t="s">
        <v>688</v>
      </c>
      <c r="D202" s="227" t="s">
        <v>242</v>
      </c>
      <c r="E202" s="228" t="s">
        <v>9357</v>
      </c>
      <c r="F202" s="229" t="s">
        <v>9358</v>
      </c>
      <c r="G202" s="230" t="s">
        <v>675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5592</v>
      </c>
      <c r="AT202" s="238" t="s">
        <v>242</v>
      </c>
      <c r="AU202" s="238" t="s">
        <v>87</v>
      </c>
      <c r="AY202" s="18" t="s">
        <v>240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5592</v>
      </c>
      <c r="BM202" s="238" t="s">
        <v>9359</v>
      </c>
    </row>
    <row r="203" s="2" customFormat="1" ht="21.75" customHeight="1">
      <c r="A203" s="39"/>
      <c r="B203" s="40"/>
      <c r="C203" s="227" t="s">
        <v>693</v>
      </c>
      <c r="D203" s="227" t="s">
        <v>242</v>
      </c>
      <c r="E203" s="228" t="s">
        <v>9360</v>
      </c>
      <c r="F203" s="229" t="s">
        <v>9361</v>
      </c>
      <c r="G203" s="230" t="s">
        <v>1607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5592</v>
      </c>
      <c r="AT203" s="238" t="s">
        <v>242</v>
      </c>
      <c r="AU203" s="238" t="s">
        <v>87</v>
      </c>
      <c r="AY203" s="18" t="s">
        <v>240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5592</v>
      </c>
      <c r="BM203" s="238" t="s">
        <v>9362</v>
      </c>
    </row>
    <row r="204" s="13" customFormat="1">
      <c r="A204" s="13"/>
      <c r="B204" s="245"/>
      <c r="C204" s="246"/>
      <c r="D204" s="247" t="s">
        <v>251</v>
      </c>
      <c r="E204" s="248" t="s">
        <v>1</v>
      </c>
      <c r="F204" s="249" t="s">
        <v>9363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251</v>
      </c>
      <c r="AU204" s="255" t="s">
        <v>87</v>
      </c>
      <c r="AV204" s="13" t="s">
        <v>84</v>
      </c>
      <c r="AW204" s="13" t="s">
        <v>32</v>
      </c>
      <c r="AX204" s="13" t="s">
        <v>76</v>
      </c>
      <c r="AY204" s="255" t="s">
        <v>240</v>
      </c>
    </row>
    <row r="205" s="13" customFormat="1">
      <c r="A205" s="13"/>
      <c r="B205" s="245"/>
      <c r="C205" s="246"/>
      <c r="D205" s="247" t="s">
        <v>251</v>
      </c>
      <c r="E205" s="248" t="s">
        <v>1</v>
      </c>
      <c r="F205" s="249" t="s">
        <v>9364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251</v>
      </c>
      <c r="AU205" s="255" t="s">
        <v>87</v>
      </c>
      <c r="AV205" s="13" t="s">
        <v>84</v>
      </c>
      <c r="AW205" s="13" t="s">
        <v>32</v>
      </c>
      <c r="AX205" s="13" t="s">
        <v>76</v>
      </c>
      <c r="AY205" s="255" t="s">
        <v>240</v>
      </c>
    </row>
    <row r="206" s="13" customFormat="1">
      <c r="A206" s="13"/>
      <c r="B206" s="245"/>
      <c r="C206" s="246"/>
      <c r="D206" s="247" t="s">
        <v>251</v>
      </c>
      <c r="E206" s="248" t="s">
        <v>1</v>
      </c>
      <c r="F206" s="249" t="s">
        <v>9365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251</v>
      </c>
      <c r="AU206" s="255" t="s">
        <v>87</v>
      </c>
      <c r="AV206" s="13" t="s">
        <v>84</v>
      </c>
      <c r="AW206" s="13" t="s">
        <v>32</v>
      </c>
      <c r="AX206" s="13" t="s">
        <v>76</v>
      </c>
      <c r="AY206" s="255" t="s">
        <v>240</v>
      </c>
    </row>
    <row r="207" s="13" customFormat="1">
      <c r="A207" s="13"/>
      <c r="B207" s="245"/>
      <c r="C207" s="246"/>
      <c r="D207" s="247" t="s">
        <v>251</v>
      </c>
      <c r="E207" s="248" t="s">
        <v>1</v>
      </c>
      <c r="F207" s="249" t="s">
        <v>9366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251</v>
      </c>
      <c r="AU207" s="255" t="s">
        <v>87</v>
      </c>
      <c r="AV207" s="13" t="s">
        <v>84</v>
      </c>
      <c r="AW207" s="13" t="s">
        <v>32</v>
      </c>
      <c r="AX207" s="13" t="s">
        <v>76</v>
      </c>
      <c r="AY207" s="255" t="s">
        <v>240</v>
      </c>
    </row>
    <row r="208" s="14" customFormat="1">
      <c r="A208" s="14"/>
      <c r="B208" s="256"/>
      <c r="C208" s="257"/>
      <c r="D208" s="247" t="s">
        <v>251</v>
      </c>
      <c r="E208" s="258" t="s">
        <v>1</v>
      </c>
      <c r="F208" s="259" t="s">
        <v>84</v>
      </c>
      <c r="G208" s="257"/>
      <c r="H208" s="260">
        <v>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251</v>
      </c>
      <c r="AU208" s="266" t="s">
        <v>87</v>
      </c>
      <c r="AV208" s="14" t="s">
        <v>87</v>
      </c>
      <c r="AW208" s="14" t="s">
        <v>32</v>
      </c>
      <c r="AX208" s="14" t="s">
        <v>84</v>
      </c>
      <c r="AY208" s="266" t="s">
        <v>240</v>
      </c>
    </row>
    <row r="209" s="2" customFormat="1" ht="44.25" customHeight="1">
      <c r="A209" s="39"/>
      <c r="B209" s="40"/>
      <c r="C209" s="227" t="s">
        <v>698</v>
      </c>
      <c r="D209" s="227" t="s">
        <v>242</v>
      </c>
      <c r="E209" s="228" t="s">
        <v>9367</v>
      </c>
      <c r="F209" s="229" t="s">
        <v>9368</v>
      </c>
      <c r="G209" s="230" t="s">
        <v>675</v>
      </c>
      <c r="H209" s="231">
        <v>3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5592</v>
      </c>
      <c r="AT209" s="238" t="s">
        <v>242</v>
      </c>
      <c r="AU209" s="238" t="s">
        <v>87</v>
      </c>
      <c r="AY209" s="18" t="s">
        <v>240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5592</v>
      </c>
      <c r="BM209" s="238" t="s">
        <v>9369</v>
      </c>
    </row>
    <row r="210" s="2" customFormat="1">
      <c r="A210" s="39"/>
      <c r="B210" s="40"/>
      <c r="C210" s="41"/>
      <c r="D210" s="247" t="s">
        <v>742</v>
      </c>
      <c r="E210" s="41"/>
      <c r="F210" s="299" t="s">
        <v>9370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742</v>
      </c>
      <c r="AU210" s="18" t="s">
        <v>87</v>
      </c>
    </row>
    <row r="211" s="12" customFormat="1" ht="25.92" customHeight="1">
      <c r="A211" s="12"/>
      <c r="B211" s="211"/>
      <c r="C211" s="212"/>
      <c r="D211" s="213" t="s">
        <v>75</v>
      </c>
      <c r="E211" s="214" t="s">
        <v>1812</v>
      </c>
      <c r="F211" s="214" t="s">
        <v>1813</v>
      </c>
      <c r="G211" s="212"/>
      <c r="H211" s="212"/>
      <c r="I211" s="215"/>
      <c r="J211" s="216">
        <f>BK211</f>
        <v>0</v>
      </c>
      <c r="K211" s="212"/>
      <c r="L211" s="217"/>
      <c r="M211" s="218"/>
      <c r="N211" s="219"/>
      <c r="O211" s="219"/>
      <c r="P211" s="220">
        <f>P212</f>
        <v>0</v>
      </c>
      <c r="Q211" s="219"/>
      <c r="R211" s="220">
        <f>R212</f>
        <v>0.0172</v>
      </c>
      <c r="S211" s="219"/>
      <c r="T211" s="22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87</v>
      </c>
      <c r="AT211" s="223" t="s">
        <v>75</v>
      </c>
      <c r="AU211" s="223" t="s">
        <v>76</v>
      </c>
      <c r="AY211" s="222" t="s">
        <v>240</v>
      </c>
      <c r="BK211" s="224">
        <f>BK212</f>
        <v>0</v>
      </c>
    </row>
    <row r="212" s="12" customFormat="1" ht="22.8" customHeight="1">
      <c r="A212" s="12"/>
      <c r="B212" s="211"/>
      <c r="C212" s="212"/>
      <c r="D212" s="213" t="s">
        <v>75</v>
      </c>
      <c r="E212" s="225" t="s">
        <v>4240</v>
      </c>
      <c r="F212" s="225" t="s">
        <v>9371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SUM(P213:P220)</f>
        <v>0</v>
      </c>
      <c r="Q212" s="219"/>
      <c r="R212" s="220">
        <f>SUM(R213:R220)</f>
        <v>0.0172</v>
      </c>
      <c r="S212" s="219"/>
      <c r="T212" s="221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87</v>
      </c>
      <c r="AT212" s="223" t="s">
        <v>75</v>
      </c>
      <c r="AU212" s="223" t="s">
        <v>84</v>
      </c>
      <c r="AY212" s="222" t="s">
        <v>240</v>
      </c>
      <c r="BK212" s="224">
        <f>SUM(BK213:BK220)</f>
        <v>0</v>
      </c>
    </row>
    <row r="213" s="2" customFormat="1" ht="24.15" customHeight="1">
      <c r="A213" s="39"/>
      <c r="B213" s="40"/>
      <c r="C213" s="227" t="s">
        <v>703</v>
      </c>
      <c r="D213" s="227" t="s">
        <v>242</v>
      </c>
      <c r="E213" s="228" t="s">
        <v>9372</v>
      </c>
      <c r="F213" s="229" t="s">
        <v>9373</v>
      </c>
      <c r="G213" s="230" t="s">
        <v>4177</v>
      </c>
      <c r="H213" s="231">
        <v>4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0.00051999999999999995</v>
      </c>
      <c r="R213" s="236">
        <f>Q213*H213</f>
        <v>0.0020799999999999998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170</v>
      </c>
      <c r="AT213" s="238" t="s">
        <v>242</v>
      </c>
      <c r="AU213" s="238" t="s">
        <v>87</v>
      </c>
      <c r="AY213" s="18" t="s">
        <v>240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170</v>
      </c>
      <c r="BM213" s="238" t="s">
        <v>9374</v>
      </c>
    </row>
    <row r="214" s="2" customFormat="1" ht="21.75" customHeight="1">
      <c r="A214" s="39"/>
      <c r="B214" s="40"/>
      <c r="C214" s="227" t="s">
        <v>708</v>
      </c>
      <c r="D214" s="227" t="s">
        <v>242</v>
      </c>
      <c r="E214" s="228" t="s">
        <v>9375</v>
      </c>
      <c r="F214" s="229" t="s">
        <v>9376</v>
      </c>
      <c r="G214" s="230" t="s">
        <v>4177</v>
      </c>
      <c r="H214" s="231">
        <v>4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0.00051999999999999995</v>
      </c>
      <c r="R214" s="236">
        <f>Q214*H214</f>
        <v>0.0020799999999999998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170</v>
      </c>
      <c r="AT214" s="238" t="s">
        <v>242</v>
      </c>
      <c r="AU214" s="238" t="s">
        <v>87</v>
      </c>
      <c r="AY214" s="18" t="s">
        <v>240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170</v>
      </c>
      <c r="BM214" s="238" t="s">
        <v>9377</v>
      </c>
    </row>
    <row r="215" s="2" customFormat="1" ht="21.75" customHeight="1">
      <c r="A215" s="39"/>
      <c r="B215" s="40"/>
      <c r="C215" s="227" t="s">
        <v>713</v>
      </c>
      <c r="D215" s="227" t="s">
        <v>242</v>
      </c>
      <c r="E215" s="228" t="s">
        <v>9378</v>
      </c>
      <c r="F215" s="229" t="s">
        <v>9379</v>
      </c>
      <c r="G215" s="230" t="s">
        <v>4177</v>
      </c>
      <c r="H215" s="231">
        <v>8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0.00051999999999999995</v>
      </c>
      <c r="R215" s="236">
        <f>Q215*H215</f>
        <v>0.0041599999999999996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170</v>
      </c>
      <c r="AT215" s="238" t="s">
        <v>242</v>
      </c>
      <c r="AU215" s="238" t="s">
        <v>87</v>
      </c>
      <c r="AY215" s="18" t="s">
        <v>240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170</v>
      </c>
      <c r="BM215" s="238" t="s">
        <v>9380</v>
      </c>
    </row>
    <row r="216" s="2" customFormat="1" ht="24.15" customHeight="1">
      <c r="A216" s="39"/>
      <c r="B216" s="40"/>
      <c r="C216" s="227" t="s">
        <v>718</v>
      </c>
      <c r="D216" s="227" t="s">
        <v>242</v>
      </c>
      <c r="E216" s="228" t="s">
        <v>9381</v>
      </c>
      <c r="F216" s="229" t="s">
        <v>9382</v>
      </c>
      <c r="G216" s="230" t="s">
        <v>4177</v>
      </c>
      <c r="H216" s="231">
        <v>4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0.00051999999999999995</v>
      </c>
      <c r="R216" s="236">
        <f>Q216*H216</f>
        <v>0.0020799999999999998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170</v>
      </c>
      <c r="AT216" s="238" t="s">
        <v>242</v>
      </c>
      <c r="AU216" s="238" t="s">
        <v>87</v>
      </c>
      <c r="AY216" s="18" t="s">
        <v>240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170</v>
      </c>
      <c r="BM216" s="238" t="s">
        <v>9383</v>
      </c>
    </row>
    <row r="217" s="2" customFormat="1" ht="33" customHeight="1">
      <c r="A217" s="39"/>
      <c r="B217" s="40"/>
      <c r="C217" s="227" t="s">
        <v>723</v>
      </c>
      <c r="D217" s="227" t="s">
        <v>242</v>
      </c>
      <c r="E217" s="228" t="s">
        <v>9384</v>
      </c>
      <c r="F217" s="229" t="s">
        <v>9385</v>
      </c>
      <c r="G217" s="230" t="s">
        <v>4177</v>
      </c>
      <c r="H217" s="231">
        <v>5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0.00051999999999999995</v>
      </c>
      <c r="R217" s="236">
        <f>Q217*H217</f>
        <v>0.0025999999999999999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170</v>
      </c>
      <c r="AT217" s="238" t="s">
        <v>242</v>
      </c>
      <c r="AU217" s="238" t="s">
        <v>87</v>
      </c>
      <c r="AY217" s="18" t="s">
        <v>240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170</v>
      </c>
      <c r="BM217" s="238" t="s">
        <v>9386</v>
      </c>
    </row>
    <row r="218" s="2" customFormat="1" ht="24.15" customHeight="1">
      <c r="A218" s="39"/>
      <c r="B218" s="40"/>
      <c r="C218" s="227" t="s">
        <v>728</v>
      </c>
      <c r="D218" s="227" t="s">
        <v>242</v>
      </c>
      <c r="E218" s="228" t="s">
        <v>9387</v>
      </c>
      <c r="F218" s="229" t="s">
        <v>9388</v>
      </c>
      <c r="G218" s="230" t="s">
        <v>4177</v>
      </c>
      <c r="H218" s="231">
        <v>5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0.00051999999999999995</v>
      </c>
      <c r="R218" s="236">
        <f>Q218*H218</f>
        <v>0.0025999999999999999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170</v>
      </c>
      <c r="AT218" s="238" t="s">
        <v>242</v>
      </c>
      <c r="AU218" s="238" t="s">
        <v>87</v>
      </c>
      <c r="AY218" s="18" t="s">
        <v>240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170</v>
      </c>
      <c r="BM218" s="238" t="s">
        <v>9389</v>
      </c>
    </row>
    <row r="219" s="2" customFormat="1" ht="24.15" customHeight="1">
      <c r="A219" s="39"/>
      <c r="B219" s="40"/>
      <c r="C219" s="227" t="s">
        <v>738</v>
      </c>
      <c r="D219" s="227" t="s">
        <v>242</v>
      </c>
      <c r="E219" s="228" t="s">
        <v>9390</v>
      </c>
      <c r="F219" s="229" t="s">
        <v>9391</v>
      </c>
      <c r="G219" s="230" t="s">
        <v>4177</v>
      </c>
      <c r="H219" s="231">
        <v>5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0.00032000000000000003</v>
      </c>
      <c r="R219" s="236">
        <f>Q219*H219</f>
        <v>0.0016000000000000001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170</v>
      </c>
      <c r="AT219" s="238" t="s">
        <v>242</v>
      </c>
      <c r="AU219" s="238" t="s">
        <v>87</v>
      </c>
      <c r="AY219" s="18" t="s">
        <v>240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170</v>
      </c>
      <c r="BM219" s="238" t="s">
        <v>9392</v>
      </c>
    </row>
    <row r="220" s="2" customFormat="1" ht="24.15" customHeight="1">
      <c r="A220" s="39"/>
      <c r="B220" s="40"/>
      <c r="C220" s="227" t="s">
        <v>746</v>
      </c>
      <c r="D220" s="227" t="s">
        <v>242</v>
      </c>
      <c r="E220" s="228" t="s">
        <v>9393</v>
      </c>
      <c r="F220" s="229" t="s">
        <v>9394</v>
      </c>
      <c r="G220" s="230" t="s">
        <v>344</v>
      </c>
      <c r="H220" s="231">
        <v>0.017000000000000001</v>
      </c>
      <c r="I220" s="232"/>
      <c r="J220" s="233">
        <f>ROUND(I220*H220,2)</f>
        <v>0</v>
      </c>
      <c r="K220" s="229" t="s">
        <v>1</v>
      </c>
      <c r="L220" s="45"/>
      <c r="M220" s="304" t="s">
        <v>1</v>
      </c>
      <c r="N220" s="305" t="s">
        <v>41</v>
      </c>
      <c r="O220" s="302"/>
      <c r="P220" s="306">
        <f>O220*H220</f>
        <v>0</v>
      </c>
      <c r="Q220" s="306">
        <v>0</v>
      </c>
      <c r="R220" s="306">
        <f>Q220*H220</f>
        <v>0</v>
      </c>
      <c r="S220" s="306">
        <v>0</v>
      </c>
      <c r="T220" s="30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170</v>
      </c>
      <c r="AT220" s="238" t="s">
        <v>242</v>
      </c>
      <c r="AU220" s="238" t="s">
        <v>87</v>
      </c>
      <c r="AY220" s="18" t="s">
        <v>240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170</v>
      </c>
      <c r="BM220" s="238" t="s">
        <v>9395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XeLIOu2LltVv38Kg8MJ7LDXdhPWJ7eF24BySy9BrVRbJBN+iVNKaS64RIlVb5iBCWWE+95gYlehZ5LnhYVkD0A==" hashValue="9VqFixgucFsstLZUScSw3oa39qbZFu582l4taFlC8lFVN4mpOdys3DMdBKTJiCE2mz3U2tHJIXtYAaWfOeC94g==" algorithmName="SHA-512" password="CC35"/>
  <autoFilter ref="C119:K22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9396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Ostrov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BPO spol.s.r.o.Ostrov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5"/>
      <c r="B27" s="156"/>
      <c r="C27" s="155"/>
      <c r="D27" s="155"/>
      <c r="E27" s="157" t="s">
        <v>183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ROUND((SUM(BE118:BE143)),  2)</f>
        <v>0</v>
      </c>
      <c r="G33" s="39"/>
      <c r="H33" s="39"/>
      <c r="I33" s="165">
        <v>0.20999999999999999</v>
      </c>
      <c r="J33" s="164">
        <f>ROUND(((SUM(BE118:BE143))*I33),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ROUND((SUM(BF118:BF143)),  2)</f>
        <v>0</v>
      </c>
      <c r="G34" s="39"/>
      <c r="H34" s="39"/>
      <c r="I34" s="165">
        <v>0.14999999999999999</v>
      </c>
      <c r="J34" s="164">
        <f>ROUND(((SUM(BF118:BF143))*I34),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ROUND((SUM(BG118:BG143)),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ROUND((SUM(BH118:BH143)),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ROUND((SUM(BI118:BI143)),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16 - IT vybavení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spol.s.r.o.Ostrov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204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6233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225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Areál IZS Ostrov - stanice JSDH - revize 2022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16 - IT vybavení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2. 5. 2022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Ostrov</v>
      </c>
      <c r="G114" s="41"/>
      <c r="H114" s="41"/>
      <c r="I114" s="33" t="s">
        <v>30</v>
      </c>
      <c r="J114" s="37" t="str">
        <f>E21</f>
        <v>BPO spol.s.r.o.Ostrov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226</v>
      </c>
      <c r="D117" s="203" t="s">
        <v>61</v>
      </c>
      <c r="E117" s="203" t="s">
        <v>57</v>
      </c>
      <c r="F117" s="203" t="s">
        <v>58</v>
      </c>
      <c r="G117" s="203" t="s">
        <v>227</v>
      </c>
      <c r="H117" s="203" t="s">
        <v>228</v>
      </c>
      <c r="I117" s="203" t="s">
        <v>229</v>
      </c>
      <c r="J117" s="203" t="s">
        <v>186</v>
      </c>
      <c r="K117" s="204" t="s">
        <v>230</v>
      </c>
      <c r="L117" s="205"/>
      <c r="M117" s="101" t="s">
        <v>1</v>
      </c>
      <c r="N117" s="102" t="s">
        <v>40</v>
      </c>
      <c r="O117" s="102" t="s">
        <v>231</v>
      </c>
      <c r="P117" s="102" t="s">
        <v>232</v>
      </c>
      <c r="Q117" s="102" t="s">
        <v>233</v>
      </c>
      <c r="R117" s="102" t="s">
        <v>234</v>
      </c>
      <c r="S117" s="102" t="s">
        <v>235</v>
      </c>
      <c r="T117" s="103" t="s">
        <v>236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237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188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75</v>
      </c>
      <c r="E119" s="214" t="s">
        <v>1812</v>
      </c>
      <c r="F119" s="214" t="s">
        <v>1813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87</v>
      </c>
      <c r="AT119" s="223" t="s">
        <v>75</v>
      </c>
      <c r="AU119" s="223" t="s">
        <v>76</v>
      </c>
      <c r="AY119" s="222" t="s">
        <v>240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75</v>
      </c>
      <c r="E120" s="225" t="s">
        <v>6242</v>
      </c>
      <c r="F120" s="225" t="s">
        <v>6243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SUM(P121:P143)</f>
        <v>0</v>
      </c>
      <c r="Q120" s="219"/>
      <c r="R120" s="220">
        <f>SUM(R121:R143)</f>
        <v>0</v>
      </c>
      <c r="S120" s="219"/>
      <c r="T120" s="221">
        <f>SUM(T121:T143)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87</v>
      </c>
      <c r="AT120" s="223" t="s">
        <v>75</v>
      </c>
      <c r="AU120" s="223" t="s">
        <v>84</v>
      </c>
      <c r="AY120" s="222" t="s">
        <v>240</v>
      </c>
      <c r="BK120" s="224">
        <f>SUM(BK121:BK143)</f>
        <v>0</v>
      </c>
    </row>
    <row r="121" s="2" customFormat="1" ht="24.15" customHeight="1">
      <c r="A121" s="39"/>
      <c r="B121" s="40"/>
      <c r="C121" s="227" t="s">
        <v>84</v>
      </c>
      <c r="D121" s="227" t="s">
        <v>242</v>
      </c>
      <c r="E121" s="228" t="s">
        <v>9397</v>
      </c>
      <c r="F121" s="229" t="s">
        <v>9398</v>
      </c>
      <c r="G121" s="230" t="s">
        <v>675</v>
      </c>
      <c r="H121" s="231">
        <v>1</v>
      </c>
      <c r="I121" s="232"/>
      <c r="J121" s="233">
        <f>ROUND(I121*H121,2)</f>
        <v>0</v>
      </c>
      <c r="K121" s="229" t="s">
        <v>246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170</v>
      </c>
      <c r="AT121" s="238" t="s">
        <v>242</v>
      </c>
      <c r="AU121" s="238" t="s">
        <v>87</v>
      </c>
      <c r="AY121" s="18" t="s">
        <v>240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84</v>
      </c>
      <c r="BK121" s="239">
        <f>ROUND(I121*H121,2)</f>
        <v>0</v>
      </c>
      <c r="BL121" s="18" t="s">
        <v>170</v>
      </c>
      <c r="BM121" s="238" t="s">
        <v>87</v>
      </c>
    </row>
    <row r="122" s="2" customFormat="1">
      <c r="A122" s="39"/>
      <c r="B122" s="40"/>
      <c r="C122" s="41"/>
      <c r="D122" s="240" t="s">
        <v>249</v>
      </c>
      <c r="E122" s="41"/>
      <c r="F122" s="241" t="s">
        <v>9399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249</v>
      </c>
      <c r="AU122" s="18" t="s">
        <v>87</v>
      </c>
    </row>
    <row r="123" s="2" customFormat="1" ht="21.75" customHeight="1">
      <c r="A123" s="39"/>
      <c r="B123" s="40"/>
      <c r="C123" s="289" t="s">
        <v>87</v>
      </c>
      <c r="D123" s="289" t="s">
        <v>341</v>
      </c>
      <c r="E123" s="290" t="s">
        <v>9400</v>
      </c>
      <c r="F123" s="291" t="s">
        <v>9401</v>
      </c>
      <c r="G123" s="292" t="s">
        <v>5315</v>
      </c>
      <c r="H123" s="293">
        <v>1</v>
      </c>
      <c r="I123" s="294"/>
      <c r="J123" s="295">
        <f>ROUND(I123*H123,2)</f>
        <v>0</v>
      </c>
      <c r="K123" s="291" t="s">
        <v>1</v>
      </c>
      <c r="L123" s="296"/>
      <c r="M123" s="297" t="s">
        <v>1</v>
      </c>
      <c r="N123" s="298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532</v>
      </c>
      <c r="AT123" s="238" t="s">
        <v>341</v>
      </c>
      <c r="AU123" s="238" t="s">
        <v>87</v>
      </c>
      <c r="AY123" s="18" t="s">
        <v>240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84</v>
      </c>
      <c r="BK123" s="239">
        <f>ROUND(I123*H123,2)</f>
        <v>0</v>
      </c>
      <c r="BL123" s="18" t="s">
        <v>170</v>
      </c>
      <c r="BM123" s="238" t="s">
        <v>247</v>
      </c>
    </row>
    <row r="124" s="2" customFormat="1">
      <c r="A124" s="39"/>
      <c r="B124" s="40"/>
      <c r="C124" s="41"/>
      <c r="D124" s="247" t="s">
        <v>742</v>
      </c>
      <c r="E124" s="41"/>
      <c r="F124" s="299" t="s">
        <v>9402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742</v>
      </c>
      <c r="AU124" s="18" t="s">
        <v>87</v>
      </c>
    </row>
    <row r="125" s="2" customFormat="1" ht="24.15" customHeight="1">
      <c r="A125" s="39"/>
      <c r="B125" s="40"/>
      <c r="C125" s="227" t="s">
        <v>256</v>
      </c>
      <c r="D125" s="227" t="s">
        <v>242</v>
      </c>
      <c r="E125" s="228" t="s">
        <v>9403</v>
      </c>
      <c r="F125" s="229" t="s">
        <v>9404</v>
      </c>
      <c r="G125" s="230" t="s">
        <v>675</v>
      </c>
      <c r="H125" s="231">
        <v>1</v>
      </c>
      <c r="I125" s="232"/>
      <c r="J125" s="233">
        <f>ROUND(I125*H125,2)</f>
        <v>0</v>
      </c>
      <c r="K125" s="229" t="s">
        <v>246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170</v>
      </c>
      <c r="AT125" s="238" t="s">
        <v>242</v>
      </c>
      <c r="AU125" s="238" t="s">
        <v>87</v>
      </c>
      <c r="AY125" s="18" t="s">
        <v>240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170</v>
      </c>
      <c r="BM125" s="238" t="s">
        <v>300</v>
      </c>
    </row>
    <row r="126" s="2" customFormat="1">
      <c r="A126" s="39"/>
      <c r="B126" s="40"/>
      <c r="C126" s="41"/>
      <c r="D126" s="240" t="s">
        <v>249</v>
      </c>
      <c r="E126" s="41"/>
      <c r="F126" s="241" t="s">
        <v>9405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87</v>
      </c>
    </row>
    <row r="127" s="2" customFormat="1" ht="16.5" customHeight="1">
      <c r="A127" s="39"/>
      <c r="B127" s="40"/>
      <c r="C127" s="289" t="s">
        <v>247</v>
      </c>
      <c r="D127" s="289" t="s">
        <v>341</v>
      </c>
      <c r="E127" s="290" t="s">
        <v>9406</v>
      </c>
      <c r="F127" s="291" t="s">
        <v>9407</v>
      </c>
      <c r="G127" s="292" t="s">
        <v>5315</v>
      </c>
      <c r="H127" s="293">
        <v>1</v>
      </c>
      <c r="I127" s="294"/>
      <c r="J127" s="295">
        <f>ROUND(I127*H127,2)</f>
        <v>0</v>
      </c>
      <c r="K127" s="291" t="s">
        <v>1</v>
      </c>
      <c r="L127" s="296"/>
      <c r="M127" s="297" t="s">
        <v>1</v>
      </c>
      <c r="N127" s="298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532</v>
      </c>
      <c r="AT127" s="238" t="s">
        <v>341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170</v>
      </c>
      <c r="BM127" s="238" t="s">
        <v>320</v>
      </c>
    </row>
    <row r="128" s="2" customFormat="1">
      <c r="A128" s="39"/>
      <c r="B128" s="40"/>
      <c r="C128" s="41"/>
      <c r="D128" s="247" t="s">
        <v>742</v>
      </c>
      <c r="E128" s="41"/>
      <c r="F128" s="299" t="s">
        <v>9408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742</v>
      </c>
      <c r="AU128" s="18" t="s">
        <v>87</v>
      </c>
    </row>
    <row r="129" s="2" customFormat="1" ht="16.5" customHeight="1">
      <c r="A129" s="39"/>
      <c r="B129" s="40"/>
      <c r="C129" s="289" t="s">
        <v>289</v>
      </c>
      <c r="D129" s="289" t="s">
        <v>341</v>
      </c>
      <c r="E129" s="290" t="s">
        <v>9409</v>
      </c>
      <c r="F129" s="291" t="s">
        <v>9410</v>
      </c>
      <c r="G129" s="292" t="s">
        <v>5315</v>
      </c>
      <c r="H129" s="293">
        <v>1</v>
      </c>
      <c r="I129" s="294"/>
      <c r="J129" s="295">
        <f>ROUND(I129*H129,2)</f>
        <v>0</v>
      </c>
      <c r="K129" s="291" t="s">
        <v>1</v>
      </c>
      <c r="L129" s="296"/>
      <c r="M129" s="297" t="s">
        <v>1</v>
      </c>
      <c r="N129" s="298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532</v>
      </c>
      <c r="AT129" s="238" t="s">
        <v>341</v>
      </c>
      <c r="AU129" s="238" t="s">
        <v>87</v>
      </c>
      <c r="AY129" s="18" t="s">
        <v>240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170</v>
      </c>
      <c r="BM129" s="238" t="s">
        <v>152</v>
      </c>
    </row>
    <row r="130" s="2" customFormat="1">
      <c r="A130" s="39"/>
      <c r="B130" s="40"/>
      <c r="C130" s="41"/>
      <c r="D130" s="247" t="s">
        <v>742</v>
      </c>
      <c r="E130" s="41"/>
      <c r="F130" s="299" t="s">
        <v>9411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742</v>
      </c>
      <c r="AU130" s="18" t="s">
        <v>87</v>
      </c>
    </row>
    <row r="131" s="2" customFormat="1" ht="16.5" customHeight="1">
      <c r="A131" s="39"/>
      <c r="B131" s="40"/>
      <c r="C131" s="289" t="s">
        <v>300</v>
      </c>
      <c r="D131" s="289" t="s">
        <v>341</v>
      </c>
      <c r="E131" s="290" t="s">
        <v>9412</v>
      </c>
      <c r="F131" s="291" t="s">
        <v>9413</v>
      </c>
      <c r="G131" s="292" t="s">
        <v>5315</v>
      </c>
      <c r="H131" s="293">
        <v>1</v>
      </c>
      <c r="I131" s="294"/>
      <c r="J131" s="295">
        <f>ROUND(I131*H131,2)</f>
        <v>0</v>
      </c>
      <c r="K131" s="291" t="s">
        <v>1</v>
      </c>
      <c r="L131" s="296"/>
      <c r="M131" s="297" t="s">
        <v>1</v>
      </c>
      <c r="N131" s="298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532</v>
      </c>
      <c r="AT131" s="238" t="s">
        <v>341</v>
      </c>
      <c r="AU131" s="238" t="s">
        <v>87</v>
      </c>
      <c r="AY131" s="18" t="s">
        <v>240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170</v>
      </c>
      <c r="BM131" s="238" t="s">
        <v>158</v>
      </c>
    </row>
    <row r="132" s="2" customFormat="1">
      <c r="A132" s="39"/>
      <c r="B132" s="40"/>
      <c r="C132" s="41"/>
      <c r="D132" s="247" t="s">
        <v>742</v>
      </c>
      <c r="E132" s="41"/>
      <c r="F132" s="299" t="s">
        <v>9414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742</v>
      </c>
      <c r="AU132" s="18" t="s">
        <v>87</v>
      </c>
    </row>
    <row r="133" s="2" customFormat="1" ht="16.5" customHeight="1">
      <c r="A133" s="39"/>
      <c r="B133" s="40"/>
      <c r="C133" s="227" t="s">
        <v>310</v>
      </c>
      <c r="D133" s="227" t="s">
        <v>242</v>
      </c>
      <c r="E133" s="228" t="s">
        <v>9415</v>
      </c>
      <c r="F133" s="229" t="s">
        <v>9416</v>
      </c>
      <c r="G133" s="230" t="s">
        <v>675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170</v>
      </c>
      <c r="AT133" s="238" t="s">
        <v>242</v>
      </c>
      <c r="AU133" s="238" t="s">
        <v>87</v>
      </c>
      <c r="AY133" s="18" t="s">
        <v>240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170</v>
      </c>
      <c r="BM133" s="238" t="s">
        <v>165</v>
      </c>
    </row>
    <row r="134" s="2" customFormat="1" ht="24.15" customHeight="1">
      <c r="A134" s="39"/>
      <c r="B134" s="40"/>
      <c r="C134" s="227" t="s">
        <v>320</v>
      </c>
      <c r="D134" s="227" t="s">
        <v>242</v>
      </c>
      <c r="E134" s="228" t="s">
        <v>9417</v>
      </c>
      <c r="F134" s="229" t="s">
        <v>9418</v>
      </c>
      <c r="G134" s="230" t="s">
        <v>675</v>
      </c>
      <c r="H134" s="231">
        <v>2</v>
      </c>
      <c r="I134" s="232"/>
      <c r="J134" s="233">
        <f>ROUND(I134*H134,2)</f>
        <v>0</v>
      </c>
      <c r="K134" s="229" t="s">
        <v>246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170</v>
      </c>
      <c r="AT134" s="238" t="s">
        <v>242</v>
      </c>
      <c r="AU134" s="238" t="s">
        <v>87</v>
      </c>
      <c r="AY134" s="18" t="s">
        <v>240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170</v>
      </c>
      <c r="BM134" s="238" t="s">
        <v>170</v>
      </c>
    </row>
    <row r="135" s="2" customFormat="1">
      <c r="A135" s="39"/>
      <c r="B135" s="40"/>
      <c r="C135" s="41"/>
      <c r="D135" s="240" t="s">
        <v>249</v>
      </c>
      <c r="E135" s="41"/>
      <c r="F135" s="241" t="s">
        <v>9419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87</v>
      </c>
    </row>
    <row r="136" s="2" customFormat="1" ht="16.5" customHeight="1">
      <c r="A136" s="39"/>
      <c r="B136" s="40"/>
      <c r="C136" s="289" t="s">
        <v>328</v>
      </c>
      <c r="D136" s="289" t="s">
        <v>341</v>
      </c>
      <c r="E136" s="290" t="s">
        <v>9420</v>
      </c>
      <c r="F136" s="291" t="s">
        <v>9421</v>
      </c>
      <c r="G136" s="292" t="s">
        <v>5315</v>
      </c>
      <c r="H136" s="293">
        <v>2</v>
      </c>
      <c r="I136" s="294"/>
      <c r="J136" s="295">
        <f>ROUND(I136*H136,2)</f>
        <v>0</v>
      </c>
      <c r="K136" s="291" t="s">
        <v>1</v>
      </c>
      <c r="L136" s="296"/>
      <c r="M136" s="297" t="s">
        <v>1</v>
      </c>
      <c r="N136" s="298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532</v>
      </c>
      <c r="AT136" s="238" t="s">
        <v>341</v>
      </c>
      <c r="AU136" s="238" t="s">
        <v>87</v>
      </c>
      <c r="AY136" s="18" t="s">
        <v>240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170</v>
      </c>
      <c r="BM136" s="238" t="s">
        <v>395</v>
      </c>
    </row>
    <row r="137" s="2" customFormat="1">
      <c r="A137" s="39"/>
      <c r="B137" s="40"/>
      <c r="C137" s="41"/>
      <c r="D137" s="247" t="s">
        <v>742</v>
      </c>
      <c r="E137" s="41"/>
      <c r="F137" s="299" t="s">
        <v>9422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742</v>
      </c>
      <c r="AU137" s="18" t="s">
        <v>87</v>
      </c>
    </row>
    <row r="138" s="2" customFormat="1" ht="16.5" customHeight="1">
      <c r="A138" s="39"/>
      <c r="B138" s="40"/>
      <c r="C138" s="289" t="s">
        <v>152</v>
      </c>
      <c r="D138" s="289" t="s">
        <v>341</v>
      </c>
      <c r="E138" s="290" t="s">
        <v>9423</v>
      </c>
      <c r="F138" s="291" t="s">
        <v>9424</v>
      </c>
      <c r="G138" s="292" t="s">
        <v>5315</v>
      </c>
      <c r="H138" s="293">
        <v>2</v>
      </c>
      <c r="I138" s="294"/>
      <c r="J138" s="295">
        <f>ROUND(I138*H138,2)</f>
        <v>0</v>
      </c>
      <c r="K138" s="291" t="s">
        <v>1</v>
      </c>
      <c r="L138" s="296"/>
      <c r="M138" s="297" t="s">
        <v>1</v>
      </c>
      <c r="N138" s="298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532</v>
      </c>
      <c r="AT138" s="238" t="s">
        <v>341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170</v>
      </c>
      <c r="BM138" s="238" t="s">
        <v>402</v>
      </c>
    </row>
    <row r="139" s="2" customFormat="1">
      <c r="A139" s="39"/>
      <c r="B139" s="40"/>
      <c r="C139" s="41"/>
      <c r="D139" s="247" t="s">
        <v>742</v>
      </c>
      <c r="E139" s="41"/>
      <c r="F139" s="299" t="s">
        <v>9425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742</v>
      </c>
      <c r="AU139" s="18" t="s">
        <v>87</v>
      </c>
    </row>
    <row r="140" s="2" customFormat="1" ht="24.15" customHeight="1">
      <c r="A140" s="39"/>
      <c r="B140" s="40"/>
      <c r="C140" s="227" t="s">
        <v>155</v>
      </c>
      <c r="D140" s="227" t="s">
        <v>242</v>
      </c>
      <c r="E140" s="228" t="s">
        <v>9426</v>
      </c>
      <c r="F140" s="229" t="s">
        <v>9427</v>
      </c>
      <c r="G140" s="230" t="s">
        <v>675</v>
      </c>
      <c r="H140" s="231">
        <v>1</v>
      </c>
      <c r="I140" s="232"/>
      <c r="J140" s="233">
        <f>ROUND(I140*H140,2)</f>
        <v>0</v>
      </c>
      <c r="K140" s="229" t="s">
        <v>246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170</v>
      </c>
      <c r="AT140" s="238" t="s">
        <v>242</v>
      </c>
      <c r="AU140" s="238" t="s">
        <v>87</v>
      </c>
      <c r="AY140" s="18" t="s">
        <v>240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170</v>
      </c>
      <c r="BM140" s="238" t="s">
        <v>427</v>
      </c>
    </row>
    <row r="141" s="2" customFormat="1">
      <c r="A141" s="39"/>
      <c r="B141" s="40"/>
      <c r="C141" s="41"/>
      <c r="D141" s="240" t="s">
        <v>249</v>
      </c>
      <c r="E141" s="41"/>
      <c r="F141" s="241" t="s">
        <v>9428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87</v>
      </c>
    </row>
    <row r="142" s="2" customFormat="1" ht="33" customHeight="1">
      <c r="A142" s="39"/>
      <c r="B142" s="40"/>
      <c r="C142" s="227" t="s">
        <v>158</v>
      </c>
      <c r="D142" s="227" t="s">
        <v>242</v>
      </c>
      <c r="E142" s="228" t="s">
        <v>9429</v>
      </c>
      <c r="F142" s="229" t="s">
        <v>9430</v>
      </c>
      <c r="G142" s="230" t="s">
        <v>675</v>
      </c>
      <c r="H142" s="231">
        <v>1</v>
      </c>
      <c r="I142" s="232"/>
      <c r="J142" s="233">
        <f>ROUND(I142*H142,2)</f>
        <v>0</v>
      </c>
      <c r="K142" s="229" t="s">
        <v>246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170</v>
      </c>
      <c r="AT142" s="238" t="s">
        <v>242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170</v>
      </c>
      <c r="BM142" s="238" t="s">
        <v>455</v>
      </c>
    </row>
    <row r="143" s="2" customFormat="1">
      <c r="A143" s="39"/>
      <c r="B143" s="40"/>
      <c r="C143" s="41"/>
      <c r="D143" s="240" t="s">
        <v>249</v>
      </c>
      <c r="E143" s="41"/>
      <c r="F143" s="241" t="s">
        <v>9431</v>
      </c>
      <c r="G143" s="41"/>
      <c r="H143" s="41"/>
      <c r="I143" s="242"/>
      <c r="J143" s="41"/>
      <c r="K143" s="41"/>
      <c r="L143" s="45"/>
      <c r="M143" s="300"/>
      <c r="N143" s="301"/>
      <c r="O143" s="302"/>
      <c r="P143" s="302"/>
      <c r="Q143" s="302"/>
      <c r="R143" s="302"/>
      <c r="S143" s="302"/>
      <c r="T143" s="30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87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d6W8GBVUqC0JGygwQuhjm0oY7y732W9+wfsu+GQOM4M9UkMELww6AZFdVGxt0JQCH9XnVcagxn8sI4UEHZ4/9w==" hashValue="4D/fnuj7r52ts94vHDrBULUw6RwiNvjo7B4If4bv8MgZsMPkBCW3FhyCP3EVPYwyCKUumccnMPzV7v8x1Ty3MQ==" algorithmName="SHA-512" password="CC3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2_01/742430001"/>
    <hyperlink ref="F126" r:id="rId2" display="https://podminky.urs.cz/item/CS_URS_2022_01/742430012"/>
    <hyperlink ref="F135" r:id="rId3" display="https://podminky.urs.cz/item/CS_URS_2022_01/742240023"/>
    <hyperlink ref="F141" r:id="rId4" display="https://podminky.urs.cz/item/CS_URS_2022_01/742430022"/>
    <hyperlink ref="F143" r:id="rId5" display="https://podminky.urs.cz/item/CS_URS_2022_01/742430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Areál IZS Ostrov - stanice JSDH - revize 2022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177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9432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86</v>
      </c>
      <c r="G11" s="39"/>
      <c r="H11" s="39"/>
      <c r="I11" s="151" t="s">
        <v>19</v>
      </c>
      <c r="J11" s="142" t="s">
        <v>179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180</v>
      </c>
      <c r="G12" s="39"/>
      <c r="H12" s="39"/>
      <c r="I12" s="151" t="s">
        <v>22</v>
      </c>
      <c r="J12" s="154" t="str">
        <f>'Rekapitulace stavby'!AN8</f>
        <v>2. 5. 2022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181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182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08" customHeight="1">
      <c r="A27" s="155"/>
      <c r="B27" s="156"/>
      <c r="C27" s="155"/>
      <c r="D27" s="155"/>
      <c r="E27" s="312" t="s">
        <v>9433</v>
      </c>
      <c r="F27" s="312"/>
      <c r="G27" s="312"/>
      <c r="H27" s="312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ROUND((SUM(BE121:BE158)),  2)</f>
        <v>0</v>
      </c>
      <c r="G33" s="39"/>
      <c r="H33" s="39"/>
      <c r="I33" s="165">
        <v>0.20999999999999999</v>
      </c>
      <c r="J33" s="164">
        <f>ROUND(((SUM(BE121:BE158))*I33),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ROUND((SUM(BF121:BF158)),  2)</f>
        <v>0</v>
      </c>
      <c r="G34" s="39"/>
      <c r="H34" s="39"/>
      <c r="I34" s="165">
        <v>0.14999999999999999</v>
      </c>
      <c r="J34" s="164">
        <f>ROUND(((SUM(BF121:BF158))*I34),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ROUND((SUM(BG121:BG158)),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ROUND((SUM(BH121:BH158)),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ROUND((SUM(BI121:BI158)),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Areál IZS Ostrov - stanice JSDH - revize 2022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17 - VRN stavby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Ostrov</v>
      </c>
      <c r="G89" s="41"/>
      <c r="H89" s="41"/>
      <c r="I89" s="33" t="s">
        <v>22</v>
      </c>
      <c r="J89" s="80" t="str">
        <f>IF(J12="","",J12)</f>
        <v>2. 5. 2022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Ostrov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185</v>
      </c>
      <c r="D94" s="186"/>
      <c r="E94" s="186"/>
      <c r="F94" s="186"/>
      <c r="G94" s="186"/>
      <c r="H94" s="186"/>
      <c r="I94" s="186"/>
      <c r="J94" s="187" t="s">
        <v>186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187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188</v>
      </c>
    </row>
    <row r="97" s="9" customFormat="1" ht="24.96" customHeight="1">
      <c r="A97" s="9"/>
      <c r="B97" s="189"/>
      <c r="C97" s="190"/>
      <c r="D97" s="191" t="s">
        <v>9434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9435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9436</v>
      </c>
      <c r="E99" s="197"/>
      <c r="F99" s="197"/>
      <c r="G99" s="197"/>
      <c r="H99" s="197"/>
      <c r="I99" s="197"/>
      <c r="J99" s="198">
        <f>J137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9437</v>
      </c>
      <c r="E100" s="197"/>
      <c r="F100" s="197"/>
      <c r="G100" s="197"/>
      <c r="H100" s="197"/>
      <c r="I100" s="197"/>
      <c r="J100" s="198">
        <f>J141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7646</v>
      </c>
      <c r="E101" s="197"/>
      <c r="F101" s="197"/>
      <c r="G101" s="197"/>
      <c r="H101" s="197"/>
      <c r="I101" s="197"/>
      <c r="J101" s="198">
        <f>J156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Areál IZS Ostrov - stanice JSDH - revize 2022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17 - VRN stavby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Ostrov</v>
      </c>
      <c r="G115" s="41"/>
      <c r="H115" s="41"/>
      <c r="I115" s="33" t="s">
        <v>22</v>
      </c>
      <c r="J115" s="80" t="str">
        <f>IF(J12="","",J12)</f>
        <v>2. 5. 2022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Město Ostrov</v>
      </c>
      <c r="G117" s="41"/>
      <c r="H117" s="41"/>
      <c r="I117" s="33" t="s">
        <v>30</v>
      </c>
      <c r="J117" s="37" t="str">
        <f>E21</f>
        <v>BPO spol. s r.o.,Lidická 1239,36317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Tomanová Ing.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226</v>
      </c>
      <c r="D120" s="203" t="s">
        <v>61</v>
      </c>
      <c r="E120" s="203" t="s">
        <v>57</v>
      </c>
      <c r="F120" s="203" t="s">
        <v>58</v>
      </c>
      <c r="G120" s="203" t="s">
        <v>227</v>
      </c>
      <c r="H120" s="203" t="s">
        <v>228</v>
      </c>
      <c r="I120" s="203" t="s">
        <v>229</v>
      </c>
      <c r="J120" s="203" t="s">
        <v>186</v>
      </c>
      <c r="K120" s="204" t="s">
        <v>230</v>
      </c>
      <c r="L120" s="205"/>
      <c r="M120" s="101" t="s">
        <v>1</v>
      </c>
      <c r="N120" s="102" t="s">
        <v>40</v>
      </c>
      <c r="O120" s="102" t="s">
        <v>231</v>
      </c>
      <c r="P120" s="102" t="s">
        <v>232</v>
      </c>
      <c r="Q120" s="102" t="s">
        <v>233</v>
      </c>
      <c r="R120" s="102" t="s">
        <v>234</v>
      </c>
      <c r="S120" s="102" t="s">
        <v>235</v>
      </c>
      <c r="T120" s="103" t="s">
        <v>236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237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0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188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6756</v>
      </c>
      <c r="F122" s="214" t="s">
        <v>9438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P123+P137+P141+P156</f>
        <v>0</v>
      </c>
      <c r="Q122" s="219"/>
      <c r="R122" s="220">
        <f>R123+R137+R141+R156</f>
        <v>0</v>
      </c>
      <c r="S122" s="219"/>
      <c r="T122" s="221">
        <f>T123+T137+T141+T156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289</v>
      </c>
      <c r="AT122" s="223" t="s">
        <v>75</v>
      </c>
      <c r="AU122" s="223" t="s">
        <v>76</v>
      </c>
      <c r="AY122" s="222" t="s">
        <v>240</v>
      </c>
      <c r="BK122" s="224">
        <f>BK123+BK137+BK141+BK156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9439</v>
      </c>
      <c r="F123" s="225" t="s">
        <v>9440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SUM(P124:P136)</f>
        <v>0</v>
      </c>
      <c r="Q123" s="219"/>
      <c r="R123" s="220">
        <f>SUM(R124:R136)</f>
        <v>0</v>
      </c>
      <c r="S123" s="219"/>
      <c r="T123" s="221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289</v>
      </c>
      <c r="AT123" s="223" t="s">
        <v>75</v>
      </c>
      <c r="AU123" s="223" t="s">
        <v>84</v>
      </c>
      <c r="AY123" s="222" t="s">
        <v>240</v>
      </c>
      <c r="BK123" s="224">
        <f>SUM(BK124:BK136)</f>
        <v>0</v>
      </c>
    </row>
    <row r="124" s="2" customFormat="1" ht="16.5" customHeight="1">
      <c r="A124" s="39"/>
      <c r="B124" s="40"/>
      <c r="C124" s="227" t="s">
        <v>84</v>
      </c>
      <c r="D124" s="227" t="s">
        <v>242</v>
      </c>
      <c r="E124" s="228" t="s">
        <v>9441</v>
      </c>
      <c r="F124" s="229" t="s">
        <v>9442</v>
      </c>
      <c r="G124" s="230" t="s">
        <v>4177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7890</v>
      </c>
      <c r="AT124" s="238" t="s">
        <v>242</v>
      </c>
      <c r="AU124" s="238" t="s">
        <v>87</v>
      </c>
      <c r="AY124" s="18" t="s">
        <v>240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7890</v>
      </c>
      <c r="BM124" s="238" t="s">
        <v>9443</v>
      </c>
    </row>
    <row r="125" s="2" customFormat="1">
      <c r="A125" s="39"/>
      <c r="B125" s="40"/>
      <c r="C125" s="41"/>
      <c r="D125" s="247" t="s">
        <v>742</v>
      </c>
      <c r="E125" s="41"/>
      <c r="F125" s="299" t="s">
        <v>9444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742</v>
      </c>
      <c r="AU125" s="18" t="s">
        <v>87</v>
      </c>
    </row>
    <row r="126" s="2" customFormat="1" ht="21.75" customHeight="1">
      <c r="A126" s="39"/>
      <c r="B126" s="40"/>
      <c r="C126" s="227" t="s">
        <v>87</v>
      </c>
      <c r="D126" s="227" t="s">
        <v>242</v>
      </c>
      <c r="E126" s="228" t="s">
        <v>9445</v>
      </c>
      <c r="F126" s="229" t="s">
        <v>9446</v>
      </c>
      <c r="G126" s="230" t="s">
        <v>4177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7890</v>
      </c>
      <c r="AT126" s="238" t="s">
        <v>242</v>
      </c>
      <c r="AU126" s="238" t="s">
        <v>87</v>
      </c>
      <c r="AY126" s="18" t="s">
        <v>240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7890</v>
      </c>
      <c r="BM126" s="238" t="s">
        <v>9447</v>
      </c>
    </row>
    <row r="127" s="2" customFormat="1" ht="24.15" customHeight="1">
      <c r="A127" s="39"/>
      <c r="B127" s="40"/>
      <c r="C127" s="227" t="s">
        <v>256</v>
      </c>
      <c r="D127" s="227" t="s">
        <v>242</v>
      </c>
      <c r="E127" s="228" t="s">
        <v>9448</v>
      </c>
      <c r="F127" s="229" t="s">
        <v>9449</v>
      </c>
      <c r="G127" s="230" t="s">
        <v>4177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7890</v>
      </c>
      <c r="AT127" s="238" t="s">
        <v>242</v>
      </c>
      <c r="AU127" s="238" t="s">
        <v>87</v>
      </c>
      <c r="AY127" s="18" t="s">
        <v>240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7890</v>
      </c>
      <c r="BM127" s="238" t="s">
        <v>9450</v>
      </c>
    </row>
    <row r="128" s="2" customFormat="1" ht="16.5" customHeight="1">
      <c r="A128" s="39"/>
      <c r="B128" s="40"/>
      <c r="C128" s="227" t="s">
        <v>247</v>
      </c>
      <c r="D128" s="227" t="s">
        <v>242</v>
      </c>
      <c r="E128" s="228" t="s">
        <v>9451</v>
      </c>
      <c r="F128" s="229" t="s">
        <v>9452</v>
      </c>
      <c r="G128" s="230" t="s">
        <v>4177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7890</v>
      </c>
      <c r="AT128" s="238" t="s">
        <v>242</v>
      </c>
      <c r="AU128" s="238" t="s">
        <v>87</v>
      </c>
      <c r="AY128" s="18" t="s">
        <v>240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7890</v>
      </c>
      <c r="BM128" s="238" t="s">
        <v>9453</v>
      </c>
    </row>
    <row r="129" s="2" customFormat="1">
      <c r="A129" s="39"/>
      <c r="B129" s="40"/>
      <c r="C129" s="41"/>
      <c r="D129" s="247" t="s">
        <v>742</v>
      </c>
      <c r="E129" s="41"/>
      <c r="F129" s="299" t="s">
        <v>9454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742</v>
      </c>
      <c r="AU129" s="18" t="s">
        <v>87</v>
      </c>
    </row>
    <row r="130" s="2" customFormat="1" ht="16.5" customHeight="1">
      <c r="A130" s="39"/>
      <c r="B130" s="40"/>
      <c r="C130" s="227" t="s">
        <v>289</v>
      </c>
      <c r="D130" s="227" t="s">
        <v>242</v>
      </c>
      <c r="E130" s="228" t="s">
        <v>9455</v>
      </c>
      <c r="F130" s="229" t="s">
        <v>5595</v>
      </c>
      <c r="G130" s="230" t="s">
        <v>4177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7890</v>
      </c>
      <c r="AT130" s="238" t="s">
        <v>242</v>
      </c>
      <c r="AU130" s="238" t="s">
        <v>87</v>
      </c>
      <c r="AY130" s="18" t="s">
        <v>240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7890</v>
      </c>
      <c r="BM130" s="238" t="s">
        <v>9456</v>
      </c>
    </row>
    <row r="131" s="2" customFormat="1">
      <c r="A131" s="39"/>
      <c r="B131" s="40"/>
      <c r="C131" s="41"/>
      <c r="D131" s="247" t="s">
        <v>742</v>
      </c>
      <c r="E131" s="41"/>
      <c r="F131" s="299" t="s">
        <v>9457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742</v>
      </c>
      <c r="AU131" s="18" t="s">
        <v>87</v>
      </c>
    </row>
    <row r="132" s="2" customFormat="1" ht="16.5" customHeight="1">
      <c r="A132" s="39"/>
      <c r="B132" s="40"/>
      <c r="C132" s="227" t="s">
        <v>300</v>
      </c>
      <c r="D132" s="227" t="s">
        <v>242</v>
      </c>
      <c r="E132" s="228" t="s">
        <v>9458</v>
      </c>
      <c r="F132" s="229" t="s">
        <v>9459</v>
      </c>
      <c r="G132" s="230" t="s">
        <v>4177</v>
      </c>
      <c r="H132" s="231">
        <v>1</v>
      </c>
      <c r="I132" s="232"/>
      <c r="J132" s="233">
        <f>ROUND(I132*H132,2)</f>
        <v>0</v>
      </c>
      <c r="K132" s="229" t="s">
        <v>5454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7890</v>
      </c>
      <c r="AT132" s="238" t="s">
        <v>242</v>
      </c>
      <c r="AU132" s="238" t="s">
        <v>87</v>
      </c>
      <c r="AY132" s="18" t="s">
        <v>240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7890</v>
      </c>
      <c r="BM132" s="238" t="s">
        <v>9460</v>
      </c>
    </row>
    <row r="133" s="2" customFormat="1">
      <c r="A133" s="39"/>
      <c r="B133" s="40"/>
      <c r="C133" s="41"/>
      <c r="D133" s="247" t="s">
        <v>742</v>
      </c>
      <c r="E133" s="41"/>
      <c r="F133" s="299" t="s">
        <v>9461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742</v>
      </c>
      <c r="AU133" s="18" t="s">
        <v>87</v>
      </c>
    </row>
    <row r="134" s="14" customFormat="1">
      <c r="A134" s="14"/>
      <c r="B134" s="256"/>
      <c r="C134" s="257"/>
      <c r="D134" s="247" t="s">
        <v>251</v>
      </c>
      <c r="E134" s="258" t="s">
        <v>1</v>
      </c>
      <c r="F134" s="259" t="s">
        <v>84</v>
      </c>
      <c r="G134" s="257"/>
      <c r="H134" s="260">
        <v>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251</v>
      </c>
      <c r="AU134" s="266" t="s">
        <v>87</v>
      </c>
      <c r="AV134" s="14" t="s">
        <v>87</v>
      </c>
      <c r="AW134" s="14" t="s">
        <v>32</v>
      </c>
      <c r="AX134" s="14" t="s">
        <v>84</v>
      </c>
      <c r="AY134" s="266" t="s">
        <v>240</v>
      </c>
    </row>
    <row r="135" s="2" customFormat="1" ht="16.5" customHeight="1">
      <c r="A135" s="39"/>
      <c r="B135" s="40"/>
      <c r="C135" s="227" t="s">
        <v>310</v>
      </c>
      <c r="D135" s="227" t="s">
        <v>242</v>
      </c>
      <c r="E135" s="228" t="s">
        <v>9462</v>
      </c>
      <c r="F135" s="229" t="s">
        <v>9463</v>
      </c>
      <c r="G135" s="230" t="s">
        <v>6976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7890</v>
      </c>
      <c r="AT135" s="238" t="s">
        <v>242</v>
      </c>
      <c r="AU135" s="238" t="s">
        <v>87</v>
      </c>
      <c r="AY135" s="18" t="s">
        <v>240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7890</v>
      </c>
      <c r="BM135" s="238" t="s">
        <v>9464</v>
      </c>
    </row>
    <row r="136" s="2" customFormat="1">
      <c r="A136" s="39"/>
      <c r="B136" s="40"/>
      <c r="C136" s="41"/>
      <c r="D136" s="247" t="s">
        <v>742</v>
      </c>
      <c r="E136" s="41"/>
      <c r="F136" s="299" t="s">
        <v>9465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742</v>
      </c>
      <c r="AU136" s="18" t="s">
        <v>87</v>
      </c>
    </row>
    <row r="137" s="12" customFormat="1" ht="22.8" customHeight="1">
      <c r="A137" s="12"/>
      <c r="B137" s="211"/>
      <c r="C137" s="212"/>
      <c r="D137" s="213" t="s">
        <v>75</v>
      </c>
      <c r="E137" s="225" t="s">
        <v>9466</v>
      </c>
      <c r="F137" s="225" t="s">
        <v>9467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SUM(P138:P140)</f>
        <v>0</v>
      </c>
      <c r="Q137" s="219"/>
      <c r="R137" s="220">
        <f>SUM(R138:R140)</f>
        <v>0</v>
      </c>
      <c r="S137" s="219"/>
      <c r="T137" s="22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289</v>
      </c>
      <c r="AT137" s="223" t="s">
        <v>75</v>
      </c>
      <c r="AU137" s="223" t="s">
        <v>84</v>
      </c>
      <c r="AY137" s="222" t="s">
        <v>240</v>
      </c>
      <c r="BK137" s="224">
        <f>SUM(BK138:BK140)</f>
        <v>0</v>
      </c>
    </row>
    <row r="138" s="2" customFormat="1" ht="16.5" customHeight="1">
      <c r="A138" s="39"/>
      <c r="B138" s="40"/>
      <c r="C138" s="227" t="s">
        <v>320</v>
      </c>
      <c r="D138" s="227" t="s">
        <v>242</v>
      </c>
      <c r="E138" s="228" t="s">
        <v>9468</v>
      </c>
      <c r="F138" s="229" t="s">
        <v>9467</v>
      </c>
      <c r="G138" s="230" t="s">
        <v>4177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7890</v>
      </c>
      <c r="AT138" s="238" t="s">
        <v>242</v>
      </c>
      <c r="AU138" s="238" t="s">
        <v>87</v>
      </c>
      <c r="AY138" s="18" t="s">
        <v>240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7890</v>
      </c>
      <c r="BM138" s="238" t="s">
        <v>9469</v>
      </c>
    </row>
    <row r="139" s="2" customFormat="1">
      <c r="A139" s="39"/>
      <c r="B139" s="40"/>
      <c r="C139" s="41"/>
      <c r="D139" s="247" t="s">
        <v>742</v>
      </c>
      <c r="E139" s="41"/>
      <c r="F139" s="299" t="s">
        <v>9470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742</v>
      </c>
      <c r="AU139" s="18" t="s">
        <v>87</v>
      </c>
    </row>
    <row r="140" s="14" customFormat="1">
      <c r="A140" s="14"/>
      <c r="B140" s="256"/>
      <c r="C140" s="257"/>
      <c r="D140" s="247" t="s">
        <v>251</v>
      </c>
      <c r="E140" s="258" t="s">
        <v>1</v>
      </c>
      <c r="F140" s="259" t="s">
        <v>84</v>
      </c>
      <c r="G140" s="257"/>
      <c r="H140" s="260">
        <v>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251</v>
      </c>
      <c r="AU140" s="266" t="s">
        <v>87</v>
      </c>
      <c r="AV140" s="14" t="s">
        <v>87</v>
      </c>
      <c r="AW140" s="14" t="s">
        <v>32</v>
      </c>
      <c r="AX140" s="14" t="s">
        <v>84</v>
      </c>
      <c r="AY140" s="266" t="s">
        <v>240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9471</v>
      </c>
      <c r="F141" s="225" t="s">
        <v>8467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SUM(P142:P155)</f>
        <v>0</v>
      </c>
      <c r="Q141" s="219"/>
      <c r="R141" s="220">
        <f>SUM(R142:R155)</f>
        <v>0</v>
      </c>
      <c r="S141" s="219"/>
      <c r="T141" s="221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289</v>
      </c>
      <c r="AT141" s="223" t="s">
        <v>75</v>
      </c>
      <c r="AU141" s="223" t="s">
        <v>84</v>
      </c>
      <c r="AY141" s="222" t="s">
        <v>240</v>
      </c>
      <c r="BK141" s="224">
        <f>SUM(BK142:BK155)</f>
        <v>0</v>
      </c>
    </row>
    <row r="142" s="2" customFormat="1" ht="16.5" customHeight="1">
      <c r="A142" s="39"/>
      <c r="B142" s="40"/>
      <c r="C142" s="227" t="s">
        <v>328</v>
      </c>
      <c r="D142" s="227" t="s">
        <v>242</v>
      </c>
      <c r="E142" s="228" t="s">
        <v>9472</v>
      </c>
      <c r="F142" s="229" t="s">
        <v>9473</v>
      </c>
      <c r="G142" s="230" t="s">
        <v>6976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7890</v>
      </c>
      <c r="AT142" s="238" t="s">
        <v>242</v>
      </c>
      <c r="AU142" s="238" t="s">
        <v>87</v>
      </c>
      <c r="AY142" s="18" t="s">
        <v>240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7890</v>
      </c>
      <c r="BM142" s="238" t="s">
        <v>9474</v>
      </c>
    </row>
    <row r="143" s="2" customFormat="1">
      <c r="A143" s="39"/>
      <c r="B143" s="40"/>
      <c r="C143" s="41"/>
      <c r="D143" s="247" t="s">
        <v>742</v>
      </c>
      <c r="E143" s="41"/>
      <c r="F143" s="299" t="s">
        <v>9475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742</v>
      </c>
      <c r="AU143" s="18" t="s">
        <v>87</v>
      </c>
    </row>
    <row r="144" s="2" customFormat="1" ht="16.5" customHeight="1">
      <c r="A144" s="39"/>
      <c r="B144" s="40"/>
      <c r="C144" s="227" t="s">
        <v>152</v>
      </c>
      <c r="D144" s="227" t="s">
        <v>242</v>
      </c>
      <c r="E144" s="228" t="s">
        <v>9476</v>
      </c>
      <c r="F144" s="229" t="s">
        <v>9477</v>
      </c>
      <c r="G144" s="230" t="s">
        <v>6976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7890</v>
      </c>
      <c r="AT144" s="238" t="s">
        <v>242</v>
      </c>
      <c r="AU144" s="238" t="s">
        <v>87</v>
      </c>
      <c r="AY144" s="18" t="s">
        <v>240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7890</v>
      </c>
      <c r="BM144" s="238" t="s">
        <v>9478</v>
      </c>
    </row>
    <row r="145" s="2" customFormat="1" ht="16.5" customHeight="1">
      <c r="A145" s="39"/>
      <c r="B145" s="40"/>
      <c r="C145" s="227" t="s">
        <v>155</v>
      </c>
      <c r="D145" s="227" t="s">
        <v>242</v>
      </c>
      <c r="E145" s="228" t="s">
        <v>9479</v>
      </c>
      <c r="F145" s="229" t="s">
        <v>9480</v>
      </c>
      <c r="G145" s="230" t="s">
        <v>4177</v>
      </c>
      <c r="H145" s="231">
        <v>1</v>
      </c>
      <c r="I145" s="232"/>
      <c r="J145" s="233">
        <f>ROUND(I145*H145,2)</f>
        <v>0</v>
      </c>
      <c r="K145" s="229" t="s">
        <v>5454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7890</v>
      </c>
      <c r="AT145" s="238" t="s">
        <v>242</v>
      </c>
      <c r="AU145" s="238" t="s">
        <v>87</v>
      </c>
      <c r="AY145" s="18" t="s">
        <v>240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7890</v>
      </c>
      <c r="BM145" s="238" t="s">
        <v>9481</v>
      </c>
    </row>
    <row r="146" s="2" customFormat="1">
      <c r="A146" s="39"/>
      <c r="B146" s="40"/>
      <c r="C146" s="41"/>
      <c r="D146" s="247" t="s">
        <v>742</v>
      </c>
      <c r="E146" s="41"/>
      <c r="F146" s="299" t="s">
        <v>9482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742</v>
      </c>
      <c r="AU146" s="18" t="s">
        <v>87</v>
      </c>
    </row>
    <row r="147" s="14" customFormat="1">
      <c r="A147" s="14"/>
      <c r="B147" s="256"/>
      <c r="C147" s="257"/>
      <c r="D147" s="247" t="s">
        <v>251</v>
      </c>
      <c r="E147" s="258" t="s">
        <v>1</v>
      </c>
      <c r="F147" s="259" t="s">
        <v>84</v>
      </c>
      <c r="G147" s="257"/>
      <c r="H147" s="260">
        <v>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251</v>
      </c>
      <c r="AU147" s="266" t="s">
        <v>87</v>
      </c>
      <c r="AV147" s="14" t="s">
        <v>87</v>
      </c>
      <c r="AW147" s="14" t="s">
        <v>32</v>
      </c>
      <c r="AX147" s="14" t="s">
        <v>84</v>
      </c>
      <c r="AY147" s="266" t="s">
        <v>240</v>
      </c>
    </row>
    <row r="148" s="2" customFormat="1" ht="16.5" customHeight="1">
      <c r="A148" s="39"/>
      <c r="B148" s="40"/>
      <c r="C148" s="227" t="s">
        <v>158</v>
      </c>
      <c r="D148" s="227" t="s">
        <v>242</v>
      </c>
      <c r="E148" s="228" t="s">
        <v>9483</v>
      </c>
      <c r="F148" s="229" t="s">
        <v>9484</v>
      </c>
      <c r="G148" s="230" t="s">
        <v>4177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7890</v>
      </c>
      <c r="AT148" s="238" t="s">
        <v>242</v>
      </c>
      <c r="AU148" s="238" t="s">
        <v>87</v>
      </c>
      <c r="AY148" s="18" t="s">
        <v>240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7890</v>
      </c>
      <c r="BM148" s="238" t="s">
        <v>9485</v>
      </c>
    </row>
    <row r="149" s="2" customFormat="1">
      <c r="A149" s="39"/>
      <c r="B149" s="40"/>
      <c r="C149" s="41"/>
      <c r="D149" s="247" t="s">
        <v>742</v>
      </c>
      <c r="E149" s="41"/>
      <c r="F149" s="299" t="s">
        <v>9486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742</v>
      </c>
      <c r="AU149" s="18" t="s">
        <v>87</v>
      </c>
    </row>
    <row r="150" s="14" customFormat="1">
      <c r="A150" s="14"/>
      <c r="B150" s="256"/>
      <c r="C150" s="257"/>
      <c r="D150" s="247" t="s">
        <v>251</v>
      </c>
      <c r="E150" s="258" t="s">
        <v>1</v>
      </c>
      <c r="F150" s="259" t="s">
        <v>1039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251</v>
      </c>
      <c r="AU150" s="266" t="s">
        <v>87</v>
      </c>
      <c r="AV150" s="14" t="s">
        <v>87</v>
      </c>
      <c r="AW150" s="14" t="s">
        <v>32</v>
      </c>
      <c r="AX150" s="14" t="s">
        <v>84</v>
      </c>
      <c r="AY150" s="266" t="s">
        <v>240</v>
      </c>
    </row>
    <row r="151" s="2" customFormat="1" ht="16.5" customHeight="1">
      <c r="A151" s="39"/>
      <c r="B151" s="40"/>
      <c r="C151" s="227" t="s">
        <v>162</v>
      </c>
      <c r="D151" s="227" t="s">
        <v>242</v>
      </c>
      <c r="E151" s="228" t="s">
        <v>9487</v>
      </c>
      <c r="F151" s="229" t="s">
        <v>9488</v>
      </c>
      <c r="G151" s="230" t="s">
        <v>4177</v>
      </c>
      <c r="H151" s="231">
        <v>1</v>
      </c>
      <c r="I151" s="232"/>
      <c r="J151" s="233">
        <f>ROUND(I151*H151,2)</f>
        <v>0</v>
      </c>
      <c r="K151" s="229" t="s">
        <v>5454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7890</v>
      </c>
      <c r="AT151" s="238" t="s">
        <v>242</v>
      </c>
      <c r="AU151" s="238" t="s">
        <v>87</v>
      </c>
      <c r="AY151" s="18" t="s">
        <v>240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7890</v>
      </c>
      <c r="BM151" s="238" t="s">
        <v>9489</v>
      </c>
    </row>
    <row r="152" s="2" customFormat="1">
      <c r="A152" s="39"/>
      <c r="B152" s="40"/>
      <c r="C152" s="41"/>
      <c r="D152" s="247" t="s">
        <v>742</v>
      </c>
      <c r="E152" s="41"/>
      <c r="F152" s="299" t="s">
        <v>9490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742</v>
      </c>
      <c r="AU152" s="18" t="s">
        <v>87</v>
      </c>
    </row>
    <row r="153" s="14" customFormat="1">
      <c r="A153" s="14"/>
      <c r="B153" s="256"/>
      <c r="C153" s="257"/>
      <c r="D153" s="247" t="s">
        <v>251</v>
      </c>
      <c r="E153" s="258" t="s">
        <v>1</v>
      </c>
      <c r="F153" s="259" t="s">
        <v>84</v>
      </c>
      <c r="G153" s="257"/>
      <c r="H153" s="260">
        <v>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251</v>
      </c>
      <c r="AU153" s="266" t="s">
        <v>87</v>
      </c>
      <c r="AV153" s="14" t="s">
        <v>87</v>
      </c>
      <c r="AW153" s="14" t="s">
        <v>32</v>
      </c>
      <c r="AX153" s="14" t="s">
        <v>84</v>
      </c>
      <c r="AY153" s="266" t="s">
        <v>240</v>
      </c>
    </row>
    <row r="154" s="2" customFormat="1" ht="16.5" customHeight="1">
      <c r="A154" s="39"/>
      <c r="B154" s="40"/>
      <c r="C154" s="227" t="s">
        <v>165</v>
      </c>
      <c r="D154" s="227" t="s">
        <v>242</v>
      </c>
      <c r="E154" s="228" t="s">
        <v>9491</v>
      </c>
      <c r="F154" s="229" t="s">
        <v>9492</v>
      </c>
      <c r="G154" s="230" t="s">
        <v>4177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7890</v>
      </c>
      <c r="AT154" s="238" t="s">
        <v>242</v>
      </c>
      <c r="AU154" s="238" t="s">
        <v>87</v>
      </c>
      <c r="AY154" s="18" t="s">
        <v>240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7890</v>
      </c>
      <c r="BM154" s="238" t="s">
        <v>9493</v>
      </c>
    </row>
    <row r="155" s="2" customFormat="1">
      <c r="A155" s="39"/>
      <c r="B155" s="40"/>
      <c r="C155" s="41"/>
      <c r="D155" s="247" t="s">
        <v>742</v>
      </c>
      <c r="E155" s="41"/>
      <c r="F155" s="299" t="s">
        <v>9494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742</v>
      </c>
      <c r="AU155" s="18" t="s">
        <v>87</v>
      </c>
    </row>
    <row r="156" s="12" customFormat="1" ht="22.8" customHeight="1">
      <c r="A156" s="12"/>
      <c r="B156" s="211"/>
      <c r="C156" s="212"/>
      <c r="D156" s="213" t="s">
        <v>75</v>
      </c>
      <c r="E156" s="225" t="s">
        <v>7886</v>
      </c>
      <c r="F156" s="225" t="s">
        <v>7887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SUM(P157:P158)</f>
        <v>0</v>
      </c>
      <c r="Q156" s="219"/>
      <c r="R156" s="220">
        <f>SUM(R157:R158)</f>
        <v>0</v>
      </c>
      <c r="S156" s="219"/>
      <c r="T156" s="22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289</v>
      </c>
      <c r="AT156" s="223" t="s">
        <v>75</v>
      </c>
      <c r="AU156" s="223" t="s">
        <v>84</v>
      </c>
      <c r="AY156" s="222" t="s">
        <v>240</v>
      </c>
      <c r="BK156" s="224">
        <f>SUM(BK157:BK158)</f>
        <v>0</v>
      </c>
    </row>
    <row r="157" s="2" customFormat="1" ht="33" customHeight="1">
      <c r="A157" s="39"/>
      <c r="B157" s="40"/>
      <c r="C157" s="227" t="s">
        <v>8</v>
      </c>
      <c r="D157" s="227" t="s">
        <v>242</v>
      </c>
      <c r="E157" s="228" t="s">
        <v>9495</v>
      </c>
      <c r="F157" s="229" t="s">
        <v>9496</v>
      </c>
      <c r="G157" s="230" t="s">
        <v>4177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7890</v>
      </c>
      <c r="AT157" s="238" t="s">
        <v>242</v>
      </c>
      <c r="AU157" s="238" t="s">
        <v>87</v>
      </c>
      <c r="AY157" s="18" t="s">
        <v>240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7890</v>
      </c>
      <c r="BM157" s="238" t="s">
        <v>9497</v>
      </c>
    </row>
    <row r="158" s="2" customFormat="1">
      <c r="A158" s="39"/>
      <c r="B158" s="40"/>
      <c r="C158" s="41"/>
      <c r="D158" s="247" t="s">
        <v>742</v>
      </c>
      <c r="E158" s="41"/>
      <c r="F158" s="299" t="s">
        <v>9498</v>
      </c>
      <c r="G158" s="41"/>
      <c r="H158" s="41"/>
      <c r="I158" s="242"/>
      <c r="J158" s="41"/>
      <c r="K158" s="41"/>
      <c r="L158" s="45"/>
      <c r="M158" s="300"/>
      <c r="N158" s="301"/>
      <c r="O158" s="302"/>
      <c r="P158" s="302"/>
      <c r="Q158" s="302"/>
      <c r="R158" s="302"/>
      <c r="S158" s="302"/>
      <c r="T158" s="30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742</v>
      </c>
      <c r="AU158" s="18" t="s">
        <v>87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5iuElTTpmJetT7nbUdpZ/3e194HS3Kzf+mfTS5YNKrRhd1mULVusFOvYHvTyKmUFlDNDQdPBBndEDZ3TImWheA==" hashValue="DI5wc41fCR5B9Rns6IYV9X7HTutfEvPlyasxRWV1ibP+lIlShTRwMskMQlmVstqBAa4rTCY1m4OVcVlFp6XY2Q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2022-07-18T09:11:30Z</dcterms:created>
  <dcterms:modified xsi:type="dcterms:W3CDTF">2022-07-18T09:12:33Z</dcterms:modified>
</cp:coreProperties>
</file>